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 userName="User" reservationPassword="D1F9"/>
  <workbookPr/>
  <bookViews>
    <workbookView xWindow="0" yWindow="240" windowWidth="15600" windowHeight="6840" firstSheet="2" activeTab="2"/>
  </bookViews>
  <sheets>
    <sheet name="LEVEL BARU" sheetId="6" state="hidden" r:id="rId1"/>
    <sheet name="MASTER PART " sheetId="4" state="hidden" r:id="rId2"/>
    <sheet name="LEVEL APRIL'24" sheetId="1" r:id="rId3"/>
    <sheet name="LEVEL OKTO'23 (2)" sheetId="7" state="hidden" r:id="rId4"/>
    <sheet name="MASTER SUMMARY" sheetId="2" r:id="rId5"/>
    <sheet name="REPORT DAILY" sheetId="3" r:id="rId6"/>
    <sheet name="Sheet1" sheetId="5" state="hidden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\S" localSheetId="0">[1]WBS1!#REF!</definedName>
    <definedName name="\S" localSheetId="3">[1]WBS1!#REF!</definedName>
    <definedName name="\S" localSheetId="1">[1]WBS1!#REF!</definedName>
    <definedName name="\S" localSheetId="5">[1]WBS1!#REF!</definedName>
    <definedName name="\S">[1]WBS1!#REF!</definedName>
    <definedName name="____________DAT14" localSheetId="0">'[2]C1 NOV'!#REF!</definedName>
    <definedName name="____________DAT14" localSheetId="3">'[2]C1 NOV'!#REF!</definedName>
    <definedName name="____________DAT14" localSheetId="1">'[2]C1 NOV'!#REF!</definedName>
    <definedName name="____________DAT14">'[2]C1 NOV'!#REF!</definedName>
    <definedName name="____________DAT15" localSheetId="0">'[3]9'!#REF!</definedName>
    <definedName name="____________DAT15" localSheetId="3">'[3]9'!#REF!</definedName>
    <definedName name="____________DAT15" localSheetId="1">'[3]9'!#REF!</definedName>
    <definedName name="____________DAT15">'[3]9'!#REF!</definedName>
    <definedName name="____________DAT16" localSheetId="0">'[3]9'!#REF!</definedName>
    <definedName name="____________DAT16" localSheetId="3">'[3]9'!#REF!</definedName>
    <definedName name="____________DAT16" localSheetId="1">'[3]9'!#REF!</definedName>
    <definedName name="____________DAT16">'[3]9'!#REF!</definedName>
    <definedName name="____________DAT17" localSheetId="0">'[3]9'!#REF!</definedName>
    <definedName name="____________DAT17" localSheetId="3">'[3]9'!#REF!</definedName>
    <definedName name="____________DAT17" localSheetId="1">'[3]9'!#REF!</definedName>
    <definedName name="____________DAT17">'[3]9'!#REF!</definedName>
    <definedName name="____________DAT18" localSheetId="0">'[3]9'!#REF!</definedName>
    <definedName name="____________DAT18" localSheetId="3">'[3]9'!#REF!</definedName>
    <definedName name="____________DAT18" localSheetId="1">'[3]9'!#REF!</definedName>
    <definedName name="____________DAT18">'[3]9'!#REF!</definedName>
    <definedName name="____________DAT19" localSheetId="0">'[3]9'!#REF!</definedName>
    <definedName name="____________DAT19" localSheetId="3">'[3]9'!#REF!</definedName>
    <definedName name="____________DAT19" localSheetId="1">'[3]9'!#REF!</definedName>
    <definedName name="____________DAT19">'[3]9'!#REF!</definedName>
    <definedName name="____________DAT2" localSheetId="0">'[2]C1 NOV'!#REF!</definedName>
    <definedName name="____________DAT2" localSheetId="3">'[2]C1 NOV'!#REF!</definedName>
    <definedName name="____________DAT2" localSheetId="1">'[2]C1 NOV'!#REF!</definedName>
    <definedName name="____________DAT2">'[2]C1 NOV'!#REF!</definedName>
    <definedName name="____________DAT20" localSheetId="0">'[3]9'!#REF!</definedName>
    <definedName name="____________DAT20" localSheetId="3">'[3]9'!#REF!</definedName>
    <definedName name="____________DAT20" localSheetId="1">'[3]9'!#REF!</definedName>
    <definedName name="____________DAT20">'[3]9'!#REF!</definedName>
    <definedName name="____________DAT3" localSheetId="0">'[2]C1 NOV'!#REF!</definedName>
    <definedName name="____________DAT3" localSheetId="3">'[2]C1 NOV'!#REF!</definedName>
    <definedName name="____________DAT3" localSheetId="1">'[2]C1 NOV'!#REF!</definedName>
    <definedName name="____________DAT3">'[2]C1 NOV'!#REF!</definedName>
    <definedName name="____________DAT4" localSheetId="0">'[2]C1 NOV'!#REF!</definedName>
    <definedName name="____________DAT4" localSheetId="3">'[2]C1 NOV'!#REF!</definedName>
    <definedName name="____________DAT4" localSheetId="1">'[2]C1 NOV'!#REF!</definedName>
    <definedName name="____________DAT4">'[2]C1 NOV'!#REF!</definedName>
    <definedName name="____________DAT5" localSheetId="0">'[2]C1 NOV'!#REF!</definedName>
    <definedName name="____________DAT5" localSheetId="3">'[2]C1 NOV'!#REF!</definedName>
    <definedName name="____________DAT5" localSheetId="1">'[2]C1 NOV'!#REF!</definedName>
    <definedName name="____________DAT5">'[2]C1 NOV'!#REF!</definedName>
    <definedName name="____________DAT6" localSheetId="0">'[2]C1 NOV'!#REF!</definedName>
    <definedName name="____________DAT6" localSheetId="3">'[2]C1 NOV'!#REF!</definedName>
    <definedName name="____________DAT6" localSheetId="1">'[2]C1 NOV'!#REF!</definedName>
    <definedName name="____________DAT6">'[2]C1 NOV'!#REF!</definedName>
    <definedName name="____________DAT7" localSheetId="0">'[2]C1 NOV'!#REF!</definedName>
    <definedName name="____________DAT7" localSheetId="3">'[2]C1 NOV'!#REF!</definedName>
    <definedName name="____________DAT7" localSheetId="1">'[2]C1 NOV'!#REF!</definedName>
    <definedName name="____________DAT7">'[2]C1 NOV'!#REF!</definedName>
    <definedName name="____________DAT8" localSheetId="0">'[2]C1 NOV'!#REF!</definedName>
    <definedName name="____________DAT8" localSheetId="3">'[2]C1 NOV'!#REF!</definedName>
    <definedName name="____________DAT8" localSheetId="1">'[2]C1 NOV'!#REF!</definedName>
    <definedName name="____________DAT8">'[2]C1 NOV'!#REF!</definedName>
    <definedName name="____________DAT9" localSheetId="0">'[2]C1 NOV'!#REF!</definedName>
    <definedName name="____________DAT9" localSheetId="3">'[2]C1 NOV'!#REF!</definedName>
    <definedName name="____________DAT9" localSheetId="1">'[2]C1 NOV'!#REF!</definedName>
    <definedName name="____________DAT9">'[2]C1 NOV'!#REF!</definedName>
    <definedName name="___________Avr0102">'[4]Ex-Rate'!$E$60</definedName>
    <definedName name="___________Avr0202">'[4]Ex-Rate'!$E$61</definedName>
    <definedName name="___________Avr0302">'[4]Ex-Rate'!$E$62</definedName>
    <definedName name="___________Avr0402">'[4]Ex-Rate'!$E$63</definedName>
    <definedName name="___________Avr0502">'[4]Ex-Rate'!$E$64</definedName>
    <definedName name="___________Avr0602">'[4]Ex-Rate'!$E$65</definedName>
    <definedName name="___________Avr0701">'[4]Ex-Rate'!$E$54</definedName>
    <definedName name="___________Avr0702">'[4]Ex-Rate'!$E$66</definedName>
    <definedName name="___________Avr0801">'[4]Ex-Rate'!$E$55</definedName>
    <definedName name="___________Avr0802">'[4]Ex-Rate'!$E$67</definedName>
    <definedName name="___________Avr0901">'[4]Ex-Rate'!$E$56</definedName>
    <definedName name="___________Avr0902">'[4]Ex-Rate'!$E$68</definedName>
    <definedName name="___________Avr1001">'[4]Ex-Rate'!$E$57</definedName>
    <definedName name="___________Avr1002">'[4]Ex-Rate'!$E$69</definedName>
    <definedName name="___________Avr1101">'[4]Ex-Rate'!$E$58</definedName>
    <definedName name="___________Avr1102">'[4]Ex-Rate'!$E$70</definedName>
    <definedName name="___________Avr1201">'[4]Ex-Rate'!$E$59</definedName>
    <definedName name="___________avr1202">'[4]Ex-Rate'!$E$71</definedName>
    <definedName name="___________DAT1" localSheetId="0">'[2]C1 NOV'!#REF!</definedName>
    <definedName name="___________DAT1" localSheetId="3">'[2]C1 NOV'!#REF!</definedName>
    <definedName name="___________DAT1" localSheetId="1">'[2]C1 NOV'!#REF!</definedName>
    <definedName name="___________DAT1">'[2]C1 NOV'!#REF!</definedName>
    <definedName name="___________DAT10" localSheetId="0">'[2]C1 NOV'!#REF!</definedName>
    <definedName name="___________DAT10" localSheetId="3">'[2]C1 NOV'!#REF!</definedName>
    <definedName name="___________DAT10" localSheetId="1">'[2]C1 NOV'!#REF!</definedName>
    <definedName name="___________DAT10">'[2]C1 NOV'!#REF!</definedName>
    <definedName name="___________DAT11" localSheetId="0">'[2]C1 NOV'!#REF!</definedName>
    <definedName name="___________DAT11" localSheetId="3">'[2]C1 NOV'!#REF!</definedName>
    <definedName name="___________DAT11" localSheetId="1">'[2]C1 NOV'!#REF!</definedName>
    <definedName name="___________DAT11">'[2]C1 NOV'!#REF!</definedName>
    <definedName name="___________DAT12" localSheetId="0">'[2]C1 NOV'!#REF!</definedName>
    <definedName name="___________DAT12" localSheetId="3">'[2]C1 NOV'!#REF!</definedName>
    <definedName name="___________DAT12" localSheetId="1">'[2]C1 NOV'!#REF!</definedName>
    <definedName name="___________DAT12">'[2]C1 NOV'!#REF!</definedName>
    <definedName name="___________DAT13" localSheetId="0">'[2]C1 NOV'!#REF!</definedName>
    <definedName name="___________DAT13" localSheetId="3">'[2]C1 NOV'!#REF!</definedName>
    <definedName name="___________DAT13" localSheetId="1">'[2]C1 NOV'!#REF!</definedName>
    <definedName name="___________DAT13">'[2]C1 NOV'!#REF!</definedName>
    <definedName name="___________DAT14" localSheetId="0">'[2]C1 NOV'!#REF!</definedName>
    <definedName name="___________DAT14" localSheetId="3">'[2]C1 NOV'!#REF!</definedName>
    <definedName name="___________DAT14" localSheetId="1">'[2]C1 NOV'!#REF!</definedName>
    <definedName name="___________DAT14">'[2]C1 NOV'!#REF!</definedName>
    <definedName name="___________DAT15" localSheetId="0">'[3]9'!#REF!</definedName>
    <definedName name="___________DAT15" localSheetId="3">'[3]9'!#REF!</definedName>
    <definedName name="___________DAT15" localSheetId="1">'[3]9'!#REF!</definedName>
    <definedName name="___________DAT15">'[3]9'!#REF!</definedName>
    <definedName name="___________DAT16" localSheetId="0">'[3]9'!#REF!</definedName>
    <definedName name="___________DAT16" localSheetId="3">'[3]9'!#REF!</definedName>
    <definedName name="___________DAT16" localSheetId="1">'[3]9'!#REF!</definedName>
    <definedName name="___________DAT16">'[3]9'!#REF!</definedName>
    <definedName name="___________DAT17" localSheetId="0">'[3]9'!#REF!</definedName>
    <definedName name="___________DAT17" localSheetId="3">'[3]9'!#REF!</definedName>
    <definedName name="___________DAT17" localSheetId="1">'[3]9'!#REF!</definedName>
    <definedName name="___________DAT17">'[3]9'!#REF!</definedName>
    <definedName name="___________DAT18" localSheetId="0">'[3]9'!#REF!</definedName>
    <definedName name="___________DAT18" localSheetId="3">'[3]9'!#REF!</definedName>
    <definedName name="___________DAT18" localSheetId="1">'[3]9'!#REF!</definedName>
    <definedName name="___________DAT18">'[3]9'!#REF!</definedName>
    <definedName name="___________DAT19" localSheetId="0">'[3]9'!#REF!</definedName>
    <definedName name="___________DAT19" localSheetId="3">'[3]9'!#REF!</definedName>
    <definedName name="___________DAT19" localSheetId="1">'[3]9'!#REF!</definedName>
    <definedName name="___________DAT19">'[3]9'!#REF!</definedName>
    <definedName name="___________DAT2" localSheetId="0">'[2]C1 NOV'!#REF!</definedName>
    <definedName name="___________DAT2" localSheetId="3">'[2]C1 NOV'!#REF!</definedName>
    <definedName name="___________DAT2" localSheetId="1">'[2]C1 NOV'!#REF!</definedName>
    <definedName name="___________DAT2">'[2]C1 NOV'!#REF!</definedName>
    <definedName name="___________DAT20" localSheetId="0">'[3]9'!#REF!</definedName>
    <definedName name="___________DAT20" localSheetId="3">'[3]9'!#REF!</definedName>
    <definedName name="___________DAT20" localSheetId="1">'[3]9'!#REF!</definedName>
    <definedName name="___________DAT20">'[3]9'!#REF!</definedName>
    <definedName name="___________DAT3" localSheetId="0">'[2]C1 NOV'!#REF!</definedName>
    <definedName name="___________DAT3" localSheetId="3">'[2]C1 NOV'!#REF!</definedName>
    <definedName name="___________DAT3" localSheetId="1">'[2]C1 NOV'!#REF!</definedName>
    <definedName name="___________DAT3">'[2]C1 NOV'!#REF!</definedName>
    <definedName name="___________DAT4" localSheetId="0">'[2]C1 NOV'!#REF!</definedName>
    <definedName name="___________DAT4" localSheetId="3">'[2]C1 NOV'!#REF!</definedName>
    <definedName name="___________DAT4" localSheetId="1">'[2]C1 NOV'!#REF!</definedName>
    <definedName name="___________DAT4">'[2]C1 NOV'!#REF!</definedName>
    <definedName name="___________DAT5" localSheetId="0">'[2]C1 NOV'!#REF!</definedName>
    <definedName name="___________DAT5" localSheetId="3">'[2]C1 NOV'!#REF!</definedName>
    <definedName name="___________DAT5" localSheetId="1">'[2]C1 NOV'!#REF!</definedName>
    <definedName name="___________DAT5">'[2]C1 NOV'!#REF!</definedName>
    <definedName name="___________DAT6" localSheetId="0">'[2]C1 NOV'!#REF!</definedName>
    <definedName name="___________DAT6" localSheetId="3">'[2]C1 NOV'!#REF!</definedName>
    <definedName name="___________DAT6" localSheetId="1">'[2]C1 NOV'!#REF!</definedName>
    <definedName name="___________DAT6">'[2]C1 NOV'!#REF!</definedName>
    <definedName name="___________DAT7" localSheetId="0">'[2]C1 NOV'!#REF!</definedName>
    <definedName name="___________DAT7" localSheetId="3">'[2]C1 NOV'!#REF!</definedName>
    <definedName name="___________DAT7" localSheetId="1">'[2]C1 NOV'!#REF!</definedName>
    <definedName name="___________DAT7">'[2]C1 NOV'!#REF!</definedName>
    <definedName name="___________DAT8" localSheetId="0">'[2]C1 NOV'!#REF!</definedName>
    <definedName name="___________DAT8" localSheetId="3">'[2]C1 NOV'!#REF!</definedName>
    <definedName name="___________DAT8" localSheetId="1">'[2]C1 NOV'!#REF!</definedName>
    <definedName name="___________DAT8">'[2]C1 NOV'!#REF!</definedName>
    <definedName name="___________DAT9" localSheetId="0">'[2]C1 NOV'!#REF!</definedName>
    <definedName name="___________DAT9" localSheetId="3">'[2]C1 NOV'!#REF!</definedName>
    <definedName name="___________DAT9" localSheetId="1">'[2]C1 NOV'!#REF!</definedName>
    <definedName name="___________DAT9">'[2]C1 NOV'!#REF!</definedName>
    <definedName name="___________QT81419">#N/A</definedName>
    <definedName name="___________WIR1">#N/A</definedName>
    <definedName name="__________Avr0102">'[4]Ex-Rate'!$E$60</definedName>
    <definedName name="__________Avr0202">'[4]Ex-Rate'!$E$61</definedName>
    <definedName name="__________Avr0302">'[4]Ex-Rate'!$E$62</definedName>
    <definedName name="__________Avr0402">'[4]Ex-Rate'!$E$63</definedName>
    <definedName name="__________Avr0502">'[4]Ex-Rate'!$E$64</definedName>
    <definedName name="__________Avr0602">'[4]Ex-Rate'!$E$65</definedName>
    <definedName name="__________Avr0701">'[4]Ex-Rate'!$E$54</definedName>
    <definedName name="__________Avr0702">'[4]Ex-Rate'!$E$66</definedName>
    <definedName name="__________Avr0801">'[4]Ex-Rate'!$E$55</definedName>
    <definedName name="__________Avr0802">'[4]Ex-Rate'!$E$67</definedName>
    <definedName name="__________Avr0901">'[4]Ex-Rate'!$E$56</definedName>
    <definedName name="__________Avr0902">'[4]Ex-Rate'!$E$68</definedName>
    <definedName name="__________Avr1001">'[4]Ex-Rate'!$E$57</definedName>
    <definedName name="__________Avr1002">'[4]Ex-Rate'!$E$69</definedName>
    <definedName name="__________Avr1101">'[4]Ex-Rate'!$E$58</definedName>
    <definedName name="__________Avr1102">'[4]Ex-Rate'!$E$70</definedName>
    <definedName name="__________Avr1201">'[4]Ex-Rate'!$E$59</definedName>
    <definedName name="__________avr1202">'[4]Ex-Rate'!$E$71</definedName>
    <definedName name="__________DAT1" localSheetId="0">'[2]C1 NOV'!#REF!</definedName>
    <definedName name="__________DAT1" localSheetId="3">'[2]C1 NOV'!#REF!</definedName>
    <definedName name="__________DAT1" localSheetId="1">'[2]C1 NOV'!#REF!</definedName>
    <definedName name="__________DAT1">'[2]C1 NOV'!#REF!</definedName>
    <definedName name="__________DAT10" localSheetId="0">'[2]C1 NOV'!#REF!</definedName>
    <definedName name="__________DAT10" localSheetId="3">'[2]C1 NOV'!#REF!</definedName>
    <definedName name="__________DAT10" localSheetId="1">'[2]C1 NOV'!#REF!</definedName>
    <definedName name="__________DAT10">'[2]C1 NOV'!#REF!</definedName>
    <definedName name="__________DAT11" localSheetId="0">'[2]C1 NOV'!#REF!</definedName>
    <definedName name="__________DAT11" localSheetId="3">'[2]C1 NOV'!#REF!</definedName>
    <definedName name="__________DAT11" localSheetId="1">'[2]C1 NOV'!#REF!</definedName>
    <definedName name="__________DAT11">'[2]C1 NOV'!#REF!</definedName>
    <definedName name="__________DAT12" localSheetId="0">'[2]C1 NOV'!#REF!</definedName>
    <definedName name="__________DAT12" localSheetId="3">'[2]C1 NOV'!#REF!</definedName>
    <definedName name="__________DAT12" localSheetId="1">'[2]C1 NOV'!#REF!</definedName>
    <definedName name="__________DAT12">'[2]C1 NOV'!#REF!</definedName>
    <definedName name="__________DAT13" localSheetId="0">'[2]C1 NOV'!#REF!</definedName>
    <definedName name="__________DAT13" localSheetId="3">'[2]C1 NOV'!#REF!</definedName>
    <definedName name="__________DAT13" localSheetId="1">'[2]C1 NOV'!#REF!</definedName>
    <definedName name="__________DAT13">'[2]C1 NOV'!#REF!</definedName>
    <definedName name="__________DAT14" localSheetId="0">'[2]C1 NOV'!#REF!</definedName>
    <definedName name="__________DAT14" localSheetId="3">'[2]C1 NOV'!#REF!</definedName>
    <definedName name="__________DAT14" localSheetId="1">'[2]C1 NOV'!#REF!</definedName>
    <definedName name="__________DAT14">'[2]C1 NOV'!#REF!</definedName>
    <definedName name="__________DAT15" localSheetId="0">'[3]9'!#REF!</definedName>
    <definedName name="__________DAT15" localSheetId="3">'[3]9'!#REF!</definedName>
    <definedName name="__________DAT15" localSheetId="1">'[3]9'!#REF!</definedName>
    <definedName name="__________DAT15">'[3]9'!#REF!</definedName>
    <definedName name="__________DAT16" localSheetId="0">'[3]9'!#REF!</definedName>
    <definedName name="__________DAT16" localSheetId="3">'[3]9'!#REF!</definedName>
    <definedName name="__________DAT16" localSheetId="1">'[3]9'!#REF!</definedName>
    <definedName name="__________DAT16">'[3]9'!#REF!</definedName>
    <definedName name="__________DAT17" localSheetId="0">'[3]9'!#REF!</definedName>
    <definedName name="__________DAT17" localSheetId="3">'[3]9'!#REF!</definedName>
    <definedName name="__________DAT17" localSheetId="1">'[3]9'!#REF!</definedName>
    <definedName name="__________DAT17">'[3]9'!#REF!</definedName>
    <definedName name="__________DAT18" localSheetId="0">'[3]9'!#REF!</definedName>
    <definedName name="__________DAT18" localSheetId="3">'[3]9'!#REF!</definedName>
    <definedName name="__________DAT18" localSheetId="1">'[3]9'!#REF!</definedName>
    <definedName name="__________DAT18">'[3]9'!#REF!</definedName>
    <definedName name="__________DAT19" localSheetId="0">'[3]9'!#REF!</definedName>
    <definedName name="__________DAT19" localSheetId="3">'[3]9'!#REF!</definedName>
    <definedName name="__________DAT19" localSheetId="1">'[3]9'!#REF!</definedName>
    <definedName name="__________DAT19">'[3]9'!#REF!</definedName>
    <definedName name="__________DAT2" localSheetId="0">'[2]C1 NOV'!#REF!</definedName>
    <definedName name="__________DAT2" localSheetId="3">'[2]C1 NOV'!#REF!</definedName>
    <definedName name="__________DAT2" localSheetId="1">'[2]C1 NOV'!#REF!</definedName>
    <definedName name="__________DAT2">'[2]C1 NOV'!#REF!</definedName>
    <definedName name="__________DAT20" localSheetId="0">'[3]9'!#REF!</definedName>
    <definedName name="__________DAT20" localSheetId="3">'[3]9'!#REF!</definedName>
    <definedName name="__________DAT20" localSheetId="1">'[3]9'!#REF!</definedName>
    <definedName name="__________DAT20">'[3]9'!#REF!</definedName>
    <definedName name="__________DAT3" localSheetId="0">'[2]C1 NOV'!#REF!</definedName>
    <definedName name="__________DAT3" localSheetId="3">'[2]C1 NOV'!#REF!</definedName>
    <definedName name="__________DAT3" localSheetId="1">'[2]C1 NOV'!#REF!</definedName>
    <definedName name="__________DAT3">'[2]C1 NOV'!#REF!</definedName>
    <definedName name="__________DAT4" localSheetId="0">'[2]C1 NOV'!#REF!</definedName>
    <definedName name="__________DAT4" localSheetId="3">'[2]C1 NOV'!#REF!</definedName>
    <definedName name="__________DAT4" localSheetId="1">'[2]C1 NOV'!#REF!</definedName>
    <definedName name="__________DAT4">'[2]C1 NOV'!#REF!</definedName>
    <definedName name="__________DAT5" localSheetId="0">'[2]C1 NOV'!#REF!</definedName>
    <definedName name="__________DAT5" localSheetId="3">'[2]C1 NOV'!#REF!</definedName>
    <definedName name="__________DAT5" localSheetId="1">'[2]C1 NOV'!#REF!</definedName>
    <definedName name="__________DAT5">'[2]C1 NOV'!#REF!</definedName>
    <definedName name="__________DAT6" localSheetId="0">'[2]C1 NOV'!#REF!</definedName>
    <definedName name="__________DAT6" localSheetId="3">'[2]C1 NOV'!#REF!</definedName>
    <definedName name="__________DAT6" localSheetId="1">'[2]C1 NOV'!#REF!</definedName>
    <definedName name="__________DAT6">'[2]C1 NOV'!#REF!</definedName>
    <definedName name="__________DAT7" localSheetId="0">'[2]C1 NOV'!#REF!</definedName>
    <definedName name="__________DAT7" localSheetId="3">'[2]C1 NOV'!#REF!</definedName>
    <definedName name="__________DAT7" localSheetId="1">'[2]C1 NOV'!#REF!</definedName>
    <definedName name="__________DAT7">'[2]C1 NOV'!#REF!</definedName>
    <definedName name="__________DAT8" localSheetId="0">'[2]C1 NOV'!#REF!</definedName>
    <definedName name="__________DAT8" localSheetId="3">'[2]C1 NOV'!#REF!</definedName>
    <definedName name="__________DAT8" localSheetId="1">'[2]C1 NOV'!#REF!</definedName>
    <definedName name="__________DAT8">'[2]C1 NOV'!#REF!</definedName>
    <definedName name="__________DAT9" localSheetId="0">'[2]C1 NOV'!#REF!</definedName>
    <definedName name="__________DAT9" localSheetId="3">'[2]C1 NOV'!#REF!</definedName>
    <definedName name="__________DAT9" localSheetId="1">'[2]C1 NOV'!#REF!</definedName>
    <definedName name="__________DAT9">'[2]C1 NOV'!#REF!</definedName>
    <definedName name="__________QT81419">#N/A</definedName>
    <definedName name="__________WIR1">#N/A</definedName>
    <definedName name="_________Avr0102">'[4]Ex-Rate'!$E$60</definedName>
    <definedName name="_________Avr0202">'[4]Ex-Rate'!$E$61</definedName>
    <definedName name="_________Avr0302">'[4]Ex-Rate'!$E$62</definedName>
    <definedName name="_________Avr0402">'[4]Ex-Rate'!$E$63</definedName>
    <definedName name="_________Avr0502">'[4]Ex-Rate'!$E$64</definedName>
    <definedName name="_________Avr0602">'[4]Ex-Rate'!$E$65</definedName>
    <definedName name="_________Avr0701">'[4]Ex-Rate'!$E$54</definedName>
    <definedName name="_________Avr0702">'[4]Ex-Rate'!$E$66</definedName>
    <definedName name="_________Avr0801">'[4]Ex-Rate'!$E$55</definedName>
    <definedName name="_________Avr0802">'[4]Ex-Rate'!$E$67</definedName>
    <definedName name="_________Avr0901">'[4]Ex-Rate'!$E$56</definedName>
    <definedName name="_________Avr0902">'[4]Ex-Rate'!$E$68</definedName>
    <definedName name="_________Avr1001">'[4]Ex-Rate'!$E$57</definedName>
    <definedName name="_________Avr1002">'[4]Ex-Rate'!$E$69</definedName>
    <definedName name="_________Avr1101">'[4]Ex-Rate'!$E$58</definedName>
    <definedName name="_________Avr1102">'[4]Ex-Rate'!$E$70</definedName>
    <definedName name="_________Avr1201">'[4]Ex-Rate'!$E$59</definedName>
    <definedName name="_________avr1202">'[4]Ex-Rate'!$E$71</definedName>
    <definedName name="_________DAT1" localSheetId="0">'[2]C1 NOV'!#REF!</definedName>
    <definedName name="_________DAT1" localSheetId="3">'[2]C1 NOV'!#REF!</definedName>
    <definedName name="_________DAT1" localSheetId="1">'[2]C1 NOV'!#REF!</definedName>
    <definedName name="_________DAT1">'[2]C1 NOV'!#REF!</definedName>
    <definedName name="_________DAT10" localSheetId="0">'[2]C1 NOV'!#REF!</definedName>
    <definedName name="_________DAT10" localSheetId="3">'[2]C1 NOV'!#REF!</definedName>
    <definedName name="_________DAT10" localSheetId="1">'[2]C1 NOV'!#REF!</definedName>
    <definedName name="_________DAT10">'[2]C1 NOV'!#REF!</definedName>
    <definedName name="_________DAT11" localSheetId="0">'[2]C1 NOV'!#REF!</definedName>
    <definedName name="_________DAT11" localSheetId="3">'[2]C1 NOV'!#REF!</definedName>
    <definedName name="_________DAT11" localSheetId="1">'[2]C1 NOV'!#REF!</definedName>
    <definedName name="_________DAT11">'[2]C1 NOV'!#REF!</definedName>
    <definedName name="_________DAT12" localSheetId="0">'[2]C1 NOV'!#REF!</definedName>
    <definedName name="_________DAT12" localSheetId="3">'[2]C1 NOV'!#REF!</definedName>
    <definedName name="_________DAT12" localSheetId="1">'[2]C1 NOV'!#REF!</definedName>
    <definedName name="_________DAT12">'[2]C1 NOV'!#REF!</definedName>
    <definedName name="_________DAT13" localSheetId="0">'[2]C1 NOV'!#REF!</definedName>
    <definedName name="_________DAT13" localSheetId="3">'[2]C1 NOV'!#REF!</definedName>
    <definedName name="_________DAT13" localSheetId="1">'[2]C1 NOV'!#REF!</definedName>
    <definedName name="_________DAT13">'[2]C1 NOV'!#REF!</definedName>
    <definedName name="_________DAT14" localSheetId="0">'[2]C1 NOV'!#REF!</definedName>
    <definedName name="_________DAT14" localSheetId="3">'[2]C1 NOV'!#REF!</definedName>
    <definedName name="_________DAT14" localSheetId="1">'[2]C1 NOV'!#REF!</definedName>
    <definedName name="_________DAT14">'[2]C1 NOV'!#REF!</definedName>
    <definedName name="_________DAT15" localSheetId="0">'[3]9'!#REF!</definedName>
    <definedName name="_________DAT15" localSheetId="3">'[3]9'!#REF!</definedName>
    <definedName name="_________DAT15" localSheetId="1">'[3]9'!#REF!</definedName>
    <definedName name="_________DAT15">'[3]9'!#REF!</definedName>
    <definedName name="_________DAT16" localSheetId="0">'[3]9'!#REF!</definedName>
    <definedName name="_________DAT16" localSheetId="3">'[3]9'!#REF!</definedName>
    <definedName name="_________DAT16" localSheetId="1">'[3]9'!#REF!</definedName>
    <definedName name="_________DAT16">'[3]9'!#REF!</definedName>
    <definedName name="_________DAT17" localSheetId="0">'[3]9'!#REF!</definedName>
    <definedName name="_________DAT17" localSheetId="3">'[3]9'!#REF!</definedName>
    <definedName name="_________DAT17" localSheetId="1">'[3]9'!#REF!</definedName>
    <definedName name="_________DAT17">'[3]9'!#REF!</definedName>
    <definedName name="_________DAT18" localSheetId="0">'[3]9'!#REF!</definedName>
    <definedName name="_________DAT18" localSheetId="3">'[3]9'!#REF!</definedName>
    <definedName name="_________DAT18" localSheetId="1">'[3]9'!#REF!</definedName>
    <definedName name="_________DAT18">'[3]9'!#REF!</definedName>
    <definedName name="_________DAT19" localSheetId="0">'[3]9'!#REF!</definedName>
    <definedName name="_________DAT19" localSheetId="3">'[3]9'!#REF!</definedName>
    <definedName name="_________DAT19" localSheetId="1">'[3]9'!#REF!</definedName>
    <definedName name="_________DAT19">'[3]9'!#REF!</definedName>
    <definedName name="_________DAT2" localSheetId="0">'[2]C1 NOV'!#REF!</definedName>
    <definedName name="_________DAT2" localSheetId="3">'[2]C1 NOV'!#REF!</definedName>
    <definedName name="_________DAT2" localSheetId="1">'[2]C1 NOV'!#REF!</definedName>
    <definedName name="_________DAT2">'[2]C1 NOV'!#REF!</definedName>
    <definedName name="_________DAT20" localSheetId="0">'[3]9'!#REF!</definedName>
    <definedName name="_________DAT20" localSheetId="3">'[3]9'!#REF!</definedName>
    <definedName name="_________DAT20" localSheetId="1">'[3]9'!#REF!</definedName>
    <definedName name="_________DAT20">'[3]9'!#REF!</definedName>
    <definedName name="_________DAT3" localSheetId="0">'[2]C1 NOV'!#REF!</definedName>
    <definedName name="_________DAT3" localSheetId="3">'[2]C1 NOV'!#REF!</definedName>
    <definedName name="_________DAT3" localSheetId="1">'[2]C1 NOV'!#REF!</definedName>
    <definedName name="_________DAT3">'[2]C1 NOV'!#REF!</definedName>
    <definedName name="_________DAT4" localSheetId="0">'[2]C1 NOV'!#REF!</definedName>
    <definedName name="_________DAT4" localSheetId="3">'[2]C1 NOV'!#REF!</definedName>
    <definedName name="_________DAT4" localSheetId="1">'[2]C1 NOV'!#REF!</definedName>
    <definedName name="_________DAT4">'[2]C1 NOV'!#REF!</definedName>
    <definedName name="_________DAT5" localSheetId="0">'[2]C1 NOV'!#REF!</definedName>
    <definedName name="_________DAT5" localSheetId="3">'[2]C1 NOV'!#REF!</definedName>
    <definedName name="_________DAT5" localSheetId="1">'[2]C1 NOV'!#REF!</definedName>
    <definedName name="_________DAT5">'[2]C1 NOV'!#REF!</definedName>
    <definedName name="_________DAT6" localSheetId="0">'[2]C1 NOV'!#REF!</definedName>
    <definedName name="_________DAT6" localSheetId="3">'[2]C1 NOV'!#REF!</definedName>
    <definedName name="_________DAT6" localSheetId="1">'[2]C1 NOV'!#REF!</definedName>
    <definedName name="_________DAT6">'[2]C1 NOV'!#REF!</definedName>
    <definedName name="_________DAT7" localSheetId="0">'[2]C1 NOV'!#REF!</definedName>
    <definedName name="_________DAT7" localSheetId="3">'[2]C1 NOV'!#REF!</definedName>
    <definedName name="_________DAT7" localSheetId="1">'[2]C1 NOV'!#REF!</definedName>
    <definedName name="_________DAT7">'[2]C1 NOV'!#REF!</definedName>
    <definedName name="_________DAT8" localSheetId="0">'[2]C1 NOV'!#REF!</definedName>
    <definedName name="_________DAT8" localSheetId="3">'[2]C1 NOV'!#REF!</definedName>
    <definedName name="_________DAT8" localSheetId="1">'[2]C1 NOV'!#REF!</definedName>
    <definedName name="_________DAT8">'[2]C1 NOV'!#REF!</definedName>
    <definedName name="_________DAT9" localSheetId="0">'[2]C1 NOV'!#REF!</definedName>
    <definedName name="_________DAT9" localSheetId="3">'[2]C1 NOV'!#REF!</definedName>
    <definedName name="_________DAT9" localSheetId="1">'[2]C1 NOV'!#REF!</definedName>
    <definedName name="_________DAT9">'[2]C1 NOV'!#REF!</definedName>
    <definedName name="_________QT81419">#N/A</definedName>
    <definedName name="_________WIR1">#N/A</definedName>
    <definedName name="________A1" localSheetId="0">#REF!</definedName>
    <definedName name="________A1" localSheetId="3">#REF!</definedName>
    <definedName name="________A1" localSheetId="1">#REF!</definedName>
    <definedName name="________A1">#REF!</definedName>
    <definedName name="________A2" localSheetId="0">#REF!</definedName>
    <definedName name="________A2" localSheetId="3">#REF!</definedName>
    <definedName name="________A2" localSheetId="1">#REF!</definedName>
    <definedName name="________A2">#REF!</definedName>
    <definedName name="________A3" localSheetId="0">#REF!</definedName>
    <definedName name="________A3" localSheetId="3">#REF!</definedName>
    <definedName name="________A3" localSheetId="1">#REF!</definedName>
    <definedName name="________A3">#REF!</definedName>
    <definedName name="________A4" localSheetId="0">#REF!</definedName>
    <definedName name="________A4" localSheetId="3">#REF!</definedName>
    <definedName name="________A4" localSheetId="1">#REF!</definedName>
    <definedName name="________A4">#REF!</definedName>
    <definedName name="________A5" localSheetId="0">#REF!</definedName>
    <definedName name="________A5" localSheetId="3">#REF!</definedName>
    <definedName name="________A5" localSheetId="1">#REF!</definedName>
    <definedName name="________A5">#REF!</definedName>
    <definedName name="________Avr0102">'[4]Ex-Rate'!$E$60</definedName>
    <definedName name="________Avr0202">'[4]Ex-Rate'!$E$61</definedName>
    <definedName name="________Avr0302">'[4]Ex-Rate'!$E$62</definedName>
    <definedName name="________Avr0402">'[4]Ex-Rate'!$E$63</definedName>
    <definedName name="________Avr0502">'[4]Ex-Rate'!$E$64</definedName>
    <definedName name="________Avr0602">'[4]Ex-Rate'!$E$65</definedName>
    <definedName name="________Avr0701">'[4]Ex-Rate'!$E$54</definedName>
    <definedName name="________Avr0702">'[4]Ex-Rate'!$E$66</definedName>
    <definedName name="________Avr0801">'[4]Ex-Rate'!$E$55</definedName>
    <definedName name="________Avr0802">'[4]Ex-Rate'!$E$67</definedName>
    <definedName name="________Avr0901">'[4]Ex-Rate'!$E$56</definedName>
    <definedName name="________Avr0902">'[4]Ex-Rate'!$E$68</definedName>
    <definedName name="________Avr1001">'[4]Ex-Rate'!$E$57</definedName>
    <definedName name="________Avr1002">'[4]Ex-Rate'!$E$69</definedName>
    <definedName name="________Avr1101">'[4]Ex-Rate'!$E$58</definedName>
    <definedName name="________Avr1102">'[4]Ex-Rate'!$E$70</definedName>
    <definedName name="________Avr1201">'[4]Ex-Rate'!$E$59</definedName>
    <definedName name="________avr1202">'[4]Ex-Rate'!$E$71</definedName>
    <definedName name="________NDS1" localSheetId="0">#REF!</definedName>
    <definedName name="________NDS1" localSheetId="3">#REF!</definedName>
    <definedName name="________NDS1" localSheetId="1">#REF!</definedName>
    <definedName name="________NDS1">#REF!</definedName>
    <definedName name="________NDS10" localSheetId="0">#REF!</definedName>
    <definedName name="________NDS10" localSheetId="3">#REF!</definedName>
    <definedName name="________NDS10" localSheetId="1">#REF!</definedName>
    <definedName name="________NDS10">#REF!</definedName>
    <definedName name="________NDS11" localSheetId="0">#REF!</definedName>
    <definedName name="________NDS11" localSheetId="3">#REF!</definedName>
    <definedName name="________NDS11" localSheetId="1">#REF!</definedName>
    <definedName name="________NDS11">#REF!</definedName>
    <definedName name="________NDS12" localSheetId="0">#REF!</definedName>
    <definedName name="________NDS12" localSheetId="3">#REF!</definedName>
    <definedName name="________NDS12" localSheetId="1">#REF!</definedName>
    <definedName name="________NDS12">#REF!</definedName>
    <definedName name="________NDS2" localSheetId="0">#REF!</definedName>
    <definedName name="________NDS2" localSheetId="3">#REF!</definedName>
    <definedName name="________NDS2" localSheetId="1">#REF!</definedName>
    <definedName name="________NDS2">#REF!</definedName>
    <definedName name="________NDS3" localSheetId="0">#REF!</definedName>
    <definedName name="________NDS3" localSheetId="3">#REF!</definedName>
    <definedName name="________NDS3" localSheetId="1">#REF!</definedName>
    <definedName name="________NDS3">#REF!</definedName>
    <definedName name="________NDS4" localSheetId="0">#REF!</definedName>
    <definedName name="________NDS4" localSheetId="3">#REF!</definedName>
    <definedName name="________NDS4" localSheetId="1">#REF!</definedName>
    <definedName name="________NDS4">#REF!</definedName>
    <definedName name="________NDS5" localSheetId="0">#REF!</definedName>
    <definedName name="________NDS5" localSheetId="3">#REF!</definedName>
    <definedName name="________NDS5" localSheetId="1">#REF!</definedName>
    <definedName name="________NDS5">#REF!</definedName>
    <definedName name="________NDS6" localSheetId="0">#REF!</definedName>
    <definedName name="________NDS6" localSheetId="3">#REF!</definedName>
    <definedName name="________NDS6" localSheetId="1">#REF!</definedName>
    <definedName name="________NDS6">#REF!</definedName>
    <definedName name="________NDS7" localSheetId="0">#REF!</definedName>
    <definedName name="________NDS7" localSheetId="3">#REF!</definedName>
    <definedName name="________NDS7" localSheetId="1">#REF!</definedName>
    <definedName name="________NDS7">#REF!</definedName>
    <definedName name="________NDS8" localSheetId="0">#REF!</definedName>
    <definedName name="________NDS8" localSheetId="3">#REF!</definedName>
    <definedName name="________NDS8" localSheetId="1">#REF!</definedName>
    <definedName name="________NDS8">#REF!</definedName>
    <definedName name="________NDS9" localSheetId="0">#REF!</definedName>
    <definedName name="________NDS9" localSheetId="3">#REF!</definedName>
    <definedName name="________NDS9" localSheetId="1">#REF!</definedName>
    <definedName name="________NDS9">#REF!</definedName>
    <definedName name="________QT81419">#N/A</definedName>
    <definedName name="________s10" localSheetId="0">#REF!</definedName>
    <definedName name="________s10" localSheetId="3">#REF!</definedName>
    <definedName name="________s10" localSheetId="1">#REF!</definedName>
    <definedName name="________s10">#REF!</definedName>
    <definedName name="________s11" localSheetId="0">#REF!</definedName>
    <definedName name="________s11" localSheetId="3">#REF!</definedName>
    <definedName name="________s11" localSheetId="1">#REF!</definedName>
    <definedName name="________s11">#REF!</definedName>
    <definedName name="________s12" localSheetId="0">#REF!</definedName>
    <definedName name="________s12" localSheetId="3">#REF!</definedName>
    <definedName name="________s12" localSheetId="1">#REF!</definedName>
    <definedName name="________s12">#REF!</definedName>
    <definedName name="________s2" localSheetId="0">#REF!</definedName>
    <definedName name="________s2" localSheetId="3">#REF!</definedName>
    <definedName name="________s2" localSheetId="1">#REF!</definedName>
    <definedName name="________s2">#REF!</definedName>
    <definedName name="________s3" localSheetId="0">#REF!</definedName>
    <definedName name="________s3" localSheetId="3">#REF!</definedName>
    <definedName name="________s3" localSheetId="1">#REF!</definedName>
    <definedName name="________s3">#REF!</definedName>
    <definedName name="________s4" localSheetId="0">#REF!</definedName>
    <definedName name="________s4" localSheetId="3">#REF!</definedName>
    <definedName name="________s4" localSheetId="1">#REF!</definedName>
    <definedName name="________s4">#REF!</definedName>
    <definedName name="________s5" localSheetId="0">#REF!</definedName>
    <definedName name="________s5" localSheetId="3">#REF!</definedName>
    <definedName name="________s5" localSheetId="1">#REF!</definedName>
    <definedName name="________s5">#REF!</definedName>
    <definedName name="________s6" localSheetId="0">#REF!</definedName>
    <definedName name="________s6" localSheetId="3">#REF!</definedName>
    <definedName name="________s6" localSheetId="1">#REF!</definedName>
    <definedName name="________s6">#REF!</definedName>
    <definedName name="________s7" localSheetId="0">#REF!</definedName>
    <definedName name="________s7" localSheetId="3">#REF!</definedName>
    <definedName name="________s7" localSheetId="1">#REF!</definedName>
    <definedName name="________s7">#REF!</definedName>
    <definedName name="________s8" localSheetId="0">#REF!</definedName>
    <definedName name="________s8" localSheetId="3">#REF!</definedName>
    <definedName name="________s8" localSheetId="1">#REF!</definedName>
    <definedName name="________s8">#REF!</definedName>
    <definedName name="________s9" localSheetId="0">#REF!</definedName>
    <definedName name="________s9" localSheetId="3">#REF!</definedName>
    <definedName name="________s9" localSheetId="1">#REF!</definedName>
    <definedName name="________s9">#REF!</definedName>
    <definedName name="________sc1" localSheetId="0">#REF!</definedName>
    <definedName name="________sc1" localSheetId="3">#REF!</definedName>
    <definedName name="________sc1" localSheetId="1">#REF!</definedName>
    <definedName name="________sc1">#REF!</definedName>
    <definedName name="________sc10" localSheetId="0">#REF!</definedName>
    <definedName name="________sc10" localSheetId="3">#REF!</definedName>
    <definedName name="________sc10" localSheetId="1">#REF!</definedName>
    <definedName name="________sc10">#REF!</definedName>
    <definedName name="________sr4" localSheetId="0">#REF!</definedName>
    <definedName name="________sr4" localSheetId="3">#REF!</definedName>
    <definedName name="________sr4" localSheetId="1">#REF!</definedName>
    <definedName name="________sr4">#REF!</definedName>
    <definedName name="________sr5" localSheetId="0">#REF!</definedName>
    <definedName name="________sr5" localSheetId="3">#REF!</definedName>
    <definedName name="________sr5" localSheetId="1">#REF!</definedName>
    <definedName name="________sr5">#REF!</definedName>
    <definedName name="________sr7" localSheetId="0">#REF!</definedName>
    <definedName name="________sr7" localSheetId="3">#REF!</definedName>
    <definedName name="________sr7" localSheetId="1">#REF!</definedName>
    <definedName name="________sr7">#REF!</definedName>
    <definedName name="________sr8" localSheetId="0">#REF!</definedName>
    <definedName name="________sr8" localSheetId="3">#REF!</definedName>
    <definedName name="________sr8" localSheetId="1">#REF!</definedName>
    <definedName name="________sr8">#REF!</definedName>
    <definedName name="________sr9" localSheetId="0">#REF!</definedName>
    <definedName name="________sr9" localSheetId="3">#REF!</definedName>
    <definedName name="________sr9" localSheetId="1">#REF!</definedName>
    <definedName name="________sr9">#REF!</definedName>
    <definedName name="________WIR1">#N/A</definedName>
    <definedName name="________Z1" localSheetId="0">#REF!</definedName>
    <definedName name="________Z1" localSheetId="3">#REF!</definedName>
    <definedName name="________Z1" localSheetId="1">#REF!</definedName>
    <definedName name="________Z1">#REF!</definedName>
    <definedName name="________Z2" localSheetId="0">#REF!</definedName>
    <definedName name="________Z2" localSheetId="3">#REF!</definedName>
    <definedName name="________Z2" localSheetId="1">#REF!</definedName>
    <definedName name="________Z2">#REF!</definedName>
    <definedName name="________Z3" localSheetId="0">#REF!</definedName>
    <definedName name="________Z3" localSheetId="3">#REF!</definedName>
    <definedName name="________Z3" localSheetId="1">#REF!</definedName>
    <definedName name="________Z3">#REF!</definedName>
    <definedName name="________Z4" localSheetId="0">#REF!</definedName>
    <definedName name="________Z4" localSheetId="3">#REF!</definedName>
    <definedName name="________Z4" localSheetId="1">#REF!</definedName>
    <definedName name="________Z4">#REF!</definedName>
    <definedName name="________Z5" localSheetId="0">#REF!</definedName>
    <definedName name="________Z5" localSheetId="3">#REF!</definedName>
    <definedName name="________Z5" localSheetId="1">#REF!</definedName>
    <definedName name="________Z5">#REF!</definedName>
    <definedName name="________Z6" localSheetId="0">#REF!</definedName>
    <definedName name="________Z6" localSheetId="3">#REF!</definedName>
    <definedName name="________Z6" localSheetId="1">#REF!</definedName>
    <definedName name="________Z6">#REF!</definedName>
    <definedName name="________Z7" localSheetId="0">#REF!</definedName>
    <definedName name="________Z7" localSheetId="3">#REF!</definedName>
    <definedName name="________Z7" localSheetId="1">#REF!</definedName>
    <definedName name="________Z7">#REF!</definedName>
    <definedName name="_______A1" localSheetId="0">#REF!</definedName>
    <definedName name="_______A1" localSheetId="3">#REF!</definedName>
    <definedName name="_______A1" localSheetId="1">#REF!</definedName>
    <definedName name="_______A1">#REF!</definedName>
    <definedName name="_______A2" localSheetId="0">#REF!</definedName>
    <definedName name="_______A2" localSheetId="3">#REF!</definedName>
    <definedName name="_______A2" localSheetId="1">#REF!</definedName>
    <definedName name="_______A2">#REF!</definedName>
    <definedName name="_______A3" localSheetId="0">#REF!</definedName>
    <definedName name="_______A3" localSheetId="3">#REF!</definedName>
    <definedName name="_______A3" localSheetId="1">#REF!</definedName>
    <definedName name="_______A3">#REF!</definedName>
    <definedName name="_______A4" localSheetId="0">#REF!</definedName>
    <definedName name="_______A4" localSheetId="3">#REF!</definedName>
    <definedName name="_______A4" localSheetId="1">#REF!</definedName>
    <definedName name="_______A4">#REF!</definedName>
    <definedName name="_______A5" localSheetId="0">#REF!</definedName>
    <definedName name="_______A5" localSheetId="3">#REF!</definedName>
    <definedName name="_______A5" localSheetId="1">#REF!</definedName>
    <definedName name="_______A5">#REF!</definedName>
    <definedName name="_______Avr0102">'[4]Ex-Rate'!$E$60</definedName>
    <definedName name="_______Avr0202">'[4]Ex-Rate'!$E$61</definedName>
    <definedName name="_______Avr0302">'[4]Ex-Rate'!$E$62</definedName>
    <definedName name="_______Avr0402">'[4]Ex-Rate'!$E$63</definedName>
    <definedName name="_______Avr0502">'[4]Ex-Rate'!$E$64</definedName>
    <definedName name="_______Avr0602">'[4]Ex-Rate'!$E$65</definedName>
    <definedName name="_______Avr0701">'[4]Ex-Rate'!$E$54</definedName>
    <definedName name="_______Avr0702">'[4]Ex-Rate'!$E$66</definedName>
    <definedName name="_______Avr0801">'[4]Ex-Rate'!$E$55</definedName>
    <definedName name="_______Avr0802">'[4]Ex-Rate'!$E$67</definedName>
    <definedName name="_______Avr0901">'[4]Ex-Rate'!$E$56</definedName>
    <definedName name="_______Avr0902">'[4]Ex-Rate'!$E$68</definedName>
    <definedName name="_______Avr1001">'[4]Ex-Rate'!$E$57</definedName>
    <definedName name="_______Avr1002">'[4]Ex-Rate'!$E$69</definedName>
    <definedName name="_______Avr1101">'[4]Ex-Rate'!$E$58</definedName>
    <definedName name="_______Avr1102">'[4]Ex-Rate'!$E$70</definedName>
    <definedName name="_______Avr1201">'[4]Ex-Rate'!$E$59</definedName>
    <definedName name="_______avr1202">'[4]Ex-Rate'!$E$71</definedName>
    <definedName name="_______DAT1" localSheetId="0">'[2]C1 NOV'!#REF!</definedName>
    <definedName name="_______DAT1" localSheetId="3">'[2]C1 NOV'!#REF!</definedName>
    <definedName name="_______DAT1" localSheetId="1">'[2]C1 NOV'!#REF!</definedName>
    <definedName name="_______DAT1">'[2]C1 NOV'!#REF!</definedName>
    <definedName name="_______DAT10" localSheetId="0">'[2]C1 NOV'!#REF!</definedName>
    <definedName name="_______DAT10" localSheetId="3">'[2]C1 NOV'!#REF!</definedName>
    <definedName name="_______DAT10" localSheetId="1">'[2]C1 NOV'!#REF!</definedName>
    <definedName name="_______DAT10">'[2]C1 NOV'!#REF!</definedName>
    <definedName name="_______DAT11" localSheetId="0">'[2]C1 NOV'!#REF!</definedName>
    <definedName name="_______DAT11" localSheetId="3">'[2]C1 NOV'!#REF!</definedName>
    <definedName name="_______DAT11" localSheetId="1">'[2]C1 NOV'!#REF!</definedName>
    <definedName name="_______DAT11">'[2]C1 NOV'!#REF!</definedName>
    <definedName name="_______DAT12" localSheetId="0">'[2]C1 NOV'!#REF!</definedName>
    <definedName name="_______DAT12" localSheetId="3">'[2]C1 NOV'!#REF!</definedName>
    <definedName name="_______DAT12" localSheetId="1">'[2]C1 NOV'!#REF!</definedName>
    <definedName name="_______DAT12">'[2]C1 NOV'!#REF!</definedName>
    <definedName name="_______DAT13" localSheetId="0">'[2]C1 NOV'!#REF!</definedName>
    <definedName name="_______DAT13" localSheetId="3">'[2]C1 NOV'!#REF!</definedName>
    <definedName name="_______DAT13" localSheetId="1">'[2]C1 NOV'!#REF!</definedName>
    <definedName name="_______DAT13">'[2]C1 NOV'!#REF!</definedName>
    <definedName name="_______DAT14" localSheetId="0">'[2]C1 NOV'!#REF!</definedName>
    <definedName name="_______DAT14" localSheetId="3">'[2]C1 NOV'!#REF!</definedName>
    <definedName name="_______DAT14" localSheetId="1">'[2]C1 NOV'!#REF!</definedName>
    <definedName name="_______DAT14">'[2]C1 NOV'!#REF!</definedName>
    <definedName name="_______DAT15" localSheetId="0">'[3]9'!#REF!</definedName>
    <definedName name="_______DAT15" localSheetId="3">'[3]9'!#REF!</definedName>
    <definedName name="_______DAT15" localSheetId="1">'[3]9'!#REF!</definedName>
    <definedName name="_______DAT15">'[3]9'!#REF!</definedName>
    <definedName name="_______DAT16" localSheetId="0">'[3]9'!#REF!</definedName>
    <definedName name="_______DAT16" localSheetId="3">'[3]9'!#REF!</definedName>
    <definedName name="_______DAT16" localSheetId="1">'[3]9'!#REF!</definedName>
    <definedName name="_______DAT16">'[3]9'!#REF!</definedName>
    <definedName name="_______DAT17" localSheetId="0">'[3]9'!#REF!</definedName>
    <definedName name="_______DAT17" localSheetId="3">'[3]9'!#REF!</definedName>
    <definedName name="_______DAT17" localSheetId="1">'[3]9'!#REF!</definedName>
    <definedName name="_______DAT17">'[3]9'!#REF!</definedName>
    <definedName name="_______DAT18" localSheetId="0">'[3]9'!#REF!</definedName>
    <definedName name="_______DAT18" localSheetId="3">'[3]9'!#REF!</definedName>
    <definedName name="_______DAT18" localSheetId="1">'[3]9'!#REF!</definedName>
    <definedName name="_______DAT18">'[3]9'!#REF!</definedName>
    <definedName name="_______DAT19" localSheetId="0">'[3]9'!#REF!</definedName>
    <definedName name="_______DAT19" localSheetId="3">'[3]9'!#REF!</definedName>
    <definedName name="_______DAT19" localSheetId="1">'[3]9'!#REF!</definedName>
    <definedName name="_______DAT19">'[3]9'!#REF!</definedName>
    <definedName name="_______DAT2" localSheetId="0">'[2]C1 NOV'!#REF!</definedName>
    <definedName name="_______DAT2" localSheetId="3">'[2]C1 NOV'!#REF!</definedName>
    <definedName name="_______DAT2" localSheetId="1">'[2]C1 NOV'!#REF!</definedName>
    <definedName name="_______DAT2">'[2]C1 NOV'!#REF!</definedName>
    <definedName name="_______DAT20" localSheetId="0">'[3]9'!#REF!</definedName>
    <definedName name="_______DAT20" localSheetId="3">'[3]9'!#REF!</definedName>
    <definedName name="_______DAT20" localSheetId="1">'[3]9'!#REF!</definedName>
    <definedName name="_______DAT20">'[3]9'!#REF!</definedName>
    <definedName name="_______DAT3" localSheetId="0">'[2]C1 NOV'!#REF!</definedName>
    <definedName name="_______DAT3" localSheetId="3">'[2]C1 NOV'!#REF!</definedName>
    <definedName name="_______DAT3" localSheetId="1">'[2]C1 NOV'!#REF!</definedName>
    <definedName name="_______DAT3">'[2]C1 NOV'!#REF!</definedName>
    <definedName name="_______DAT4" localSheetId="0">'[2]C1 NOV'!#REF!</definedName>
    <definedName name="_______DAT4" localSheetId="3">'[2]C1 NOV'!#REF!</definedName>
    <definedName name="_______DAT4" localSheetId="1">'[2]C1 NOV'!#REF!</definedName>
    <definedName name="_______DAT4">'[2]C1 NOV'!#REF!</definedName>
    <definedName name="_______DAT5" localSheetId="0">'[2]C1 NOV'!#REF!</definedName>
    <definedName name="_______DAT5" localSheetId="3">'[2]C1 NOV'!#REF!</definedName>
    <definedName name="_______DAT5" localSheetId="1">'[2]C1 NOV'!#REF!</definedName>
    <definedName name="_______DAT5">'[2]C1 NOV'!#REF!</definedName>
    <definedName name="_______DAT6" localSheetId="0">'[2]C1 NOV'!#REF!</definedName>
    <definedName name="_______DAT6" localSheetId="3">'[2]C1 NOV'!#REF!</definedName>
    <definedName name="_______DAT6" localSheetId="1">'[2]C1 NOV'!#REF!</definedName>
    <definedName name="_______DAT6">'[2]C1 NOV'!#REF!</definedName>
    <definedName name="_______DAT7" localSheetId="0">'[2]C1 NOV'!#REF!</definedName>
    <definedName name="_______DAT7" localSheetId="3">'[2]C1 NOV'!#REF!</definedName>
    <definedName name="_______DAT7" localSheetId="1">'[2]C1 NOV'!#REF!</definedName>
    <definedName name="_______DAT7">'[2]C1 NOV'!#REF!</definedName>
    <definedName name="_______DAT8" localSheetId="0">'[2]C1 NOV'!#REF!</definedName>
    <definedName name="_______DAT8" localSheetId="3">'[2]C1 NOV'!#REF!</definedName>
    <definedName name="_______DAT8" localSheetId="1">'[2]C1 NOV'!#REF!</definedName>
    <definedName name="_______DAT8">'[2]C1 NOV'!#REF!</definedName>
    <definedName name="_______DAT9" localSheetId="0">'[2]C1 NOV'!#REF!</definedName>
    <definedName name="_______DAT9" localSheetId="3">'[2]C1 NOV'!#REF!</definedName>
    <definedName name="_______DAT9" localSheetId="1">'[2]C1 NOV'!#REF!</definedName>
    <definedName name="_______DAT9">'[2]C1 NOV'!#REF!</definedName>
    <definedName name="_______NDS1" localSheetId="0">#REF!</definedName>
    <definedName name="_______NDS1" localSheetId="3">#REF!</definedName>
    <definedName name="_______NDS1" localSheetId="1">#REF!</definedName>
    <definedName name="_______NDS1">#REF!</definedName>
    <definedName name="_______NDS10" localSheetId="0">#REF!</definedName>
    <definedName name="_______NDS10" localSheetId="3">#REF!</definedName>
    <definedName name="_______NDS10" localSheetId="1">#REF!</definedName>
    <definedName name="_______NDS10">#REF!</definedName>
    <definedName name="_______NDS11" localSheetId="0">#REF!</definedName>
    <definedName name="_______NDS11" localSheetId="3">#REF!</definedName>
    <definedName name="_______NDS11" localSheetId="1">#REF!</definedName>
    <definedName name="_______NDS11">#REF!</definedName>
    <definedName name="_______NDS12" localSheetId="0">#REF!</definedName>
    <definedName name="_______NDS12" localSheetId="3">#REF!</definedName>
    <definedName name="_______NDS12" localSheetId="1">#REF!</definedName>
    <definedName name="_______NDS12">#REF!</definedName>
    <definedName name="_______NDS2" localSheetId="0">#REF!</definedName>
    <definedName name="_______NDS2" localSheetId="3">#REF!</definedName>
    <definedName name="_______NDS2" localSheetId="1">#REF!</definedName>
    <definedName name="_______NDS2">#REF!</definedName>
    <definedName name="_______NDS3" localSheetId="0">#REF!</definedName>
    <definedName name="_______NDS3" localSheetId="3">#REF!</definedName>
    <definedName name="_______NDS3" localSheetId="1">#REF!</definedName>
    <definedName name="_______NDS3">#REF!</definedName>
    <definedName name="_______NDS4" localSheetId="0">#REF!</definedName>
    <definedName name="_______NDS4" localSheetId="3">#REF!</definedName>
    <definedName name="_______NDS4" localSheetId="1">#REF!</definedName>
    <definedName name="_______NDS4">#REF!</definedName>
    <definedName name="_______NDS5" localSheetId="0">#REF!</definedName>
    <definedName name="_______NDS5" localSheetId="3">#REF!</definedName>
    <definedName name="_______NDS5" localSheetId="1">#REF!</definedName>
    <definedName name="_______NDS5">#REF!</definedName>
    <definedName name="_______NDS6" localSheetId="0">#REF!</definedName>
    <definedName name="_______NDS6" localSheetId="3">#REF!</definedName>
    <definedName name="_______NDS6" localSheetId="1">#REF!</definedName>
    <definedName name="_______NDS6">#REF!</definedName>
    <definedName name="_______NDS7" localSheetId="0">#REF!</definedName>
    <definedName name="_______NDS7" localSheetId="3">#REF!</definedName>
    <definedName name="_______NDS7" localSheetId="1">#REF!</definedName>
    <definedName name="_______NDS7">#REF!</definedName>
    <definedName name="_______NDS8" localSheetId="0">#REF!</definedName>
    <definedName name="_______NDS8" localSheetId="3">#REF!</definedName>
    <definedName name="_______NDS8" localSheetId="1">#REF!</definedName>
    <definedName name="_______NDS8">#REF!</definedName>
    <definedName name="_______NDS9" localSheetId="0">#REF!</definedName>
    <definedName name="_______NDS9" localSheetId="3">#REF!</definedName>
    <definedName name="_______NDS9" localSheetId="1">#REF!</definedName>
    <definedName name="_______NDS9">#REF!</definedName>
    <definedName name="_______NGR2" localSheetId="0">#REF!</definedName>
    <definedName name="_______NGR2" localSheetId="3">#REF!</definedName>
    <definedName name="_______NGR2" localSheetId="1">#REF!</definedName>
    <definedName name="_______NGR2">#REF!</definedName>
    <definedName name="_______QT81419">#N/A</definedName>
    <definedName name="_______s10" localSheetId="0">#REF!</definedName>
    <definedName name="_______s10" localSheetId="3">#REF!</definedName>
    <definedName name="_______s10" localSheetId="1">#REF!</definedName>
    <definedName name="_______s10">#REF!</definedName>
    <definedName name="_______s11" localSheetId="0">#REF!</definedName>
    <definedName name="_______s11" localSheetId="3">#REF!</definedName>
    <definedName name="_______s11" localSheetId="1">#REF!</definedName>
    <definedName name="_______s11">#REF!</definedName>
    <definedName name="_______s12" localSheetId="0">#REF!</definedName>
    <definedName name="_______s12" localSheetId="3">#REF!</definedName>
    <definedName name="_______s12" localSheetId="1">#REF!</definedName>
    <definedName name="_______s12">#REF!</definedName>
    <definedName name="_______s2" localSheetId="0">#REF!</definedName>
    <definedName name="_______s2" localSheetId="3">#REF!</definedName>
    <definedName name="_______s2" localSheetId="1">#REF!</definedName>
    <definedName name="_______s2">#REF!</definedName>
    <definedName name="_______s3" localSheetId="0">#REF!</definedName>
    <definedName name="_______s3" localSheetId="3">#REF!</definedName>
    <definedName name="_______s3" localSheetId="1">#REF!</definedName>
    <definedName name="_______s3">#REF!</definedName>
    <definedName name="_______s4" localSheetId="0">#REF!</definedName>
    <definedName name="_______s4" localSheetId="3">#REF!</definedName>
    <definedName name="_______s4" localSheetId="1">#REF!</definedName>
    <definedName name="_______s4">#REF!</definedName>
    <definedName name="_______s5" localSheetId="0">#REF!</definedName>
    <definedName name="_______s5" localSheetId="3">#REF!</definedName>
    <definedName name="_______s5" localSheetId="1">#REF!</definedName>
    <definedName name="_______s5">#REF!</definedName>
    <definedName name="_______s6" localSheetId="0">#REF!</definedName>
    <definedName name="_______s6" localSheetId="3">#REF!</definedName>
    <definedName name="_______s6" localSheetId="1">#REF!</definedName>
    <definedName name="_______s6">#REF!</definedName>
    <definedName name="_______s7" localSheetId="0">#REF!</definedName>
    <definedName name="_______s7" localSheetId="3">#REF!</definedName>
    <definedName name="_______s7" localSheetId="1">#REF!</definedName>
    <definedName name="_______s7">#REF!</definedName>
    <definedName name="_______s8" localSheetId="0">#REF!</definedName>
    <definedName name="_______s8" localSheetId="3">#REF!</definedName>
    <definedName name="_______s8" localSheetId="1">#REF!</definedName>
    <definedName name="_______s8">#REF!</definedName>
    <definedName name="_______s9" localSheetId="0">#REF!</definedName>
    <definedName name="_______s9" localSheetId="3">#REF!</definedName>
    <definedName name="_______s9" localSheetId="1">#REF!</definedName>
    <definedName name="_______s9">#REF!</definedName>
    <definedName name="_______sc1" localSheetId="0">#REF!</definedName>
    <definedName name="_______sc1" localSheetId="3">#REF!</definedName>
    <definedName name="_______sc1" localSheetId="1">#REF!</definedName>
    <definedName name="_______sc1">#REF!</definedName>
    <definedName name="_______sc10" localSheetId="0">#REF!</definedName>
    <definedName name="_______sc10" localSheetId="3">#REF!</definedName>
    <definedName name="_______sc10" localSheetId="1">#REF!</definedName>
    <definedName name="_______sc10">#REF!</definedName>
    <definedName name="_______sr4" localSheetId="0">#REF!</definedName>
    <definedName name="_______sr4" localSheetId="3">#REF!</definedName>
    <definedName name="_______sr4" localSheetId="1">#REF!</definedName>
    <definedName name="_______sr4">#REF!</definedName>
    <definedName name="_______sr5" localSheetId="0">#REF!</definedName>
    <definedName name="_______sr5" localSheetId="3">#REF!</definedName>
    <definedName name="_______sr5" localSheetId="1">#REF!</definedName>
    <definedName name="_______sr5">#REF!</definedName>
    <definedName name="_______sr6" localSheetId="0">#REF!</definedName>
    <definedName name="_______sr6" localSheetId="3">#REF!</definedName>
    <definedName name="_______sr6" localSheetId="1">#REF!</definedName>
    <definedName name="_______sr6">#REF!</definedName>
    <definedName name="_______sr7" localSheetId="0">#REF!</definedName>
    <definedName name="_______sr7" localSheetId="3">#REF!</definedName>
    <definedName name="_______sr7" localSheetId="1">#REF!</definedName>
    <definedName name="_______sr7">#REF!</definedName>
    <definedName name="_______sr8" localSheetId="0">#REF!</definedName>
    <definedName name="_______sr8" localSheetId="3">#REF!</definedName>
    <definedName name="_______sr8" localSheetId="1">#REF!</definedName>
    <definedName name="_______sr8">#REF!</definedName>
    <definedName name="_______sr9" localSheetId="0">#REF!</definedName>
    <definedName name="_______sr9" localSheetId="3">#REF!</definedName>
    <definedName name="_______sr9" localSheetId="1">#REF!</definedName>
    <definedName name="_______sr9">#REF!</definedName>
    <definedName name="_______WIR1">#N/A</definedName>
    <definedName name="_______Z1" localSheetId="0">#REF!</definedName>
    <definedName name="_______Z1" localSheetId="3">#REF!</definedName>
    <definedName name="_______Z1" localSheetId="1">#REF!</definedName>
    <definedName name="_______Z1">#REF!</definedName>
    <definedName name="_______Z2" localSheetId="0">#REF!</definedName>
    <definedName name="_______Z2" localSheetId="3">#REF!</definedName>
    <definedName name="_______Z2" localSheetId="1">#REF!</definedName>
    <definedName name="_______Z2">#REF!</definedName>
    <definedName name="_______Z3" localSheetId="0">#REF!</definedName>
    <definedName name="_______Z3" localSheetId="3">#REF!</definedName>
    <definedName name="_______Z3" localSheetId="1">#REF!</definedName>
    <definedName name="_______Z3">#REF!</definedName>
    <definedName name="_______Z4" localSheetId="0">#REF!</definedName>
    <definedName name="_______Z4" localSheetId="3">#REF!</definedName>
    <definedName name="_______Z4" localSheetId="1">#REF!</definedName>
    <definedName name="_______Z4">#REF!</definedName>
    <definedName name="_______Z5" localSheetId="0">#REF!</definedName>
    <definedName name="_______Z5" localSheetId="3">#REF!</definedName>
    <definedName name="_______Z5" localSheetId="1">#REF!</definedName>
    <definedName name="_______Z5">#REF!</definedName>
    <definedName name="_______Z6" localSheetId="0">#REF!</definedName>
    <definedName name="_______Z6" localSheetId="3">#REF!</definedName>
    <definedName name="_______Z6" localSheetId="1">#REF!</definedName>
    <definedName name="_______Z6">#REF!</definedName>
    <definedName name="_______Z7" localSheetId="0">#REF!</definedName>
    <definedName name="_______Z7" localSheetId="3">#REF!</definedName>
    <definedName name="_______Z7" localSheetId="1">#REF!</definedName>
    <definedName name="_______Z7">#REF!</definedName>
    <definedName name="______A1" localSheetId="0">#REF!</definedName>
    <definedName name="______A1" localSheetId="3">#REF!</definedName>
    <definedName name="______A1" localSheetId="1">#REF!</definedName>
    <definedName name="______A1">#REF!</definedName>
    <definedName name="______A2" localSheetId="0">#REF!</definedName>
    <definedName name="______A2" localSheetId="3">#REF!</definedName>
    <definedName name="______A2" localSheetId="1">#REF!</definedName>
    <definedName name="______A2">#REF!</definedName>
    <definedName name="______A3" localSheetId="0">#REF!</definedName>
    <definedName name="______A3" localSheetId="3">#REF!</definedName>
    <definedName name="______A3" localSheetId="1">#REF!</definedName>
    <definedName name="______A3">#REF!</definedName>
    <definedName name="______A4" localSheetId="0">#REF!</definedName>
    <definedName name="______A4" localSheetId="3">#REF!</definedName>
    <definedName name="______A4" localSheetId="1">#REF!</definedName>
    <definedName name="______A4">#REF!</definedName>
    <definedName name="______A5" localSheetId="0">#REF!</definedName>
    <definedName name="______A5" localSheetId="3">#REF!</definedName>
    <definedName name="______A5" localSheetId="1">#REF!</definedName>
    <definedName name="______A5">#REF!</definedName>
    <definedName name="______Avr0102">'[4]Ex-Rate'!$E$60</definedName>
    <definedName name="______Avr0202">'[4]Ex-Rate'!$E$61</definedName>
    <definedName name="______Avr0302">'[4]Ex-Rate'!$E$62</definedName>
    <definedName name="______Avr0402">'[4]Ex-Rate'!$E$63</definedName>
    <definedName name="______Avr0502">'[4]Ex-Rate'!$E$64</definedName>
    <definedName name="______Avr0602">'[4]Ex-Rate'!$E$65</definedName>
    <definedName name="______Avr0701">'[4]Ex-Rate'!$E$54</definedName>
    <definedName name="______Avr0702">'[4]Ex-Rate'!$E$66</definedName>
    <definedName name="______Avr0801">'[4]Ex-Rate'!$E$55</definedName>
    <definedName name="______Avr0802">'[4]Ex-Rate'!$E$67</definedName>
    <definedName name="______Avr0901">'[4]Ex-Rate'!$E$56</definedName>
    <definedName name="______Avr0902">'[4]Ex-Rate'!$E$68</definedName>
    <definedName name="______Avr1001">'[4]Ex-Rate'!$E$57</definedName>
    <definedName name="______Avr1002">'[4]Ex-Rate'!$E$69</definedName>
    <definedName name="______Avr1101">'[4]Ex-Rate'!$E$58</definedName>
    <definedName name="______Avr1102">'[4]Ex-Rate'!$E$70</definedName>
    <definedName name="______Avr1201">'[4]Ex-Rate'!$E$59</definedName>
    <definedName name="______avr1202">'[4]Ex-Rate'!$E$71</definedName>
    <definedName name="______DAT1" localSheetId="0">'[2]C1 NOV'!#REF!</definedName>
    <definedName name="______DAT1" localSheetId="3">'[2]C1 NOV'!#REF!</definedName>
    <definedName name="______DAT1" localSheetId="1">'[2]C1 NOV'!#REF!</definedName>
    <definedName name="______DAT1">'[2]C1 NOV'!#REF!</definedName>
    <definedName name="______DAT10" localSheetId="0">'[2]C1 NOV'!#REF!</definedName>
    <definedName name="______DAT10" localSheetId="3">'[2]C1 NOV'!#REF!</definedName>
    <definedName name="______DAT10" localSheetId="1">'[2]C1 NOV'!#REF!</definedName>
    <definedName name="______DAT10">'[2]C1 NOV'!#REF!</definedName>
    <definedName name="______DAT11" localSheetId="0">'[2]C1 NOV'!#REF!</definedName>
    <definedName name="______DAT11" localSheetId="3">'[2]C1 NOV'!#REF!</definedName>
    <definedName name="______DAT11" localSheetId="1">'[2]C1 NOV'!#REF!</definedName>
    <definedName name="______DAT11">'[2]C1 NOV'!#REF!</definedName>
    <definedName name="______DAT12" localSheetId="0">'[2]C1 NOV'!#REF!</definedName>
    <definedName name="______DAT12" localSheetId="3">'[2]C1 NOV'!#REF!</definedName>
    <definedName name="______DAT12" localSheetId="1">'[2]C1 NOV'!#REF!</definedName>
    <definedName name="______DAT12">'[2]C1 NOV'!#REF!</definedName>
    <definedName name="______DAT13" localSheetId="0">'[2]C1 NOV'!#REF!</definedName>
    <definedName name="______DAT13" localSheetId="3">'[2]C1 NOV'!#REF!</definedName>
    <definedName name="______DAT13" localSheetId="1">'[2]C1 NOV'!#REF!</definedName>
    <definedName name="______DAT13">'[2]C1 NOV'!#REF!</definedName>
    <definedName name="______DAT14" localSheetId="0">'[2]C1 NOV'!#REF!</definedName>
    <definedName name="______DAT14" localSheetId="3">'[2]C1 NOV'!#REF!</definedName>
    <definedName name="______DAT14" localSheetId="1">'[2]C1 NOV'!#REF!</definedName>
    <definedName name="______DAT14">'[2]C1 NOV'!#REF!</definedName>
    <definedName name="______DAT15" localSheetId="0">'[3]9'!#REF!</definedName>
    <definedName name="______DAT15" localSheetId="3">'[3]9'!#REF!</definedName>
    <definedName name="______DAT15" localSheetId="1">'[3]9'!#REF!</definedName>
    <definedName name="______DAT15">'[3]9'!#REF!</definedName>
    <definedName name="______DAT16" localSheetId="0">'[3]9'!#REF!</definedName>
    <definedName name="______DAT16" localSheetId="3">'[3]9'!#REF!</definedName>
    <definedName name="______DAT16" localSheetId="1">'[3]9'!#REF!</definedName>
    <definedName name="______DAT16">'[3]9'!#REF!</definedName>
    <definedName name="______DAT17" localSheetId="0">'[3]9'!#REF!</definedName>
    <definedName name="______DAT17" localSheetId="3">'[3]9'!#REF!</definedName>
    <definedName name="______DAT17" localSheetId="1">'[3]9'!#REF!</definedName>
    <definedName name="______DAT17">'[3]9'!#REF!</definedName>
    <definedName name="______DAT18" localSheetId="0">'[3]9'!#REF!</definedName>
    <definedName name="______DAT18" localSheetId="3">'[3]9'!#REF!</definedName>
    <definedName name="______DAT18" localSheetId="1">'[3]9'!#REF!</definedName>
    <definedName name="______DAT18">'[3]9'!#REF!</definedName>
    <definedName name="______DAT19" localSheetId="0">'[3]9'!#REF!</definedName>
    <definedName name="______DAT19" localSheetId="3">'[3]9'!#REF!</definedName>
    <definedName name="______DAT19" localSheetId="1">'[3]9'!#REF!</definedName>
    <definedName name="______DAT19">'[3]9'!#REF!</definedName>
    <definedName name="______DAT2" localSheetId="0">'[2]C1 NOV'!#REF!</definedName>
    <definedName name="______DAT2" localSheetId="3">'[2]C1 NOV'!#REF!</definedName>
    <definedName name="______DAT2" localSheetId="1">'[2]C1 NOV'!#REF!</definedName>
    <definedName name="______DAT2">'[2]C1 NOV'!#REF!</definedName>
    <definedName name="______DAT20" localSheetId="0">'[3]9'!#REF!</definedName>
    <definedName name="______DAT20" localSheetId="3">'[3]9'!#REF!</definedName>
    <definedName name="______DAT20" localSheetId="1">'[3]9'!#REF!</definedName>
    <definedName name="______DAT20">'[3]9'!#REF!</definedName>
    <definedName name="______DAT3" localSheetId="0">'[2]C1 NOV'!#REF!</definedName>
    <definedName name="______DAT3" localSheetId="3">'[2]C1 NOV'!#REF!</definedName>
    <definedName name="______DAT3" localSheetId="1">'[2]C1 NOV'!#REF!</definedName>
    <definedName name="______DAT3">'[2]C1 NOV'!#REF!</definedName>
    <definedName name="______DAT4" localSheetId="0">'[2]C1 NOV'!#REF!</definedName>
    <definedName name="______DAT4" localSheetId="3">'[2]C1 NOV'!#REF!</definedName>
    <definedName name="______DAT4" localSheetId="1">'[2]C1 NOV'!#REF!</definedName>
    <definedName name="______DAT4">'[2]C1 NOV'!#REF!</definedName>
    <definedName name="______DAT5" localSheetId="0">'[2]C1 NOV'!#REF!</definedName>
    <definedName name="______DAT5" localSheetId="3">'[2]C1 NOV'!#REF!</definedName>
    <definedName name="______DAT5" localSheetId="1">'[2]C1 NOV'!#REF!</definedName>
    <definedName name="______DAT5">'[2]C1 NOV'!#REF!</definedName>
    <definedName name="______DAT6" localSheetId="0">'[2]C1 NOV'!#REF!</definedName>
    <definedName name="______DAT6" localSheetId="3">'[2]C1 NOV'!#REF!</definedName>
    <definedName name="______DAT6" localSheetId="1">'[2]C1 NOV'!#REF!</definedName>
    <definedName name="______DAT6">'[2]C1 NOV'!#REF!</definedName>
    <definedName name="______DAT7" localSheetId="0">'[2]C1 NOV'!#REF!</definedName>
    <definedName name="______DAT7" localSheetId="3">'[2]C1 NOV'!#REF!</definedName>
    <definedName name="______DAT7" localSheetId="1">'[2]C1 NOV'!#REF!</definedName>
    <definedName name="______DAT7">'[2]C1 NOV'!#REF!</definedName>
    <definedName name="______DAT8" localSheetId="0">'[2]C1 NOV'!#REF!</definedName>
    <definedName name="______DAT8" localSheetId="3">'[2]C1 NOV'!#REF!</definedName>
    <definedName name="______DAT8" localSheetId="1">'[2]C1 NOV'!#REF!</definedName>
    <definedName name="______DAT8">'[2]C1 NOV'!#REF!</definedName>
    <definedName name="______DAT9" localSheetId="0">'[2]C1 NOV'!#REF!</definedName>
    <definedName name="______DAT9" localSheetId="3">'[2]C1 NOV'!#REF!</definedName>
    <definedName name="______DAT9" localSheetId="1">'[2]C1 NOV'!#REF!</definedName>
    <definedName name="______DAT9">'[2]C1 NOV'!#REF!</definedName>
    <definedName name="______NDS1" localSheetId="0">#REF!</definedName>
    <definedName name="______NDS1" localSheetId="3">#REF!</definedName>
    <definedName name="______NDS1" localSheetId="1">#REF!</definedName>
    <definedName name="______NDS1">#REF!</definedName>
    <definedName name="______NDS10" localSheetId="0">#REF!</definedName>
    <definedName name="______NDS10" localSheetId="3">#REF!</definedName>
    <definedName name="______NDS10" localSheetId="1">#REF!</definedName>
    <definedName name="______NDS10">#REF!</definedName>
    <definedName name="______NDS11" localSheetId="0">#REF!</definedName>
    <definedName name="______NDS11" localSheetId="3">#REF!</definedName>
    <definedName name="______NDS11" localSheetId="1">#REF!</definedName>
    <definedName name="______NDS11">#REF!</definedName>
    <definedName name="______NDS12" localSheetId="0">#REF!</definedName>
    <definedName name="______NDS12" localSheetId="3">#REF!</definedName>
    <definedName name="______NDS12" localSheetId="1">#REF!</definedName>
    <definedName name="______NDS12">#REF!</definedName>
    <definedName name="______NDS2" localSheetId="0">#REF!</definedName>
    <definedName name="______NDS2" localSheetId="3">#REF!</definedName>
    <definedName name="______NDS2" localSheetId="1">#REF!</definedName>
    <definedName name="______NDS2">#REF!</definedName>
    <definedName name="______NDS3" localSheetId="0">#REF!</definedName>
    <definedName name="______NDS3" localSheetId="3">#REF!</definedName>
    <definedName name="______NDS3" localSheetId="1">#REF!</definedName>
    <definedName name="______NDS3">#REF!</definedName>
    <definedName name="______NDS4" localSheetId="0">#REF!</definedName>
    <definedName name="______NDS4" localSheetId="3">#REF!</definedName>
    <definedName name="______NDS4" localSheetId="1">#REF!</definedName>
    <definedName name="______NDS4">#REF!</definedName>
    <definedName name="______NDS5" localSheetId="0">#REF!</definedName>
    <definedName name="______NDS5" localSheetId="3">#REF!</definedName>
    <definedName name="______NDS5" localSheetId="1">#REF!</definedName>
    <definedName name="______NDS5">#REF!</definedName>
    <definedName name="______NDS6" localSheetId="0">#REF!</definedName>
    <definedName name="______NDS6" localSheetId="3">#REF!</definedName>
    <definedName name="______NDS6" localSheetId="1">#REF!</definedName>
    <definedName name="______NDS6">#REF!</definedName>
    <definedName name="______NDS7" localSheetId="0">#REF!</definedName>
    <definedName name="______NDS7" localSheetId="3">#REF!</definedName>
    <definedName name="______NDS7" localSheetId="1">#REF!</definedName>
    <definedName name="______NDS7">#REF!</definedName>
    <definedName name="______NDS8" localSheetId="0">#REF!</definedName>
    <definedName name="______NDS8" localSheetId="3">#REF!</definedName>
    <definedName name="______NDS8" localSheetId="1">#REF!</definedName>
    <definedName name="______NDS8">#REF!</definedName>
    <definedName name="______NDS9" localSheetId="0">#REF!</definedName>
    <definedName name="______NDS9" localSheetId="3">#REF!</definedName>
    <definedName name="______NDS9" localSheetId="1">#REF!</definedName>
    <definedName name="______NDS9">#REF!</definedName>
    <definedName name="______NGR2" localSheetId="0">#REF!</definedName>
    <definedName name="______NGR2" localSheetId="3">#REF!</definedName>
    <definedName name="______NGR2" localSheetId="1">#REF!</definedName>
    <definedName name="______NGR2">#REF!</definedName>
    <definedName name="______QT81419">#N/A</definedName>
    <definedName name="______s10" localSheetId="0">#REF!</definedName>
    <definedName name="______s10" localSheetId="3">#REF!</definedName>
    <definedName name="______s10" localSheetId="1">#REF!</definedName>
    <definedName name="______s10">#REF!</definedName>
    <definedName name="______s11" localSheetId="0">#REF!</definedName>
    <definedName name="______s11" localSheetId="3">#REF!</definedName>
    <definedName name="______s11" localSheetId="1">#REF!</definedName>
    <definedName name="______s11">#REF!</definedName>
    <definedName name="______s12" localSheetId="0">#REF!</definedName>
    <definedName name="______s12" localSheetId="3">#REF!</definedName>
    <definedName name="______s12" localSheetId="1">#REF!</definedName>
    <definedName name="______s12">#REF!</definedName>
    <definedName name="______s2" localSheetId="0">#REF!</definedName>
    <definedName name="______s2" localSheetId="3">#REF!</definedName>
    <definedName name="______s2" localSheetId="1">#REF!</definedName>
    <definedName name="______s2">#REF!</definedName>
    <definedName name="______s3" localSheetId="0">#REF!</definedName>
    <definedName name="______s3" localSheetId="3">#REF!</definedName>
    <definedName name="______s3" localSheetId="1">#REF!</definedName>
    <definedName name="______s3">#REF!</definedName>
    <definedName name="______s4" localSheetId="0">#REF!</definedName>
    <definedName name="______s4" localSheetId="3">#REF!</definedName>
    <definedName name="______s4" localSheetId="1">#REF!</definedName>
    <definedName name="______s4">#REF!</definedName>
    <definedName name="______s5" localSheetId="0">#REF!</definedName>
    <definedName name="______s5" localSheetId="3">#REF!</definedName>
    <definedName name="______s5" localSheetId="1">#REF!</definedName>
    <definedName name="______s5">#REF!</definedName>
    <definedName name="______s6" localSheetId="0">#REF!</definedName>
    <definedName name="______s6" localSheetId="3">#REF!</definedName>
    <definedName name="______s6" localSheetId="1">#REF!</definedName>
    <definedName name="______s6">#REF!</definedName>
    <definedName name="______s7" localSheetId="0">#REF!</definedName>
    <definedName name="______s7" localSheetId="3">#REF!</definedName>
    <definedName name="______s7" localSheetId="1">#REF!</definedName>
    <definedName name="______s7">#REF!</definedName>
    <definedName name="______s8" localSheetId="0">#REF!</definedName>
    <definedName name="______s8" localSheetId="3">#REF!</definedName>
    <definedName name="______s8" localSheetId="1">#REF!</definedName>
    <definedName name="______s8">#REF!</definedName>
    <definedName name="______s9" localSheetId="0">#REF!</definedName>
    <definedName name="______s9" localSheetId="3">#REF!</definedName>
    <definedName name="______s9" localSheetId="1">#REF!</definedName>
    <definedName name="______s9">#REF!</definedName>
    <definedName name="______sc1" localSheetId="0">#REF!</definedName>
    <definedName name="______sc1" localSheetId="3">#REF!</definedName>
    <definedName name="______sc1" localSheetId="1">#REF!</definedName>
    <definedName name="______sc1">#REF!</definedName>
    <definedName name="______sc10" localSheetId="0">#REF!</definedName>
    <definedName name="______sc10" localSheetId="3">#REF!</definedName>
    <definedName name="______sc10" localSheetId="1">#REF!</definedName>
    <definedName name="______sc10">#REF!</definedName>
    <definedName name="______sr4" localSheetId="0">#REF!</definedName>
    <definedName name="______sr4" localSheetId="3">#REF!</definedName>
    <definedName name="______sr4" localSheetId="1">#REF!</definedName>
    <definedName name="______sr4">#REF!</definedName>
    <definedName name="______sr5" localSheetId="0">#REF!</definedName>
    <definedName name="______sr5" localSheetId="3">#REF!</definedName>
    <definedName name="______sr5" localSheetId="1">#REF!</definedName>
    <definedName name="______sr5">#REF!</definedName>
    <definedName name="______sr6" localSheetId="0">#REF!</definedName>
    <definedName name="______sr6" localSheetId="3">#REF!</definedName>
    <definedName name="______sr6" localSheetId="1">#REF!</definedName>
    <definedName name="______sr6">#REF!</definedName>
    <definedName name="______sr7" localSheetId="0">#REF!</definedName>
    <definedName name="______sr7" localSheetId="3">#REF!</definedName>
    <definedName name="______sr7" localSheetId="1">#REF!</definedName>
    <definedName name="______sr7">#REF!</definedName>
    <definedName name="______sr8" localSheetId="0">#REF!</definedName>
    <definedName name="______sr8" localSheetId="3">#REF!</definedName>
    <definedName name="______sr8" localSheetId="1">#REF!</definedName>
    <definedName name="______sr8">#REF!</definedName>
    <definedName name="______sr9" localSheetId="0">#REF!</definedName>
    <definedName name="______sr9" localSheetId="3">#REF!</definedName>
    <definedName name="______sr9" localSheetId="1">#REF!</definedName>
    <definedName name="______sr9">#REF!</definedName>
    <definedName name="______WIR1">#N/A</definedName>
    <definedName name="______Z1" localSheetId="0">#REF!</definedName>
    <definedName name="______Z1" localSheetId="3">#REF!</definedName>
    <definedName name="______Z1" localSheetId="1">#REF!</definedName>
    <definedName name="______Z1">#REF!</definedName>
    <definedName name="______Z2" localSheetId="0">#REF!</definedName>
    <definedName name="______Z2" localSheetId="3">#REF!</definedName>
    <definedName name="______Z2" localSheetId="1">#REF!</definedName>
    <definedName name="______Z2">#REF!</definedName>
    <definedName name="______Z3" localSheetId="0">#REF!</definedName>
    <definedName name="______Z3" localSheetId="3">#REF!</definedName>
    <definedName name="______Z3" localSheetId="1">#REF!</definedName>
    <definedName name="______Z3">#REF!</definedName>
    <definedName name="______Z4" localSheetId="0">#REF!</definedName>
    <definedName name="______Z4" localSheetId="3">#REF!</definedName>
    <definedName name="______Z4" localSheetId="1">#REF!</definedName>
    <definedName name="______Z4">#REF!</definedName>
    <definedName name="______Z5" localSheetId="0">#REF!</definedName>
    <definedName name="______Z5" localSheetId="3">#REF!</definedName>
    <definedName name="______Z5" localSheetId="1">#REF!</definedName>
    <definedName name="______Z5">#REF!</definedName>
    <definedName name="______Z6" localSheetId="0">#REF!</definedName>
    <definedName name="______Z6" localSheetId="3">#REF!</definedName>
    <definedName name="______Z6" localSheetId="1">#REF!</definedName>
    <definedName name="______Z6">#REF!</definedName>
    <definedName name="______Z7" localSheetId="0">#REF!</definedName>
    <definedName name="______Z7" localSheetId="3">#REF!</definedName>
    <definedName name="______Z7" localSheetId="1">#REF!</definedName>
    <definedName name="______Z7">#REF!</definedName>
    <definedName name="_____A1" localSheetId="0">#REF!</definedName>
    <definedName name="_____A1" localSheetId="3">#REF!</definedName>
    <definedName name="_____A1" localSheetId="1">#REF!</definedName>
    <definedName name="_____A1">#REF!</definedName>
    <definedName name="_____A2" localSheetId="0">#REF!</definedName>
    <definedName name="_____A2" localSheetId="3">#REF!</definedName>
    <definedName name="_____A2" localSheetId="1">#REF!</definedName>
    <definedName name="_____A2">#REF!</definedName>
    <definedName name="_____A3" localSheetId="0">#REF!</definedName>
    <definedName name="_____A3" localSheetId="3">#REF!</definedName>
    <definedName name="_____A3" localSheetId="1">#REF!</definedName>
    <definedName name="_____A3">#REF!</definedName>
    <definedName name="_____A4" localSheetId="0">#REF!</definedName>
    <definedName name="_____A4" localSheetId="3">#REF!</definedName>
    <definedName name="_____A4" localSheetId="1">#REF!</definedName>
    <definedName name="_____A4">#REF!</definedName>
    <definedName name="_____A5" localSheetId="0">#REF!</definedName>
    <definedName name="_____A5" localSheetId="3">#REF!</definedName>
    <definedName name="_____A5" localSheetId="1">#REF!</definedName>
    <definedName name="_____A5">#REF!</definedName>
    <definedName name="_____Avr0102">'[4]Ex-Rate'!$E$60</definedName>
    <definedName name="_____Avr0202">'[4]Ex-Rate'!$E$61</definedName>
    <definedName name="_____Avr0302">'[4]Ex-Rate'!$E$62</definedName>
    <definedName name="_____Avr0402">'[4]Ex-Rate'!$E$63</definedName>
    <definedName name="_____Avr0502">'[4]Ex-Rate'!$E$64</definedName>
    <definedName name="_____Avr0602">'[4]Ex-Rate'!$E$65</definedName>
    <definedName name="_____Avr0701">'[4]Ex-Rate'!$E$54</definedName>
    <definedName name="_____Avr0702">'[4]Ex-Rate'!$E$66</definedName>
    <definedName name="_____Avr0801">'[4]Ex-Rate'!$E$55</definedName>
    <definedName name="_____Avr0802">'[4]Ex-Rate'!$E$67</definedName>
    <definedName name="_____Avr0901">'[4]Ex-Rate'!$E$56</definedName>
    <definedName name="_____Avr0902">'[4]Ex-Rate'!$E$68</definedName>
    <definedName name="_____Avr1001">'[4]Ex-Rate'!$E$57</definedName>
    <definedName name="_____Avr1002">'[4]Ex-Rate'!$E$69</definedName>
    <definedName name="_____Avr1101">'[4]Ex-Rate'!$E$58</definedName>
    <definedName name="_____Avr1102">'[4]Ex-Rate'!$E$70</definedName>
    <definedName name="_____Avr1201">'[4]Ex-Rate'!$E$59</definedName>
    <definedName name="_____avr1202">'[4]Ex-Rate'!$E$71</definedName>
    <definedName name="_____DAT1" localSheetId="0">'[2]C1 NOV'!#REF!</definedName>
    <definedName name="_____DAT1" localSheetId="3">'[2]C1 NOV'!#REF!</definedName>
    <definedName name="_____DAT1" localSheetId="1">'[2]C1 NOV'!#REF!</definedName>
    <definedName name="_____DAT1">'[2]C1 NOV'!#REF!</definedName>
    <definedName name="_____DAT10" localSheetId="0">'[2]C1 NOV'!#REF!</definedName>
    <definedName name="_____DAT10" localSheetId="3">'[2]C1 NOV'!#REF!</definedName>
    <definedName name="_____DAT10" localSheetId="1">'[2]C1 NOV'!#REF!</definedName>
    <definedName name="_____DAT10">'[2]C1 NOV'!#REF!</definedName>
    <definedName name="_____DAT11" localSheetId="0">'[2]C1 NOV'!#REF!</definedName>
    <definedName name="_____DAT11" localSheetId="3">'[2]C1 NOV'!#REF!</definedName>
    <definedName name="_____DAT11" localSheetId="1">'[2]C1 NOV'!#REF!</definedName>
    <definedName name="_____DAT11">'[2]C1 NOV'!#REF!</definedName>
    <definedName name="_____DAT12" localSheetId="0">'[2]C1 NOV'!#REF!</definedName>
    <definedName name="_____DAT12" localSheetId="3">'[2]C1 NOV'!#REF!</definedName>
    <definedName name="_____DAT12" localSheetId="1">'[2]C1 NOV'!#REF!</definedName>
    <definedName name="_____DAT12">'[2]C1 NOV'!#REF!</definedName>
    <definedName name="_____DAT13" localSheetId="0">'[2]C1 NOV'!#REF!</definedName>
    <definedName name="_____DAT13" localSheetId="3">'[2]C1 NOV'!#REF!</definedName>
    <definedName name="_____DAT13" localSheetId="1">'[2]C1 NOV'!#REF!</definedName>
    <definedName name="_____DAT13">'[2]C1 NOV'!#REF!</definedName>
    <definedName name="_____DAT14" localSheetId="0">'[2]C1 NOV'!#REF!</definedName>
    <definedName name="_____DAT14" localSheetId="3">'[2]C1 NOV'!#REF!</definedName>
    <definedName name="_____DAT14" localSheetId="1">'[2]C1 NOV'!#REF!</definedName>
    <definedName name="_____DAT14">'[2]C1 NOV'!#REF!</definedName>
    <definedName name="_____DAT15" localSheetId="0">'[3]9'!#REF!</definedName>
    <definedName name="_____DAT15" localSheetId="3">'[3]9'!#REF!</definedName>
    <definedName name="_____DAT15" localSheetId="1">'[3]9'!#REF!</definedName>
    <definedName name="_____DAT15">'[3]9'!#REF!</definedName>
    <definedName name="_____DAT16" localSheetId="0">'[3]9'!#REF!</definedName>
    <definedName name="_____DAT16" localSheetId="3">'[3]9'!#REF!</definedName>
    <definedName name="_____DAT16" localSheetId="1">'[3]9'!#REF!</definedName>
    <definedName name="_____DAT16">'[3]9'!#REF!</definedName>
    <definedName name="_____DAT17" localSheetId="0">'[3]9'!#REF!</definedName>
    <definedName name="_____DAT17" localSheetId="3">'[3]9'!#REF!</definedName>
    <definedName name="_____DAT17" localSheetId="1">'[3]9'!#REF!</definedName>
    <definedName name="_____DAT17">'[3]9'!#REF!</definedName>
    <definedName name="_____DAT18" localSheetId="0">'[3]9'!#REF!</definedName>
    <definedName name="_____DAT18" localSheetId="3">'[3]9'!#REF!</definedName>
    <definedName name="_____DAT18" localSheetId="1">'[3]9'!#REF!</definedName>
    <definedName name="_____DAT18">'[3]9'!#REF!</definedName>
    <definedName name="_____DAT19" localSheetId="0">'[3]9'!#REF!</definedName>
    <definedName name="_____DAT19" localSheetId="3">'[3]9'!#REF!</definedName>
    <definedName name="_____DAT19" localSheetId="1">'[3]9'!#REF!</definedName>
    <definedName name="_____DAT19">'[3]9'!#REF!</definedName>
    <definedName name="_____DAT2" localSheetId="0">'[2]C1 NOV'!#REF!</definedName>
    <definedName name="_____DAT2" localSheetId="3">'[2]C1 NOV'!#REF!</definedName>
    <definedName name="_____DAT2" localSheetId="1">'[2]C1 NOV'!#REF!</definedName>
    <definedName name="_____DAT2">'[2]C1 NOV'!#REF!</definedName>
    <definedName name="_____DAT20" localSheetId="0">'[3]9'!#REF!</definedName>
    <definedName name="_____DAT20" localSheetId="3">'[3]9'!#REF!</definedName>
    <definedName name="_____DAT20" localSheetId="1">'[3]9'!#REF!</definedName>
    <definedName name="_____DAT20">'[3]9'!#REF!</definedName>
    <definedName name="_____DAT3" localSheetId="0">'[2]C1 NOV'!#REF!</definedName>
    <definedName name="_____DAT3" localSheetId="3">'[2]C1 NOV'!#REF!</definedName>
    <definedName name="_____DAT3" localSheetId="1">'[2]C1 NOV'!#REF!</definedName>
    <definedName name="_____DAT3">'[2]C1 NOV'!#REF!</definedName>
    <definedName name="_____DAT4" localSheetId="0">'[2]C1 NOV'!#REF!</definedName>
    <definedName name="_____DAT4" localSheetId="3">'[2]C1 NOV'!#REF!</definedName>
    <definedName name="_____DAT4" localSheetId="1">'[2]C1 NOV'!#REF!</definedName>
    <definedName name="_____DAT4">'[2]C1 NOV'!#REF!</definedName>
    <definedName name="_____DAT5" localSheetId="0">'[2]C1 NOV'!#REF!</definedName>
    <definedName name="_____DAT5" localSheetId="3">'[2]C1 NOV'!#REF!</definedName>
    <definedName name="_____DAT5" localSheetId="1">'[2]C1 NOV'!#REF!</definedName>
    <definedName name="_____DAT5">'[2]C1 NOV'!#REF!</definedName>
    <definedName name="_____DAT6" localSheetId="0">'[2]C1 NOV'!#REF!</definedName>
    <definedName name="_____DAT6" localSheetId="3">'[2]C1 NOV'!#REF!</definedName>
    <definedName name="_____DAT6" localSheetId="1">'[2]C1 NOV'!#REF!</definedName>
    <definedName name="_____DAT6">'[2]C1 NOV'!#REF!</definedName>
    <definedName name="_____DAT7" localSheetId="0">'[2]C1 NOV'!#REF!</definedName>
    <definedName name="_____DAT7" localSheetId="3">'[2]C1 NOV'!#REF!</definedName>
    <definedName name="_____DAT7" localSheetId="1">'[2]C1 NOV'!#REF!</definedName>
    <definedName name="_____DAT7">'[2]C1 NOV'!#REF!</definedName>
    <definedName name="_____DAT8" localSheetId="0">'[2]C1 NOV'!#REF!</definedName>
    <definedName name="_____DAT8" localSheetId="3">'[2]C1 NOV'!#REF!</definedName>
    <definedName name="_____DAT8" localSheetId="1">'[2]C1 NOV'!#REF!</definedName>
    <definedName name="_____DAT8">'[2]C1 NOV'!#REF!</definedName>
    <definedName name="_____DAT9" localSheetId="0">'[2]C1 NOV'!#REF!</definedName>
    <definedName name="_____DAT9" localSheetId="3">'[2]C1 NOV'!#REF!</definedName>
    <definedName name="_____DAT9" localSheetId="1">'[2]C1 NOV'!#REF!</definedName>
    <definedName name="_____DAT9">'[2]C1 NOV'!#REF!</definedName>
    <definedName name="_____NDS1" localSheetId="0">#REF!</definedName>
    <definedName name="_____NDS1" localSheetId="3">#REF!</definedName>
    <definedName name="_____NDS1" localSheetId="1">#REF!</definedName>
    <definedName name="_____NDS1">#REF!</definedName>
    <definedName name="_____NDS10" localSheetId="0">#REF!</definedName>
    <definedName name="_____NDS10" localSheetId="3">#REF!</definedName>
    <definedName name="_____NDS10" localSheetId="1">#REF!</definedName>
    <definedName name="_____NDS10">#REF!</definedName>
    <definedName name="_____NDS11" localSheetId="0">#REF!</definedName>
    <definedName name="_____NDS11" localSheetId="3">#REF!</definedName>
    <definedName name="_____NDS11" localSheetId="1">#REF!</definedName>
    <definedName name="_____NDS11">#REF!</definedName>
    <definedName name="_____NDS12" localSheetId="0">#REF!</definedName>
    <definedName name="_____NDS12" localSheetId="3">#REF!</definedName>
    <definedName name="_____NDS12" localSheetId="1">#REF!</definedName>
    <definedName name="_____NDS12">#REF!</definedName>
    <definedName name="_____NDS2" localSheetId="0">#REF!</definedName>
    <definedName name="_____NDS2" localSheetId="3">#REF!</definedName>
    <definedName name="_____NDS2" localSheetId="1">#REF!</definedName>
    <definedName name="_____NDS2">#REF!</definedName>
    <definedName name="_____NDS3" localSheetId="0">#REF!</definedName>
    <definedName name="_____NDS3" localSheetId="3">#REF!</definedName>
    <definedName name="_____NDS3" localSheetId="1">#REF!</definedName>
    <definedName name="_____NDS3">#REF!</definedName>
    <definedName name="_____NDS4" localSheetId="0">#REF!</definedName>
    <definedName name="_____NDS4" localSheetId="3">#REF!</definedName>
    <definedName name="_____NDS4" localSheetId="1">#REF!</definedName>
    <definedName name="_____NDS4">#REF!</definedName>
    <definedName name="_____NDS5" localSheetId="0">#REF!</definedName>
    <definedName name="_____NDS5" localSheetId="3">#REF!</definedName>
    <definedName name="_____NDS5" localSheetId="1">#REF!</definedName>
    <definedName name="_____NDS5">#REF!</definedName>
    <definedName name="_____NDS6" localSheetId="0">#REF!</definedName>
    <definedName name="_____NDS6" localSheetId="3">#REF!</definedName>
    <definedName name="_____NDS6" localSheetId="1">#REF!</definedName>
    <definedName name="_____NDS6">#REF!</definedName>
    <definedName name="_____NDS7" localSheetId="0">#REF!</definedName>
    <definedName name="_____NDS7" localSheetId="3">#REF!</definedName>
    <definedName name="_____NDS7" localSheetId="1">#REF!</definedName>
    <definedName name="_____NDS7">#REF!</definedName>
    <definedName name="_____NDS8" localSheetId="0">#REF!</definedName>
    <definedName name="_____NDS8" localSheetId="3">#REF!</definedName>
    <definedName name="_____NDS8" localSheetId="1">#REF!</definedName>
    <definedName name="_____NDS8">#REF!</definedName>
    <definedName name="_____NDS9" localSheetId="0">#REF!</definedName>
    <definedName name="_____NDS9" localSheetId="3">#REF!</definedName>
    <definedName name="_____NDS9" localSheetId="1">#REF!</definedName>
    <definedName name="_____NDS9">#REF!</definedName>
    <definedName name="_____NGR2" localSheetId="0">#REF!</definedName>
    <definedName name="_____NGR2" localSheetId="3">#REF!</definedName>
    <definedName name="_____NGR2" localSheetId="1">#REF!</definedName>
    <definedName name="_____NGR2">#REF!</definedName>
    <definedName name="_____QT81419">#N/A</definedName>
    <definedName name="_____s10" localSheetId="0">#REF!</definedName>
    <definedName name="_____s10" localSheetId="3">#REF!</definedName>
    <definedName name="_____s10" localSheetId="1">#REF!</definedName>
    <definedName name="_____s10">#REF!</definedName>
    <definedName name="_____s11" localSheetId="0">#REF!</definedName>
    <definedName name="_____s11" localSheetId="3">#REF!</definedName>
    <definedName name="_____s11" localSheetId="1">#REF!</definedName>
    <definedName name="_____s11">#REF!</definedName>
    <definedName name="_____s12" localSheetId="0">#REF!</definedName>
    <definedName name="_____s12" localSheetId="3">#REF!</definedName>
    <definedName name="_____s12" localSheetId="1">#REF!</definedName>
    <definedName name="_____s12">#REF!</definedName>
    <definedName name="_____s2" localSheetId="0">#REF!</definedName>
    <definedName name="_____s2" localSheetId="3">#REF!</definedName>
    <definedName name="_____s2" localSheetId="1">#REF!</definedName>
    <definedName name="_____s2">#REF!</definedName>
    <definedName name="_____s3" localSheetId="0">#REF!</definedName>
    <definedName name="_____s3" localSheetId="3">#REF!</definedName>
    <definedName name="_____s3" localSheetId="1">#REF!</definedName>
    <definedName name="_____s3">#REF!</definedName>
    <definedName name="_____s4" localSheetId="0">#REF!</definedName>
    <definedName name="_____s4" localSheetId="3">#REF!</definedName>
    <definedName name="_____s4" localSheetId="1">#REF!</definedName>
    <definedName name="_____s4">#REF!</definedName>
    <definedName name="_____s5" localSheetId="0">#REF!</definedName>
    <definedName name="_____s5" localSheetId="3">#REF!</definedName>
    <definedName name="_____s5" localSheetId="1">#REF!</definedName>
    <definedName name="_____s5">#REF!</definedName>
    <definedName name="_____s6" localSheetId="0">#REF!</definedName>
    <definedName name="_____s6" localSheetId="3">#REF!</definedName>
    <definedName name="_____s6" localSheetId="1">#REF!</definedName>
    <definedName name="_____s6">#REF!</definedName>
    <definedName name="_____s7" localSheetId="0">#REF!</definedName>
    <definedName name="_____s7" localSheetId="3">#REF!</definedName>
    <definedName name="_____s7" localSheetId="1">#REF!</definedName>
    <definedName name="_____s7">#REF!</definedName>
    <definedName name="_____s8" localSheetId="0">#REF!</definedName>
    <definedName name="_____s8" localSheetId="3">#REF!</definedName>
    <definedName name="_____s8" localSheetId="1">#REF!</definedName>
    <definedName name="_____s8">#REF!</definedName>
    <definedName name="_____s9" localSheetId="0">#REF!</definedName>
    <definedName name="_____s9" localSheetId="3">#REF!</definedName>
    <definedName name="_____s9" localSheetId="1">#REF!</definedName>
    <definedName name="_____s9">#REF!</definedName>
    <definedName name="_____sc1" localSheetId="0">#REF!</definedName>
    <definedName name="_____sc1" localSheetId="3">#REF!</definedName>
    <definedName name="_____sc1" localSheetId="1">#REF!</definedName>
    <definedName name="_____sc1">#REF!</definedName>
    <definedName name="_____sc10" localSheetId="0">#REF!</definedName>
    <definedName name="_____sc10" localSheetId="3">#REF!</definedName>
    <definedName name="_____sc10" localSheetId="1">#REF!</definedName>
    <definedName name="_____sc10">#REF!</definedName>
    <definedName name="_____sr4" localSheetId="0">#REF!</definedName>
    <definedName name="_____sr4" localSheetId="3">#REF!</definedName>
    <definedName name="_____sr4" localSheetId="1">#REF!</definedName>
    <definedName name="_____sr4">#REF!</definedName>
    <definedName name="_____sr5" localSheetId="0">#REF!</definedName>
    <definedName name="_____sr5" localSheetId="3">#REF!</definedName>
    <definedName name="_____sr5" localSheetId="1">#REF!</definedName>
    <definedName name="_____sr5">#REF!</definedName>
    <definedName name="_____sr6" localSheetId="0">#REF!</definedName>
    <definedName name="_____sr6" localSheetId="3">#REF!</definedName>
    <definedName name="_____sr6" localSheetId="1">#REF!</definedName>
    <definedName name="_____sr6">#REF!</definedName>
    <definedName name="_____sr7" localSheetId="0">#REF!</definedName>
    <definedName name="_____sr7" localSheetId="3">#REF!</definedName>
    <definedName name="_____sr7" localSheetId="1">#REF!</definedName>
    <definedName name="_____sr7">#REF!</definedName>
    <definedName name="_____sr8" localSheetId="0">#REF!</definedName>
    <definedName name="_____sr8" localSheetId="3">#REF!</definedName>
    <definedName name="_____sr8" localSheetId="1">#REF!</definedName>
    <definedName name="_____sr8">#REF!</definedName>
    <definedName name="_____sr9" localSheetId="0">#REF!</definedName>
    <definedName name="_____sr9" localSheetId="3">#REF!</definedName>
    <definedName name="_____sr9" localSheetId="1">#REF!</definedName>
    <definedName name="_____sr9">#REF!</definedName>
    <definedName name="_____WIR1">#N/A</definedName>
    <definedName name="_____Z1" localSheetId="0">#REF!</definedName>
    <definedName name="_____Z1" localSheetId="3">#REF!</definedName>
    <definedName name="_____Z1" localSheetId="1">#REF!</definedName>
    <definedName name="_____Z1">#REF!</definedName>
    <definedName name="_____Z2" localSheetId="0">#REF!</definedName>
    <definedName name="_____Z2" localSheetId="3">#REF!</definedName>
    <definedName name="_____Z2" localSheetId="1">#REF!</definedName>
    <definedName name="_____Z2">#REF!</definedName>
    <definedName name="_____Z3" localSheetId="0">#REF!</definedName>
    <definedName name="_____Z3" localSheetId="3">#REF!</definedName>
    <definedName name="_____Z3" localSheetId="1">#REF!</definedName>
    <definedName name="_____Z3">#REF!</definedName>
    <definedName name="_____Z4" localSheetId="0">#REF!</definedName>
    <definedName name="_____Z4" localSheetId="3">#REF!</definedName>
    <definedName name="_____Z4" localSheetId="1">#REF!</definedName>
    <definedName name="_____Z4">#REF!</definedName>
    <definedName name="_____Z5" localSheetId="0">#REF!</definedName>
    <definedName name="_____Z5" localSheetId="3">#REF!</definedName>
    <definedName name="_____Z5" localSheetId="1">#REF!</definedName>
    <definedName name="_____Z5">#REF!</definedName>
    <definedName name="_____Z6" localSheetId="0">#REF!</definedName>
    <definedName name="_____Z6" localSheetId="3">#REF!</definedName>
    <definedName name="_____Z6" localSheetId="1">#REF!</definedName>
    <definedName name="_____Z6">#REF!</definedName>
    <definedName name="_____Z7" localSheetId="0">#REF!</definedName>
    <definedName name="_____Z7" localSheetId="3">#REF!</definedName>
    <definedName name="_____Z7" localSheetId="1">#REF!</definedName>
    <definedName name="_____Z7">#REF!</definedName>
    <definedName name="____A1" localSheetId="0">#REF!</definedName>
    <definedName name="____A1" localSheetId="3">#REF!</definedName>
    <definedName name="____A1" localSheetId="1">#REF!</definedName>
    <definedName name="____A1">#REF!</definedName>
    <definedName name="____A2" localSheetId="0">#REF!</definedName>
    <definedName name="____A2" localSheetId="3">#REF!</definedName>
    <definedName name="____A2" localSheetId="1">#REF!</definedName>
    <definedName name="____A2">#REF!</definedName>
    <definedName name="____A3" localSheetId="0">#REF!</definedName>
    <definedName name="____A3" localSheetId="3">#REF!</definedName>
    <definedName name="____A3" localSheetId="1">#REF!</definedName>
    <definedName name="____A3">#REF!</definedName>
    <definedName name="____A4" localSheetId="0">#REF!</definedName>
    <definedName name="____A4" localSheetId="3">#REF!</definedName>
    <definedName name="____A4" localSheetId="1">#REF!</definedName>
    <definedName name="____A4">#REF!</definedName>
    <definedName name="____A5" localSheetId="0">#REF!</definedName>
    <definedName name="____A5" localSheetId="3">#REF!</definedName>
    <definedName name="____A5" localSheetId="1">#REF!</definedName>
    <definedName name="____A5">#REF!</definedName>
    <definedName name="____Avr0102">'[4]Ex-Rate'!$E$60</definedName>
    <definedName name="____Avr0202">'[4]Ex-Rate'!$E$61</definedName>
    <definedName name="____Avr0302">'[4]Ex-Rate'!$E$62</definedName>
    <definedName name="____Avr0402">'[4]Ex-Rate'!$E$63</definedName>
    <definedName name="____Avr0502">'[4]Ex-Rate'!$E$64</definedName>
    <definedName name="____Avr0602">'[4]Ex-Rate'!$E$65</definedName>
    <definedName name="____Avr0701">'[4]Ex-Rate'!$E$54</definedName>
    <definedName name="____Avr0702">'[4]Ex-Rate'!$E$66</definedName>
    <definedName name="____Avr0801">'[4]Ex-Rate'!$E$55</definedName>
    <definedName name="____Avr0802">'[4]Ex-Rate'!$E$67</definedName>
    <definedName name="____Avr0901">'[4]Ex-Rate'!$E$56</definedName>
    <definedName name="____Avr0902">'[4]Ex-Rate'!$E$68</definedName>
    <definedName name="____Avr1001">'[4]Ex-Rate'!$E$57</definedName>
    <definedName name="____Avr1002">'[4]Ex-Rate'!$E$69</definedName>
    <definedName name="____Avr1101">'[4]Ex-Rate'!$E$58</definedName>
    <definedName name="____Avr1102">'[4]Ex-Rate'!$E$70</definedName>
    <definedName name="____Avr1201">'[4]Ex-Rate'!$E$59</definedName>
    <definedName name="____avr1202">'[4]Ex-Rate'!$E$71</definedName>
    <definedName name="____DAT1" localSheetId="0">'[2]C1 NOV'!#REF!</definedName>
    <definedName name="____DAT1" localSheetId="3">'[2]C1 NOV'!#REF!</definedName>
    <definedName name="____DAT1" localSheetId="1">'[2]C1 NOV'!#REF!</definedName>
    <definedName name="____DAT1">'[2]C1 NOV'!#REF!</definedName>
    <definedName name="____DAT10" localSheetId="0">'[2]C1 NOV'!#REF!</definedName>
    <definedName name="____DAT10" localSheetId="3">'[2]C1 NOV'!#REF!</definedName>
    <definedName name="____DAT10" localSheetId="1">'[2]C1 NOV'!#REF!</definedName>
    <definedName name="____DAT10">'[2]C1 NOV'!#REF!</definedName>
    <definedName name="____DAT11" localSheetId="0">'[2]C1 NOV'!#REF!</definedName>
    <definedName name="____DAT11" localSheetId="3">'[2]C1 NOV'!#REF!</definedName>
    <definedName name="____DAT11" localSheetId="1">'[2]C1 NOV'!#REF!</definedName>
    <definedName name="____DAT11">'[2]C1 NOV'!#REF!</definedName>
    <definedName name="____DAT12" localSheetId="0">'[2]C1 NOV'!#REF!</definedName>
    <definedName name="____DAT12" localSheetId="3">'[2]C1 NOV'!#REF!</definedName>
    <definedName name="____DAT12" localSheetId="1">'[2]C1 NOV'!#REF!</definedName>
    <definedName name="____DAT12">'[2]C1 NOV'!#REF!</definedName>
    <definedName name="____DAT13" localSheetId="0">'[2]C1 NOV'!#REF!</definedName>
    <definedName name="____DAT13" localSheetId="3">'[2]C1 NOV'!#REF!</definedName>
    <definedName name="____DAT13" localSheetId="1">'[2]C1 NOV'!#REF!</definedName>
    <definedName name="____DAT13">'[2]C1 NOV'!#REF!</definedName>
    <definedName name="____DAT14" localSheetId="0">'[2]C1 NOV'!#REF!</definedName>
    <definedName name="____DAT14" localSheetId="3">'[2]C1 NOV'!#REF!</definedName>
    <definedName name="____DAT14" localSheetId="1">'[2]C1 NOV'!#REF!</definedName>
    <definedName name="____DAT14">'[2]C1 NOV'!#REF!</definedName>
    <definedName name="____DAT15" localSheetId="0">'[3]9'!#REF!</definedName>
    <definedName name="____DAT15" localSheetId="3">'[3]9'!#REF!</definedName>
    <definedName name="____DAT15" localSheetId="1">'[3]9'!#REF!</definedName>
    <definedName name="____DAT15">'[3]9'!#REF!</definedName>
    <definedName name="____DAT16" localSheetId="0">'[3]9'!#REF!</definedName>
    <definedName name="____DAT16" localSheetId="3">'[3]9'!#REF!</definedName>
    <definedName name="____DAT16" localSheetId="1">'[3]9'!#REF!</definedName>
    <definedName name="____DAT16">'[3]9'!#REF!</definedName>
    <definedName name="____DAT17" localSheetId="0">'[3]9'!#REF!</definedName>
    <definedName name="____DAT17" localSheetId="3">'[3]9'!#REF!</definedName>
    <definedName name="____DAT17" localSheetId="1">'[3]9'!#REF!</definedName>
    <definedName name="____DAT17">'[3]9'!#REF!</definedName>
    <definedName name="____DAT18" localSheetId="0">'[3]9'!#REF!</definedName>
    <definedName name="____DAT18" localSheetId="3">'[3]9'!#REF!</definedName>
    <definedName name="____DAT18" localSheetId="1">'[3]9'!#REF!</definedName>
    <definedName name="____DAT18">'[3]9'!#REF!</definedName>
    <definedName name="____DAT19" localSheetId="0">'[3]9'!#REF!</definedName>
    <definedName name="____DAT19" localSheetId="3">'[3]9'!#REF!</definedName>
    <definedName name="____DAT19" localSheetId="1">'[3]9'!#REF!</definedName>
    <definedName name="____DAT19">'[3]9'!#REF!</definedName>
    <definedName name="____DAT2" localSheetId="0">'[2]C1 NOV'!#REF!</definedName>
    <definedName name="____DAT2" localSheetId="3">'[2]C1 NOV'!#REF!</definedName>
    <definedName name="____DAT2" localSheetId="1">'[2]C1 NOV'!#REF!</definedName>
    <definedName name="____DAT2">'[2]C1 NOV'!#REF!</definedName>
    <definedName name="____DAT20" localSheetId="0">'[3]9'!#REF!</definedName>
    <definedName name="____DAT20" localSheetId="3">'[3]9'!#REF!</definedName>
    <definedName name="____DAT20" localSheetId="1">'[3]9'!#REF!</definedName>
    <definedName name="____DAT20">'[3]9'!#REF!</definedName>
    <definedName name="____DAT3" localSheetId="0">'[2]C1 NOV'!#REF!</definedName>
    <definedName name="____DAT3" localSheetId="3">'[2]C1 NOV'!#REF!</definedName>
    <definedName name="____DAT3" localSheetId="1">'[2]C1 NOV'!#REF!</definedName>
    <definedName name="____DAT3">'[2]C1 NOV'!#REF!</definedName>
    <definedName name="____DAT4" localSheetId="0">'[2]C1 NOV'!#REF!</definedName>
    <definedName name="____DAT4" localSheetId="3">'[2]C1 NOV'!#REF!</definedName>
    <definedName name="____DAT4" localSheetId="1">'[2]C1 NOV'!#REF!</definedName>
    <definedName name="____DAT4">'[2]C1 NOV'!#REF!</definedName>
    <definedName name="____DAT5" localSheetId="0">'[2]C1 NOV'!#REF!</definedName>
    <definedName name="____DAT5" localSheetId="3">'[2]C1 NOV'!#REF!</definedName>
    <definedName name="____DAT5" localSheetId="1">'[2]C1 NOV'!#REF!</definedName>
    <definedName name="____DAT5">'[2]C1 NOV'!#REF!</definedName>
    <definedName name="____DAT6" localSheetId="0">'[2]C1 NOV'!#REF!</definedName>
    <definedName name="____DAT6" localSheetId="3">'[2]C1 NOV'!#REF!</definedName>
    <definedName name="____DAT6" localSheetId="1">'[2]C1 NOV'!#REF!</definedName>
    <definedName name="____DAT6">'[2]C1 NOV'!#REF!</definedName>
    <definedName name="____DAT7" localSheetId="0">'[2]C1 NOV'!#REF!</definedName>
    <definedName name="____DAT7" localSheetId="3">'[2]C1 NOV'!#REF!</definedName>
    <definedName name="____DAT7" localSheetId="1">'[2]C1 NOV'!#REF!</definedName>
    <definedName name="____DAT7">'[2]C1 NOV'!#REF!</definedName>
    <definedName name="____DAT8" localSheetId="0">'[2]C1 NOV'!#REF!</definedName>
    <definedName name="____DAT8" localSheetId="3">'[2]C1 NOV'!#REF!</definedName>
    <definedName name="____DAT8" localSheetId="1">'[2]C1 NOV'!#REF!</definedName>
    <definedName name="____DAT8">'[2]C1 NOV'!#REF!</definedName>
    <definedName name="____DAT9" localSheetId="0">'[2]C1 NOV'!#REF!</definedName>
    <definedName name="____DAT9" localSheetId="3">'[2]C1 NOV'!#REF!</definedName>
    <definedName name="____DAT9" localSheetId="1">'[2]C1 NOV'!#REF!</definedName>
    <definedName name="____DAT9">'[2]C1 NOV'!#REF!</definedName>
    <definedName name="____NDS1" localSheetId="0">#REF!</definedName>
    <definedName name="____NDS1" localSheetId="3">#REF!</definedName>
    <definedName name="____NDS1" localSheetId="1">#REF!</definedName>
    <definedName name="____NDS1">#REF!</definedName>
    <definedName name="____NDS10" localSheetId="0">#REF!</definedName>
    <definedName name="____NDS10" localSheetId="3">#REF!</definedName>
    <definedName name="____NDS10" localSheetId="1">#REF!</definedName>
    <definedName name="____NDS10">#REF!</definedName>
    <definedName name="____NDS11" localSheetId="0">#REF!</definedName>
    <definedName name="____NDS11" localSheetId="3">#REF!</definedName>
    <definedName name="____NDS11" localSheetId="1">#REF!</definedName>
    <definedName name="____NDS11">#REF!</definedName>
    <definedName name="____NDS12" localSheetId="0">#REF!</definedName>
    <definedName name="____NDS12" localSheetId="3">#REF!</definedName>
    <definedName name="____NDS12" localSheetId="1">#REF!</definedName>
    <definedName name="____NDS12">#REF!</definedName>
    <definedName name="____NDS2" localSheetId="0">#REF!</definedName>
    <definedName name="____NDS2" localSheetId="3">#REF!</definedName>
    <definedName name="____NDS2" localSheetId="1">#REF!</definedName>
    <definedName name="____NDS2">#REF!</definedName>
    <definedName name="____NDS3" localSheetId="0">#REF!</definedName>
    <definedName name="____NDS3" localSheetId="3">#REF!</definedName>
    <definedName name="____NDS3" localSheetId="1">#REF!</definedName>
    <definedName name="____NDS3">#REF!</definedName>
    <definedName name="____NDS4" localSheetId="0">#REF!</definedName>
    <definedName name="____NDS4" localSheetId="3">#REF!</definedName>
    <definedName name="____NDS4" localSheetId="1">#REF!</definedName>
    <definedName name="____NDS4">#REF!</definedName>
    <definedName name="____NDS5" localSheetId="0">#REF!</definedName>
    <definedName name="____NDS5" localSheetId="3">#REF!</definedName>
    <definedName name="____NDS5" localSheetId="1">#REF!</definedName>
    <definedName name="____NDS5">#REF!</definedName>
    <definedName name="____NDS6" localSheetId="0">#REF!</definedName>
    <definedName name="____NDS6" localSheetId="3">#REF!</definedName>
    <definedName name="____NDS6" localSheetId="1">#REF!</definedName>
    <definedName name="____NDS6">#REF!</definedName>
    <definedName name="____NDS7" localSheetId="0">#REF!</definedName>
    <definedName name="____NDS7" localSheetId="3">#REF!</definedName>
    <definedName name="____NDS7" localSheetId="1">#REF!</definedName>
    <definedName name="____NDS7">#REF!</definedName>
    <definedName name="____NDS8" localSheetId="0">#REF!</definedName>
    <definedName name="____NDS8" localSheetId="3">#REF!</definedName>
    <definedName name="____NDS8" localSheetId="1">#REF!</definedName>
    <definedName name="____NDS8">#REF!</definedName>
    <definedName name="____NDS9" localSheetId="0">#REF!</definedName>
    <definedName name="____NDS9" localSheetId="3">#REF!</definedName>
    <definedName name="____NDS9" localSheetId="1">#REF!</definedName>
    <definedName name="____NDS9">#REF!</definedName>
    <definedName name="____NGR2" localSheetId="0">#REF!</definedName>
    <definedName name="____NGR2" localSheetId="3">#REF!</definedName>
    <definedName name="____NGR2" localSheetId="1">#REF!</definedName>
    <definedName name="____NGR2">#REF!</definedName>
    <definedName name="____QT81419">#N/A</definedName>
    <definedName name="____s10" localSheetId="0">#REF!</definedName>
    <definedName name="____s10" localSheetId="3">#REF!</definedName>
    <definedName name="____s10" localSheetId="1">#REF!</definedName>
    <definedName name="____s10">#REF!</definedName>
    <definedName name="____s11" localSheetId="0">#REF!</definedName>
    <definedName name="____s11" localSheetId="3">#REF!</definedName>
    <definedName name="____s11" localSheetId="1">#REF!</definedName>
    <definedName name="____s11">#REF!</definedName>
    <definedName name="____s12" localSheetId="0">#REF!</definedName>
    <definedName name="____s12" localSheetId="3">#REF!</definedName>
    <definedName name="____s12" localSheetId="1">#REF!</definedName>
    <definedName name="____s12">#REF!</definedName>
    <definedName name="____s2" localSheetId="0">#REF!</definedName>
    <definedName name="____s2" localSheetId="3">#REF!</definedName>
    <definedName name="____s2" localSheetId="1">#REF!</definedName>
    <definedName name="____s2">#REF!</definedName>
    <definedName name="____s3" localSheetId="0">#REF!</definedName>
    <definedName name="____s3" localSheetId="3">#REF!</definedName>
    <definedName name="____s3" localSheetId="1">#REF!</definedName>
    <definedName name="____s3">#REF!</definedName>
    <definedName name="____s4" localSheetId="0">#REF!</definedName>
    <definedName name="____s4" localSheetId="3">#REF!</definedName>
    <definedName name="____s4" localSheetId="1">#REF!</definedName>
    <definedName name="____s4">#REF!</definedName>
    <definedName name="____s5" localSheetId="0">#REF!</definedName>
    <definedName name="____s5" localSheetId="3">#REF!</definedName>
    <definedName name="____s5" localSheetId="1">#REF!</definedName>
    <definedName name="____s5">#REF!</definedName>
    <definedName name="____s6" localSheetId="0">#REF!</definedName>
    <definedName name="____s6" localSheetId="3">#REF!</definedName>
    <definedName name="____s6" localSheetId="1">#REF!</definedName>
    <definedName name="____s6">#REF!</definedName>
    <definedName name="____s7" localSheetId="0">#REF!</definedName>
    <definedName name="____s7" localSheetId="3">#REF!</definedName>
    <definedName name="____s7" localSheetId="1">#REF!</definedName>
    <definedName name="____s7">#REF!</definedName>
    <definedName name="____s8" localSheetId="0">#REF!</definedName>
    <definedName name="____s8" localSheetId="3">#REF!</definedName>
    <definedName name="____s8" localSheetId="1">#REF!</definedName>
    <definedName name="____s8">#REF!</definedName>
    <definedName name="____s9" localSheetId="0">#REF!</definedName>
    <definedName name="____s9" localSheetId="3">#REF!</definedName>
    <definedName name="____s9" localSheetId="1">#REF!</definedName>
    <definedName name="____s9">#REF!</definedName>
    <definedName name="____sc1" localSheetId="0">#REF!</definedName>
    <definedName name="____sc1" localSheetId="3">#REF!</definedName>
    <definedName name="____sc1" localSheetId="1">#REF!</definedName>
    <definedName name="____sc1">#REF!</definedName>
    <definedName name="____sc10" localSheetId="0">#REF!</definedName>
    <definedName name="____sc10" localSheetId="3">#REF!</definedName>
    <definedName name="____sc10" localSheetId="1">#REF!</definedName>
    <definedName name="____sc10">#REF!</definedName>
    <definedName name="____sr4" localSheetId="0">#REF!</definedName>
    <definedName name="____sr4" localSheetId="3">#REF!</definedName>
    <definedName name="____sr4" localSheetId="1">#REF!</definedName>
    <definedName name="____sr4">#REF!</definedName>
    <definedName name="____sr5" localSheetId="0">#REF!</definedName>
    <definedName name="____sr5" localSheetId="3">#REF!</definedName>
    <definedName name="____sr5" localSheetId="1">#REF!</definedName>
    <definedName name="____sr5">#REF!</definedName>
    <definedName name="____sr6" localSheetId="0">#REF!</definedName>
    <definedName name="____sr6" localSheetId="3">#REF!</definedName>
    <definedName name="____sr6" localSheetId="1">#REF!</definedName>
    <definedName name="____sr6">#REF!</definedName>
    <definedName name="____sr7" localSheetId="0">#REF!</definedName>
    <definedName name="____sr7" localSheetId="3">#REF!</definedName>
    <definedName name="____sr7" localSheetId="1">#REF!</definedName>
    <definedName name="____sr7">#REF!</definedName>
    <definedName name="____sr8" localSheetId="0">#REF!</definedName>
    <definedName name="____sr8" localSheetId="3">#REF!</definedName>
    <definedName name="____sr8" localSheetId="1">#REF!</definedName>
    <definedName name="____sr8">#REF!</definedName>
    <definedName name="____sr9" localSheetId="0">#REF!</definedName>
    <definedName name="____sr9" localSheetId="3">#REF!</definedName>
    <definedName name="____sr9" localSheetId="1">#REF!</definedName>
    <definedName name="____sr9">#REF!</definedName>
    <definedName name="____WIR1">#N/A</definedName>
    <definedName name="____Z1" localSheetId="0">#REF!</definedName>
    <definedName name="____Z1" localSheetId="3">#REF!</definedName>
    <definedName name="____Z1" localSheetId="1">#REF!</definedName>
    <definedName name="____Z1">#REF!</definedName>
    <definedName name="____Z2" localSheetId="0">#REF!</definedName>
    <definedName name="____Z2" localSheetId="3">#REF!</definedName>
    <definedName name="____Z2" localSheetId="1">#REF!</definedName>
    <definedName name="____Z2">#REF!</definedName>
    <definedName name="____Z3" localSheetId="0">#REF!</definedName>
    <definedName name="____Z3" localSheetId="3">#REF!</definedName>
    <definedName name="____Z3" localSheetId="1">#REF!</definedName>
    <definedName name="____Z3">#REF!</definedName>
    <definedName name="____Z4" localSheetId="0">#REF!</definedName>
    <definedName name="____Z4" localSheetId="3">#REF!</definedName>
    <definedName name="____Z4" localSheetId="1">#REF!</definedName>
    <definedName name="____Z4">#REF!</definedName>
    <definedName name="____Z5" localSheetId="0">#REF!</definedName>
    <definedName name="____Z5" localSheetId="3">#REF!</definedName>
    <definedName name="____Z5" localSheetId="1">#REF!</definedName>
    <definedName name="____Z5">#REF!</definedName>
    <definedName name="____Z6" localSheetId="0">#REF!</definedName>
    <definedName name="____Z6" localSheetId="3">#REF!</definedName>
    <definedName name="____Z6" localSheetId="1">#REF!</definedName>
    <definedName name="____Z6">#REF!</definedName>
    <definedName name="____Z7" localSheetId="0">#REF!</definedName>
    <definedName name="____Z7" localSheetId="3">#REF!</definedName>
    <definedName name="____Z7" localSheetId="1">#REF!</definedName>
    <definedName name="____Z7">#REF!</definedName>
    <definedName name="___A1" localSheetId="0">#REF!</definedName>
    <definedName name="___A1" localSheetId="3">#REF!</definedName>
    <definedName name="___A1" localSheetId="1">#REF!</definedName>
    <definedName name="___A1">#REF!</definedName>
    <definedName name="___A2" localSheetId="0">#REF!</definedName>
    <definedName name="___A2" localSheetId="3">#REF!</definedName>
    <definedName name="___A2" localSheetId="1">#REF!</definedName>
    <definedName name="___A2">#REF!</definedName>
    <definedName name="___A3" localSheetId="0">#REF!</definedName>
    <definedName name="___A3" localSheetId="3">#REF!</definedName>
    <definedName name="___A3" localSheetId="1">#REF!</definedName>
    <definedName name="___A3">#REF!</definedName>
    <definedName name="___A4" localSheetId="0">#REF!</definedName>
    <definedName name="___A4" localSheetId="3">#REF!</definedName>
    <definedName name="___A4" localSheetId="1">#REF!</definedName>
    <definedName name="___A4">#REF!</definedName>
    <definedName name="___A5" localSheetId="0">#REF!</definedName>
    <definedName name="___A5" localSheetId="3">#REF!</definedName>
    <definedName name="___A5" localSheetId="1">#REF!</definedName>
    <definedName name="___A5">#REF!</definedName>
    <definedName name="___Avr0102">'[4]Ex-Rate'!$E$60</definedName>
    <definedName name="___Avr0202">'[4]Ex-Rate'!$E$61</definedName>
    <definedName name="___Avr0302">'[4]Ex-Rate'!$E$62</definedName>
    <definedName name="___Avr0402">'[4]Ex-Rate'!$E$63</definedName>
    <definedName name="___Avr0502">'[4]Ex-Rate'!$E$64</definedName>
    <definedName name="___Avr0602">'[4]Ex-Rate'!$E$65</definedName>
    <definedName name="___Avr0701">'[4]Ex-Rate'!$E$54</definedName>
    <definedName name="___Avr0702">'[4]Ex-Rate'!$E$66</definedName>
    <definedName name="___Avr0801">'[4]Ex-Rate'!$E$55</definedName>
    <definedName name="___Avr0802">'[4]Ex-Rate'!$E$67</definedName>
    <definedName name="___Avr0901">'[4]Ex-Rate'!$E$56</definedName>
    <definedName name="___Avr0902">'[4]Ex-Rate'!$E$68</definedName>
    <definedName name="___Avr1001">'[4]Ex-Rate'!$E$57</definedName>
    <definedName name="___Avr1002">'[4]Ex-Rate'!$E$69</definedName>
    <definedName name="___Avr1101">'[4]Ex-Rate'!$E$58</definedName>
    <definedName name="___Avr1102">'[4]Ex-Rate'!$E$70</definedName>
    <definedName name="___Avr1201">'[4]Ex-Rate'!$E$59</definedName>
    <definedName name="___avr1202">'[4]Ex-Rate'!$E$71</definedName>
    <definedName name="___DAT1" localSheetId="0">'[2]C1 NOV'!#REF!</definedName>
    <definedName name="___DAT1" localSheetId="3">'[2]C1 NOV'!#REF!</definedName>
    <definedName name="___DAT1" localSheetId="1">'[2]C1 NOV'!#REF!</definedName>
    <definedName name="___DAT1">'[2]C1 NOV'!#REF!</definedName>
    <definedName name="___DAT10" localSheetId="0">'[2]C1 NOV'!#REF!</definedName>
    <definedName name="___DAT10" localSheetId="3">'[2]C1 NOV'!#REF!</definedName>
    <definedName name="___DAT10" localSheetId="1">'[2]C1 NOV'!#REF!</definedName>
    <definedName name="___DAT10">'[2]C1 NOV'!#REF!</definedName>
    <definedName name="___DAT11" localSheetId="0">'[2]C1 NOV'!#REF!</definedName>
    <definedName name="___DAT11" localSheetId="3">'[2]C1 NOV'!#REF!</definedName>
    <definedName name="___DAT11" localSheetId="1">'[2]C1 NOV'!#REF!</definedName>
    <definedName name="___DAT11">'[2]C1 NOV'!#REF!</definedName>
    <definedName name="___DAT12" localSheetId="0">'[2]C1 NOV'!#REF!</definedName>
    <definedName name="___DAT12" localSheetId="3">'[2]C1 NOV'!#REF!</definedName>
    <definedName name="___DAT12" localSheetId="1">'[2]C1 NOV'!#REF!</definedName>
    <definedName name="___DAT12">'[2]C1 NOV'!#REF!</definedName>
    <definedName name="___DAT13" localSheetId="0">'[2]C1 NOV'!#REF!</definedName>
    <definedName name="___DAT13" localSheetId="3">'[2]C1 NOV'!#REF!</definedName>
    <definedName name="___DAT13" localSheetId="1">'[2]C1 NOV'!#REF!</definedName>
    <definedName name="___DAT13">'[2]C1 NOV'!#REF!</definedName>
    <definedName name="___DAT14" localSheetId="0">'[2]C1 NOV'!#REF!</definedName>
    <definedName name="___DAT14" localSheetId="3">'[2]C1 NOV'!#REF!</definedName>
    <definedName name="___DAT14" localSheetId="1">'[2]C1 NOV'!#REF!</definedName>
    <definedName name="___DAT14">'[2]C1 NOV'!#REF!</definedName>
    <definedName name="___DAT15" localSheetId="0">'[3]9'!#REF!</definedName>
    <definedName name="___DAT15" localSheetId="3">'[3]9'!#REF!</definedName>
    <definedName name="___DAT15" localSheetId="1">'[3]9'!#REF!</definedName>
    <definedName name="___DAT15">'[3]9'!#REF!</definedName>
    <definedName name="___DAT16" localSheetId="0">'[3]9'!#REF!</definedName>
    <definedName name="___DAT16" localSheetId="3">'[3]9'!#REF!</definedName>
    <definedName name="___DAT16" localSheetId="1">'[3]9'!#REF!</definedName>
    <definedName name="___DAT16">'[3]9'!#REF!</definedName>
    <definedName name="___DAT17" localSheetId="0">'[3]9'!#REF!</definedName>
    <definedName name="___DAT17" localSheetId="3">'[3]9'!#REF!</definedName>
    <definedName name="___DAT17" localSheetId="1">'[3]9'!#REF!</definedName>
    <definedName name="___DAT17">'[3]9'!#REF!</definedName>
    <definedName name="___DAT18" localSheetId="0">'[3]9'!#REF!</definedName>
    <definedName name="___DAT18" localSheetId="3">'[3]9'!#REF!</definedName>
    <definedName name="___DAT18" localSheetId="1">'[3]9'!#REF!</definedName>
    <definedName name="___DAT18">'[3]9'!#REF!</definedName>
    <definedName name="___DAT19" localSheetId="0">'[3]9'!#REF!</definedName>
    <definedName name="___DAT19" localSheetId="3">'[3]9'!#REF!</definedName>
    <definedName name="___DAT19" localSheetId="1">'[3]9'!#REF!</definedName>
    <definedName name="___DAT19">'[3]9'!#REF!</definedName>
    <definedName name="___DAT2" localSheetId="0">'[2]C1 NOV'!#REF!</definedName>
    <definedName name="___DAT2" localSheetId="3">'[2]C1 NOV'!#REF!</definedName>
    <definedName name="___DAT2" localSheetId="1">'[2]C1 NOV'!#REF!</definedName>
    <definedName name="___DAT2">'[2]C1 NOV'!#REF!</definedName>
    <definedName name="___DAT20" localSheetId="0">'[3]9'!#REF!</definedName>
    <definedName name="___DAT20" localSheetId="3">'[3]9'!#REF!</definedName>
    <definedName name="___DAT20" localSheetId="1">'[3]9'!#REF!</definedName>
    <definedName name="___DAT20">'[3]9'!#REF!</definedName>
    <definedName name="___DAT3" localSheetId="0">'[2]C1 NOV'!#REF!</definedName>
    <definedName name="___DAT3" localSheetId="3">'[2]C1 NOV'!#REF!</definedName>
    <definedName name="___DAT3" localSheetId="1">'[2]C1 NOV'!#REF!</definedName>
    <definedName name="___DAT3">'[2]C1 NOV'!#REF!</definedName>
    <definedName name="___DAT4" localSheetId="0">'[2]C1 NOV'!#REF!</definedName>
    <definedName name="___DAT4" localSheetId="3">'[2]C1 NOV'!#REF!</definedName>
    <definedName name="___DAT4" localSheetId="1">'[2]C1 NOV'!#REF!</definedName>
    <definedName name="___DAT4">'[2]C1 NOV'!#REF!</definedName>
    <definedName name="___DAT5" localSheetId="0">'[2]C1 NOV'!#REF!</definedName>
    <definedName name="___DAT5" localSheetId="3">'[2]C1 NOV'!#REF!</definedName>
    <definedName name="___DAT5" localSheetId="1">'[2]C1 NOV'!#REF!</definedName>
    <definedName name="___DAT5">'[2]C1 NOV'!#REF!</definedName>
    <definedName name="___DAT6" localSheetId="0">'[2]C1 NOV'!#REF!</definedName>
    <definedName name="___DAT6" localSheetId="3">'[2]C1 NOV'!#REF!</definedName>
    <definedName name="___DAT6" localSheetId="1">'[2]C1 NOV'!#REF!</definedName>
    <definedName name="___DAT6">'[2]C1 NOV'!#REF!</definedName>
    <definedName name="___DAT7" localSheetId="0">'[2]C1 NOV'!#REF!</definedName>
    <definedName name="___DAT7" localSheetId="3">'[2]C1 NOV'!#REF!</definedName>
    <definedName name="___DAT7" localSheetId="1">'[2]C1 NOV'!#REF!</definedName>
    <definedName name="___DAT7">'[2]C1 NOV'!#REF!</definedName>
    <definedName name="___DAT8" localSheetId="0">'[2]C1 NOV'!#REF!</definedName>
    <definedName name="___DAT8" localSheetId="3">'[2]C1 NOV'!#REF!</definedName>
    <definedName name="___DAT8" localSheetId="1">'[2]C1 NOV'!#REF!</definedName>
    <definedName name="___DAT8">'[2]C1 NOV'!#REF!</definedName>
    <definedName name="___DAT9" localSheetId="0">'[2]C1 NOV'!#REF!</definedName>
    <definedName name="___DAT9" localSheetId="3">'[2]C1 NOV'!#REF!</definedName>
    <definedName name="___DAT9" localSheetId="1">'[2]C1 NOV'!#REF!</definedName>
    <definedName name="___DAT9">'[2]C1 NOV'!#REF!</definedName>
    <definedName name="___NDS1" localSheetId="0">#REF!</definedName>
    <definedName name="___NDS1" localSheetId="3">#REF!</definedName>
    <definedName name="___NDS1" localSheetId="1">#REF!</definedName>
    <definedName name="___NDS1">#REF!</definedName>
    <definedName name="___NDS10" localSheetId="0">#REF!</definedName>
    <definedName name="___NDS10" localSheetId="3">#REF!</definedName>
    <definedName name="___NDS10" localSheetId="1">#REF!</definedName>
    <definedName name="___NDS10">#REF!</definedName>
    <definedName name="___NDS11" localSheetId="0">#REF!</definedName>
    <definedName name="___NDS11" localSheetId="3">#REF!</definedName>
    <definedName name="___NDS11" localSheetId="1">#REF!</definedName>
    <definedName name="___NDS11">#REF!</definedName>
    <definedName name="___NDS12" localSheetId="0">#REF!</definedName>
    <definedName name="___NDS12" localSheetId="3">#REF!</definedName>
    <definedName name="___NDS12" localSheetId="1">#REF!</definedName>
    <definedName name="___NDS12">#REF!</definedName>
    <definedName name="___NDS2" localSheetId="0">#REF!</definedName>
    <definedName name="___NDS2" localSheetId="3">#REF!</definedName>
    <definedName name="___NDS2" localSheetId="1">#REF!</definedName>
    <definedName name="___NDS2">#REF!</definedName>
    <definedName name="___NDS3" localSheetId="0">#REF!</definedName>
    <definedName name="___NDS3" localSheetId="3">#REF!</definedName>
    <definedName name="___NDS3" localSheetId="1">#REF!</definedName>
    <definedName name="___NDS3">#REF!</definedName>
    <definedName name="___NDS4" localSheetId="0">#REF!</definedName>
    <definedName name="___NDS4" localSheetId="3">#REF!</definedName>
    <definedName name="___NDS4" localSheetId="1">#REF!</definedName>
    <definedName name="___NDS4">#REF!</definedName>
    <definedName name="___NDS5" localSheetId="0">#REF!</definedName>
    <definedName name="___NDS5" localSheetId="3">#REF!</definedName>
    <definedName name="___NDS5" localSheetId="1">#REF!</definedName>
    <definedName name="___NDS5">#REF!</definedName>
    <definedName name="___NDS6" localSheetId="0">#REF!</definedName>
    <definedName name="___NDS6" localSheetId="3">#REF!</definedName>
    <definedName name="___NDS6" localSheetId="1">#REF!</definedName>
    <definedName name="___NDS6">#REF!</definedName>
    <definedName name="___NDS7" localSheetId="0">#REF!</definedName>
    <definedName name="___NDS7" localSheetId="3">#REF!</definedName>
    <definedName name="___NDS7" localSheetId="1">#REF!</definedName>
    <definedName name="___NDS7">#REF!</definedName>
    <definedName name="___NDS8" localSheetId="0">#REF!</definedName>
    <definedName name="___NDS8" localSheetId="3">#REF!</definedName>
    <definedName name="___NDS8" localSheetId="1">#REF!</definedName>
    <definedName name="___NDS8">#REF!</definedName>
    <definedName name="___NDS9" localSheetId="0">#REF!</definedName>
    <definedName name="___NDS9" localSheetId="3">#REF!</definedName>
    <definedName name="___NDS9" localSheetId="1">#REF!</definedName>
    <definedName name="___NDS9">#REF!</definedName>
    <definedName name="___NGR2" localSheetId="0">#REF!</definedName>
    <definedName name="___NGR2" localSheetId="3">#REF!</definedName>
    <definedName name="___NGR2" localSheetId="1">#REF!</definedName>
    <definedName name="___NGR2">#REF!</definedName>
    <definedName name="___QT81419">#N/A</definedName>
    <definedName name="___s10" localSheetId="0">#REF!</definedName>
    <definedName name="___s10" localSheetId="3">#REF!</definedName>
    <definedName name="___s10" localSheetId="1">#REF!</definedName>
    <definedName name="___s10">#REF!</definedName>
    <definedName name="___s11" localSheetId="0">#REF!</definedName>
    <definedName name="___s11" localSheetId="3">#REF!</definedName>
    <definedName name="___s11" localSheetId="1">#REF!</definedName>
    <definedName name="___s11">#REF!</definedName>
    <definedName name="___s12" localSheetId="0">#REF!</definedName>
    <definedName name="___s12" localSheetId="3">#REF!</definedName>
    <definedName name="___s12" localSheetId="1">#REF!</definedName>
    <definedName name="___s12">#REF!</definedName>
    <definedName name="___s2" localSheetId="0">#REF!</definedName>
    <definedName name="___s2" localSheetId="3">#REF!</definedName>
    <definedName name="___s2" localSheetId="1">#REF!</definedName>
    <definedName name="___s2">#REF!</definedName>
    <definedName name="___s3" localSheetId="0">#REF!</definedName>
    <definedName name="___s3" localSheetId="3">#REF!</definedName>
    <definedName name="___s3" localSheetId="1">#REF!</definedName>
    <definedName name="___s3">#REF!</definedName>
    <definedName name="___s4" localSheetId="0">#REF!</definedName>
    <definedName name="___s4" localSheetId="3">#REF!</definedName>
    <definedName name="___s4" localSheetId="1">#REF!</definedName>
    <definedName name="___s4">#REF!</definedName>
    <definedName name="___s5" localSheetId="0">#REF!</definedName>
    <definedName name="___s5" localSheetId="3">#REF!</definedName>
    <definedName name="___s5" localSheetId="1">#REF!</definedName>
    <definedName name="___s5">#REF!</definedName>
    <definedName name="___s6" localSheetId="0">#REF!</definedName>
    <definedName name="___s6" localSheetId="3">#REF!</definedName>
    <definedName name="___s6" localSheetId="1">#REF!</definedName>
    <definedName name="___s6">#REF!</definedName>
    <definedName name="___s7" localSheetId="0">#REF!</definedName>
    <definedName name="___s7" localSheetId="3">#REF!</definedName>
    <definedName name="___s7" localSheetId="1">#REF!</definedName>
    <definedName name="___s7">#REF!</definedName>
    <definedName name="___s8" localSheetId="0">#REF!</definedName>
    <definedName name="___s8" localSheetId="3">#REF!</definedName>
    <definedName name="___s8" localSheetId="1">#REF!</definedName>
    <definedName name="___s8">#REF!</definedName>
    <definedName name="___s9" localSheetId="0">#REF!</definedName>
    <definedName name="___s9" localSheetId="3">#REF!</definedName>
    <definedName name="___s9" localSheetId="1">#REF!</definedName>
    <definedName name="___s9">#REF!</definedName>
    <definedName name="___sc1" localSheetId="0">#REF!</definedName>
    <definedName name="___sc1" localSheetId="3">#REF!</definedName>
    <definedName name="___sc1" localSheetId="1">#REF!</definedName>
    <definedName name="___sc1">#REF!</definedName>
    <definedName name="___sc10" localSheetId="0">#REF!</definedName>
    <definedName name="___sc10" localSheetId="3">#REF!</definedName>
    <definedName name="___sc10" localSheetId="1">#REF!</definedName>
    <definedName name="___sc10">#REF!</definedName>
    <definedName name="___sr4" localSheetId="0">#REF!</definedName>
    <definedName name="___sr4" localSheetId="3">#REF!</definedName>
    <definedName name="___sr4" localSheetId="1">#REF!</definedName>
    <definedName name="___sr4">#REF!</definedName>
    <definedName name="___sr5" localSheetId="0">#REF!</definedName>
    <definedName name="___sr5" localSheetId="3">#REF!</definedName>
    <definedName name="___sr5" localSheetId="1">#REF!</definedName>
    <definedName name="___sr5">#REF!</definedName>
    <definedName name="___sr6" localSheetId="0">#REF!</definedName>
    <definedName name="___sr6" localSheetId="3">#REF!</definedName>
    <definedName name="___sr6" localSheetId="1">#REF!</definedName>
    <definedName name="___sr6">#REF!</definedName>
    <definedName name="___sr7" localSheetId="0">#REF!</definedName>
    <definedName name="___sr7" localSheetId="3">#REF!</definedName>
    <definedName name="___sr7" localSheetId="1">#REF!</definedName>
    <definedName name="___sr7">#REF!</definedName>
    <definedName name="___sr8" localSheetId="0">#REF!</definedName>
    <definedName name="___sr8" localSheetId="3">#REF!</definedName>
    <definedName name="___sr8" localSheetId="1">#REF!</definedName>
    <definedName name="___sr8">#REF!</definedName>
    <definedName name="___sr9" localSheetId="0">#REF!</definedName>
    <definedName name="___sr9" localSheetId="3">#REF!</definedName>
    <definedName name="___sr9" localSheetId="1">#REF!</definedName>
    <definedName name="___sr9">#REF!</definedName>
    <definedName name="___WIR1">#N/A</definedName>
    <definedName name="___Z1" localSheetId="0">#REF!</definedName>
    <definedName name="___Z1" localSheetId="3">#REF!</definedName>
    <definedName name="___Z1" localSheetId="1">#REF!</definedName>
    <definedName name="___Z1">#REF!</definedName>
    <definedName name="___Z2" localSheetId="0">#REF!</definedName>
    <definedName name="___Z2" localSheetId="3">#REF!</definedName>
    <definedName name="___Z2" localSheetId="1">#REF!</definedName>
    <definedName name="___Z2">#REF!</definedName>
    <definedName name="___Z3" localSheetId="0">#REF!</definedName>
    <definedName name="___Z3" localSheetId="3">#REF!</definedName>
    <definedName name="___Z3" localSheetId="1">#REF!</definedName>
    <definedName name="___Z3">#REF!</definedName>
    <definedName name="___Z4" localSheetId="0">#REF!</definedName>
    <definedName name="___Z4" localSheetId="3">#REF!</definedName>
    <definedName name="___Z4" localSheetId="1">#REF!</definedName>
    <definedName name="___Z4">#REF!</definedName>
    <definedName name="___Z5" localSheetId="0">#REF!</definedName>
    <definedName name="___Z5" localSheetId="3">#REF!</definedName>
    <definedName name="___Z5" localSheetId="1">#REF!</definedName>
    <definedName name="___Z5">#REF!</definedName>
    <definedName name="___Z6" localSheetId="0">#REF!</definedName>
    <definedName name="___Z6" localSheetId="3">#REF!</definedName>
    <definedName name="___Z6" localSheetId="1">#REF!</definedName>
    <definedName name="___Z6">#REF!</definedName>
    <definedName name="___Z7" localSheetId="0">#REF!</definedName>
    <definedName name="___Z7" localSheetId="3">#REF!</definedName>
    <definedName name="___Z7" localSheetId="1">#REF!</definedName>
    <definedName name="___Z7">#REF!</definedName>
    <definedName name="__123Graph_AWEAKNESS" localSheetId="0" hidden="1">'[5]ocean voyage'!#REF!</definedName>
    <definedName name="__123Graph_AWEAKNESS" localSheetId="3" hidden="1">'[5]ocean voyage'!#REF!</definedName>
    <definedName name="__123Graph_AWEAKNESS" localSheetId="1" hidden="1">'[5]ocean voyage'!#REF!</definedName>
    <definedName name="__123Graph_AWEAKNESS" hidden="1">'[5]ocean voyage'!#REF!</definedName>
    <definedName name="__123Graph_LBL_AWEAKNESS" localSheetId="0" hidden="1">'[5]ocean voyage'!#REF!</definedName>
    <definedName name="__123Graph_LBL_AWEAKNESS" localSheetId="3" hidden="1">'[5]ocean voyage'!#REF!</definedName>
    <definedName name="__123Graph_LBL_AWEAKNESS" localSheetId="1" hidden="1">'[5]ocean voyage'!#REF!</definedName>
    <definedName name="__123Graph_LBL_AWEAKNESS" hidden="1">'[5]ocean voyage'!#REF!</definedName>
    <definedName name="__123Graph_XWEAKNESS" localSheetId="0" hidden="1">'[5]ocean voyage'!#REF!</definedName>
    <definedName name="__123Graph_XWEAKNESS" localSheetId="3" hidden="1">'[5]ocean voyage'!#REF!</definedName>
    <definedName name="__123Graph_XWEAKNESS" localSheetId="1" hidden="1">'[5]ocean voyage'!#REF!</definedName>
    <definedName name="__123Graph_XWEAKNESS" hidden="1">'[5]ocean voyage'!#REF!</definedName>
    <definedName name="__A1" localSheetId="0">#REF!</definedName>
    <definedName name="__A1" localSheetId="3">#REF!</definedName>
    <definedName name="__A1" localSheetId="1">#REF!</definedName>
    <definedName name="__A1">#REF!</definedName>
    <definedName name="__A2" localSheetId="0">#REF!</definedName>
    <definedName name="__A2" localSheetId="3">#REF!</definedName>
    <definedName name="__A2" localSheetId="1">#REF!</definedName>
    <definedName name="__A2">#REF!</definedName>
    <definedName name="__A3" localSheetId="0">#REF!</definedName>
    <definedName name="__A3" localSheetId="3">#REF!</definedName>
    <definedName name="__A3" localSheetId="1">#REF!</definedName>
    <definedName name="__A3">#REF!</definedName>
    <definedName name="__A4" localSheetId="0">#REF!</definedName>
    <definedName name="__A4" localSheetId="3">#REF!</definedName>
    <definedName name="__A4" localSheetId="1">#REF!</definedName>
    <definedName name="__A4">#REF!</definedName>
    <definedName name="__A5" localSheetId="0">#REF!</definedName>
    <definedName name="__A5" localSheetId="3">#REF!</definedName>
    <definedName name="__A5" localSheetId="1">#REF!</definedName>
    <definedName name="__A5">#REF!</definedName>
    <definedName name="__Avr0102">'[4]Ex-Rate'!$E$60</definedName>
    <definedName name="__Avr0202">'[4]Ex-Rate'!$E$61</definedName>
    <definedName name="__Avr0302">'[4]Ex-Rate'!$E$62</definedName>
    <definedName name="__Avr0402">'[4]Ex-Rate'!$E$63</definedName>
    <definedName name="__Avr0502">'[4]Ex-Rate'!$E$64</definedName>
    <definedName name="__Avr0602">'[4]Ex-Rate'!$E$65</definedName>
    <definedName name="__Avr0701">'[4]Ex-Rate'!$E$54</definedName>
    <definedName name="__Avr0702">'[4]Ex-Rate'!$E$66</definedName>
    <definedName name="__Avr0801">'[4]Ex-Rate'!$E$55</definedName>
    <definedName name="__Avr0802">'[4]Ex-Rate'!$E$67</definedName>
    <definedName name="__Avr0901">'[4]Ex-Rate'!$E$56</definedName>
    <definedName name="__Avr0902">'[4]Ex-Rate'!$E$68</definedName>
    <definedName name="__Avr1001">'[4]Ex-Rate'!$E$57</definedName>
    <definedName name="__Avr1002">'[4]Ex-Rate'!$E$69</definedName>
    <definedName name="__Avr1101">'[4]Ex-Rate'!$E$58</definedName>
    <definedName name="__Avr1102">'[4]Ex-Rate'!$E$70</definedName>
    <definedName name="__Avr1201">'[4]Ex-Rate'!$E$59</definedName>
    <definedName name="__avr1202">'[4]Ex-Rate'!$E$71</definedName>
    <definedName name="__DAT1" localSheetId="0">'[2]C1 NOV'!#REF!</definedName>
    <definedName name="__DAT1" localSheetId="3">'[2]C1 NOV'!#REF!</definedName>
    <definedName name="__DAT1" localSheetId="1">'[2]C1 NOV'!#REF!</definedName>
    <definedName name="__DAT1">'[2]C1 NOV'!#REF!</definedName>
    <definedName name="__DAT10" localSheetId="0">'[2]C1 NOV'!#REF!</definedName>
    <definedName name="__DAT10" localSheetId="3">'[2]C1 NOV'!#REF!</definedName>
    <definedName name="__DAT10" localSheetId="1">'[2]C1 NOV'!#REF!</definedName>
    <definedName name="__DAT10">'[2]C1 NOV'!#REF!</definedName>
    <definedName name="__DAT11" localSheetId="0">'[2]C1 NOV'!#REF!</definedName>
    <definedName name="__DAT11" localSheetId="3">'[2]C1 NOV'!#REF!</definedName>
    <definedName name="__DAT11" localSheetId="1">'[2]C1 NOV'!#REF!</definedName>
    <definedName name="__DAT11">'[2]C1 NOV'!#REF!</definedName>
    <definedName name="__DAT12" localSheetId="0">'[2]C1 NOV'!#REF!</definedName>
    <definedName name="__DAT12" localSheetId="3">'[2]C1 NOV'!#REF!</definedName>
    <definedName name="__DAT12" localSheetId="1">'[2]C1 NOV'!#REF!</definedName>
    <definedName name="__DAT12">'[2]C1 NOV'!#REF!</definedName>
    <definedName name="__DAT13" localSheetId="0">'[2]C1 NOV'!#REF!</definedName>
    <definedName name="__DAT13" localSheetId="3">'[2]C1 NOV'!#REF!</definedName>
    <definedName name="__DAT13" localSheetId="1">'[2]C1 NOV'!#REF!</definedName>
    <definedName name="__DAT13">'[2]C1 NOV'!#REF!</definedName>
    <definedName name="__DAT14" localSheetId="0">'[2]C1 NOV'!#REF!</definedName>
    <definedName name="__DAT14" localSheetId="3">'[2]C1 NOV'!#REF!</definedName>
    <definedName name="__DAT14" localSheetId="1">'[2]C1 NOV'!#REF!</definedName>
    <definedName name="__DAT14">'[2]C1 NOV'!#REF!</definedName>
    <definedName name="__DAT15" localSheetId="0">'[3]9'!#REF!</definedName>
    <definedName name="__DAT15" localSheetId="3">'[3]9'!#REF!</definedName>
    <definedName name="__DAT15" localSheetId="1">'[3]9'!#REF!</definedName>
    <definedName name="__DAT15">'[3]9'!#REF!</definedName>
    <definedName name="__DAT16" localSheetId="0">'[3]9'!#REF!</definedName>
    <definedName name="__DAT16" localSheetId="3">'[3]9'!#REF!</definedName>
    <definedName name="__DAT16" localSheetId="1">'[3]9'!#REF!</definedName>
    <definedName name="__DAT16">'[3]9'!#REF!</definedName>
    <definedName name="__DAT17" localSheetId="0">'[3]9'!#REF!</definedName>
    <definedName name="__DAT17" localSheetId="3">'[3]9'!#REF!</definedName>
    <definedName name="__DAT17" localSheetId="1">'[3]9'!#REF!</definedName>
    <definedName name="__DAT17">'[3]9'!#REF!</definedName>
    <definedName name="__DAT18" localSheetId="0">'[3]9'!#REF!</definedName>
    <definedName name="__DAT18" localSheetId="3">'[3]9'!#REF!</definedName>
    <definedName name="__DAT18" localSheetId="1">'[3]9'!#REF!</definedName>
    <definedName name="__DAT18">'[3]9'!#REF!</definedName>
    <definedName name="__DAT19" localSheetId="0">'[3]9'!#REF!</definedName>
    <definedName name="__DAT19" localSheetId="3">'[3]9'!#REF!</definedName>
    <definedName name="__DAT19" localSheetId="1">'[3]9'!#REF!</definedName>
    <definedName name="__DAT19">'[3]9'!#REF!</definedName>
    <definedName name="__DAT2" localSheetId="0">'[2]C1 NOV'!#REF!</definedName>
    <definedName name="__DAT2" localSheetId="3">'[2]C1 NOV'!#REF!</definedName>
    <definedName name="__DAT2" localSheetId="1">'[2]C1 NOV'!#REF!</definedName>
    <definedName name="__DAT2">'[2]C1 NOV'!#REF!</definedName>
    <definedName name="__DAT20" localSheetId="0">'[3]9'!#REF!</definedName>
    <definedName name="__DAT20" localSheetId="3">'[3]9'!#REF!</definedName>
    <definedName name="__DAT20" localSheetId="1">'[3]9'!#REF!</definedName>
    <definedName name="__DAT20">'[3]9'!#REF!</definedName>
    <definedName name="__DAT3" localSheetId="0">'[2]C1 NOV'!#REF!</definedName>
    <definedName name="__DAT3" localSheetId="3">'[2]C1 NOV'!#REF!</definedName>
    <definedName name="__DAT3" localSheetId="1">'[2]C1 NOV'!#REF!</definedName>
    <definedName name="__DAT3">'[2]C1 NOV'!#REF!</definedName>
    <definedName name="__DAT4" localSheetId="0">'[2]C1 NOV'!#REF!</definedName>
    <definedName name="__DAT4" localSheetId="3">'[2]C1 NOV'!#REF!</definedName>
    <definedName name="__DAT4" localSheetId="1">'[2]C1 NOV'!#REF!</definedName>
    <definedName name="__DAT4">'[2]C1 NOV'!#REF!</definedName>
    <definedName name="__DAT5" localSheetId="0">'[2]C1 NOV'!#REF!</definedName>
    <definedName name="__DAT5" localSheetId="3">'[2]C1 NOV'!#REF!</definedName>
    <definedName name="__DAT5" localSheetId="1">'[2]C1 NOV'!#REF!</definedName>
    <definedName name="__DAT5">'[2]C1 NOV'!#REF!</definedName>
    <definedName name="__DAT6" localSheetId="0">'[2]C1 NOV'!#REF!</definedName>
    <definedName name="__DAT6" localSheetId="3">'[2]C1 NOV'!#REF!</definedName>
    <definedName name="__DAT6" localSheetId="1">'[2]C1 NOV'!#REF!</definedName>
    <definedName name="__DAT6">'[2]C1 NOV'!#REF!</definedName>
    <definedName name="__DAT7" localSheetId="0">'[2]C1 NOV'!#REF!</definedName>
    <definedName name="__DAT7" localSheetId="3">'[2]C1 NOV'!#REF!</definedName>
    <definedName name="__DAT7" localSheetId="1">'[2]C1 NOV'!#REF!</definedName>
    <definedName name="__DAT7">'[2]C1 NOV'!#REF!</definedName>
    <definedName name="__DAT8" localSheetId="0">'[2]C1 NOV'!#REF!</definedName>
    <definedName name="__DAT8" localSheetId="3">'[2]C1 NOV'!#REF!</definedName>
    <definedName name="__DAT8" localSheetId="1">'[2]C1 NOV'!#REF!</definedName>
    <definedName name="__DAT8">'[2]C1 NOV'!#REF!</definedName>
    <definedName name="__DAT9" localSheetId="0">'[2]C1 NOV'!#REF!</definedName>
    <definedName name="__DAT9" localSheetId="3">'[2]C1 NOV'!#REF!</definedName>
    <definedName name="__DAT9" localSheetId="1">'[2]C1 NOV'!#REF!</definedName>
    <definedName name="__DAT9">'[2]C1 NOV'!#REF!</definedName>
    <definedName name="__NDS1" localSheetId="0">#REF!</definedName>
    <definedName name="__NDS1" localSheetId="3">#REF!</definedName>
    <definedName name="__NDS1" localSheetId="1">#REF!</definedName>
    <definedName name="__NDS1">#REF!</definedName>
    <definedName name="__NDS10" localSheetId="0">#REF!</definedName>
    <definedName name="__NDS10" localSheetId="3">#REF!</definedName>
    <definedName name="__NDS10" localSheetId="1">#REF!</definedName>
    <definedName name="__NDS10">#REF!</definedName>
    <definedName name="__NDS11" localSheetId="0">#REF!</definedName>
    <definedName name="__NDS11" localSheetId="3">#REF!</definedName>
    <definedName name="__NDS11" localSheetId="1">#REF!</definedName>
    <definedName name="__NDS11">#REF!</definedName>
    <definedName name="__NDS12" localSheetId="0">#REF!</definedName>
    <definedName name="__NDS12" localSheetId="3">#REF!</definedName>
    <definedName name="__NDS12" localSheetId="1">#REF!</definedName>
    <definedName name="__NDS12">#REF!</definedName>
    <definedName name="__NDS2" localSheetId="0">#REF!</definedName>
    <definedName name="__NDS2" localSheetId="3">#REF!</definedName>
    <definedName name="__NDS2" localSheetId="1">#REF!</definedName>
    <definedName name="__NDS2">#REF!</definedName>
    <definedName name="__NDS3" localSheetId="0">#REF!</definedName>
    <definedName name="__NDS3" localSheetId="3">#REF!</definedName>
    <definedName name="__NDS3" localSheetId="1">#REF!</definedName>
    <definedName name="__NDS3">#REF!</definedName>
    <definedName name="__NDS4" localSheetId="0">#REF!</definedName>
    <definedName name="__NDS4" localSheetId="3">#REF!</definedName>
    <definedName name="__NDS4" localSheetId="1">#REF!</definedName>
    <definedName name="__NDS4">#REF!</definedName>
    <definedName name="__NDS5" localSheetId="0">#REF!</definedName>
    <definedName name="__NDS5" localSheetId="3">#REF!</definedName>
    <definedName name="__NDS5" localSheetId="1">#REF!</definedName>
    <definedName name="__NDS5">#REF!</definedName>
    <definedName name="__NDS6" localSheetId="0">#REF!</definedName>
    <definedName name="__NDS6" localSheetId="3">#REF!</definedName>
    <definedName name="__NDS6" localSheetId="1">#REF!</definedName>
    <definedName name="__NDS6">#REF!</definedName>
    <definedName name="__NDS7" localSheetId="0">#REF!</definedName>
    <definedName name="__NDS7" localSheetId="3">#REF!</definedName>
    <definedName name="__NDS7" localSheetId="1">#REF!</definedName>
    <definedName name="__NDS7">#REF!</definedName>
    <definedName name="__NDS8" localSheetId="0">#REF!</definedName>
    <definedName name="__NDS8" localSheetId="3">#REF!</definedName>
    <definedName name="__NDS8" localSheetId="1">#REF!</definedName>
    <definedName name="__NDS8">#REF!</definedName>
    <definedName name="__NDS9" localSheetId="0">#REF!</definedName>
    <definedName name="__NDS9" localSheetId="3">#REF!</definedName>
    <definedName name="__NDS9" localSheetId="1">#REF!</definedName>
    <definedName name="__NDS9">#REF!</definedName>
    <definedName name="__NGR2" localSheetId="0">#REF!</definedName>
    <definedName name="__NGR2" localSheetId="3">#REF!</definedName>
    <definedName name="__NGR2" localSheetId="1">#REF!</definedName>
    <definedName name="__NGR2">#REF!</definedName>
    <definedName name="__poc01">[6]GeneralInfo!$S$8</definedName>
    <definedName name="__poc02">[6]GeneralInfo!$T$8</definedName>
    <definedName name="__poc03">[6]GeneralInfo!$U$8</definedName>
    <definedName name="__poc05">[6]GeneralInfo!$W$8</definedName>
    <definedName name="__QT81419">#N/A</definedName>
    <definedName name="__s10" localSheetId="0">#REF!</definedName>
    <definedName name="__s10" localSheetId="3">#REF!</definedName>
    <definedName name="__s10" localSheetId="1">#REF!</definedName>
    <definedName name="__s10">#REF!</definedName>
    <definedName name="__s11" localSheetId="0">#REF!</definedName>
    <definedName name="__s11" localSheetId="3">#REF!</definedName>
    <definedName name="__s11" localSheetId="1">#REF!</definedName>
    <definedName name="__s11">#REF!</definedName>
    <definedName name="__s12" localSheetId="0">#REF!</definedName>
    <definedName name="__s12" localSheetId="3">#REF!</definedName>
    <definedName name="__s12" localSheetId="1">#REF!</definedName>
    <definedName name="__s12">#REF!</definedName>
    <definedName name="__s2" localSheetId="0">#REF!</definedName>
    <definedName name="__s2" localSheetId="3">#REF!</definedName>
    <definedName name="__s2" localSheetId="1">#REF!</definedName>
    <definedName name="__s2">#REF!</definedName>
    <definedName name="__s3" localSheetId="0">#REF!</definedName>
    <definedName name="__s3" localSheetId="3">#REF!</definedName>
    <definedName name="__s3" localSheetId="1">#REF!</definedName>
    <definedName name="__s3">#REF!</definedName>
    <definedName name="__s4" localSheetId="0">#REF!</definedName>
    <definedName name="__s4" localSheetId="3">#REF!</definedName>
    <definedName name="__s4" localSheetId="1">#REF!</definedName>
    <definedName name="__s4">#REF!</definedName>
    <definedName name="__s5" localSheetId="0">#REF!</definedName>
    <definedName name="__s5" localSheetId="3">#REF!</definedName>
    <definedName name="__s5" localSheetId="1">#REF!</definedName>
    <definedName name="__s5">#REF!</definedName>
    <definedName name="__s6" localSheetId="0">#REF!</definedName>
    <definedName name="__s6" localSheetId="3">#REF!</definedName>
    <definedName name="__s6" localSheetId="1">#REF!</definedName>
    <definedName name="__s6">#REF!</definedName>
    <definedName name="__s7" localSheetId="0">#REF!</definedName>
    <definedName name="__s7" localSheetId="3">#REF!</definedName>
    <definedName name="__s7" localSheetId="1">#REF!</definedName>
    <definedName name="__s7">#REF!</definedName>
    <definedName name="__s8" localSheetId="0">#REF!</definedName>
    <definedName name="__s8" localSheetId="3">#REF!</definedName>
    <definedName name="__s8" localSheetId="1">#REF!</definedName>
    <definedName name="__s8">#REF!</definedName>
    <definedName name="__s9" localSheetId="0">#REF!</definedName>
    <definedName name="__s9" localSheetId="3">#REF!</definedName>
    <definedName name="__s9" localSheetId="1">#REF!</definedName>
    <definedName name="__s9">#REF!</definedName>
    <definedName name="__sc1" localSheetId="0">#REF!</definedName>
    <definedName name="__sc1" localSheetId="3">#REF!</definedName>
    <definedName name="__sc1" localSheetId="1">#REF!</definedName>
    <definedName name="__sc1">#REF!</definedName>
    <definedName name="__sc10" localSheetId="0">#REF!</definedName>
    <definedName name="__sc10" localSheetId="3">#REF!</definedName>
    <definedName name="__sc10" localSheetId="1">#REF!</definedName>
    <definedName name="__sc10">#REF!</definedName>
    <definedName name="__sr4" localSheetId="0">#REF!</definedName>
    <definedName name="__sr4" localSheetId="3">#REF!</definedName>
    <definedName name="__sr4" localSheetId="1">#REF!</definedName>
    <definedName name="__sr4">#REF!</definedName>
    <definedName name="__sr5" localSheetId="0">#REF!</definedName>
    <definedName name="__sr5" localSheetId="3">#REF!</definedName>
    <definedName name="__sr5" localSheetId="1">#REF!</definedName>
    <definedName name="__sr5">#REF!</definedName>
    <definedName name="__sr6" localSheetId="0">#REF!</definedName>
    <definedName name="__sr6" localSheetId="3">#REF!</definedName>
    <definedName name="__sr6" localSheetId="1">#REF!</definedName>
    <definedName name="__sr6">#REF!</definedName>
    <definedName name="__sr7" localSheetId="0">#REF!</definedName>
    <definedName name="__sr7" localSheetId="3">#REF!</definedName>
    <definedName name="__sr7" localSheetId="1">#REF!</definedName>
    <definedName name="__sr7">#REF!</definedName>
    <definedName name="__sr8" localSheetId="0">#REF!</definedName>
    <definedName name="__sr8" localSheetId="3">#REF!</definedName>
    <definedName name="__sr8" localSheetId="1">#REF!</definedName>
    <definedName name="__sr8">#REF!</definedName>
    <definedName name="__sr9" localSheetId="0">#REF!</definedName>
    <definedName name="__sr9" localSheetId="3">#REF!</definedName>
    <definedName name="__sr9" localSheetId="1">#REF!</definedName>
    <definedName name="__sr9">#REF!</definedName>
    <definedName name="__vib01">[6]GeneralInfo!$L$111</definedName>
    <definedName name="__vib02">[6]GeneralInfo!$L$112</definedName>
    <definedName name="__vib03">[6]GeneralInfo!$L$113</definedName>
    <definedName name="__vib04">[6]GeneralInfo!$L$114</definedName>
    <definedName name="__vib05">[6]GeneralInfo!$L$115</definedName>
    <definedName name="__vib06">[6]GeneralInfo!$L$116</definedName>
    <definedName name="__vib07">[6]GeneralInfo!$L$117</definedName>
    <definedName name="__WIR1">#N/A</definedName>
    <definedName name="__Z1" localSheetId="0">#REF!</definedName>
    <definedName name="__Z1" localSheetId="3">#REF!</definedName>
    <definedName name="__Z1" localSheetId="1">#REF!</definedName>
    <definedName name="__Z1">#REF!</definedName>
    <definedName name="__Z2" localSheetId="0">#REF!</definedName>
    <definedName name="__Z2" localSheetId="3">#REF!</definedName>
    <definedName name="__Z2" localSheetId="1">#REF!</definedName>
    <definedName name="__Z2">#REF!</definedName>
    <definedName name="__Z3" localSheetId="0">#REF!</definedName>
    <definedName name="__Z3" localSheetId="3">#REF!</definedName>
    <definedName name="__Z3" localSheetId="1">#REF!</definedName>
    <definedName name="__Z3">#REF!</definedName>
    <definedName name="__Z4" localSheetId="0">#REF!</definedName>
    <definedName name="__Z4" localSheetId="3">#REF!</definedName>
    <definedName name="__Z4" localSheetId="1">#REF!</definedName>
    <definedName name="__Z4">#REF!</definedName>
    <definedName name="__Z5" localSheetId="0">#REF!</definedName>
    <definedName name="__Z5" localSheetId="3">#REF!</definedName>
    <definedName name="__Z5" localSheetId="1">#REF!</definedName>
    <definedName name="__Z5">#REF!</definedName>
    <definedName name="__Z6" localSheetId="0">#REF!</definedName>
    <definedName name="__Z6" localSheetId="3">#REF!</definedName>
    <definedName name="__Z6" localSheetId="1">#REF!</definedName>
    <definedName name="__Z6">#REF!</definedName>
    <definedName name="__Z7" localSheetId="0">#REF!</definedName>
    <definedName name="__Z7" localSheetId="3">#REF!</definedName>
    <definedName name="__Z7" localSheetId="1">#REF!</definedName>
    <definedName name="__Z7">#REF!</definedName>
    <definedName name="_00">'[7]#REF'!$A$7</definedName>
    <definedName name="_01">'[7]#REF'!$A$8</definedName>
    <definedName name="_02" localSheetId="0">#REF!</definedName>
    <definedName name="_02" localSheetId="3">#REF!</definedName>
    <definedName name="_02" localSheetId="1">#REF!</definedName>
    <definedName name="_02">#REF!</definedName>
    <definedName name="_03" localSheetId="0">#REF!</definedName>
    <definedName name="_03" localSheetId="3">#REF!</definedName>
    <definedName name="_03" localSheetId="1">#REF!</definedName>
    <definedName name="_03">#REF!</definedName>
    <definedName name="_04" localSheetId="0">#REF!</definedName>
    <definedName name="_04" localSheetId="3">#REF!</definedName>
    <definedName name="_04" localSheetId="1">#REF!</definedName>
    <definedName name="_04">#REF!</definedName>
    <definedName name="_05" localSheetId="0">#REF!</definedName>
    <definedName name="_05" localSheetId="3">#REF!</definedName>
    <definedName name="_05" localSheetId="1">#REF!</definedName>
    <definedName name="_05">#REF!</definedName>
    <definedName name="_06">#N/A</definedName>
    <definedName name="_07" localSheetId="0">#REF!</definedName>
    <definedName name="_07" localSheetId="3">#REF!</definedName>
    <definedName name="_07" localSheetId="1">#REF!</definedName>
    <definedName name="_07">#REF!</definedName>
    <definedName name="_09" localSheetId="0">#REF!</definedName>
    <definedName name="_09" localSheetId="3">#REF!</definedName>
    <definedName name="_09" localSheetId="1">#REF!</definedName>
    <definedName name="_09">#REF!</definedName>
    <definedName name="_1" localSheetId="0">#REF!</definedName>
    <definedName name="_1" localSheetId="3">#REF!</definedName>
    <definedName name="_1" localSheetId="1">#REF!</definedName>
    <definedName name="_1">#REF!</definedName>
    <definedName name="_10" localSheetId="0">#REF!</definedName>
    <definedName name="_10" localSheetId="3">#REF!</definedName>
    <definedName name="_10" localSheetId="1">#REF!</definedName>
    <definedName name="_10">#REF!</definedName>
    <definedName name="_106__________________________Excel_BuiltIn__FilterDatabase_1_1" localSheetId="0">#REF!</definedName>
    <definedName name="_106__________________________Excel_BuiltIn__FilterDatabase_1_1" localSheetId="3">#REF!</definedName>
    <definedName name="_106__________________________Excel_BuiltIn__FilterDatabase_1_1" localSheetId="1">#REF!</definedName>
    <definedName name="_106__________________________Excel_BuiltIn__FilterDatabase_1_1">#REF!</definedName>
    <definedName name="_107__________________________Excel_BuiltIn__FilterDatabase_1_1_1" localSheetId="0">#REF!</definedName>
    <definedName name="_107__________________________Excel_BuiltIn__FilterDatabase_1_1_1" localSheetId="3">#REF!</definedName>
    <definedName name="_107__________________________Excel_BuiltIn__FilterDatabase_1_1_1" localSheetId="1">#REF!</definedName>
    <definedName name="_107__________________________Excel_BuiltIn__FilterDatabase_1_1_1">#REF!</definedName>
    <definedName name="_108__________________________Excel_BuiltIn__FilterDatabase_4_1" localSheetId="0">#REF!</definedName>
    <definedName name="_108__________________________Excel_BuiltIn__FilterDatabase_4_1" localSheetId="3">#REF!</definedName>
    <definedName name="_108__________________________Excel_BuiltIn__FilterDatabase_4_1" localSheetId="1">#REF!</definedName>
    <definedName name="_108__________________________Excel_BuiltIn__FilterDatabase_4_1">#REF!</definedName>
    <definedName name="_109__________________________Excel_BuiltIn__FilterDatabase_5_1" localSheetId="0">#REF!</definedName>
    <definedName name="_109__________________________Excel_BuiltIn__FilterDatabase_5_1" localSheetId="3">#REF!</definedName>
    <definedName name="_109__________________________Excel_BuiltIn__FilterDatabase_5_1" localSheetId="1">#REF!</definedName>
    <definedName name="_109__________________________Excel_BuiltIn__FilterDatabase_5_1">#REF!</definedName>
    <definedName name="_11" localSheetId="0">#REF!</definedName>
    <definedName name="_11" localSheetId="3">#REF!</definedName>
    <definedName name="_11" localSheetId="1">#REF!</definedName>
    <definedName name="_11">#REF!</definedName>
    <definedName name="_110__________________________Excel_BuiltIn__FilterDatabase_5_1_1" localSheetId="0">#REF!</definedName>
    <definedName name="_110__________________________Excel_BuiltIn__FilterDatabase_5_1_1" localSheetId="3">#REF!</definedName>
    <definedName name="_110__________________________Excel_BuiltIn__FilterDatabase_5_1_1" localSheetId="1">#REF!</definedName>
    <definedName name="_110__________________________Excel_BuiltIn__FilterDatabase_5_1_1">#REF!</definedName>
    <definedName name="_111__________________________Excel_BuiltIn__FilterDatabase_6_1" localSheetId="0">#REF!</definedName>
    <definedName name="_111__________________________Excel_BuiltIn__FilterDatabase_6_1" localSheetId="3">#REF!</definedName>
    <definedName name="_111__________________________Excel_BuiltIn__FilterDatabase_6_1" localSheetId="1">#REF!</definedName>
    <definedName name="_111__________________________Excel_BuiltIn__FilterDatabase_6_1">#REF!</definedName>
    <definedName name="_112__________________________Excel_BuiltIn_Print_Area_1" localSheetId="0">#REF!</definedName>
    <definedName name="_112__________________________Excel_BuiltIn_Print_Area_1" localSheetId="3">#REF!</definedName>
    <definedName name="_112__________________________Excel_BuiltIn_Print_Area_1" localSheetId="1">#REF!</definedName>
    <definedName name="_112__________________________Excel_BuiltIn_Print_Area_1">#REF!</definedName>
    <definedName name="_113__________________________Excel_BuiltIn_Print_Area_1_1" localSheetId="0">#REF!</definedName>
    <definedName name="_113__________________________Excel_BuiltIn_Print_Area_1_1" localSheetId="3">#REF!</definedName>
    <definedName name="_113__________________________Excel_BuiltIn_Print_Area_1_1" localSheetId="1">#REF!</definedName>
    <definedName name="_113__________________________Excel_BuiltIn_Print_Area_1_1">#REF!</definedName>
    <definedName name="_114__________________________Excel_BuiltIn_Print_Area_1_1_1" localSheetId="0">#REF!</definedName>
    <definedName name="_114__________________________Excel_BuiltIn_Print_Area_1_1_1" localSheetId="3">#REF!</definedName>
    <definedName name="_114__________________________Excel_BuiltIn_Print_Area_1_1_1" localSheetId="1">#REF!</definedName>
    <definedName name="_114__________________________Excel_BuiltIn_Print_Area_1_1_1">#REF!</definedName>
    <definedName name="_115__________________________Excel_BuiltIn_Print_Area_1_1_1_1_1_1_1_1_1" localSheetId="0">#REF!</definedName>
    <definedName name="_115__________________________Excel_BuiltIn_Print_Area_1_1_1_1_1_1_1_1_1" localSheetId="3">#REF!</definedName>
    <definedName name="_115__________________________Excel_BuiltIn_Print_Area_1_1_1_1_1_1_1_1_1" localSheetId="1">#REF!</definedName>
    <definedName name="_115__________________________Excel_BuiltIn_Print_Area_1_1_1_1_1_1_1_1_1">#REF!</definedName>
    <definedName name="_116__________________________Excel_BuiltIn_Print_Area_1_1_1_1_1_1_1_1_1_1" localSheetId="0">#REF!</definedName>
    <definedName name="_116__________________________Excel_BuiltIn_Print_Area_1_1_1_1_1_1_1_1_1_1" localSheetId="3">#REF!</definedName>
    <definedName name="_116__________________________Excel_BuiltIn_Print_Area_1_1_1_1_1_1_1_1_1_1" localSheetId="1">#REF!</definedName>
    <definedName name="_116__________________________Excel_BuiltIn_Print_Area_1_1_1_1_1_1_1_1_1_1">#REF!</definedName>
    <definedName name="_117__________________________Excel_BuiltIn_Print_Area_1_1_1_1_1_1_1_1_1_1_1" localSheetId="0">#REF!</definedName>
    <definedName name="_117__________________________Excel_BuiltIn_Print_Area_1_1_1_1_1_1_1_1_1_1_1" localSheetId="3">#REF!</definedName>
    <definedName name="_117__________________________Excel_BuiltIn_Print_Area_1_1_1_1_1_1_1_1_1_1_1" localSheetId="1">#REF!</definedName>
    <definedName name="_117__________________________Excel_BuiltIn_Print_Area_1_1_1_1_1_1_1_1_1_1_1">#REF!</definedName>
    <definedName name="_118__________________________Excel_BuiltIn_Print_Area_2_1" localSheetId="0">#REF!</definedName>
    <definedName name="_118__________________________Excel_BuiltIn_Print_Area_2_1" localSheetId="3">#REF!</definedName>
    <definedName name="_118__________________________Excel_BuiltIn_Print_Area_2_1" localSheetId="1">#REF!</definedName>
    <definedName name="_118__________________________Excel_BuiltIn_Print_Area_2_1">#REF!</definedName>
    <definedName name="_119__________________________Excel_BuiltIn_Print_Area_2_1_1" localSheetId="0">#REF!</definedName>
    <definedName name="_119__________________________Excel_BuiltIn_Print_Area_2_1_1" localSheetId="3">#REF!</definedName>
    <definedName name="_119__________________________Excel_BuiltIn_Print_Area_2_1_1" localSheetId="1">#REF!</definedName>
    <definedName name="_119__________________________Excel_BuiltIn_Print_Area_2_1_1">#REF!</definedName>
    <definedName name="_12" localSheetId="0">#REF!</definedName>
    <definedName name="_12" localSheetId="3">#REF!</definedName>
    <definedName name="_12" localSheetId="1">#REF!</definedName>
    <definedName name="_12">#REF!</definedName>
    <definedName name="_120__________________________Excel_BuiltIn_Print_Area_2_1_1_1_1_1_1_1_1" localSheetId="0">#REF!</definedName>
    <definedName name="_120__________________________Excel_BuiltIn_Print_Area_2_1_1_1_1_1_1_1_1" localSheetId="3">#REF!</definedName>
    <definedName name="_120__________________________Excel_BuiltIn_Print_Area_2_1_1_1_1_1_1_1_1" localSheetId="1">#REF!</definedName>
    <definedName name="_120__________________________Excel_BuiltIn_Print_Area_2_1_1_1_1_1_1_1_1">#REF!</definedName>
    <definedName name="_121__________________________Excel_BuiltIn_Print_Area_2_1_1_1_1_1_1_1_1_1" localSheetId="0">#REF!</definedName>
    <definedName name="_121__________________________Excel_BuiltIn_Print_Area_2_1_1_1_1_1_1_1_1_1" localSheetId="3">#REF!</definedName>
    <definedName name="_121__________________________Excel_BuiltIn_Print_Area_2_1_1_1_1_1_1_1_1_1" localSheetId="1">#REF!</definedName>
    <definedName name="_121__________________________Excel_BuiltIn_Print_Area_2_1_1_1_1_1_1_1_1_1">#REF!</definedName>
    <definedName name="_122__________________________Excel_BuiltIn_Print_Area_2_1_1_1_1_1_1_1_1_1_1" localSheetId="0">#REF!</definedName>
    <definedName name="_122__________________________Excel_BuiltIn_Print_Area_2_1_1_1_1_1_1_1_1_1_1" localSheetId="3">#REF!</definedName>
    <definedName name="_122__________________________Excel_BuiltIn_Print_Area_2_1_1_1_1_1_1_1_1_1_1" localSheetId="1">#REF!</definedName>
    <definedName name="_122__________________________Excel_BuiltIn_Print_Area_2_1_1_1_1_1_1_1_1_1_1">#REF!</definedName>
    <definedName name="_123__________________________Excel_BuiltIn_Print_Area_4_1" localSheetId="0">#REF!</definedName>
    <definedName name="_123__________________________Excel_BuiltIn_Print_Area_4_1" localSheetId="3">#REF!</definedName>
    <definedName name="_123__________________________Excel_BuiltIn_Print_Area_4_1" localSheetId="1">#REF!</definedName>
    <definedName name="_123__________________________Excel_BuiltIn_Print_Area_4_1">#REF!</definedName>
    <definedName name="_123graph_Aweakness1" localSheetId="0" hidden="1">'[5]ocean voyage'!#REF!</definedName>
    <definedName name="_123graph_Aweakness1" localSheetId="3" hidden="1">'[5]ocean voyage'!#REF!</definedName>
    <definedName name="_123graph_Aweakness1" localSheetId="1" hidden="1">'[5]ocean voyage'!#REF!</definedName>
    <definedName name="_123graph_Aweakness1" hidden="1">'[5]ocean voyage'!#REF!</definedName>
    <definedName name="_124__________________________Excel_BuiltIn_Print_Area_4_1_1" localSheetId="0">#REF!</definedName>
    <definedName name="_124__________________________Excel_BuiltIn_Print_Area_4_1_1" localSheetId="3">#REF!</definedName>
    <definedName name="_124__________________________Excel_BuiltIn_Print_Area_4_1_1" localSheetId="1">#REF!</definedName>
    <definedName name="_124__________________________Excel_BuiltIn_Print_Area_4_1_1">#REF!</definedName>
    <definedName name="_125__________________________Excel_BuiltIn_Print_Area_4_1_1_1" localSheetId="0">#REF!</definedName>
    <definedName name="_125__________________________Excel_BuiltIn_Print_Area_4_1_1_1" localSheetId="3">#REF!</definedName>
    <definedName name="_125__________________________Excel_BuiltIn_Print_Area_4_1_1_1" localSheetId="1">#REF!</definedName>
    <definedName name="_125__________________________Excel_BuiltIn_Print_Area_4_1_1_1">#REF!</definedName>
    <definedName name="_126__________________________Excel_BuiltIn_Print_Area_5_1_1" localSheetId="0">#REF!</definedName>
    <definedName name="_126__________________________Excel_BuiltIn_Print_Area_5_1_1" localSheetId="3">#REF!</definedName>
    <definedName name="_126__________________________Excel_BuiltIn_Print_Area_5_1_1" localSheetId="1">#REF!</definedName>
    <definedName name="_126__________________________Excel_BuiltIn_Print_Area_5_1_1">#REF!</definedName>
    <definedName name="_127__________________________Excel_BuiltIn_Print_Area_5_1_1_1" localSheetId="0">#REF!</definedName>
    <definedName name="_127__________________________Excel_BuiltIn_Print_Area_5_1_1_1" localSheetId="3">#REF!</definedName>
    <definedName name="_127__________________________Excel_BuiltIn_Print_Area_5_1_1_1" localSheetId="1">#REF!</definedName>
    <definedName name="_127__________________________Excel_BuiltIn_Print_Area_5_1_1_1">#REF!</definedName>
    <definedName name="_128__________________________Excel_BuiltIn_Print_Area_5_1_1_1_1" localSheetId="0">#REF!</definedName>
    <definedName name="_128__________________________Excel_BuiltIn_Print_Area_5_1_1_1_1" localSheetId="3">#REF!</definedName>
    <definedName name="_128__________________________Excel_BuiltIn_Print_Area_5_1_1_1_1" localSheetId="1">#REF!</definedName>
    <definedName name="_128__________________________Excel_BuiltIn_Print_Area_5_1_1_1_1">#REF!</definedName>
    <definedName name="_129__________________________Excel_BuiltIn_Print_Area_5_1_1_1_1_1_1" localSheetId="0">#REF!</definedName>
    <definedName name="_129__________________________Excel_BuiltIn_Print_Area_5_1_1_1_1_1_1" localSheetId="3">#REF!</definedName>
    <definedName name="_129__________________________Excel_BuiltIn_Print_Area_5_1_1_1_1_1_1" localSheetId="1">#REF!</definedName>
    <definedName name="_129__________________________Excel_BuiltIn_Print_Area_5_1_1_1_1_1_1">#REF!</definedName>
    <definedName name="_130__________________________Excel_BuiltIn_Print_Area_5_1_1_1_1_1_1_1" localSheetId="0">#REF!</definedName>
    <definedName name="_130__________________________Excel_BuiltIn_Print_Area_5_1_1_1_1_1_1_1" localSheetId="3">#REF!</definedName>
    <definedName name="_130__________________________Excel_BuiltIn_Print_Area_5_1_1_1_1_1_1_1" localSheetId="1">#REF!</definedName>
    <definedName name="_130__________________________Excel_BuiltIn_Print_Area_5_1_1_1_1_1_1_1">#REF!</definedName>
    <definedName name="_131__________________________Excel_BuiltIn_Print_Area_5_1_1_1_1_1_1_1_1" localSheetId="0">#REF!</definedName>
    <definedName name="_131__________________________Excel_BuiltIn_Print_Area_5_1_1_1_1_1_1_1_1" localSheetId="3">#REF!</definedName>
    <definedName name="_131__________________________Excel_BuiltIn_Print_Area_5_1_1_1_1_1_1_1_1" localSheetId="1">#REF!</definedName>
    <definedName name="_131__________________________Excel_BuiltIn_Print_Area_5_1_1_1_1_1_1_1_1">#REF!</definedName>
    <definedName name="_132__________________________Excel_BuiltIn_Print_Area_8_1">"$#REF!.$A$1:$C$3"</definedName>
    <definedName name="_133__________________________Excel_BuiltIn_Print_Titles_1_1_1" localSheetId="0">#REF!,#REF!</definedName>
    <definedName name="_133__________________________Excel_BuiltIn_Print_Titles_1_1_1" localSheetId="3">#REF!,#REF!</definedName>
    <definedName name="_133__________________________Excel_BuiltIn_Print_Titles_1_1_1" localSheetId="1">#REF!,#REF!</definedName>
    <definedName name="_133__________________________Excel_BuiltIn_Print_Titles_1_1_1">#REF!,#REF!</definedName>
    <definedName name="_134__________________________Excel_BuiltIn_Print_Titles_1_1_1_1" localSheetId="0">#REF!,#REF!</definedName>
    <definedName name="_134__________________________Excel_BuiltIn_Print_Titles_1_1_1_1" localSheetId="3">#REF!,#REF!</definedName>
    <definedName name="_134__________________________Excel_BuiltIn_Print_Titles_1_1_1_1" localSheetId="1">#REF!,#REF!</definedName>
    <definedName name="_134__________________________Excel_BuiltIn_Print_Titles_1_1_1_1">#REF!,#REF!</definedName>
    <definedName name="_15" localSheetId="0">#REF!</definedName>
    <definedName name="_15" localSheetId="3">#REF!</definedName>
    <definedName name="_15" localSheetId="1">#REF!</definedName>
    <definedName name="_15">#REF!</definedName>
    <definedName name="_169_________________________Excel_BuiltIn__FilterDatabase_1_1" localSheetId="0">#REF!</definedName>
    <definedName name="_169_________________________Excel_BuiltIn__FilterDatabase_1_1" localSheetId="3">#REF!</definedName>
    <definedName name="_169_________________________Excel_BuiltIn__FilterDatabase_1_1" localSheetId="1">#REF!</definedName>
    <definedName name="_169_________________________Excel_BuiltIn__FilterDatabase_1_1">#REF!</definedName>
    <definedName name="_17" localSheetId="0">#REF!</definedName>
    <definedName name="_17" localSheetId="3">#REF!</definedName>
    <definedName name="_17" localSheetId="1">#REF!</definedName>
    <definedName name="_17">#REF!</definedName>
    <definedName name="_170_________________________Excel_BuiltIn__FilterDatabase_1_1_1" localSheetId="0">#REF!</definedName>
    <definedName name="_170_________________________Excel_BuiltIn__FilterDatabase_1_1_1" localSheetId="3">#REF!</definedName>
    <definedName name="_170_________________________Excel_BuiltIn__FilterDatabase_1_1_1" localSheetId="1">#REF!</definedName>
    <definedName name="_170_________________________Excel_BuiltIn__FilterDatabase_1_1_1">#REF!</definedName>
    <definedName name="_171_________________________Excel_BuiltIn__FilterDatabase_4_1" localSheetId="0">#REF!</definedName>
    <definedName name="_171_________________________Excel_BuiltIn__FilterDatabase_4_1" localSheetId="3">#REF!</definedName>
    <definedName name="_171_________________________Excel_BuiltIn__FilterDatabase_4_1" localSheetId="1">#REF!</definedName>
    <definedName name="_171_________________________Excel_BuiltIn__FilterDatabase_4_1">#REF!</definedName>
    <definedName name="_172_________________________Excel_BuiltIn__FilterDatabase_5_1" localSheetId="0">#REF!</definedName>
    <definedName name="_172_________________________Excel_BuiltIn__FilterDatabase_5_1" localSheetId="3">#REF!</definedName>
    <definedName name="_172_________________________Excel_BuiltIn__FilterDatabase_5_1" localSheetId="1">#REF!</definedName>
    <definedName name="_172_________________________Excel_BuiltIn__FilterDatabase_5_1">#REF!</definedName>
    <definedName name="_173_________________________Excel_BuiltIn__FilterDatabase_5_1_1" localSheetId="0">#REF!</definedName>
    <definedName name="_173_________________________Excel_BuiltIn__FilterDatabase_5_1_1" localSheetId="3">#REF!</definedName>
    <definedName name="_173_________________________Excel_BuiltIn__FilterDatabase_5_1_1" localSheetId="1">#REF!</definedName>
    <definedName name="_173_________________________Excel_BuiltIn__FilterDatabase_5_1_1">#REF!</definedName>
    <definedName name="_174_________________________Excel_BuiltIn__FilterDatabase_6_1" localSheetId="0">#REF!</definedName>
    <definedName name="_174_________________________Excel_BuiltIn__FilterDatabase_6_1" localSheetId="3">#REF!</definedName>
    <definedName name="_174_________________________Excel_BuiltIn__FilterDatabase_6_1" localSheetId="1">#REF!</definedName>
    <definedName name="_174_________________________Excel_BuiltIn__FilterDatabase_6_1">#REF!</definedName>
    <definedName name="_175_________________________Excel_BuiltIn_Print_Area_1" localSheetId="0">#REF!</definedName>
    <definedName name="_175_________________________Excel_BuiltIn_Print_Area_1" localSheetId="3">#REF!</definedName>
    <definedName name="_175_________________________Excel_BuiltIn_Print_Area_1" localSheetId="1">#REF!</definedName>
    <definedName name="_175_________________________Excel_BuiltIn_Print_Area_1">#REF!</definedName>
    <definedName name="_176_________________________Excel_BuiltIn_Print_Area_1_1" localSheetId="0">#REF!</definedName>
    <definedName name="_176_________________________Excel_BuiltIn_Print_Area_1_1" localSheetId="3">#REF!</definedName>
    <definedName name="_176_________________________Excel_BuiltIn_Print_Area_1_1" localSheetId="1">#REF!</definedName>
    <definedName name="_176_________________________Excel_BuiltIn_Print_Area_1_1">#REF!</definedName>
    <definedName name="_177_________________________Excel_BuiltIn_Print_Area_1_1_1" localSheetId="0">#REF!</definedName>
    <definedName name="_177_________________________Excel_BuiltIn_Print_Area_1_1_1" localSheetId="3">#REF!</definedName>
    <definedName name="_177_________________________Excel_BuiltIn_Print_Area_1_1_1" localSheetId="1">#REF!</definedName>
    <definedName name="_177_________________________Excel_BuiltIn_Print_Area_1_1_1">#REF!</definedName>
    <definedName name="_178_________________________Excel_BuiltIn_Print_Area_1_1_1_1_1_1_1_1_1" localSheetId="0">#REF!</definedName>
    <definedName name="_178_________________________Excel_BuiltIn_Print_Area_1_1_1_1_1_1_1_1_1" localSheetId="3">#REF!</definedName>
    <definedName name="_178_________________________Excel_BuiltIn_Print_Area_1_1_1_1_1_1_1_1_1" localSheetId="1">#REF!</definedName>
    <definedName name="_178_________________________Excel_BuiltIn_Print_Area_1_1_1_1_1_1_1_1_1">#REF!</definedName>
    <definedName name="_179_________________________Excel_BuiltIn_Print_Area_1_1_1_1_1_1_1_1_1_1" localSheetId="0">#REF!</definedName>
    <definedName name="_179_________________________Excel_BuiltIn_Print_Area_1_1_1_1_1_1_1_1_1_1" localSheetId="3">#REF!</definedName>
    <definedName name="_179_________________________Excel_BuiltIn_Print_Area_1_1_1_1_1_1_1_1_1_1" localSheetId="1">#REF!</definedName>
    <definedName name="_179_________________________Excel_BuiltIn_Print_Area_1_1_1_1_1_1_1_1_1_1">#REF!</definedName>
    <definedName name="_18" localSheetId="0">#REF!</definedName>
    <definedName name="_18" localSheetId="3">#REF!</definedName>
    <definedName name="_18" localSheetId="1">#REF!</definedName>
    <definedName name="_18">#REF!</definedName>
    <definedName name="_180_________________________Excel_BuiltIn_Print_Area_1_1_1_1_1_1_1_1_1_1_1" localSheetId="0">#REF!</definedName>
    <definedName name="_180_________________________Excel_BuiltIn_Print_Area_1_1_1_1_1_1_1_1_1_1_1" localSheetId="3">#REF!</definedName>
    <definedName name="_180_________________________Excel_BuiltIn_Print_Area_1_1_1_1_1_1_1_1_1_1_1" localSheetId="1">#REF!</definedName>
    <definedName name="_180_________________________Excel_BuiltIn_Print_Area_1_1_1_1_1_1_1_1_1_1_1">#REF!</definedName>
    <definedName name="_181_________________________Excel_BuiltIn_Print_Area_2_1" localSheetId="0">#REF!</definedName>
    <definedName name="_181_________________________Excel_BuiltIn_Print_Area_2_1" localSheetId="3">#REF!</definedName>
    <definedName name="_181_________________________Excel_BuiltIn_Print_Area_2_1" localSheetId="1">#REF!</definedName>
    <definedName name="_181_________________________Excel_BuiltIn_Print_Area_2_1">#REF!</definedName>
    <definedName name="_182_________________________Excel_BuiltIn_Print_Area_2_1_1" localSheetId="0">#REF!</definedName>
    <definedName name="_182_________________________Excel_BuiltIn_Print_Area_2_1_1" localSheetId="3">#REF!</definedName>
    <definedName name="_182_________________________Excel_BuiltIn_Print_Area_2_1_1" localSheetId="1">#REF!</definedName>
    <definedName name="_182_________________________Excel_BuiltIn_Print_Area_2_1_1">#REF!</definedName>
    <definedName name="_183_________________________Excel_BuiltIn_Print_Area_2_1_1_1_1_1_1_1_1" localSheetId="0">#REF!</definedName>
    <definedName name="_183_________________________Excel_BuiltIn_Print_Area_2_1_1_1_1_1_1_1_1" localSheetId="3">#REF!</definedName>
    <definedName name="_183_________________________Excel_BuiltIn_Print_Area_2_1_1_1_1_1_1_1_1" localSheetId="1">#REF!</definedName>
    <definedName name="_183_________________________Excel_BuiltIn_Print_Area_2_1_1_1_1_1_1_1_1">#REF!</definedName>
    <definedName name="_184_________________________Excel_BuiltIn_Print_Area_2_1_1_1_1_1_1_1_1_1" localSheetId="0">#REF!</definedName>
    <definedName name="_184_________________________Excel_BuiltIn_Print_Area_2_1_1_1_1_1_1_1_1_1" localSheetId="3">#REF!</definedName>
    <definedName name="_184_________________________Excel_BuiltIn_Print_Area_2_1_1_1_1_1_1_1_1_1" localSheetId="1">#REF!</definedName>
    <definedName name="_184_________________________Excel_BuiltIn_Print_Area_2_1_1_1_1_1_1_1_1_1">#REF!</definedName>
    <definedName name="_185_________________________Excel_BuiltIn_Print_Area_2_1_1_1_1_1_1_1_1_1_1" localSheetId="0">#REF!</definedName>
    <definedName name="_185_________________________Excel_BuiltIn_Print_Area_2_1_1_1_1_1_1_1_1_1_1" localSheetId="3">#REF!</definedName>
    <definedName name="_185_________________________Excel_BuiltIn_Print_Area_2_1_1_1_1_1_1_1_1_1_1" localSheetId="1">#REF!</definedName>
    <definedName name="_185_________________________Excel_BuiltIn_Print_Area_2_1_1_1_1_1_1_1_1_1_1">#REF!</definedName>
    <definedName name="_186_________________________Excel_BuiltIn_Print_Area_4_1" localSheetId="0">#REF!</definedName>
    <definedName name="_186_________________________Excel_BuiltIn_Print_Area_4_1" localSheetId="3">#REF!</definedName>
    <definedName name="_186_________________________Excel_BuiltIn_Print_Area_4_1" localSheetId="1">#REF!</definedName>
    <definedName name="_186_________________________Excel_BuiltIn_Print_Area_4_1">#REF!</definedName>
    <definedName name="_187_________________________Excel_BuiltIn_Print_Area_4_1_1" localSheetId="0">#REF!</definedName>
    <definedName name="_187_________________________Excel_BuiltIn_Print_Area_4_1_1" localSheetId="3">#REF!</definedName>
    <definedName name="_187_________________________Excel_BuiltIn_Print_Area_4_1_1" localSheetId="1">#REF!</definedName>
    <definedName name="_187_________________________Excel_BuiltIn_Print_Area_4_1_1">#REF!</definedName>
    <definedName name="_188_________________________Excel_BuiltIn_Print_Area_4_1_1_1" localSheetId="0">#REF!</definedName>
    <definedName name="_188_________________________Excel_BuiltIn_Print_Area_4_1_1_1" localSheetId="3">#REF!</definedName>
    <definedName name="_188_________________________Excel_BuiltIn_Print_Area_4_1_1_1" localSheetId="1">#REF!</definedName>
    <definedName name="_188_________________________Excel_BuiltIn_Print_Area_4_1_1_1">#REF!</definedName>
    <definedName name="_189_________________________Excel_BuiltIn_Print_Area_5_1_1" localSheetId="0">#REF!</definedName>
    <definedName name="_189_________________________Excel_BuiltIn_Print_Area_5_1_1" localSheetId="3">#REF!</definedName>
    <definedName name="_189_________________________Excel_BuiltIn_Print_Area_5_1_1" localSheetId="1">#REF!</definedName>
    <definedName name="_189_________________________Excel_BuiltIn_Print_Area_5_1_1">#REF!</definedName>
    <definedName name="_19" localSheetId="0">#REF!</definedName>
    <definedName name="_19" localSheetId="3">#REF!</definedName>
    <definedName name="_19" localSheetId="1">#REF!</definedName>
    <definedName name="_19">#REF!</definedName>
    <definedName name="_190_________________________Excel_BuiltIn_Print_Area_5_1_1_1" localSheetId="0">#REF!</definedName>
    <definedName name="_190_________________________Excel_BuiltIn_Print_Area_5_1_1_1" localSheetId="3">#REF!</definedName>
    <definedName name="_190_________________________Excel_BuiltIn_Print_Area_5_1_1_1" localSheetId="1">#REF!</definedName>
    <definedName name="_190_________________________Excel_BuiltIn_Print_Area_5_1_1_1">#REF!</definedName>
    <definedName name="_191_________________________Excel_BuiltIn_Print_Area_5_1_1_1_1" localSheetId="0">#REF!</definedName>
    <definedName name="_191_________________________Excel_BuiltIn_Print_Area_5_1_1_1_1" localSheetId="3">#REF!</definedName>
    <definedName name="_191_________________________Excel_BuiltIn_Print_Area_5_1_1_1_1" localSheetId="1">#REF!</definedName>
    <definedName name="_191_________________________Excel_BuiltIn_Print_Area_5_1_1_1_1">#REF!</definedName>
    <definedName name="_192_________________________Excel_BuiltIn_Print_Area_5_1_1_1_1_1_1" localSheetId="0">#REF!</definedName>
    <definedName name="_192_________________________Excel_BuiltIn_Print_Area_5_1_1_1_1_1_1" localSheetId="3">#REF!</definedName>
    <definedName name="_192_________________________Excel_BuiltIn_Print_Area_5_1_1_1_1_1_1" localSheetId="1">#REF!</definedName>
    <definedName name="_192_________________________Excel_BuiltIn_Print_Area_5_1_1_1_1_1_1">#REF!</definedName>
    <definedName name="_193_________________________Excel_BuiltIn_Print_Area_5_1_1_1_1_1_1_1" localSheetId="0">#REF!</definedName>
    <definedName name="_193_________________________Excel_BuiltIn_Print_Area_5_1_1_1_1_1_1_1" localSheetId="3">#REF!</definedName>
    <definedName name="_193_________________________Excel_BuiltIn_Print_Area_5_1_1_1_1_1_1_1" localSheetId="1">#REF!</definedName>
    <definedName name="_193_________________________Excel_BuiltIn_Print_Area_5_1_1_1_1_1_1_1">#REF!</definedName>
    <definedName name="_194_________________________Excel_BuiltIn_Print_Area_5_1_1_1_1_1_1_1_1" localSheetId="0">#REF!</definedName>
    <definedName name="_194_________________________Excel_BuiltIn_Print_Area_5_1_1_1_1_1_1_1_1" localSheetId="3">#REF!</definedName>
    <definedName name="_194_________________________Excel_BuiltIn_Print_Area_5_1_1_1_1_1_1_1_1" localSheetId="1">#REF!</definedName>
    <definedName name="_194_________________________Excel_BuiltIn_Print_Area_5_1_1_1_1_1_1_1_1">#REF!</definedName>
    <definedName name="_195_________________________Excel_BuiltIn_Print_Area_8_1">"$#REF!.$A$1:$C$3"</definedName>
    <definedName name="_196_________________________Excel_BuiltIn_Print_Titles_1_1_1" localSheetId="0">#REF!,#REF!</definedName>
    <definedName name="_196_________________________Excel_BuiltIn_Print_Titles_1_1_1" localSheetId="3">#REF!,#REF!</definedName>
    <definedName name="_196_________________________Excel_BuiltIn_Print_Titles_1_1_1" localSheetId="1">#REF!,#REF!</definedName>
    <definedName name="_196_________________________Excel_BuiltIn_Print_Titles_1_1_1">#REF!,#REF!</definedName>
    <definedName name="_197_________________________Excel_BuiltIn_Print_Titles_1_1_1_1" localSheetId="0">#REF!,#REF!</definedName>
    <definedName name="_197_________________________Excel_BuiltIn_Print_Titles_1_1_1_1" localSheetId="3">#REF!,#REF!</definedName>
    <definedName name="_197_________________________Excel_BuiltIn_Print_Titles_1_1_1_1" localSheetId="1">#REF!,#REF!</definedName>
    <definedName name="_197_________________________Excel_BuiltIn_Print_Titles_1_1_1_1">#REF!,#REF!</definedName>
    <definedName name="_20" localSheetId="0">#REF!</definedName>
    <definedName name="_20" localSheetId="3">#REF!</definedName>
    <definedName name="_20" localSheetId="1">#REF!</definedName>
    <definedName name="_20">#REF!</definedName>
    <definedName name="_22" localSheetId="0">#REF!</definedName>
    <definedName name="_22" localSheetId="3">#REF!</definedName>
    <definedName name="_22" localSheetId="1">#REF!</definedName>
    <definedName name="_22">#REF!</definedName>
    <definedName name="_232________________________Excel_BuiltIn__FilterDatabase_1_1" localSheetId="0">#REF!</definedName>
    <definedName name="_232________________________Excel_BuiltIn__FilterDatabase_1_1" localSheetId="3">#REF!</definedName>
    <definedName name="_232________________________Excel_BuiltIn__FilterDatabase_1_1" localSheetId="1">#REF!</definedName>
    <definedName name="_232________________________Excel_BuiltIn__FilterDatabase_1_1">#REF!</definedName>
    <definedName name="_233________________________Excel_BuiltIn__FilterDatabase_1_1_1" localSheetId="0">#REF!</definedName>
    <definedName name="_233________________________Excel_BuiltIn__FilterDatabase_1_1_1" localSheetId="3">#REF!</definedName>
    <definedName name="_233________________________Excel_BuiltIn__FilterDatabase_1_1_1" localSheetId="1">#REF!</definedName>
    <definedName name="_233________________________Excel_BuiltIn__FilterDatabase_1_1_1">#REF!</definedName>
    <definedName name="_234________________________Excel_BuiltIn__FilterDatabase_4_1" localSheetId="0">#REF!</definedName>
    <definedName name="_234________________________Excel_BuiltIn__FilterDatabase_4_1" localSheetId="3">#REF!</definedName>
    <definedName name="_234________________________Excel_BuiltIn__FilterDatabase_4_1" localSheetId="1">#REF!</definedName>
    <definedName name="_234________________________Excel_BuiltIn__FilterDatabase_4_1">#REF!</definedName>
    <definedName name="_235________________________Excel_BuiltIn__FilterDatabase_5_1" localSheetId="0">#REF!</definedName>
    <definedName name="_235________________________Excel_BuiltIn__FilterDatabase_5_1" localSheetId="3">#REF!</definedName>
    <definedName name="_235________________________Excel_BuiltIn__FilterDatabase_5_1" localSheetId="1">#REF!</definedName>
    <definedName name="_235________________________Excel_BuiltIn__FilterDatabase_5_1">#REF!</definedName>
    <definedName name="_236________________________Excel_BuiltIn__FilterDatabase_5_1_1" localSheetId="0">#REF!</definedName>
    <definedName name="_236________________________Excel_BuiltIn__FilterDatabase_5_1_1" localSheetId="3">#REF!</definedName>
    <definedName name="_236________________________Excel_BuiltIn__FilterDatabase_5_1_1" localSheetId="1">#REF!</definedName>
    <definedName name="_236________________________Excel_BuiltIn__FilterDatabase_5_1_1">#REF!</definedName>
    <definedName name="_237________________________Excel_BuiltIn__FilterDatabase_6_1" localSheetId="0">#REF!</definedName>
    <definedName name="_237________________________Excel_BuiltIn__FilterDatabase_6_1" localSheetId="3">#REF!</definedName>
    <definedName name="_237________________________Excel_BuiltIn__FilterDatabase_6_1" localSheetId="1">#REF!</definedName>
    <definedName name="_237________________________Excel_BuiltIn__FilterDatabase_6_1">#REF!</definedName>
    <definedName name="_238________________________Excel_BuiltIn_Print_Area_1" localSheetId="0">#REF!</definedName>
    <definedName name="_238________________________Excel_BuiltIn_Print_Area_1" localSheetId="3">#REF!</definedName>
    <definedName name="_238________________________Excel_BuiltIn_Print_Area_1" localSheetId="1">#REF!</definedName>
    <definedName name="_238________________________Excel_BuiltIn_Print_Area_1">#REF!</definedName>
    <definedName name="_239________________________Excel_BuiltIn_Print_Area_1_1" localSheetId="0">#REF!</definedName>
    <definedName name="_239________________________Excel_BuiltIn_Print_Area_1_1" localSheetId="3">#REF!</definedName>
    <definedName name="_239________________________Excel_BuiltIn_Print_Area_1_1" localSheetId="1">#REF!</definedName>
    <definedName name="_239________________________Excel_BuiltIn_Print_Area_1_1">#REF!</definedName>
    <definedName name="_24" localSheetId="0">#REF!</definedName>
    <definedName name="_24" localSheetId="3">#REF!</definedName>
    <definedName name="_24" localSheetId="1">#REF!</definedName>
    <definedName name="_24">#REF!</definedName>
    <definedName name="_240________________________Excel_BuiltIn_Print_Area_1_1_1" localSheetId="0">#REF!</definedName>
    <definedName name="_240________________________Excel_BuiltIn_Print_Area_1_1_1" localSheetId="3">#REF!</definedName>
    <definedName name="_240________________________Excel_BuiltIn_Print_Area_1_1_1" localSheetId="1">#REF!</definedName>
    <definedName name="_240________________________Excel_BuiltIn_Print_Area_1_1_1">#REF!</definedName>
    <definedName name="_241________________________Excel_BuiltIn_Print_Area_1_1_1_1_1_1_1_1_1" localSheetId="0">#REF!</definedName>
    <definedName name="_241________________________Excel_BuiltIn_Print_Area_1_1_1_1_1_1_1_1_1" localSheetId="3">#REF!</definedName>
    <definedName name="_241________________________Excel_BuiltIn_Print_Area_1_1_1_1_1_1_1_1_1" localSheetId="1">#REF!</definedName>
    <definedName name="_241________________________Excel_BuiltIn_Print_Area_1_1_1_1_1_1_1_1_1">#REF!</definedName>
    <definedName name="_242________________________Excel_BuiltIn_Print_Area_1_1_1_1_1_1_1_1_1_1" localSheetId="0">#REF!</definedName>
    <definedName name="_242________________________Excel_BuiltIn_Print_Area_1_1_1_1_1_1_1_1_1_1" localSheetId="3">#REF!</definedName>
    <definedName name="_242________________________Excel_BuiltIn_Print_Area_1_1_1_1_1_1_1_1_1_1" localSheetId="1">#REF!</definedName>
    <definedName name="_242________________________Excel_BuiltIn_Print_Area_1_1_1_1_1_1_1_1_1_1">#REF!</definedName>
    <definedName name="_243________________________Excel_BuiltIn_Print_Area_1_1_1_1_1_1_1_1_1_1_1" localSheetId="0">#REF!</definedName>
    <definedName name="_243________________________Excel_BuiltIn_Print_Area_1_1_1_1_1_1_1_1_1_1_1" localSheetId="3">#REF!</definedName>
    <definedName name="_243________________________Excel_BuiltIn_Print_Area_1_1_1_1_1_1_1_1_1_1_1" localSheetId="1">#REF!</definedName>
    <definedName name="_243________________________Excel_BuiltIn_Print_Area_1_1_1_1_1_1_1_1_1_1_1">#REF!</definedName>
    <definedName name="_244________________________Excel_BuiltIn_Print_Area_2_1" localSheetId="0">#REF!</definedName>
    <definedName name="_244________________________Excel_BuiltIn_Print_Area_2_1" localSheetId="3">#REF!</definedName>
    <definedName name="_244________________________Excel_BuiltIn_Print_Area_2_1" localSheetId="1">#REF!</definedName>
    <definedName name="_244________________________Excel_BuiltIn_Print_Area_2_1">#REF!</definedName>
    <definedName name="_245________________________Excel_BuiltIn_Print_Area_2_1_1" localSheetId="0">#REF!</definedName>
    <definedName name="_245________________________Excel_BuiltIn_Print_Area_2_1_1" localSheetId="3">#REF!</definedName>
    <definedName name="_245________________________Excel_BuiltIn_Print_Area_2_1_1" localSheetId="1">#REF!</definedName>
    <definedName name="_245________________________Excel_BuiltIn_Print_Area_2_1_1">#REF!</definedName>
    <definedName name="_246________________________Excel_BuiltIn_Print_Area_2_1_1_1_1_1_1_1_1" localSheetId="0">#REF!</definedName>
    <definedName name="_246________________________Excel_BuiltIn_Print_Area_2_1_1_1_1_1_1_1_1" localSheetId="3">#REF!</definedName>
    <definedName name="_246________________________Excel_BuiltIn_Print_Area_2_1_1_1_1_1_1_1_1" localSheetId="1">#REF!</definedName>
    <definedName name="_246________________________Excel_BuiltIn_Print_Area_2_1_1_1_1_1_1_1_1">#REF!</definedName>
    <definedName name="_247________________________Excel_BuiltIn_Print_Area_2_1_1_1_1_1_1_1_1_1" localSheetId="0">#REF!</definedName>
    <definedName name="_247________________________Excel_BuiltIn_Print_Area_2_1_1_1_1_1_1_1_1_1" localSheetId="3">#REF!</definedName>
    <definedName name="_247________________________Excel_BuiltIn_Print_Area_2_1_1_1_1_1_1_1_1_1" localSheetId="1">#REF!</definedName>
    <definedName name="_247________________________Excel_BuiltIn_Print_Area_2_1_1_1_1_1_1_1_1_1">#REF!</definedName>
    <definedName name="_248________________________Excel_BuiltIn_Print_Area_2_1_1_1_1_1_1_1_1_1_1" localSheetId="0">#REF!</definedName>
    <definedName name="_248________________________Excel_BuiltIn_Print_Area_2_1_1_1_1_1_1_1_1_1_1" localSheetId="3">#REF!</definedName>
    <definedName name="_248________________________Excel_BuiltIn_Print_Area_2_1_1_1_1_1_1_1_1_1_1" localSheetId="1">#REF!</definedName>
    <definedName name="_248________________________Excel_BuiltIn_Print_Area_2_1_1_1_1_1_1_1_1_1_1">#REF!</definedName>
    <definedName name="_249________________________Excel_BuiltIn_Print_Area_4_1" localSheetId="0">#REF!</definedName>
    <definedName name="_249________________________Excel_BuiltIn_Print_Area_4_1" localSheetId="3">#REF!</definedName>
    <definedName name="_249________________________Excel_BuiltIn_Print_Area_4_1" localSheetId="1">#REF!</definedName>
    <definedName name="_249________________________Excel_BuiltIn_Print_Area_4_1">#REF!</definedName>
    <definedName name="_25" localSheetId="0">#REF!</definedName>
    <definedName name="_25" localSheetId="3">#REF!</definedName>
    <definedName name="_25" localSheetId="1">#REF!</definedName>
    <definedName name="_25">#REF!</definedName>
    <definedName name="_250________________________Excel_BuiltIn_Print_Area_4_1_1" localSheetId="0">#REF!</definedName>
    <definedName name="_250________________________Excel_BuiltIn_Print_Area_4_1_1" localSheetId="3">#REF!</definedName>
    <definedName name="_250________________________Excel_BuiltIn_Print_Area_4_1_1" localSheetId="1">#REF!</definedName>
    <definedName name="_250________________________Excel_BuiltIn_Print_Area_4_1_1">#REF!</definedName>
    <definedName name="_251________________________Excel_BuiltIn_Print_Area_4_1_1_1" localSheetId="0">#REF!</definedName>
    <definedName name="_251________________________Excel_BuiltIn_Print_Area_4_1_1_1" localSheetId="3">#REF!</definedName>
    <definedName name="_251________________________Excel_BuiltIn_Print_Area_4_1_1_1" localSheetId="1">#REF!</definedName>
    <definedName name="_251________________________Excel_BuiltIn_Print_Area_4_1_1_1">#REF!</definedName>
    <definedName name="_252________________________Excel_BuiltIn_Print_Area_5_1_1" localSheetId="0">#REF!</definedName>
    <definedName name="_252________________________Excel_BuiltIn_Print_Area_5_1_1" localSheetId="3">#REF!</definedName>
    <definedName name="_252________________________Excel_BuiltIn_Print_Area_5_1_1" localSheetId="1">#REF!</definedName>
    <definedName name="_252________________________Excel_BuiltIn_Print_Area_5_1_1">#REF!</definedName>
    <definedName name="_253________________________Excel_BuiltIn_Print_Area_5_1_1_1" localSheetId="0">#REF!</definedName>
    <definedName name="_253________________________Excel_BuiltIn_Print_Area_5_1_1_1" localSheetId="3">#REF!</definedName>
    <definedName name="_253________________________Excel_BuiltIn_Print_Area_5_1_1_1" localSheetId="1">#REF!</definedName>
    <definedName name="_253________________________Excel_BuiltIn_Print_Area_5_1_1_1">#REF!</definedName>
    <definedName name="_254________________________Excel_BuiltIn_Print_Area_5_1_1_1_1" localSheetId="0">#REF!</definedName>
    <definedName name="_254________________________Excel_BuiltIn_Print_Area_5_1_1_1_1" localSheetId="3">#REF!</definedName>
    <definedName name="_254________________________Excel_BuiltIn_Print_Area_5_1_1_1_1" localSheetId="1">#REF!</definedName>
    <definedName name="_254________________________Excel_BuiltIn_Print_Area_5_1_1_1_1">#REF!</definedName>
    <definedName name="_255________________________Excel_BuiltIn_Print_Area_5_1_1_1_1_1_1" localSheetId="0">#REF!</definedName>
    <definedName name="_255________________________Excel_BuiltIn_Print_Area_5_1_1_1_1_1_1" localSheetId="3">#REF!</definedName>
    <definedName name="_255________________________Excel_BuiltIn_Print_Area_5_1_1_1_1_1_1" localSheetId="1">#REF!</definedName>
    <definedName name="_255________________________Excel_BuiltIn_Print_Area_5_1_1_1_1_1_1">#REF!</definedName>
    <definedName name="_256________________________Excel_BuiltIn_Print_Area_5_1_1_1_1_1_1_1" localSheetId="0">#REF!</definedName>
    <definedName name="_256________________________Excel_BuiltIn_Print_Area_5_1_1_1_1_1_1_1" localSheetId="3">#REF!</definedName>
    <definedName name="_256________________________Excel_BuiltIn_Print_Area_5_1_1_1_1_1_1_1" localSheetId="1">#REF!</definedName>
    <definedName name="_256________________________Excel_BuiltIn_Print_Area_5_1_1_1_1_1_1_1">#REF!</definedName>
    <definedName name="_257________________________Excel_BuiltIn_Print_Area_5_1_1_1_1_1_1_1_1" localSheetId="0">#REF!</definedName>
    <definedName name="_257________________________Excel_BuiltIn_Print_Area_5_1_1_1_1_1_1_1_1" localSheetId="3">#REF!</definedName>
    <definedName name="_257________________________Excel_BuiltIn_Print_Area_5_1_1_1_1_1_1_1_1" localSheetId="1">#REF!</definedName>
    <definedName name="_257________________________Excel_BuiltIn_Print_Area_5_1_1_1_1_1_1_1_1">#REF!</definedName>
    <definedName name="_258________________________Excel_BuiltIn_Print_Area_8_1">"$#REF!.$A$1:$C$3"</definedName>
    <definedName name="_259________________________Excel_BuiltIn_Print_Titles_1_1_1" localSheetId="0">#REF!,#REF!</definedName>
    <definedName name="_259________________________Excel_BuiltIn_Print_Titles_1_1_1" localSheetId="3">#REF!,#REF!</definedName>
    <definedName name="_259________________________Excel_BuiltIn_Print_Titles_1_1_1" localSheetId="1">#REF!,#REF!</definedName>
    <definedName name="_259________________________Excel_BuiltIn_Print_Titles_1_1_1">#REF!,#REF!</definedName>
    <definedName name="_26" localSheetId="0">#REF!</definedName>
    <definedName name="_26" localSheetId="3">#REF!</definedName>
    <definedName name="_26" localSheetId="1">#REF!</definedName>
    <definedName name="_26">#REF!</definedName>
    <definedName name="_260________________________Excel_BuiltIn_Print_Titles_1_1_1_1" localSheetId="0">#REF!,#REF!</definedName>
    <definedName name="_260________________________Excel_BuiltIn_Print_Titles_1_1_1_1" localSheetId="3">#REF!,#REF!</definedName>
    <definedName name="_260________________________Excel_BuiltIn_Print_Titles_1_1_1_1" localSheetId="1">#REF!,#REF!</definedName>
    <definedName name="_260________________________Excel_BuiltIn_Print_Titles_1_1_1_1">#REF!,#REF!</definedName>
    <definedName name="_27">#N/A</definedName>
    <definedName name="_28" localSheetId="0">#REF!</definedName>
    <definedName name="_28" localSheetId="3">#REF!</definedName>
    <definedName name="_28" localSheetId="1">#REF!</definedName>
    <definedName name="_28">#REF!</definedName>
    <definedName name="_29" localSheetId="0">#REF!</definedName>
    <definedName name="_29" localSheetId="3">#REF!</definedName>
    <definedName name="_29" localSheetId="1">#REF!</definedName>
    <definedName name="_29">#REF!</definedName>
    <definedName name="_295_______________________Excel_BuiltIn__FilterDatabase_1_1" localSheetId="0">#REF!</definedName>
    <definedName name="_295_______________________Excel_BuiltIn__FilterDatabase_1_1" localSheetId="3">#REF!</definedName>
    <definedName name="_295_______________________Excel_BuiltIn__FilterDatabase_1_1" localSheetId="1">#REF!</definedName>
    <definedName name="_295_______________________Excel_BuiltIn__FilterDatabase_1_1">#REF!</definedName>
    <definedName name="_296_______________________Excel_BuiltIn__FilterDatabase_1_1_1" localSheetId="0">#REF!</definedName>
    <definedName name="_296_______________________Excel_BuiltIn__FilterDatabase_1_1_1" localSheetId="3">#REF!</definedName>
    <definedName name="_296_______________________Excel_BuiltIn__FilterDatabase_1_1_1" localSheetId="1">#REF!</definedName>
    <definedName name="_296_______________________Excel_BuiltIn__FilterDatabase_1_1_1">#REF!</definedName>
    <definedName name="_297_______________________Excel_BuiltIn__FilterDatabase_4_1" localSheetId="0">#REF!</definedName>
    <definedName name="_297_______________________Excel_BuiltIn__FilterDatabase_4_1" localSheetId="3">#REF!</definedName>
    <definedName name="_297_______________________Excel_BuiltIn__FilterDatabase_4_1" localSheetId="1">#REF!</definedName>
    <definedName name="_297_______________________Excel_BuiltIn__FilterDatabase_4_1">#REF!</definedName>
    <definedName name="_298_______________________Excel_BuiltIn__FilterDatabase_5_1" localSheetId="0">#REF!</definedName>
    <definedName name="_298_______________________Excel_BuiltIn__FilterDatabase_5_1" localSheetId="3">#REF!</definedName>
    <definedName name="_298_______________________Excel_BuiltIn__FilterDatabase_5_1" localSheetId="1">#REF!</definedName>
    <definedName name="_298_______________________Excel_BuiltIn__FilterDatabase_5_1">#REF!</definedName>
    <definedName name="_299_______________________Excel_BuiltIn__FilterDatabase_5_1_1" localSheetId="0">#REF!</definedName>
    <definedName name="_299_______________________Excel_BuiltIn__FilterDatabase_5_1_1" localSheetId="3">#REF!</definedName>
    <definedName name="_299_______________________Excel_BuiltIn__FilterDatabase_5_1_1" localSheetId="1">#REF!</definedName>
    <definedName name="_299_______________________Excel_BuiltIn__FilterDatabase_5_1_1">#REF!</definedName>
    <definedName name="_300_______________________Excel_BuiltIn__FilterDatabase_6_1" localSheetId="0">#REF!</definedName>
    <definedName name="_300_______________________Excel_BuiltIn__FilterDatabase_6_1" localSheetId="3">#REF!</definedName>
    <definedName name="_300_______________________Excel_BuiltIn__FilterDatabase_6_1" localSheetId="1">#REF!</definedName>
    <definedName name="_300_______________________Excel_BuiltIn__FilterDatabase_6_1">#REF!</definedName>
    <definedName name="_301_______________________Excel_BuiltIn_Print_Area_1" localSheetId="0">#REF!</definedName>
    <definedName name="_301_______________________Excel_BuiltIn_Print_Area_1" localSheetId="3">#REF!</definedName>
    <definedName name="_301_______________________Excel_BuiltIn_Print_Area_1" localSheetId="1">#REF!</definedName>
    <definedName name="_301_______________________Excel_BuiltIn_Print_Area_1">#REF!</definedName>
    <definedName name="_302_______________________Excel_BuiltIn_Print_Area_1_1" localSheetId="0">#REF!</definedName>
    <definedName name="_302_______________________Excel_BuiltIn_Print_Area_1_1" localSheetId="3">#REF!</definedName>
    <definedName name="_302_______________________Excel_BuiltIn_Print_Area_1_1" localSheetId="1">#REF!</definedName>
    <definedName name="_302_______________________Excel_BuiltIn_Print_Area_1_1">#REF!</definedName>
    <definedName name="_303_______________________Excel_BuiltIn_Print_Area_1_1_1" localSheetId="0">#REF!</definedName>
    <definedName name="_303_______________________Excel_BuiltIn_Print_Area_1_1_1" localSheetId="3">#REF!</definedName>
    <definedName name="_303_______________________Excel_BuiltIn_Print_Area_1_1_1" localSheetId="1">#REF!</definedName>
    <definedName name="_303_______________________Excel_BuiltIn_Print_Area_1_1_1">#REF!</definedName>
    <definedName name="_304_______________________Excel_BuiltIn_Print_Area_1_1_1_1_1_1_1_1_1" localSheetId="0">#REF!</definedName>
    <definedName name="_304_______________________Excel_BuiltIn_Print_Area_1_1_1_1_1_1_1_1_1" localSheetId="3">#REF!</definedName>
    <definedName name="_304_______________________Excel_BuiltIn_Print_Area_1_1_1_1_1_1_1_1_1" localSheetId="1">#REF!</definedName>
    <definedName name="_304_______________________Excel_BuiltIn_Print_Area_1_1_1_1_1_1_1_1_1">#REF!</definedName>
    <definedName name="_305_______________________Excel_BuiltIn_Print_Area_1_1_1_1_1_1_1_1_1_1" localSheetId="0">#REF!</definedName>
    <definedName name="_305_______________________Excel_BuiltIn_Print_Area_1_1_1_1_1_1_1_1_1_1" localSheetId="3">#REF!</definedName>
    <definedName name="_305_______________________Excel_BuiltIn_Print_Area_1_1_1_1_1_1_1_1_1_1" localSheetId="1">#REF!</definedName>
    <definedName name="_305_______________________Excel_BuiltIn_Print_Area_1_1_1_1_1_1_1_1_1_1">#REF!</definedName>
    <definedName name="_306_______________________Excel_BuiltIn_Print_Area_1_1_1_1_1_1_1_1_1_1_1" localSheetId="0">#REF!</definedName>
    <definedName name="_306_______________________Excel_BuiltIn_Print_Area_1_1_1_1_1_1_1_1_1_1_1" localSheetId="3">#REF!</definedName>
    <definedName name="_306_______________________Excel_BuiltIn_Print_Area_1_1_1_1_1_1_1_1_1_1_1" localSheetId="1">#REF!</definedName>
    <definedName name="_306_______________________Excel_BuiltIn_Print_Area_1_1_1_1_1_1_1_1_1_1_1">#REF!</definedName>
    <definedName name="_307_______________________Excel_BuiltIn_Print_Area_2_1" localSheetId="0">#REF!</definedName>
    <definedName name="_307_______________________Excel_BuiltIn_Print_Area_2_1" localSheetId="3">#REF!</definedName>
    <definedName name="_307_______________________Excel_BuiltIn_Print_Area_2_1" localSheetId="1">#REF!</definedName>
    <definedName name="_307_______________________Excel_BuiltIn_Print_Area_2_1">#REF!</definedName>
    <definedName name="_308_______________________Excel_BuiltIn_Print_Area_2_1_1" localSheetId="0">#REF!</definedName>
    <definedName name="_308_______________________Excel_BuiltIn_Print_Area_2_1_1" localSheetId="3">#REF!</definedName>
    <definedName name="_308_______________________Excel_BuiltIn_Print_Area_2_1_1" localSheetId="1">#REF!</definedName>
    <definedName name="_308_______________________Excel_BuiltIn_Print_Area_2_1_1">#REF!</definedName>
    <definedName name="_309_______________________Excel_BuiltIn_Print_Area_2_1_1_1_1_1_1_1_1" localSheetId="0">#REF!</definedName>
    <definedName name="_309_______________________Excel_BuiltIn_Print_Area_2_1_1_1_1_1_1_1_1" localSheetId="3">#REF!</definedName>
    <definedName name="_309_______________________Excel_BuiltIn_Print_Area_2_1_1_1_1_1_1_1_1" localSheetId="1">#REF!</definedName>
    <definedName name="_309_______________________Excel_BuiltIn_Print_Area_2_1_1_1_1_1_1_1_1">#REF!</definedName>
    <definedName name="_31" localSheetId="0">#REF!</definedName>
    <definedName name="_31" localSheetId="3">#REF!</definedName>
    <definedName name="_31" localSheetId="1">#REF!</definedName>
    <definedName name="_31">#REF!</definedName>
    <definedName name="_310_______________________Excel_BuiltIn_Print_Area_2_1_1_1_1_1_1_1_1_1" localSheetId="0">#REF!</definedName>
    <definedName name="_310_______________________Excel_BuiltIn_Print_Area_2_1_1_1_1_1_1_1_1_1" localSheetId="3">#REF!</definedName>
    <definedName name="_310_______________________Excel_BuiltIn_Print_Area_2_1_1_1_1_1_1_1_1_1" localSheetId="1">#REF!</definedName>
    <definedName name="_310_______________________Excel_BuiltIn_Print_Area_2_1_1_1_1_1_1_1_1_1">#REF!</definedName>
    <definedName name="_311_______________________Excel_BuiltIn_Print_Area_2_1_1_1_1_1_1_1_1_1_1" localSheetId="0">#REF!</definedName>
    <definedName name="_311_______________________Excel_BuiltIn_Print_Area_2_1_1_1_1_1_1_1_1_1_1" localSheetId="3">#REF!</definedName>
    <definedName name="_311_______________________Excel_BuiltIn_Print_Area_2_1_1_1_1_1_1_1_1_1_1" localSheetId="1">#REF!</definedName>
    <definedName name="_311_______________________Excel_BuiltIn_Print_Area_2_1_1_1_1_1_1_1_1_1_1">#REF!</definedName>
    <definedName name="_312_______________________Excel_BuiltIn_Print_Area_4_1" localSheetId="0">#REF!</definedName>
    <definedName name="_312_______________________Excel_BuiltIn_Print_Area_4_1" localSheetId="3">#REF!</definedName>
    <definedName name="_312_______________________Excel_BuiltIn_Print_Area_4_1" localSheetId="1">#REF!</definedName>
    <definedName name="_312_______________________Excel_BuiltIn_Print_Area_4_1">#REF!</definedName>
    <definedName name="_313_______________________Excel_BuiltIn_Print_Area_4_1_1" localSheetId="0">#REF!</definedName>
    <definedName name="_313_______________________Excel_BuiltIn_Print_Area_4_1_1" localSheetId="3">#REF!</definedName>
    <definedName name="_313_______________________Excel_BuiltIn_Print_Area_4_1_1" localSheetId="1">#REF!</definedName>
    <definedName name="_313_______________________Excel_BuiltIn_Print_Area_4_1_1">#REF!</definedName>
    <definedName name="_314_______________________Excel_BuiltIn_Print_Area_4_1_1_1" localSheetId="0">#REF!</definedName>
    <definedName name="_314_______________________Excel_BuiltIn_Print_Area_4_1_1_1" localSheetId="3">#REF!</definedName>
    <definedName name="_314_______________________Excel_BuiltIn_Print_Area_4_1_1_1" localSheetId="1">#REF!</definedName>
    <definedName name="_314_______________________Excel_BuiltIn_Print_Area_4_1_1_1">#REF!</definedName>
    <definedName name="_315_______________________Excel_BuiltIn_Print_Area_5_1_1" localSheetId="0">#REF!</definedName>
    <definedName name="_315_______________________Excel_BuiltIn_Print_Area_5_1_1" localSheetId="3">#REF!</definedName>
    <definedName name="_315_______________________Excel_BuiltIn_Print_Area_5_1_1" localSheetId="1">#REF!</definedName>
    <definedName name="_315_______________________Excel_BuiltIn_Print_Area_5_1_1">#REF!</definedName>
    <definedName name="_316_______________________Excel_BuiltIn_Print_Area_5_1_1_1" localSheetId="0">#REF!</definedName>
    <definedName name="_316_______________________Excel_BuiltIn_Print_Area_5_1_1_1" localSheetId="3">#REF!</definedName>
    <definedName name="_316_______________________Excel_BuiltIn_Print_Area_5_1_1_1" localSheetId="1">#REF!</definedName>
    <definedName name="_316_______________________Excel_BuiltIn_Print_Area_5_1_1_1">#REF!</definedName>
    <definedName name="_317_______________________Excel_BuiltIn_Print_Area_5_1_1_1_1" localSheetId="0">#REF!</definedName>
    <definedName name="_317_______________________Excel_BuiltIn_Print_Area_5_1_1_1_1" localSheetId="3">#REF!</definedName>
    <definedName name="_317_______________________Excel_BuiltIn_Print_Area_5_1_1_1_1" localSheetId="1">#REF!</definedName>
    <definedName name="_317_______________________Excel_BuiltIn_Print_Area_5_1_1_1_1">#REF!</definedName>
    <definedName name="_318_______________________Excel_BuiltIn_Print_Area_5_1_1_1_1_1_1" localSheetId="0">#REF!</definedName>
    <definedName name="_318_______________________Excel_BuiltIn_Print_Area_5_1_1_1_1_1_1" localSheetId="3">#REF!</definedName>
    <definedName name="_318_______________________Excel_BuiltIn_Print_Area_5_1_1_1_1_1_1" localSheetId="1">#REF!</definedName>
    <definedName name="_318_______________________Excel_BuiltIn_Print_Area_5_1_1_1_1_1_1">#REF!</definedName>
    <definedName name="_319_______________________Excel_BuiltIn_Print_Area_5_1_1_1_1_1_1_1" localSheetId="0">#REF!</definedName>
    <definedName name="_319_______________________Excel_BuiltIn_Print_Area_5_1_1_1_1_1_1_1" localSheetId="3">#REF!</definedName>
    <definedName name="_319_______________________Excel_BuiltIn_Print_Area_5_1_1_1_1_1_1_1" localSheetId="1">#REF!</definedName>
    <definedName name="_319_______________________Excel_BuiltIn_Print_Area_5_1_1_1_1_1_1_1">#REF!</definedName>
    <definedName name="_32" localSheetId="0">#REF!</definedName>
    <definedName name="_32" localSheetId="3">#REF!</definedName>
    <definedName name="_32" localSheetId="1">#REF!</definedName>
    <definedName name="_32">#REF!</definedName>
    <definedName name="_320_______________________Excel_BuiltIn_Print_Area_5_1_1_1_1_1_1_1_1" localSheetId="0">#REF!</definedName>
    <definedName name="_320_______________________Excel_BuiltIn_Print_Area_5_1_1_1_1_1_1_1_1" localSheetId="3">#REF!</definedName>
    <definedName name="_320_______________________Excel_BuiltIn_Print_Area_5_1_1_1_1_1_1_1_1" localSheetId="1">#REF!</definedName>
    <definedName name="_320_______________________Excel_BuiltIn_Print_Area_5_1_1_1_1_1_1_1_1">#REF!</definedName>
    <definedName name="_321_______________________Excel_BuiltIn_Print_Area_8_1">"$#REF!.$A$1:$C$3"</definedName>
    <definedName name="_322_______________________Excel_BuiltIn_Print_Titles_1_1_1" localSheetId="0">#REF!,#REF!</definedName>
    <definedName name="_322_______________________Excel_BuiltIn_Print_Titles_1_1_1" localSheetId="3">#REF!,#REF!</definedName>
    <definedName name="_322_______________________Excel_BuiltIn_Print_Titles_1_1_1" localSheetId="1">#REF!,#REF!</definedName>
    <definedName name="_322_______________________Excel_BuiltIn_Print_Titles_1_1_1">#REF!,#REF!</definedName>
    <definedName name="_323_______________________Excel_BuiltIn_Print_Titles_1_1_1_1" localSheetId="0">#REF!,#REF!</definedName>
    <definedName name="_323_______________________Excel_BuiltIn_Print_Titles_1_1_1_1" localSheetId="3">#REF!,#REF!</definedName>
    <definedName name="_323_______________________Excel_BuiltIn_Print_Titles_1_1_1_1" localSheetId="1">#REF!,#REF!</definedName>
    <definedName name="_323_______________________Excel_BuiltIn_Print_Titles_1_1_1_1">#REF!,#REF!</definedName>
    <definedName name="_33" localSheetId="0">#REF!</definedName>
    <definedName name="_33" localSheetId="3">#REF!</definedName>
    <definedName name="_33" localSheetId="1">#REF!</definedName>
    <definedName name="_33">#REF!</definedName>
    <definedName name="_358______________________Excel_BuiltIn__FilterDatabase_1_1" localSheetId="0">#REF!</definedName>
    <definedName name="_358______________________Excel_BuiltIn__FilterDatabase_1_1" localSheetId="3">#REF!</definedName>
    <definedName name="_358______________________Excel_BuiltIn__FilterDatabase_1_1" localSheetId="1">#REF!</definedName>
    <definedName name="_358______________________Excel_BuiltIn__FilterDatabase_1_1">#REF!</definedName>
    <definedName name="_359______________________Excel_BuiltIn__FilterDatabase_1_1_1" localSheetId="0">#REF!</definedName>
    <definedName name="_359______________________Excel_BuiltIn__FilterDatabase_1_1_1" localSheetId="3">#REF!</definedName>
    <definedName name="_359______________________Excel_BuiltIn__FilterDatabase_1_1_1" localSheetId="1">#REF!</definedName>
    <definedName name="_359______________________Excel_BuiltIn__FilterDatabase_1_1_1">#REF!</definedName>
    <definedName name="_36">#N/A</definedName>
    <definedName name="_360______________________Excel_BuiltIn__FilterDatabase_4_1" localSheetId="0">#REF!</definedName>
    <definedName name="_360______________________Excel_BuiltIn__FilterDatabase_4_1" localSheetId="3">#REF!</definedName>
    <definedName name="_360______________________Excel_BuiltIn__FilterDatabase_4_1" localSheetId="1">#REF!</definedName>
    <definedName name="_360______________________Excel_BuiltIn__FilterDatabase_4_1">#REF!</definedName>
    <definedName name="_361______________________Excel_BuiltIn__FilterDatabase_5_1" localSheetId="0">#REF!</definedName>
    <definedName name="_361______________________Excel_BuiltIn__FilterDatabase_5_1" localSheetId="3">#REF!</definedName>
    <definedName name="_361______________________Excel_BuiltIn__FilterDatabase_5_1" localSheetId="1">#REF!</definedName>
    <definedName name="_361______________________Excel_BuiltIn__FilterDatabase_5_1">#REF!</definedName>
    <definedName name="_362______________________Excel_BuiltIn__FilterDatabase_5_1_1" localSheetId="0">#REF!</definedName>
    <definedName name="_362______________________Excel_BuiltIn__FilterDatabase_5_1_1" localSheetId="3">#REF!</definedName>
    <definedName name="_362______________________Excel_BuiltIn__FilterDatabase_5_1_1" localSheetId="1">#REF!</definedName>
    <definedName name="_362______________________Excel_BuiltIn__FilterDatabase_5_1_1">#REF!</definedName>
    <definedName name="_363______________________Excel_BuiltIn__FilterDatabase_6_1" localSheetId="0">#REF!</definedName>
    <definedName name="_363______________________Excel_BuiltIn__FilterDatabase_6_1" localSheetId="3">#REF!</definedName>
    <definedName name="_363______________________Excel_BuiltIn__FilterDatabase_6_1" localSheetId="1">#REF!</definedName>
    <definedName name="_363______________________Excel_BuiltIn__FilterDatabase_6_1">#REF!</definedName>
    <definedName name="_364______________________Excel_BuiltIn_Print_Area_1" localSheetId="0">#REF!</definedName>
    <definedName name="_364______________________Excel_BuiltIn_Print_Area_1" localSheetId="3">#REF!</definedName>
    <definedName name="_364______________________Excel_BuiltIn_Print_Area_1" localSheetId="1">#REF!</definedName>
    <definedName name="_364______________________Excel_BuiltIn_Print_Area_1">#REF!</definedName>
    <definedName name="_365______________________Excel_BuiltIn_Print_Area_1_1" localSheetId="0">#REF!</definedName>
    <definedName name="_365______________________Excel_BuiltIn_Print_Area_1_1" localSheetId="3">#REF!</definedName>
    <definedName name="_365______________________Excel_BuiltIn_Print_Area_1_1" localSheetId="1">#REF!</definedName>
    <definedName name="_365______________________Excel_BuiltIn_Print_Area_1_1">#REF!</definedName>
    <definedName name="_366______________________Excel_BuiltIn_Print_Area_1_1_1" localSheetId="0">#REF!</definedName>
    <definedName name="_366______________________Excel_BuiltIn_Print_Area_1_1_1" localSheetId="3">#REF!</definedName>
    <definedName name="_366______________________Excel_BuiltIn_Print_Area_1_1_1" localSheetId="1">#REF!</definedName>
    <definedName name="_366______________________Excel_BuiltIn_Print_Area_1_1_1">#REF!</definedName>
    <definedName name="_367______________________Excel_BuiltIn_Print_Area_1_1_1_1_1_1_1_1_1" localSheetId="0">#REF!</definedName>
    <definedName name="_367______________________Excel_BuiltIn_Print_Area_1_1_1_1_1_1_1_1_1" localSheetId="3">#REF!</definedName>
    <definedName name="_367______________________Excel_BuiltIn_Print_Area_1_1_1_1_1_1_1_1_1" localSheetId="1">#REF!</definedName>
    <definedName name="_367______________________Excel_BuiltIn_Print_Area_1_1_1_1_1_1_1_1_1">#REF!</definedName>
    <definedName name="_368______________________Excel_BuiltIn_Print_Area_1_1_1_1_1_1_1_1_1_1" localSheetId="0">#REF!</definedName>
    <definedName name="_368______________________Excel_BuiltIn_Print_Area_1_1_1_1_1_1_1_1_1_1" localSheetId="3">#REF!</definedName>
    <definedName name="_368______________________Excel_BuiltIn_Print_Area_1_1_1_1_1_1_1_1_1_1" localSheetId="1">#REF!</definedName>
    <definedName name="_368______________________Excel_BuiltIn_Print_Area_1_1_1_1_1_1_1_1_1_1">#REF!</definedName>
    <definedName name="_369______________________Excel_BuiltIn_Print_Area_1_1_1_1_1_1_1_1_1_1_1" localSheetId="0">#REF!</definedName>
    <definedName name="_369______________________Excel_BuiltIn_Print_Area_1_1_1_1_1_1_1_1_1_1_1" localSheetId="3">#REF!</definedName>
    <definedName name="_369______________________Excel_BuiltIn_Print_Area_1_1_1_1_1_1_1_1_1_1_1" localSheetId="1">#REF!</definedName>
    <definedName name="_369______________________Excel_BuiltIn_Print_Area_1_1_1_1_1_1_1_1_1_1_1">#REF!</definedName>
    <definedName name="_37" localSheetId="0">#REF!</definedName>
    <definedName name="_37" localSheetId="3">#REF!</definedName>
    <definedName name="_37" localSheetId="1">#REF!</definedName>
    <definedName name="_37">#REF!</definedName>
    <definedName name="_370______________________Excel_BuiltIn_Print_Area_2_1" localSheetId="0">#REF!</definedName>
    <definedName name="_370______________________Excel_BuiltIn_Print_Area_2_1" localSheetId="3">#REF!</definedName>
    <definedName name="_370______________________Excel_BuiltIn_Print_Area_2_1" localSheetId="1">#REF!</definedName>
    <definedName name="_370______________________Excel_BuiltIn_Print_Area_2_1">#REF!</definedName>
    <definedName name="_371______________________Excel_BuiltIn_Print_Area_2_1_1" localSheetId="0">#REF!</definedName>
    <definedName name="_371______________________Excel_BuiltIn_Print_Area_2_1_1" localSheetId="3">#REF!</definedName>
    <definedName name="_371______________________Excel_BuiltIn_Print_Area_2_1_1" localSheetId="1">#REF!</definedName>
    <definedName name="_371______________________Excel_BuiltIn_Print_Area_2_1_1">#REF!</definedName>
    <definedName name="_372______________________Excel_BuiltIn_Print_Area_2_1_1_1_1_1_1_1_1" localSheetId="0">#REF!</definedName>
    <definedName name="_372______________________Excel_BuiltIn_Print_Area_2_1_1_1_1_1_1_1_1" localSheetId="3">#REF!</definedName>
    <definedName name="_372______________________Excel_BuiltIn_Print_Area_2_1_1_1_1_1_1_1_1" localSheetId="1">#REF!</definedName>
    <definedName name="_372______________________Excel_BuiltIn_Print_Area_2_1_1_1_1_1_1_1_1">#REF!</definedName>
    <definedName name="_373______________________Excel_BuiltIn_Print_Area_2_1_1_1_1_1_1_1_1_1" localSheetId="0">#REF!</definedName>
    <definedName name="_373______________________Excel_BuiltIn_Print_Area_2_1_1_1_1_1_1_1_1_1" localSheetId="3">#REF!</definedName>
    <definedName name="_373______________________Excel_BuiltIn_Print_Area_2_1_1_1_1_1_1_1_1_1" localSheetId="1">#REF!</definedName>
    <definedName name="_373______________________Excel_BuiltIn_Print_Area_2_1_1_1_1_1_1_1_1_1">#REF!</definedName>
    <definedName name="_374______________________Excel_BuiltIn_Print_Area_2_1_1_1_1_1_1_1_1_1_1" localSheetId="0">#REF!</definedName>
    <definedName name="_374______________________Excel_BuiltIn_Print_Area_2_1_1_1_1_1_1_1_1_1_1" localSheetId="3">#REF!</definedName>
    <definedName name="_374______________________Excel_BuiltIn_Print_Area_2_1_1_1_1_1_1_1_1_1_1" localSheetId="1">#REF!</definedName>
    <definedName name="_374______________________Excel_BuiltIn_Print_Area_2_1_1_1_1_1_1_1_1_1_1">#REF!</definedName>
    <definedName name="_375______________________Excel_BuiltIn_Print_Area_4_1" localSheetId="0">#REF!</definedName>
    <definedName name="_375______________________Excel_BuiltIn_Print_Area_4_1" localSheetId="3">#REF!</definedName>
    <definedName name="_375______________________Excel_BuiltIn_Print_Area_4_1" localSheetId="1">#REF!</definedName>
    <definedName name="_375______________________Excel_BuiltIn_Print_Area_4_1">#REF!</definedName>
    <definedName name="_376______________________Excel_BuiltIn_Print_Area_4_1_1" localSheetId="0">#REF!</definedName>
    <definedName name="_376______________________Excel_BuiltIn_Print_Area_4_1_1" localSheetId="3">#REF!</definedName>
    <definedName name="_376______________________Excel_BuiltIn_Print_Area_4_1_1" localSheetId="1">#REF!</definedName>
    <definedName name="_376______________________Excel_BuiltIn_Print_Area_4_1_1">#REF!</definedName>
    <definedName name="_377______________________Excel_BuiltIn_Print_Area_4_1_1_1" localSheetId="0">#REF!</definedName>
    <definedName name="_377______________________Excel_BuiltIn_Print_Area_4_1_1_1" localSheetId="3">#REF!</definedName>
    <definedName name="_377______________________Excel_BuiltIn_Print_Area_4_1_1_1" localSheetId="1">#REF!</definedName>
    <definedName name="_377______________________Excel_BuiltIn_Print_Area_4_1_1_1">#REF!</definedName>
    <definedName name="_378______________________Excel_BuiltIn_Print_Area_5_1_1" localSheetId="0">#REF!</definedName>
    <definedName name="_378______________________Excel_BuiltIn_Print_Area_5_1_1" localSheetId="3">#REF!</definedName>
    <definedName name="_378______________________Excel_BuiltIn_Print_Area_5_1_1" localSheetId="1">#REF!</definedName>
    <definedName name="_378______________________Excel_BuiltIn_Print_Area_5_1_1">#REF!</definedName>
    <definedName name="_379______________________Excel_BuiltIn_Print_Area_5_1_1_1" localSheetId="0">#REF!</definedName>
    <definedName name="_379______________________Excel_BuiltIn_Print_Area_5_1_1_1" localSheetId="3">#REF!</definedName>
    <definedName name="_379______________________Excel_BuiltIn_Print_Area_5_1_1_1" localSheetId="1">#REF!</definedName>
    <definedName name="_379______________________Excel_BuiltIn_Print_Area_5_1_1_1">#REF!</definedName>
    <definedName name="_38" localSheetId="0">#REF!</definedName>
    <definedName name="_38" localSheetId="3">#REF!</definedName>
    <definedName name="_38" localSheetId="1">#REF!</definedName>
    <definedName name="_38">#REF!</definedName>
    <definedName name="_380______________________Excel_BuiltIn_Print_Area_5_1_1_1_1" localSheetId="0">#REF!</definedName>
    <definedName name="_380______________________Excel_BuiltIn_Print_Area_5_1_1_1_1" localSheetId="3">#REF!</definedName>
    <definedName name="_380______________________Excel_BuiltIn_Print_Area_5_1_1_1_1" localSheetId="1">#REF!</definedName>
    <definedName name="_380______________________Excel_BuiltIn_Print_Area_5_1_1_1_1">#REF!</definedName>
    <definedName name="_381______________________Excel_BuiltIn_Print_Area_5_1_1_1_1_1_1" localSheetId="0">#REF!</definedName>
    <definedName name="_381______________________Excel_BuiltIn_Print_Area_5_1_1_1_1_1_1" localSheetId="3">#REF!</definedName>
    <definedName name="_381______________________Excel_BuiltIn_Print_Area_5_1_1_1_1_1_1" localSheetId="1">#REF!</definedName>
    <definedName name="_381______________________Excel_BuiltIn_Print_Area_5_1_1_1_1_1_1">#REF!</definedName>
    <definedName name="_382______________________Excel_BuiltIn_Print_Area_5_1_1_1_1_1_1_1" localSheetId="0">#REF!</definedName>
    <definedName name="_382______________________Excel_BuiltIn_Print_Area_5_1_1_1_1_1_1_1" localSheetId="3">#REF!</definedName>
    <definedName name="_382______________________Excel_BuiltIn_Print_Area_5_1_1_1_1_1_1_1" localSheetId="1">#REF!</definedName>
    <definedName name="_382______________________Excel_BuiltIn_Print_Area_5_1_1_1_1_1_1_1">#REF!</definedName>
    <definedName name="_383______________________Excel_BuiltIn_Print_Area_5_1_1_1_1_1_1_1_1" localSheetId="0">#REF!</definedName>
    <definedName name="_383______________________Excel_BuiltIn_Print_Area_5_1_1_1_1_1_1_1_1" localSheetId="3">#REF!</definedName>
    <definedName name="_383______________________Excel_BuiltIn_Print_Area_5_1_1_1_1_1_1_1_1" localSheetId="1">#REF!</definedName>
    <definedName name="_383______________________Excel_BuiltIn_Print_Area_5_1_1_1_1_1_1_1_1">#REF!</definedName>
    <definedName name="_384______________________Excel_BuiltIn_Print_Area_8_1">"$#REF!.$A$1:$C$3"</definedName>
    <definedName name="_385______________________Excel_BuiltIn_Print_Titles_1_1_1" localSheetId="0">#REF!,#REF!</definedName>
    <definedName name="_385______________________Excel_BuiltIn_Print_Titles_1_1_1" localSheetId="3">#REF!,#REF!</definedName>
    <definedName name="_385______________________Excel_BuiltIn_Print_Titles_1_1_1" localSheetId="1">#REF!,#REF!</definedName>
    <definedName name="_385______________________Excel_BuiltIn_Print_Titles_1_1_1">#REF!,#REF!</definedName>
    <definedName name="_386______________________Excel_BuiltIn_Print_Titles_1_1_1_1" localSheetId="0">#REF!,#REF!</definedName>
    <definedName name="_386______________________Excel_BuiltIn_Print_Titles_1_1_1_1" localSheetId="3">#REF!,#REF!</definedName>
    <definedName name="_386______________________Excel_BuiltIn_Print_Titles_1_1_1_1" localSheetId="1">#REF!,#REF!</definedName>
    <definedName name="_386______________________Excel_BuiltIn_Print_Titles_1_1_1_1">#REF!,#REF!</definedName>
    <definedName name="_40" localSheetId="0">#REF!</definedName>
    <definedName name="_40" localSheetId="3">#REF!</definedName>
    <definedName name="_40" localSheetId="1">#REF!</definedName>
    <definedName name="_40">#REF!</definedName>
    <definedName name="_41" localSheetId="0">#REF!</definedName>
    <definedName name="_41" localSheetId="3">#REF!</definedName>
    <definedName name="_41" localSheetId="1">#REF!</definedName>
    <definedName name="_41">#REF!</definedName>
    <definedName name="_421_____________________Excel_BuiltIn__FilterDatabase_1_1" localSheetId="0">#REF!</definedName>
    <definedName name="_421_____________________Excel_BuiltIn__FilterDatabase_1_1" localSheetId="3">#REF!</definedName>
    <definedName name="_421_____________________Excel_BuiltIn__FilterDatabase_1_1" localSheetId="1">#REF!</definedName>
    <definedName name="_421_____________________Excel_BuiltIn__FilterDatabase_1_1">#REF!</definedName>
    <definedName name="_422_____________________Excel_BuiltIn__FilterDatabase_1_1_1" localSheetId="0">#REF!</definedName>
    <definedName name="_422_____________________Excel_BuiltIn__FilterDatabase_1_1_1" localSheetId="3">#REF!</definedName>
    <definedName name="_422_____________________Excel_BuiltIn__FilterDatabase_1_1_1" localSheetId="1">#REF!</definedName>
    <definedName name="_422_____________________Excel_BuiltIn__FilterDatabase_1_1_1">#REF!</definedName>
    <definedName name="_423_____________________Excel_BuiltIn__FilterDatabase_4_1" localSheetId="0">#REF!</definedName>
    <definedName name="_423_____________________Excel_BuiltIn__FilterDatabase_4_1" localSheetId="3">#REF!</definedName>
    <definedName name="_423_____________________Excel_BuiltIn__FilterDatabase_4_1" localSheetId="1">#REF!</definedName>
    <definedName name="_423_____________________Excel_BuiltIn__FilterDatabase_4_1">#REF!</definedName>
    <definedName name="_424_____________________Excel_BuiltIn__FilterDatabase_5_1" localSheetId="0">#REF!</definedName>
    <definedName name="_424_____________________Excel_BuiltIn__FilterDatabase_5_1" localSheetId="3">#REF!</definedName>
    <definedName name="_424_____________________Excel_BuiltIn__FilterDatabase_5_1" localSheetId="1">#REF!</definedName>
    <definedName name="_424_____________________Excel_BuiltIn__FilterDatabase_5_1">#REF!</definedName>
    <definedName name="_425_____________________Excel_BuiltIn__FilterDatabase_5_1_1" localSheetId="0">#REF!</definedName>
    <definedName name="_425_____________________Excel_BuiltIn__FilterDatabase_5_1_1" localSheetId="3">#REF!</definedName>
    <definedName name="_425_____________________Excel_BuiltIn__FilterDatabase_5_1_1" localSheetId="1">#REF!</definedName>
    <definedName name="_425_____________________Excel_BuiltIn__FilterDatabase_5_1_1">#REF!</definedName>
    <definedName name="_426_____________________Excel_BuiltIn__FilterDatabase_6_1" localSheetId="0">#REF!</definedName>
    <definedName name="_426_____________________Excel_BuiltIn__FilterDatabase_6_1" localSheetId="3">#REF!</definedName>
    <definedName name="_426_____________________Excel_BuiltIn__FilterDatabase_6_1" localSheetId="1">#REF!</definedName>
    <definedName name="_426_____________________Excel_BuiltIn__FilterDatabase_6_1">#REF!</definedName>
    <definedName name="_427_____________________Excel_BuiltIn_Print_Area_1" localSheetId="0">#REF!</definedName>
    <definedName name="_427_____________________Excel_BuiltIn_Print_Area_1" localSheetId="3">#REF!</definedName>
    <definedName name="_427_____________________Excel_BuiltIn_Print_Area_1" localSheetId="1">#REF!</definedName>
    <definedName name="_427_____________________Excel_BuiltIn_Print_Area_1">#REF!</definedName>
    <definedName name="_428_____________________Excel_BuiltIn_Print_Area_1_1" localSheetId="0">#REF!</definedName>
    <definedName name="_428_____________________Excel_BuiltIn_Print_Area_1_1" localSheetId="3">#REF!</definedName>
    <definedName name="_428_____________________Excel_BuiltIn_Print_Area_1_1" localSheetId="1">#REF!</definedName>
    <definedName name="_428_____________________Excel_BuiltIn_Print_Area_1_1">#REF!</definedName>
    <definedName name="_429_____________________Excel_BuiltIn_Print_Area_1_1_1" localSheetId="0">#REF!</definedName>
    <definedName name="_429_____________________Excel_BuiltIn_Print_Area_1_1_1" localSheetId="3">#REF!</definedName>
    <definedName name="_429_____________________Excel_BuiltIn_Print_Area_1_1_1" localSheetId="1">#REF!</definedName>
    <definedName name="_429_____________________Excel_BuiltIn_Print_Area_1_1_1">#REF!</definedName>
    <definedName name="_43___________________________Excel_BuiltIn__FilterDatabase_1_1" localSheetId="0">#REF!</definedName>
    <definedName name="_43___________________________Excel_BuiltIn__FilterDatabase_1_1" localSheetId="3">#REF!</definedName>
    <definedName name="_43___________________________Excel_BuiltIn__FilterDatabase_1_1" localSheetId="1">#REF!</definedName>
    <definedName name="_43___________________________Excel_BuiltIn__FilterDatabase_1_1">#REF!</definedName>
    <definedName name="_430_____________________Excel_BuiltIn_Print_Area_1_1_1_1_1_1_1_1_1" localSheetId="0">#REF!</definedName>
    <definedName name="_430_____________________Excel_BuiltIn_Print_Area_1_1_1_1_1_1_1_1_1" localSheetId="3">#REF!</definedName>
    <definedName name="_430_____________________Excel_BuiltIn_Print_Area_1_1_1_1_1_1_1_1_1" localSheetId="1">#REF!</definedName>
    <definedName name="_430_____________________Excel_BuiltIn_Print_Area_1_1_1_1_1_1_1_1_1">#REF!</definedName>
    <definedName name="_431_____________________Excel_BuiltIn_Print_Area_1_1_1_1_1_1_1_1_1_1" localSheetId="0">#REF!</definedName>
    <definedName name="_431_____________________Excel_BuiltIn_Print_Area_1_1_1_1_1_1_1_1_1_1" localSheetId="3">#REF!</definedName>
    <definedName name="_431_____________________Excel_BuiltIn_Print_Area_1_1_1_1_1_1_1_1_1_1" localSheetId="1">#REF!</definedName>
    <definedName name="_431_____________________Excel_BuiltIn_Print_Area_1_1_1_1_1_1_1_1_1_1">#REF!</definedName>
    <definedName name="_432_____________________Excel_BuiltIn_Print_Area_1_1_1_1_1_1_1_1_1_1_1" localSheetId="0">#REF!</definedName>
    <definedName name="_432_____________________Excel_BuiltIn_Print_Area_1_1_1_1_1_1_1_1_1_1_1" localSheetId="3">#REF!</definedName>
    <definedName name="_432_____________________Excel_BuiltIn_Print_Area_1_1_1_1_1_1_1_1_1_1_1" localSheetId="1">#REF!</definedName>
    <definedName name="_432_____________________Excel_BuiltIn_Print_Area_1_1_1_1_1_1_1_1_1_1_1">#REF!</definedName>
    <definedName name="_433_____________________Excel_BuiltIn_Print_Area_2_1" localSheetId="0">#REF!</definedName>
    <definedName name="_433_____________________Excel_BuiltIn_Print_Area_2_1" localSheetId="3">#REF!</definedName>
    <definedName name="_433_____________________Excel_BuiltIn_Print_Area_2_1" localSheetId="1">#REF!</definedName>
    <definedName name="_433_____________________Excel_BuiltIn_Print_Area_2_1">#REF!</definedName>
    <definedName name="_434_____________________Excel_BuiltIn_Print_Area_2_1_1" localSheetId="0">#REF!</definedName>
    <definedName name="_434_____________________Excel_BuiltIn_Print_Area_2_1_1" localSheetId="3">#REF!</definedName>
    <definedName name="_434_____________________Excel_BuiltIn_Print_Area_2_1_1" localSheetId="1">#REF!</definedName>
    <definedName name="_434_____________________Excel_BuiltIn_Print_Area_2_1_1">#REF!</definedName>
    <definedName name="_435_____________________Excel_BuiltIn_Print_Area_2_1_1_1_1_1_1_1_1" localSheetId="0">#REF!</definedName>
    <definedName name="_435_____________________Excel_BuiltIn_Print_Area_2_1_1_1_1_1_1_1_1" localSheetId="3">#REF!</definedName>
    <definedName name="_435_____________________Excel_BuiltIn_Print_Area_2_1_1_1_1_1_1_1_1" localSheetId="1">#REF!</definedName>
    <definedName name="_435_____________________Excel_BuiltIn_Print_Area_2_1_1_1_1_1_1_1_1">#REF!</definedName>
    <definedName name="_436_____________________Excel_BuiltIn_Print_Area_2_1_1_1_1_1_1_1_1_1" localSheetId="0">#REF!</definedName>
    <definedName name="_436_____________________Excel_BuiltIn_Print_Area_2_1_1_1_1_1_1_1_1_1" localSheetId="3">#REF!</definedName>
    <definedName name="_436_____________________Excel_BuiltIn_Print_Area_2_1_1_1_1_1_1_1_1_1" localSheetId="1">#REF!</definedName>
    <definedName name="_436_____________________Excel_BuiltIn_Print_Area_2_1_1_1_1_1_1_1_1_1">#REF!</definedName>
    <definedName name="_437_____________________Excel_BuiltIn_Print_Area_2_1_1_1_1_1_1_1_1_1_1" localSheetId="0">#REF!</definedName>
    <definedName name="_437_____________________Excel_BuiltIn_Print_Area_2_1_1_1_1_1_1_1_1_1_1" localSheetId="3">#REF!</definedName>
    <definedName name="_437_____________________Excel_BuiltIn_Print_Area_2_1_1_1_1_1_1_1_1_1_1" localSheetId="1">#REF!</definedName>
    <definedName name="_437_____________________Excel_BuiltIn_Print_Area_2_1_1_1_1_1_1_1_1_1_1">#REF!</definedName>
    <definedName name="_438_____________________Excel_BuiltIn_Print_Area_4_1" localSheetId="0">#REF!</definedName>
    <definedName name="_438_____________________Excel_BuiltIn_Print_Area_4_1" localSheetId="3">#REF!</definedName>
    <definedName name="_438_____________________Excel_BuiltIn_Print_Area_4_1" localSheetId="1">#REF!</definedName>
    <definedName name="_438_____________________Excel_BuiltIn_Print_Area_4_1">#REF!</definedName>
    <definedName name="_439_____________________Excel_BuiltIn_Print_Area_4_1_1" localSheetId="0">#REF!</definedName>
    <definedName name="_439_____________________Excel_BuiltIn_Print_Area_4_1_1" localSheetId="3">#REF!</definedName>
    <definedName name="_439_____________________Excel_BuiltIn_Print_Area_4_1_1" localSheetId="1">#REF!</definedName>
    <definedName name="_439_____________________Excel_BuiltIn_Print_Area_4_1_1">#REF!</definedName>
    <definedName name="_44" localSheetId="0">#REF!</definedName>
    <definedName name="_44" localSheetId="3">#REF!</definedName>
    <definedName name="_44" localSheetId="1">#REF!</definedName>
    <definedName name="_44">#REF!</definedName>
    <definedName name="_44___________________________Excel_BuiltIn__FilterDatabase_1_1_1" localSheetId="0">#REF!</definedName>
    <definedName name="_44___________________________Excel_BuiltIn__FilterDatabase_1_1_1" localSheetId="3">#REF!</definedName>
    <definedName name="_44___________________________Excel_BuiltIn__FilterDatabase_1_1_1" localSheetId="1">#REF!</definedName>
    <definedName name="_44___________________________Excel_BuiltIn__FilterDatabase_1_1_1">#REF!</definedName>
    <definedName name="_440_____________________Excel_BuiltIn_Print_Area_4_1_1_1" localSheetId="0">#REF!</definedName>
    <definedName name="_440_____________________Excel_BuiltIn_Print_Area_4_1_1_1" localSheetId="3">#REF!</definedName>
    <definedName name="_440_____________________Excel_BuiltIn_Print_Area_4_1_1_1" localSheetId="1">#REF!</definedName>
    <definedName name="_440_____________________Excel_BuiltIn_Print_Area_4_1_1_1">#REF!</definedName>
    <definedName name="_441_____________________Excel_BuiltIn_Print_Area_5_1_1" localSheetId="0">#REF!</definedName>
    <definedName name="_441_____________________Excel_BuiltIn_Print_Area_5_1_1" localSheetId="3">#REF!</definedName>
    <definedName name="_441_____________________Excel_BuiltIn_Print_Area_5_1_1" localSheetId="1">#REF!</definedName>
    <definedName name="_441_____________________Excel_BuiltIn_Print_Area_5_1_1">#REF!</definedName>
    <definedName name="_442_____________________Excel_BuiltIn_Print_Area_5_1_1_1" localSheetId="0">#REF!</definedName>
    <definedName name="_442_____________________Excel_BuiltIn_Print_Area_5_1_1_1" localSheetId="3">#REF!</definedName>
    <definedName name="_442_____________________Excel_BuiltIn_Print_Area_5_1_1_1" localSheetId="1">#REF!</definedName>
    <definedName name="_442_____________________Excel_BuiltIn_Print_Area_5_1_1_1">#REF!</definedName>
    <definedName name="_443_____________________Excel_BuiltIn_Print_Area_5_1_1_1_1" localSheetId="0">#REF!</definedName>
    <definedName name="_443_____________________Excel_BuiltIn_Print_Area_5_1_1_1_1" localSheetId="3">#REF!</definedName>
    <definedName name="_443_____________________Excel_BuiltIn_Print_Area_5_1_1_1_1" localSheetId="1">#REF!</definedName>
    <definedName name="_443_____________________Excel_BuiltIn_Print_Area_5_1_1_1_1">#REF!</definedName>
    <definedName name="_444_____________________Excel_BuiltIn_Print_Area_5_1_1_1_1_1_1" localSheetId="0">#REF!</definedName>
    <definedName name="_444_____________________Excel_BuiltIn_Print_Area_5_1_1_1_1_1_1" localSheetId="3">#REF!</definedName>
    <definedName name="_444_____________________Excel_BuiltIn_Print_Area_5_1_1_1_1_1_1" localSheetId="1">#REF!</definedName>
    <definedName name="_444_____________________Excel_BuiltIn_Print_Area_5_1_1_1_1_1_1">#REF!</definedName>
    <definedName name="_445_____________________Excel_BuiltIn_Print_Area_5_1_1_1_1_1_1_1" localSheetId="0">#REF!</definedName>
    <definedName name="_445_____________________Excel_BuiltIn_Print_Area_5_1_1_1_1_1_1_1" localSheetId="3">#REF!</definedName>
    <definedName name="_445_____________________Excel_BuiltIn_Print_Area_5_1_1_1_1_1_1_1" localSheetId="1">#REF!</definedName>
    <definedName name="_445_____________________Excel_BuiltIn_Print_Area_5_1_1_1_1_1_1_1">#REF!</definedName>
    <definedName name="_446_____________________Excel_BuiltIn_Print_Area_5_1_1_1_1_1_1_1_1" localSheetId="0">#REF!</definedName>
    <definedName name="_446_____________________Excel_BuiltIn_Print_Area_5_1_1_1_1_1_1_1_1" localSheetId="3">#REF!</definedName>
    <definedName name="_446_____________________Excel_BuiltIn_Print_Area_5_1_1_1_1_1_1_1_1" localSheetId="1">#REF!</definedName>
    <definedName name="_446_____________________Excel_BuiltIn_Print_Area_5_1_1_1_1_1_1_1_1">#REF!</definedName>
    <definedName name="_447_____________________Excel_BuiltIn_Print_Area_8_1">"$#REF!.$A$1:$C$3"</definedName>
    <definedName name="_448_____________________Excel_BuiltIn_Print_Titles_1_1_1" localSheetId="0">#REF!,#REF!</definedName>
    <definedName name="_448_____________________Excel_BuiltIn_Print_Titles_1_1_1" localSheetId="3">#REF!,#REF!</definedName>
    <definedName name="_448_____________________Excel_BuiltIn_Print_Titles_1_1_1" localSheetId="1">#REF!,#REF!</definedName>
    <definedName name="_448_____________________Excel_BuiltIn_Print_Titles_1_1_1">#REF!,#REF!</definedName>
    <definedName name="_449_____________________Excel_BuiltIn_Print_Titles_1_1_1_1" localSheetId="0">#REF!,#REF!</definedName>
    <definedName name="_449_____________________Excel_BuiltIn_Print_Titles_1_1_1_1" localSheetId="3">#REF!,#REF!</definedName>
    <definedName name="_449_____________________Excel_BuiltIn_Print_Titles_1_1_1_1" localSheetId="1">#REF!,#REF!</definedName>
    <definedName name="_449_____________________Excel_BuiltIn_Print_Titles_1_1_1_1">#REF!,#REF!</definedName>
    <definedName name="_45___________________________Excel_BuiltIn__FilterDatabase_4_1" localSheetId="0">#REF!</definedName>
    <definedName name="_45___________________________Excel_BuiltIn__FilterDatabase_4_1" localSheetId="3">#REF!</definedName>
    <definedName name="_45___________________________Excel_BuiltIn__FilterDatabase_4_1" localSheetId="1">#REF!</definedName>
    <definedName name="_45___________________________Excel_BuiltIn__FilterDatabase_4_1">#REF!</definedName>
    <definedName name="_46___________________________Excel_BuiltIn__FilterDatabase_5_1" localSheetId="0">#REF!</definedName>
    <definedName name="_46___________________________Excel_BuiltIn__FilterDatabase_5_1" localSheetId="3">#REF!</definedName>
    <definedName name="_46___________________________Excel_BuiltIn__FilterDatabase_5_1" localSheetId="1">#REF!</definedName>
    <definedName name="_46___________________________Excel_BuiltIn__FilterDatabase_5_1">#REF!</definedName>
    <definedName name="_47___________________________Excel_BuiltIn__FilterDatabase_5_1_1" localSheetId="0">#REF!</definedName>
    <definedName name="_47___________________________Excel_BuiltIn__FilterDatabase_5_1_1" localSheetId="3">#REF!</definedName>
    <definedName name="_47___________________________Excel_BuiltIn__FilterDatabase_5_1_1" localSheetId="1">#REF!</definedName>
    <definedName name="_47___________________________Excel_BuiltIn__FilterDatabase_5_1_1">#REF!</definedName>
    <definedName name="_48">#N/A</definedName>
    <definedName name="_48___________________________Excel_BuiltIn__FilterDatabase_6_1" localSheetId="0">#REF!</definedName>
    <definedName name="_48___________________________Excel_BuiltIn__FilterDatabase_6_1" localSheetId="3">#REF!</definedName>
    <definedName name="_48___________________________Excel_BuiltIn__FilterDatabase_6_1" localSheetId="1">#REF!</definedName>
    <definedName name="_48___________________________Excel_BuiltIn__FilterDatabase_6_1">#REF!</definedName>
    <definedName name="_484____________________Excel_BuiltIn__FilterDatabase_1_1" localSheetId="0">#REF!</definedName>
    <definedName name="_484____________________Excel_BuiltIn__FilterDatabase_1_1" localSheetId="3">#REF!</definedName>
    <definedName name="_484____________________Excel_BuiltIn__FilterDatabase_1_1" localSheetId="1">#REF!</definedName>
    <definedName name="_484____________________Excel_BuiltIn__FilterDatabase_1_1">#REF!</definedName>
    <definedName name="_485____________________Excel_BuiltIn__FilterDatabase_1_1_1" localSheetId="0">#REF!</definedName>
    <definedName name="_485____________________Excel_BuiltIn__FilterDatabase_1_1_1" localSheetId="3">#REF!</definedName>
    <definedName name="_485____________________Excel_BuiltIn__FilterDatabase_1_1_1" localSheetId="1">#REF!</definedName>
    <definedName name="_485____________________Excel_BuiltIn__FilterDatabase_1_1_1">#REF!</definedName>
    <definedName name="_486____________________Excel_BuiltIn__FilterDatabase_4_1" localSheetId="0">#REF!</definedName>
    <definedName name="_486____________________Excel_BuiltIn__FilterDatabase_4_1" localSheetId="3">#REF!</definedName>
    <definedName name="_486____________________Excel_BuiltIn__FilterDatabase_4_1" localSheetId="1">#REF!</definedName>
    <definedName name="_486____________________Excel_BuiltIn__FilterDatabase_4_1">#REF!</definedName>
    <definedName name="_487____________________Excel_BuiltIn__FilterDatabase_5_1" localSheetId="0">#REF!</definedName>
    <definedName name="_487____________________Excel_BuiltIn__FilterDatabase_5_1" localSheetId="3">#REF!</definedName>
    <definedName name="_487____________________Excel_BuiltIn__FilterDatabase_5_1" localSheetId="1">#REF!</definedName>
    <definedName name="_487____________________Excel_BuiltIn__FilterDatabase_5_1">#REF!</definedName>
    <definedName name="_488____________________Excel_BuiltIn__FilterDatabase_5_1_1" localSheetId="0">#REF!</definedName>
    <definedName name="_488____________________Excel_BuiltIn__FilterDatabase_5_1_1" localSheetId="3">#REF!</definedName>
    <definedName name="_488____________________Excel_BuiltIn__FilterDatabase_5_1_1" localSheetId="1">#REF!</definedName>
    <definedName name="_488____________________Excel_BuiltIn__FilterDatabase_5_1_1">#REF!</definedName>
    <definedName name="_489____________________Excel_BuiltIn__FilterDatabase_6_1" localSheetId="0">#REF!</definedName>
    <definedName name="_489____________________Excel_BuiltIn__FilterDatabase_6_1" localSheetId="3">#REF!</definedName>
    <definedName name="_489____________________Excel_BuiltIn__FilterDatabase_6_1" localSheetId="1">#REF!</definedName>
    <definedName name="_489____________________Excel_BuiltIn__FilterDatabase_6_1">#REF!</definedName>
    <definedName name="_49" localSheetId="0">#REF!</definedName>
    <definedName name="_49" localSheetId="3">#REF!</definedName>
    <definedName name="_49" localSheetId="1">#REF!</definedName>
    <definedName name="_49">#REF!</definedName>
    <definedName name="_49___________________________Excel_BuiltIn_Print_Area_1" localSheetId="0">#REF!</definedName>
    <definedName name="_49___________________________Excel_BuiltIn_Print_Area_1" localSheetId="3">#REF!</definedName>
    <definedName name="_49___________________________Excel_BuiltIn_Print_Area_1" localSheetId="1">#REF!</definedName>
    <definedName name="_49___________________________Excel_BuiltIn_Print_Area_1">#REF!</definedName>
    <definedName name="_490____________________Excel_BuiltIn_Print_Area_1" localSheetId="0">#REF!</definedName>
    <definedName name="_490____________________Excel_BuiltIn_Print_Area_1" localSheetId="3">#REF!</definedName>
    <definedName name="_490____________________Excel_BuiltIn_Print_Area_1" localSheetId="1">#REF!</definedName>
    <definedName name="_490____________________Excel_BuiltIn_Print_Area_1">#REF!</definedName>
    <definedName name="_491____________________Excel_BuiltIn_Print_Area_1_1" localSheetId="0">#REF!</definedName>
    <definedName name="_491____________________Excel_BuiltIn_Print_Area_1_1" localSheetId="3">#REF!</definedName>
    <definedName name="_491____________________Excel_BuiltIn_Print_Area_1_1" localSheetId="1">#REF!</definedName>
    <definedName name="_491____________________Excel_BuiltIn_Print_Area_1_1">#REF!</definedName>
    <definedName name="_492____________________Excel_BuiltIn_Print_Area_1_1_1" localSheetId="0">#REF!</definedName>
    <definedName name="_492____________________Excel_BuiltIn_Print_Area_1_1_1" localSheetId="3">#REF!</definedName>
    <definedName name="_492____________________Excel_BuiltIn_Print_Area_1_1_1" localSheetId="1">#REF!</definedName>
    <definedName name="_492____________________Excel_BuiltIn_Print_Area_1_1_1">#REF!</definedName>
    <definedName name="_493____________________Excel_BuiltIn_Print_Area_1_1_1_1_1_1_1_1_1" localSheetId="0">#REF!</definedName>
    <definedName name="_493____________________Excel_BuiltIn_Print_Area_1_1_1_1_1_1_1_1_1" localSheetId="3">#REF!</definedName>
    <definedName name="_493____________________Excel_BuiltIn_Print_Area_1_1_1_1_1_1_1_1_1" localSheetId="1">#REF!</definedName>
    <definedName name="_493____________________Excel_BuiltIn_Print_Area_1_1_1_1_1_1_1_1_1">#REF!</definedName>
    <definedName name="_494____________________Excel_BuiltIn_Print_Area_1_1_1_1_1_1_1_1_1_1" localSheetId="0">#REF!</definedName>
    <definedName name="_494____________________Excel_BuiltIn_Print_Area_1_1_1_1_1_1_1_1_1_1" localSheetId="3">#REF!</definedName>
    <definedName name="_494____________________Excel_BuiltIn_Print_Area_1_1_1_1_1_1_1_1_1_1" localSheetId="1">#REF!</definedName>
    <definedName name="_494____________________Excel_BuiltIn_Print_Area_1_1_1_1_1_1_1_1_1_1">#REF!</definedName>
    <definedName name="_495____________________Excel_BuiltIn_Print_Area_1_1_1_1_1_1_1_1_1_1_1" localSheetId="0">#REF!</definedName>
    <definedName name="_495____________________Excel_BuiltIn_Print_Area_1_1_1_1_1_1_1_1_1_1_1" localSheetId="3">#REF!</definedName>
    <definedName name="_495____________________Excel_BuiltIn_Print_Area_1_1_1_1_1_1_1_1_1_1_1" localSheetId="1">#REF!</definedName>
    <definedName name="_495____________________Excel_BuiltIn_Print_Area_1_1_1_1_1_1_1_1_1_1_1">#REF!</definedName>
    <definedName name="_496____________________Excel_BuiltIn_Print_Area_2_1" localSheetId="0">#REF!</definedName>
    <definedName name="_496____________________Excel_BuiltIn_Print_Area_2_1" localSheetId="3">#REF!</definedName>
    <definedName name="_496____________________Excel_BuiltIn_Print_Area_2_1" localSheetId="1">#REF!</definedName>
    <definedName name="_496____________________Excel_BuiltIn_Print_Area_2_1">#REF!</definedName>
    <definedName name="_497____________________Excel_BuiltIn_Print_Area_2_1_1" localSheetId="0">#REF!</definedName>
    <definedName name="_497____________________Excel_BuiltIn_Print_Area_2_1_1" localSheetId="3">#REF!</definedName>
    <definedName name="_497____________________Excel_BuiltIn_Print_Area_2_1_1" localSheetId="1">#REF!</definedName>
    <definedName name="_497____________________Excel_BuiltIn_Print_Area_2_1_1">#REF!</definedName>
    <definedName name="_498____________________Excel_BuiltIn_Print_Area_2_1_1_1_1_1_1_1_1" localSheetId="0">#REF!</definedName>
    <definedName name="_498____________________Excel_BuiltIn_Print_Area_2_1_1_1_1_1_1_1_1" localSheetId="3">#REF!</definedName>
    <definedName name="_498____________________Excel_BuiltIn_Print_Area_2_1_1_1_1_1_1_1_1" localSheetId="1">#REF!</definedName>
    <definedName name="_498____________________Excel_BuiltIn_Print_Area_2_1_1_1_1_1_1_1_1">#REF!</definedName>
    <definedName name="_499____________________Excel_BuiltIn_Print_Area_2_1_1_1_1_1_1_1_1_1" localSheetId="0">#REF!</definedName>
    <definedName name="_499____________________Excel_BuiltIn_Print_Area_2_1_1_1_1_1_1_1_1_1" localSheetId="3">#REF!</definedName>
    <definedName name="_499____________________Excel_BuiltIn_Print_Area_2_1_1_1_1_1_1_1_1_1" localSheetId="1">#REF!</definedName>
    <definedName name="_499____________________Excel_BuiltIn_Print_Area_2_1_1_1_1_1_1_1_1_1">#REF!</definedName>
    <definedName name="_50___________________________Excel_BuiltIn_Print_Area_1_1" localSheetId="0">#REF!</definedName>
    <definedName name="_50___________________________Excel_BuiltIn_Print_Area_1_1" localSheetId="3">#REF!</definedName>
    <definedName name="_50___________________________Excel_BuiltIn_Print_Area_1_1" localSheetId="1">#REF!</definedName>
    <definedName name="_50___________________________Excel_BuiltIn_Print_Area_1_1">#REF!</definedName>
    <definedName name="_500____________________Excel_BuiltIn_Print_Area_2_1_1_1_1_1_1_1_1_1_1" localSheetId="0">#REF!</definedName>
    <definedName name="_500____________________Excel_BuiltIn_Print_Area_2_1_1_1_1_1_1_1_1_1_1" localSheetId="3">#REF!</definedName>
    <definedName name="_500____________________Excel_BuiltIn_Print_Area_2_1_1_1_1_1_1_1_1_1_1" localSheetId="1">#REF!</definedName>
    <definedName name="_500____________________Excel_BuiltIn_Print_Area_2_1_1_1_1_1_1_1_1_1_1">#REF!</definedName>
    <definedName name="_501____________________Excel_BuiltIn_Print_Area_4_1" localSheetId="0">#REF!</definedName>
    <definedName name="_501____________________Excel_BuiltIn_Print_Area_4_1" localSheetId="3">#REF!</definedName>
    <definedName name="_501____________________Excel_BuiltIn_Print_Area_4_1" localSheetId="1">#REF!</definedName>
    <definedName name="_501____________________Excel_BuiltIn_Print_Area_4_1">#REF!</definedName>
    <definedName name="_502____________________Excel_BuiltIn_Print_Area_4_1_1" localSheetId="0">#REF!</definedName>
    <definedName name="_502____________________Excel_BuiltIn_Print_Area_4_1_1" localSheetId="3">#REF!</definedName>
    <definedName name="_502____________________Excel_BuiltIn_Print_Area_4_1_1" localSheetId="1">#REF!</definedName>
    <definedName name="_502____________________Excel_BuiltIn_Print_Area_4_1_1">#REF!</definedName>
    <definedName name="_503____________________Excel_BuiltIn_Print_Area_4_1_1_1" localSheetId="0">#REF!</definedName>
    <definedName name="_503____________________Excel_BuiltIn_Print_Area_4_1_1_1" localSheetId="3">#REF!</definedName>
    <definedName name="_503____________________Excel_BuiltIn_Print_Area_4_1_1_1" localSheetId="1">#REF!</definedName>
    <definedName name="_503____________________Excel_BuiltIn_Print_Area_4_1_1_1">#REF!</definedName>
    <definedName name="_504____________________Excel_BuiltIn_Print_Area_5_1_1" localSheetId="0">#REF!</definedName>
    <definedName name="_504____________________Excel_BuiltIn_Print_Area_5_1_1" localSheetId="3">#REF!</definedName>
    <definedName name="_504____________________Excel_BuiltIn_Print_Area_5_1_1" localSheetId="1">#REF!</definedName>
    <definedName name="_504____________________Excel_BuiltIn_Print_Area_5_1_1">#REF!</definedName>
    <definedName name="_505____________________Excel_BuiltIn_Print_Area_5_1_1_1" localSheetId="0">#REF!</definedName>
    <definedName name="_505____________________Excel_BuiltIn_Print_Area_5_1_1_1" localSheetId="3">#REF!</definedName>
    <definedName name="_505____________________Excel_BuiltIn_Print_Area_5_1_1_1" localSheetId="1">#REF!</definedName>
    <definedName name="_505____________________Excel_BuiltIn_Print_Area_5_1_1_1">#REF!</definedName>
    <definedName name="_506____________________Excel_BuiltIn_Print_Area_5_1_1_1_1" localSheetId="0">#REF!</definedName>
    <definedName name="_506____________________Excel_BuiltIn_Print_Area_5_1_1_1_1" localSheetId="3">#REF!</definedName>
    <definedName name="_506____________________Excel_BuiltIn_Print_Area_5_1_1_1_1" localSheetId="1">#REF!</definedName>
    <definedName name="_506____________________Excel_BuiltIn_Print_Area_5_1_1_1_1">#REF!</definedName>
    <definedName name="_507____________________Excel_BuiltIn_Print_Area_5_1_1_1_1_1_1" localSheetId="0">#REF!</definedName>
    <definedName name="_507____________________Excel_BuiltIn_Print_Area_5_1_1_1_1_1_1" localSheetId="3">#REF!</definedName>
    <definedName name="_507____________________Excel_BuiltIn_Print_Area_5_1_1_1_1_1_1" localSheetId="1">#REF!</definedName>
    <definedName name="_507____________________Excel_BuiltIn_Print_Area_5_1_1_1_1_1_1">#REF!</definedName>
    <definedName name="_508____________________Excel_BuiltIn_Print_Area_5_1_1_1_1_1_1_1" localSheetId="0">#REF!</definedName>
    <definedName name="_508____________________Excel_BuiltIn_Print_Area_5_1_1_1_1_1_1_1" localSheetId="3">#REF!</definedName>
    <definedName name="_508____________________Excel_BuiltIn_Print_Area_5_1_1_1_1_1_1_1" localSheetId="1">#REF!</definedName>
    <definedName name="_508____________________Excel_BuiltIn_Print_Area_5_1_1_1_1_1_1_1">#REF!</definedName>
    <definedName name="_509____________________Excel_BuiltIn_Print_Area_5_1_1_1_1_1_1_1_1" localSheetId="0">#REF!</definedName>
    <definedName name="_509____________________Excel_BuiltIn_Print_Area_5_1_1_1_1_1_1_1_1" localSheetId="3">#REF!</definedName>
    <definedName name="_509____________________Excel_BuiltIn_Print_Area_5_1_1_1_1_1_1_1_1" localSheetId="1">#REF!</definedName>
    <definedName name="_509____________________Excel_BuiltIn_Print_Area_5_1_1_1_1_1_1_1_1">#REF!</definedName>
    <definedName name="_51___________________________Excel_BuiltIn_Print_Area_1_1_1" localSheetId="0">#REF!</definedName>
    <definedName name="_51___________________________Excel_BuiltIn_Print_Area_1_1_1" localSheetId="3">#REF!</definedName>
    <definedName name="_51___________________________Excel_BuiltIn_Print_Area_1_1_1" localSheetId="1">#REF!</definedName>
    <definedName name="_51___________________________Excel_BuiltIn_Print_Area_1_1_1">#REF!</definedName>
    <definedName name="_510____________________Excel_BuiltIn_Print_Area_8_1">"$#REF!.$A$1:$C$3"</definedName>
    <definedName name="_511____________________Excel_BuiltIn_Print_Titles_1_1_1" localSheetId="0">#REF!,#REF!</definedName>
    <definedName name="_511____________________Excel_BuiltIn_Print_Titles_1_1_1" localSheetId="3">#REF!,#REF!</definedName>
    <definedName name="_511____________________Excel_BuiltIn_Print_Titles_1_1_1" localSheetId="1">#REF!,#REF!</definedName>
    <definedName name="_511____________________Excel_BuiltIn_Print_Titles_1_1_1">#REF!,#REF!</definedName>
    <definedName name="_512____________________Excel_BuiltIn_Print_Titles_1_1_1_1" localSheetId="0">#REF!,#REF!</definedName>
    <definedName name="_512____________________Excel_BuiltIn_Print_Titles_1_1_1_1" localSheetId="3">#REF!,#REF!</definedName>
    <definedName name="_512____________________Excel_BuiltIn_Print_Titles_1_1_1_1" localSheetId="1">#REF!,#REF!</definedName>
    <definedName name="_512____________________Excel_BuiltIn_Print_Titles_1_1_1_1">#REF!,#REF!</definedName>
    <definedName name="_52___________________________Excel_BuiltIn_Print_Area_1_1_1_1_1_1_1_1_1" localSheetId="0">#REF!</definedName>
    <definedName name="_52___________________________Excel_BuiltIn_Print_Area_1_1_1_1_1_1_1_1_1" localSheetId="3">#REF!</definedName>
    <definedName name="_52___________________________Excel_BuiltIn_Print_Area_1_1_1_1_1_1_1_1_1" localSheetId="1">#REF!</definedName>
    <definedName name="_52___________________________Excel_BuiltIn_Print_Area_1_1_1_1_1_1_1_1_1">#REF!</definedName>
    <definedName name="_53___________________________Excel_BuiltIn_Print_Area_1_1_1_1_1_1_1_1_1_1" localSheetId="0">#REF!</definedName>
    <definedName name="_53___________________________Excel_BuiltIn_Print_Area_1_1_1_1_1_1_1_1_1_1" localSheetId="3">#REF!</definedName>
    <definedName name="_53___________________________Excel_BuiltIn_Print_Area_1_1_1_1_1_1_1_1_1_1" localSheetId="1">#REF!</definedName>
    <definedName name="_53___________________________Excel_BuiltIn_Print_Area_1_1_1_1_1_1_1_1_1_1">#REF!</definedName>
    <definedName name="_54___________________________Excel_BuiltIn_Print_Area_1_1_1_1_1_1_1_1_1_1_1" localSheetId="0">#REF!</definedName>
    <definedName name="_54___________________________Excel_BuiltIn_Print_Area_1_1_1_1_1_1_1_1_1_1_1" localSheetId="3">#REF!</definedName>
    <definedName name="_54___________________________Excel_BuiltIn_Print_Area_1_1_1_1_1_1_1_1_1_1_1" localSheetId="1">#REF!</definedName>
    <definedName name="_54___________________________Excel_BuiltIn_Print_Area_1_1_1_1_1_1_1_1_1_1_1">#REF!</definedName>
    <definedName name="_547___________________Excel_BuiltIn__FilterDatabase_1_1" localSheetId="0">#REF!</definedName>
    <definedName name="_547___________________Excel_BuiltIn__FilterDatabase_1_1" localSheetId="3">#REF!</definedName>
    <definedName name="_547___________________Excel_BuiltIn__FilterDatabase_1_1" localSheetId="1">#REF!</definedName>
    <definedName name="_547___________________Excel_BuiltIn__FilterDatabase_1_1">#REF!</definedName>
    <definedName name="_548___________________Excel_BuiltIn__FilterDatabase_1_1_1" localSheetId="0">#REF!</definedName>
    <definedName name="_548___________________Excel_BuiltIn__FilterDatabase_1_1_1" localSheetId="3">#REF!</definedName>
    <definedName name="_548___________________Excel_BuiltIn__FilterDatabase_1_1_1" localSheetId="1">#REF!</definedName>
    <definedName name="_548___________________Excel_BuiltIn__FilterDatabase_1_1_1">#REF!</definedName>
    <definedName name="_549___________________Excel_BuiltIn__FilterDatabase_4_1" localSheetId="0">#REF!</definedName>
    <definedName name="_549___________________Excel_BuiltIn__FilterDatabase_4_1" localSheetId="3">#REF!</definedName>
    <definedName name="_549___________________Excel_BuiltIn__FilterDatabase_4_1" localSheetId="1">#REF!</definedName>
    <definedName name="_549___________________Excel_BuiltIn__FilterDatabase_4_1">#REF!</definedName>
    <definedName name="_55___________________________Excel_BuiltIn_Print_Area_2_1" localSheetId="0">#REF!</definedName>
    <definedName name="_55___________________________Excel_BuiltIn_Print_Area_2_1" localSheetId="3">#REF!</definedName>
    <definedName name="_55___________________________Excel_BuiltIn_Print_Area_2_1" localSheetId="1">#REF!</definedName>
    <definedName name="_55___________________________Excel_BuiltIn_Print_Area_2_1">#REF!</definedName>
    <definedName name="_550___________________Excel_BuiltIn__FilterDatabase_5_1" localSheetId="0">#REF!</definedName>
    <definedName name="_550___________________Excel_BuiltIn__FilterDatabase_5_1" localSheetId="3">#REF!</definedName>
    <definedName name="_550___________________Excel_BuiltIn__FilterDatabase_5_1" localSheetId="1">#REF!</definedName>
    <definedName name="_550___________________Excel_BuiltIn__FilterDatabase_5_1">#REF!</definedName>
    <definedName name="_551___________________Excel_BuiltIn__FilterDatabase_5_1_1" localSheetId="0">#REF!</definedName>
    <definedName name="_551___________________Excel_BuiltIn__FilterDatabase_5_1_1" localSheetId="3">#REF!</definedName>
    <definedName name="_551___________________Excel_BuiltIn__FilterDatabase_5_1_1" localSheetId="1">#REF!</definedName>
    <definedName name="_551___________________Excel_BuiltIn__FilterDatabase_5_1_1">#REF!</definedName>
    <definedName name="_552___________________Excel_BuiltIn__FilterDatabase_6_1" localSheetId="0">#REF!</definedName>
    <definedName name="_552___________________Excel_BuiltIn__FilterDatabase_6_1" localSheetId="3">#REF!</definedName>
    <definedName name="_552___________________Excel_BuiltIn__FilterDatabase_6_1" localSheetId="1">#REF!</definedName>
    <definedName name="_552___________________Excel_BuiltIn__FilterDatabase_6_1">#REF!</definedName>
    <definedName name="_553___________________Excel_BuiltIn_Print_Area_1" localSheetId="0">#REF!</definedName>
    <definedName name="_553___________________Excel_BuiltIn_Print_Area_1" localSheetId="3">#REF!</definedName>
    <definedName name="_553___________________Excel_BuiltIn_Print_Area_1" localSheetId="1">#REF!</definedName>
    <definedName name="_553___________________Excel_BuiltIn_Print_Area_1">#REF!</definedName>
    <definedName name="_554___________________Excel_BuiltIn_Print_Area_1_1" localSheetId="0">#REF!</definedName>
    <definedName name="_554___________________Excel_BuiltIn_Print_Area_1_1" localSheetId="3">#REF!</definedName>
    <definedName name="_554___________________Excel_BuiltIn_Print_Area_1_1" localSheetId="1">#REF!</definedName>
    <definedName name="_554___________________Excel_BuiltIn_Print_Area_1_1">#REF!</definedName>
    <definedName name="_555___________________Excel_BuiltIn_Print_Area_1_1_1" localSheetId="0">#REF!</definedName>
    <definedName name="_555___________________Excel_BuiltIn_Print_Area_1_1_1" localSheetId="3">#REF!</definedName>
    <definedName name="_555___________________Excel_BuiltIn_Print_Area_1_1_1" localSheetId="1">#REF!</definedName>
    <definedName name="_555___________________Excel_BuiltIn_Print_Area_1_1_1">#REF!</definedName>
    <definedName name="_556___________________Excel_BuiltIn_Print_Area_1_1_1_1_1_1_1_1_1" localSheetId="0">#REF!</definedName>
    <definedName name="_556___________________Excel_BuiltIn_Print_Area_1_1_1_1_1_1_1_1_1" localSheetId="3">#REF!</definedName>
    <definedName name="_556___________________Excel_BuiltIn_Print_Area_1_1_1_1_1_1_1_1_1" localSheetId="1">#REF!</definedName>
    <definedName name="_556___________________Excel_BuiltIn_Print_Area_1_1_1_1_1_1_1_1_1">#REF!</definedName>
    <definedName name="_557___________________Excel_BuiltIn_Print_Area_1_1_1_1_1_1_1_1_1_1" localSheetId="0">#REF!</definedName>
    <definedName name="_557___________________Excel_BuiltIn_Print_Area_1_1_1_1_1_1_1_1_1_1" localSheetId="3">#REF!</definedName>
    <definedName name="_557___________________Excel_BuiltIn_Print_Area_1_1_1_1_1_1_1_1_1_1" localSheetId="1">#REF!</definedName>
    <definedName name="_557___________________Excel_BuiltIn_Print_Area_1_1_1_1_1_1_1_1_1_1">#REF!</definedName>
    <definedName name="_558___________________Excel_BuiltIn_Print_Area_1_1_1_1_1_1_1_1_1_1_1" localSheetId="0">#REF!</definedName>
    <definedName name="_558___________________Excel_BuiltIn_Print_Area_1_1_1_1_1_1_1_1_1_1_1" localSheetId="3">#REF!</definedName>
    <definedName name="_558___________________Excel_BuiltIn_Print_Area_1_1_1_1_1_1_1_1_1_1_1" localSheetId="1">#REF!</definedName>
    <definedName name="_558___________________Excel_BuiltIn_Print_Area_1_1_1_1_1_1_1_1_1_1_1">#REF!</definedName>
    <definedName name="_559___________________Excel_BuiltIn_Print_Area_2_1" localSheetId="0">#REF!</definedName>
    <definedName name="_559___________________Excel_BuiltIn_Print_Area_2_1" localSheetId="3">#REF!</definedName>
    <definedName name="_559___________________Excel_BuiltIn_Print_Area_2_1" localSheetId="1">#REF!</definedName>
    <definedName name="_559___________________Excel_BuiltIn_Print_Area_2_1">#REF!</definedName>
    <definedName name="_56___________________________Excel_BuiltIn_Print_Area_2_1_1" localSheetId="0">#REF!</definedName>
    <definedName name="_56___________________________Excel_BuiltIn_Print_Area_2_1_1" localSheetId="3">#REF!</definedName>
    <definedName name="_56___________________________Excel_BuiltIn_Print_Area_2_1_1" localSheetId="1">#REF!</definedName>
    <definedName name="_56___________________________Excel_BuiltIn_Print_Area_2_1_1">#REF!</definedName>
    <definedName name="_560___________________Excel_BuiltIn_Print_Area_2_1_1" localSheetId="0">#REF!</definedName>
    <definedName name="_560___________________Excel_BuiltIn_Print_Area_2_1_1" localSheetId="3">#REF!</definedName>
    <definedName name="_560___________________Excel_BuiltIn_Print_Area_2_1_1" localSheetId="1">#REF!</definedName>
    <definedName name="_560___________________Excel_BuiltIn_Print_Area_2_1_1">#REF!</definedName>
    <definedName name="_561___________________Excel_BuiltIn_Print_Area_2_1_1_1_1_1_1_1_1" localSheetId="0">#REF!</definedName>
    <definedName name="_561___________________Excel_BuiltIn_Print_Area_2_1_1_1_1_1_1_1_1" localSheetId="3">#REF!</definedName>
    <definedName name="_561___________________Excel_BuiltIn_Print_Area_2_1_1_1_1_1_1_1_1" localSheetId="1">#REF!</definedName>
    <definedName name="_561___________________Excel_BuiltIn_Print_Area_2_1_1_1_1_1_1_1_1">#REF!</definedName>
    <definedName name="_562___________________Excel_BuiltIn_Print_Area_2_1_1_1_1_1_1_1_1_1" localSheetId="0">#REF!</definedName>
    <definedName name="_562___________________Excel_BuiltIn_Print_Area_2_1_1_1_1_1_1_1_1_1" localSheetId="3">#REF!</definedName>
    <definedName name="_562___________________Excel_BuiltIn_Print_Area_2_1_1_1_1_1_1_1_1_1" localSheetId="1">#REF!</definedName>
    <definedName name="_562___________________Excel_BuiltIn_Print_Area_2_1_1_1_1_1_1_1_1_1">#REF!</definedName>
    <definedName name="_563___________________Excel_BuiltIn_Print_Area_2_1_1_1_1_1_1_1_1_1_1" localSheetId="0">#REF!</definedName>
    <definedName name="_563___________________Excel_BuiltIn_Print_Area_2_1_1_1_1_1_1_1_1_1_1" localSheetId="3">#REF!</definedName>
    <definedName name="_563___________________Excel_BuiltIn_Print_Area_2_1_1_1_1_1_1_1_1_1_1" localSheetId="1">#REF!</definedName>
    <definedName name="_563___________________Excel_BuiltIn_Print_Area_2_1_1_1_1_1_1_1_1_1_1">#REF!</definedName>
    <definedName name="_564___________________Excel_BuiltIn_Print_Area_4_1" localSheetId="0">#REF!</definedName>
    <definedName name="_564___________________Excel_BuiltIn_Print_Area_4_1" localSheetId="3">#REF!</definedName>
    <definedName name="_564___________________Excel_BuiltIn_Print_Area_4_1" localSheetId="1">#REF!</definedName>
    <definedName name="_564___________________Excel_BuiltIn_Print_Area_4_1">#REF!</definedName>
    <definedName name="_565___________________Excel_BuiltIn_Print_Area_4_1_1" localSheetId="0">#REF!</definedName>
    <definedName name="_565___________________Excel_BuiltIn_Print_Area_4_1_1" localSheetId="3">#REF!</definedName>
    <definedName name="_565___________________Excel_BuiltIn_Print_Area_4_1_1" localSheetId="1">#REF!</definedName>
    <definedName name="_565___________________Excel_BuiltIn_Print_Area_4_1_1">#REF!</definedName>
    <definedName name="_566___________________Excel_BuiltIn_Print_Area_4_1_1_1" localSheetId="0">#REF!</definedName>
    <definedName name="_566___________________Excel_BuiltIn_Print_Area_4_1_1_1" localSheetId="3">#REF!</definedName>
    <definedName name="_566___________________Excel_BuiltIn_Print_Area_4_1_1_1" localSheetId="1">#REF!</definedName>
    <definedName name="_566___________________Excel_BuiltIn_Print_Area_4_1_1_1">#REF!</definedName>
    <definedName name="_567___________________Excel_BuiltIn_Print_Area_5_1_1" localSheetId="0">#REF!</definedName>
    <definedName name="_567___________________Excel_BuiltIn_Print_Area_5_1_1" localSheetId="3">#REF!</definedName>
    <definedName name="_567___________________Excel_BuiltIn_Print_Area_5_1_1" localSheetId="1">#REF!</definedName>
    <definedName name="_567___________________Excel_BuiltIn_Print_Area_5_1_1">#REF!</definedName>
    <definedName name="_568___________________Excel_BuiltIn_Print_Area_5_1_1_1" localSheetId="0">#REF!</definedName>
    <definedName name="_568___________________Excel_BuiltIn_Print_Area_5_1_1_1" localSheetId="3">#REF!</definedName>
    <definedName name="_568___________________Excel_BuiltIn_Print_Area_5_1_1_1" localSheetId="1">#REF!</definedName>
    <definedName name="_568___________________Excel_BuiltIn_Print_Area_5_1_1_1">#REF!</definedName>
    <definedName name="_569___________________Excel_BuiltIn_Print_Area_5_1_1_1_1" localSheetId="0">#REF!</definedName>
    <definedName name="_569___________________Excel_BuiltIn_Print_Area_5_1_1_1_1" localSheetId="3">#REF!</definedName>
    <definedName name="_569___________________Excel_BuiltIn_Print_Area_5_1_1_1_1" localSheetId="1">#REF!</definedName>
    <definedName name="_569___________________Excel_BuiltIn_Print_Area_5_1_1_1_1">#REF!</definedName>
    <definedName name="_57___________________________Excel_BuiltIn_Print_Area_2_1_1_1_1_1_1_1_1" localSheetId="0">#REF!</definedName>
    <definedName name="_57___________________________Excel_BuiltIn_Print_Area_2_1_1_1_1_1_1_1_1" localSheetId="3">#REF!</definedName>
    <definedName name="_57___________________________Excel_BuiltIn_Print_Area_2_1_1_1_1_1_1_1_1" localSheetId="1">#REF!</definedName>
    <definedName name="_57___________________________Excel_BuiltIn_Print_Area_2_1_1_1_1_1_1_1_1">#REF!</definedName>
    <definedName name="_570___________________Excel_BuiltIn_Print_Area_5_1_1_1_1_1_1" localSheetId="0">#REF!</definedName>
    <definedName name="_570___________________Excel_BuiltIn_Print_Area_5_1_1_1_1_1_1" localSheetId="3">#REF!</definedName>
    <definedName name="_570___________________Excel_BuiltIn_Print_Area_5_1_1_1_1_1_1" localSheetId="1">#REF!</definedName>
    <definedName name="_570___________________Excel_BuiltIn_Print_Area_5_1_1_1_1_1_1">#REF!</definedName>
    <definedName name="_571___________________Excel_BuiltIn_Print_Area_5_1_1_1_1_1_1_1" localSheetId="0">#REF!</definedName>
    <definedName name="_571___________________Excel_BuiltIn_Print_Area_5_1_1_1_1_1_1_1" localSheetId="3">#REF!</definedName>
    <definedName name="_571___________________Excel_BuiltIn_Print_Area_5_1_1_1_1_1_1_1" localSheetId="1">#REF!</definedName>
    <definedName name="_571___________________Excel_BuiltIn_Print_Area_5_1_1_1_1_1_1_1">#REF!</definedName>
    <definedName name="_572___________________Excel_BuiltIn_Print_Area_5_1_1_1_1_1_1_1_1" localSheetId="0">#REF!</definedName>
    <definedName name="_572___________________Excel_BuiltIn_Print_Area_5_1_1_1_1_1_1_1_1" localSheetId="3">#REF!</definedName>
    <definedName name="_572___________________Excel_BuiltIn_Print_Area_5_1_1_1_1_1_1_1_1" localSheetId="1">#REF!</definedName>
    <definedName name="_572___________________Excel_BuiltIn_Print_Area_5_1_1_1_1_1_1_1_1">#REF!</definedName>
    <definedName name="_573___________________Excel_BuiltIn_Print_Area_8_1">"$#REF!.$A$1:$C$3"</definedName>
    <definedName name="_574___________________Excel_BuiltIn_Print_Titles_1_1_1" localSheetId="0">#REF!,#REF!</definedName>
    <definedName name="_574___________________Excel_BuiltIn_Print_Titles_1_1_1" localSheetId="3">#REF!,#REF!</definedName>
    <definedName name="_574___________________Excel_BuiltIn_Print_Titles_1_1_1" localSheetId="1">#REF!,#REF!</definedName>
    <definedName name="_574___________________Excel_BuiltIn_Print_Titles_1_1_1">#REF!,#REF!</definedName>
    <definedName name="_575___________________Excel_BuiltIn_Print_Titles_1_1_1_1" localSheetId="0">#REF!,#REF!</definedName>
    <definedName name="_575___________________Excel_BuiltIn_Print_Titles_1_1_1_1" localSheetId="3">#REF!,#REF!</definedName>
    <definedName name="_575___________________Excel_BuiltIn_Print_Titles_1_1_1_1" localSheetId="1">#REF!,#REF!</definedName>
    <definedName name="_575___________________Excel_BuiltIn_Print_Titles_1_1_1_1">#REF!,#REF!</definedName>
    <definedName name="_58___________________________Excel_BuiltIn_Print_Area_2_1_1_1_1_1_1_1_1_1" localSheetId="0">#REF!</definedName>
    <definedName name="_58___________________________Excel_BuiltIn_Print_Area_2_1_1_1_1_1_1_1_1_1" localSheetId="3">#REF!</definedName>
    <definedName name="_58___________________________Excel_BuiltIn_Print_Area_2_1_1_1_1_1_1_1_1_1" localSheetId="1">#REF!</definedName>
    <definedName name="_58___________________________Excel_BuiltIn_Print_Area_2_1_1_1_1_1_1_1_1_1">#REF!</definedName>
    <definedName name="_59___________________________Excel_BuiltIn_Print_Area_2_1_1_1_1_1_1_1_1_1_1" localSheetId="0">#REF!</definedName>
    <definedName name="_59___________________________Excel_BuiltIn_Print_Area_2_1_1_1_1_1_1_1_1_1_1" localSheetId="3">#REF!</definedName>
    <definedName name="_59___________________________Excel_BuiltIn_Print_Area_2_1_1_1_1_1_1_1_1_1_1" localSheetId="1">#REF!</definedName>
    <definedName name="_59___________________________Excel_BuiltIn_Print_Area_2_1_1_1_1_1_1_1_1_1_1">#REF!</definedName>
    <definedName name="_60___________________________Excel_BuiltIn_Print_Area_4_1" localSheetId="0">#REF!</definedName>
    <definedName name="_60___________________________Excel_BuiltIn_Print_Area_4_1" localSheetId="3">#REF!</definedName>
    <definedName name="_60___________________________Excel_BuiltIn_Print_Area_4_1" localSheetId="1">#REF!</definedName>
    <definedName name="_60___________________________Excel_BuiltIn_Print_Area_4_1">#REF!</definedName>
    <definedName name="_61___________________________Excel_BuiltIn_Print_Area_4_1_1" localSheetId="0">#REF!</definedName>
    <definedName name="_61___________________________Excel_BuiltIn_Print_Area_4_1_1" localSheetId="3">#REF!</definedName>
    <definedName name="_61___________________________Excel_BuiltIn_Print_Area_4_1_1" localSheetId="1">#REF!</definedName>
    <definedName name="_61___________________________Excel_BuiltIn_Print_Area_4_1_1">#REF!</definedName>
    <definedName name="_610__________________Excel_BuiltIn__FilterDatabase_1_1" localSheetId="0">#REF!</definedName>
    <definedName name="_610__________________Excel_BuiltIn__FilterDatabase_1_1" localSheetId="3">#REF!</definedName>
    <definedName name="_610__________________Excel_BuiltIn__FilterDatabase_1_1" localSheetId="1">#REF!</definedName>
    <definedName name="_610__________________Excel_BuiltIn__FilterDatabase_1_1">#REF!</definedName>
    <definedName name="_611__________________Excel_BuiltIn__FilterDatabase_1_1_1" localSheetId="0">#REF!</definedName>
    <definedName name="_611__________________Excel_BuiltIn__FilterDatabase_1_1_1" localSheetId="3">#REF!</definedName>
    <definedName name="_611__________________Excel_BuiltIn__FilterDatabase_1_1_1" localSheetId="1">#REF!</definedName>
    <definedName name="_611__________________Excel_BuiltIn__FilterDatabase_1_1_1">#REF!</definedName>
    <definedName name="_612__________________Excel_BuiltIn__FilterDatabase_4_1" localSheetId="0">#REF!</definedName>
    <definedName name="_612__________________Excel_BuiltIn__FilterDatabase_4_1" localSheetId="3">#REF!</definedName>
    <definedName name="_612__________________Excel_BuiltIn__FilterDatabase_4_1" localSheetId="1">#REF!</definedName>
    <definedName name="_612__________________Excel_BuiltIn__FilterDatabase_4_1">#REF!</definedName>
    <definedName name="_613__________________Excel_BuiltIn__FilterDatabase_5_1" localSheetId="0">#REF!</definedName>
    <definedName name="_613__________________Excel_BuiltIn__FilterDatabase_5_1" localSheetId="3">#REF!</definedName>
    <definedName name="_613__________________Excel_BuiltIn__FilterDatabase_5_1" localSheetId="1">#REF!</definedName>
    <definedName name="_613__________________Excel_BuiltIn__FilterDatabase_5_1">#REF!</definedName>
    <definedName name="_614__________________Excel_BuiltIn__FilterDatabase_5_1_1" localSheetId="0">#REF!</definedName>
    <definedName name="_614__________________Excel_BuiltIn__FilterDatabase_5_1_1" localSheetId="3">#REF!</definedName>
    <definedName name="_614__________________Excel_BuiltIn__FilterDatabase_5_1_1" localSheetId="1">#REF!</definedName>
    <definedName name="_614__________________Excel_BuiltIn__FilterDatabase_5_1_1">#REF!</definedName>
    <definedName name="_615__________________Excel_BuiltIn__FilterDatabase_6_1" localSheetId="0">#REF!</definedName>
    <definedName name="_615__________________Excel_BuiltIn__FilterDatabase_6_1" localSheetId="3">#REF!</definedName>
    <definedName name="_615__________________Excel_BuiltIn__FilterDatabase_6_1" localSheetId="1">#REF!</definedName>
    <definedName name="_615__________________Excel_BuiltIn__FilterDatabase_6_1">#REF!</definedName>
    <definedName name="_616__________________Excel_BuiltIn_Print_Area_1" localSheetId="0">#REF!</definedName>
    <definedName name="_616__________________Excel_BuiltIn_Print_Area_1" localSheetId="3">#REF!</definedName>
    <definedName name="_616__________________Excel_BuiltIn_Print_Area_1" localSheetId="1">#REF!</definedName>
    <definedName name="_616__________________Excel_BuiltIn_Print_Area_1">#REF!</definedName>
    <definedName name="_617__________________Excel_BuiltIn_Print_Area_1_1" localSheetId="0">#REF!</definedName>
    <definedName name="_617__________________Excel_BuiltIn_Print_Area_1_1" localSheetId="3">#REF!</definedName>
    <definedName name="_617__________________Excel_BuiltIn_Print_Area_1_1" localSheetId="1">#REF!</definedName>
    <definedName name="_617__________________Excel_BuiltIn_Print_Area_1_1">#REF!</definedName>
    <definedName name="_618__________________Excel_BuiltIn_Print_Area_1_1_1" localSheetId="0">#REF!</definedName>
    <definedName name="_618__________________Excel_BuiltIn_Print_Area_1_1_1" localSheetId="3">#REF!</definedName>
    <definedName name="_618__________________Excel_BuiltIn_Print_Area_1_1_1" localSheetId="1">#REF!</definedName>
    <definedName name="_618__________________Excel_BuiltIn_Print_Area_1_1_1">#REF!</definedName>
    <definedName name="_619__________________Excel_BuiltIn_Print_Area_1_1_1_1_1_1_1_1_1" localSheetId="0">#REF!</definedName>
    <definedName name="_619__________________Excel_BuiltIn_Print_Area_1_1_1_1_1_1_1_1_1" localSheetId="3">#REF!</definedName>
    <definedName name="_619__________________Excel_BuiltIn_Print_Area_1_1_1_1_1_1_1_1_1" localSheetId="1">#REF!</definedName>
    <definedName name="_619__________________Excel_BuiltIn_Print_Area_1_1_1_1_1_1_1_1_1">#REF!</definedName>
    <definedName name="_62___________________________Excel_BuiltIn_Print_Area_4_1_1_1" localSheetId="0">#REF!</definedName>
    <definedName name="_62___________________________Excel_BuiltIn_Print_Area_4_1_1_1" localSheetId="3">#REF!</definedName>
    <definedName name="_62___________________________Excel_BuiltIn_Print_Area_4_1_1_1" localSheetId="1">#REF!</definedName>
    <definedName name="_62___________________________Excel_BuiltIn_Print_Area_4_1_1_1">#REF!</definedName>
    <definedName name="_620__________________Excel_BuiltIn_Print_Area_1_1_1_1_1_1_1_1_1_1" localSheetId="0">#REF!</definedName>
    <definedName name="_620__________________Excel_BuiltIn_Print_Area_1_1_1_1_1_1_1_1_1_1" localSheetId="3">#REF!</definedName>
    <definedName name="_620__________________Excel_BuiltIn_Print_Area_1_1_1_1_1_1_1_1_1_1" localSheetId="1">#REF!</definedName>
    <definedName name="_620__________________Excel_BuiltIn_Print_Area_1_1_1_1_1_1_1_1_1_1">#REF!</definedName>
    <definedName name="_621__________________Excel_BuiltIn_Print_Area_1_1_1_1_1_1_1_1_1_1_1" localSheetId="0">#REF!</definedName>
    <definedName name="_621__________________Excel_BuiltIn_Print_Area_1_1_1_1_1_1_1_1_1_1_1" localSheetId="3">#REF!</definedName>
    <definedName name="_621__________________Excel_BuiltIn_Print_Area_1_1_1_1_1_1_1_1_1_1_1" localSheetId="1">#REF!</definedName>
    <definedName name="_621__________________Excel_BuiltIn_Print_Area_1_1_1_1_1_1_1_1_1_1_1">#REF!</definedName>
    <definedName name="_622__________________Excel_BuiltIn_Print_Area_2_1" localSheetId="0">#REF!</definedName>
    <definedName name="_622__________________Excel_BuiltIn_Print_Area_2_1" localSheetId="3">#REF!</definedName>
    <definedName name="_622__________________Excel_BuiltIn_Print_Area_2_1" localSheetId="1">#REF!</definedName>
    <definedName name="_622__________________Excel_BuiltIn_Print_Area_2_1">#REF!</definedName>
    <definedName name="_623__________________Excel_BuiltIn_Print_Area_2_1_1" localSheetId="0">#REF!</definedName>
    <definedName name="_623__________________Excel_BuiltIn_Print_Area_2_1_1" localSheetId="3">#REF!</definedName>
    <definedName name="_623__________________Excel_BuiltIn_Print_Area_2_1_1" localSheetId="1">#REF!</definedName>
    <definedName name="_623__________________Excel_BuiltIn_Print_Area_2_1_1">#REF!</definedName>
    <definedName name="_624__________________Excel_BuiltIn_Print_Area_2_1_1_1_1_1_1_1_1" localSheetId="0">#REF!</definedName>
    <definedName name="_624__________________Excel_BuiltIn_Print_Area_2_1_1_1_1_1_1_1_1" localSheetId="3">#REF!</definedName>
    <definedName name="_624__________________Excel_BuiltIn_Print_Area_2_1_1_1_1_1_1_1_1" localSheetId="1">#REF!</definedName>
    <definedName name="_624__________________Excel_BuiltIn_Print_Area_2_1_1_1_1_1_1_1_1">#REF!</definedName>
    <definedName name="_625__________________Excel_BuiltIn_Print_Area_2_1_1_1_1_1_1_1_1_1" localSheetId="0">#REF!</definedName>
    <definedName name="_625__________________Excel_BuiltIn_Print_Area_2_1_1_1_1_1_1_1_1_1" localSheetId="3">#REF!</definedName>
    <definedName name="_625__________________Excel_BuiltIn_Print_Area_2_1_1_1_1_1_1_1_1_1" localSheetId="1">#REF!</definedName>
    <definedName name="_625__________________Excel_BuiltIn_Print_Area_2_1_1_1_1_1_1_1_1_1">#REF!</definedName>
    <definedName name="_626__________________Excel_BuiltIn_Print_Area_2_1_1_1_1_1_1_1_1_1_1" localSheetId="0">#REF!</definedName>
    <definedName name="_626__________________Excel_BuiltIn_Print_Area_2_1_1_1_1_1_1_1_1_1_1" localSheetId="3">#REF!</definedName>
    <definedName name="_626__________________Excel_BuiltIn_Print_Area_2_1_1_1_1_1_1_1_1_1_1" localSheetId="1">#REF!</definedName>
    <definedName name="_626__________________Excel_BuiltIn_Print_Area_2_1_1_1_1_1_1_1_1_1_1">#REF!</definedName>
    <definedName name="_627__________________Excel_BuiltIn_Print_Area_4_1" localSheetId="0">#REF!</definedName>
    <definedName name="_627__________________Excel_BuiltIn_Print_Area_4_1" localSheetId="3">#REF!</definedName>
    <definedName name="_627__________________Excel_BuiltIn_Print_Area_4_1" localSheetId="1">#REF!</definedName>
    <definedName name="_627__________________Excel_BuiltIn_Print_Area_4_1">#REF!</definedName>
    <definedName name="_628__________________Excel_BuiltIn_Print_Area_4_1_1" localSheetId="0">#REF!</definedName>
    <definedName name="_628__________________Excel_BuiltIn_Print_Area_4_1_1" localSheetId="3">#REF!</definedName>
    <definedName name="_628__________________Excel_BuiltIn_Print_Area_4_1_1" localSheetId="1">#REF!</definedName>
    <definedName name="_628__________________Excel_BuiltIn_Print_Area_4_1_1">#REF!</definedName>
    <definedName name="_629__________________Excel_BuiltIn_Print_Area_4_1_1_1" localSheetId="0">#REF!</definedName>
    <definedName name="_629__________________Excel_BuiltIn_Print_Area_4_1_1_1" localSheetId="3">#REF!</definedName>
    <definedName name="_629__________________Excel_BuiltIn_Print_Area_4_1_1_1" localSheetId="1">#REF!</definedName>
    <definedName name="_629__________________Excel_BuiltIn_Print_Area_4_1_1_1">#REF!</definedName>
    <definedName name="_63___________________________Excel_BuiltIn_Print_Area_5_1_1" localSheetId="0">#REF!</definedName>
    <definedName name="_63___________________________Excel_BuiltIn_Print_Area_5_1_1" localSheetId="3">#REF!</definedName>
    <definedName name="_63___________________________Excel_BuiltIn_Print_Area_5_1_1" localSheetId="1">#REF!</definedName>
    <definedName name="_63___________________________Excel_BuiltIn_Print_Area_5_1_1">#REF!</definedName>
    <definedName name="_630__________________Excel_BuiltIn_Print_Area_5_1_1" localSheetId="0">#REF!</definedName>
    <definedName name="_630__________________Excel_BuiltIn_Print_Area_5_1_1" localSheetId="3">#REF!</definedName>
    <definedName name="_630__________________Excel_BuiltIn_Print_Area_5_1_1" localSheetId="1">#REF!</definedName>
    <definedName name="_630__________________Excel_BuiltIn_Print_Area_5_1_1">#REF!</definedName>
    <definedName name="_631__________________Excel_BuiltIn_Print_Area_5_1_1_1" localSheetId="0">#REF!</definedName>
    <definedName name="_631__________________Excel_BuiltIn_Print_Area_5_1_1_1" localSheetId="3">#REF!</definedName>
    <definedName name="_631__________________Excel_BuiltIn_Print_Area_5_1_1_1" localSheetId="1">#REF!</definedName>
    <definedName name="_631__________________Excel_BuiltIn_Print_Area_5_1_1_1">#REF!</definedName>
    <definedName name="_632__________________Excel_BuiltIn_Print_Area_5_1_1_1_1" localSheetId="0">#REF!</definedName>
    <definedName name="_632__________________Excel_BuiltIn_Print_Area_5_1_1_1_1" localSheetId="3">#REF!</definedName>
    <definedName name="_632__________________Excel_BuiltIn_Print_Area_5_1_1_1_1" localSheetId="1">#REF!</definedName>
    <definedName name="_632__________________Excel_BuiltIn_Print_Area_5_1_1_1_1">#REF!</definedName>
    <definedName name="_633__________________Excel_BuiltIn_Print_Area_5_1_1_1_1_1_1" localSheetId="0">#REF!</definedName>
    <definedName name="_633__________________Excel_BuiltIn_Print_Area_5_1_1_1_1_1_1" localSheetId="3">#REF!</definedName>
    <definedName name="_633__________________Excel_BuiltIn_Print_Area_5_1_1_1_1_1_1" localSheetId="1">#REF!</definedName>
    <definedName name="_633__________________Excel_BuiltIn_Print_Area_5_1_1_1_1_1_1">#REF!</definedName>
    <definedName name="_634__________________Excel_BuiltIn_Print_Area_5_1_1_1_1_1_1_1" localSheetId="0">#REF!</definedName>
    <definedName name="_634__________________Excel_BuiltIn_Print_Area_5_1_1_1_1_1_1_1" localSheetId="3">#REF!</definedName>
    <definedName name="_634__________________Excel_BuiltIn_Print_Area_5_1_1_1_1_1_1_1" localSheetId="1">#REF!</definedName>
    <definedName name="_634__________________Excel_BuiltIn_Print_Area_5_1_1_1_1_1_1_1">#REF!</definedName>
    <definedName name="_635__________________Excel_BuiltIn_Print_Area_5_1_1_1_1_1_1_1_1" localSheetId="0">#REF!</definedName>
    <definedName name="_635__________________Excel_BuiltIn_Print_Area_5_1_1_1_1_1_1_1_1" localSheetId="3">#REF!</definedName>
    <definedName name="_635__________________Excel_BuiltIn_Print_Area_5_1_1_1_1_1_1_1_1" localSheetId="1">#REF!</definedName>
    <definedName name="_635__________________Excel_BuiltIn_Print_Area_5_1_1_1_1_1_1_1_1">#REF!</definedName>
    <definedName name="_636__________________Excel_BuiltIn_Print_Area_8_1">"$#REF!.$A$1:$C$3"</definedName>
    <definedName name="_637__________________Excel_BuiltIn_Print_Titles_1_1_1" localSheetId="0">#REF!,#REF!</definedName>
    <definedName name="_637__________________Excel_BuiltIn_Print_Titles_1_1_1" localSheetId="3">#REF!,#REF!</definedName>
    <definedName name="_637__________________Excel_BuiltIn_Print_Titles_1_1_1" localSheetId="1">#REF!,#REF!</definedName>
    <definedName name="_637__________________Excel_BuiltIn_Print_Titles_1_1_1">#REF!,#REF!</definedName>
    <definedName name="_638__________________Excel_BuiltIn_Print_Titles_1_1_1_1" localSheetId="0">#REF!,#REF!</definedName>
    <definedName name="_638__________________Excel_BuiltIn_Print_Titles_1_1_1_1" localSheetId="3">#REF!,#REF!</definedName>
    <definedName name="_638__________________Excel_BuiltIn_Print_Titles_1_1_1_1" localSheetId="1">#REF!,#REF!</definedName>
    <definedName name="_638__________________Excel_BuiltIn_Print_Titles_1_1_1_1">#REF!,#REF!</definedName>
    <definedName name="_64___________________________Excel_BuiltIn_Print_Area_5_1_1_1" localSheetId="0">#REF!</definedName>
    <definedName name="_64___________________________Excel_BuiltIn_Print_Area_5_1_1_1" localSheetId="3">#REF!</definedName>
    <definedName name="_64___________________________Excel_BuiltIn_Print_Area_5_1_1_1" localSheetId="1">#REF!</definedName>
    <definedName name="_64___________________________Excel_BuiltIn_Print_Area_5_1_1_1">#REF!</definedName>
    <definedName name="_65___________________________Excel_BuiltIn_Print_Area_5_1_1_1_1" localSheetId="0">#REF!</definedName>
    <definedName name="_65___________________________Excel_BuiltIn_Print_Area_5_1_1_1_1" localSheetId="3">#REF!</definedName>
    <definedName name="_65___________________________Excel_BuiltIn_Print_Area_5_1_1_1_1" localSheetId="1">#REF!</definedName>
    <definedName name="_65___________________________Excel_BuiltIn_Print_Area_5_1_1_1_1">#REF!</definedName>
    <definedName name="_66___________________________Excel_BuiltIn_Print_Area_5_1_1_1_1_1_1" localSheetId="0">#REF!</definedName>
    <definedName name="_66___________________________Excel_BuiltIn_Print_Area_5_1_1_1_1_1_1" localSheetId="3">#REF!</definedName>
    <definedName name="_66___________________________Excel_BuiltIn_Print_Area_5_1_1_1_1_1_1" localSheetId="1">#REF!</definedName>
    <definedName name="_66___________________________Excel_BuiltIn_Print_Area_5_1_1_1_1_1_1">#REF!</definedName>
    <definedName name="_663_________________Excel_BuiltIn__FilterDatabase_1_1" localSheetId="0">#REF!</definedName>
    <definedName name="_663_________________Excel_BuiltIn__FilterDatabase_1_1" localSheetId="3">#REF!</definedName>
    <definedName name="_663_________________Excel_BuiltIn__FilterDatabase_1_1" localSheetId="1">#REF!</definedName>
    <definedName name="_663_________________Excel_BuiltIn__FilterDatabase_1_1">#REF!</definedName>
    <definedName name="_664_________________Excel_BuiltIn__FilterDatabase_1_1_1" localSheetId="0">#REF!</definedName>
    <definedName name="_664_________________Excel_BuiltIn__FilterDatabase_1_1_1" localSheetId="3">#REF!</definedName>
    <definedName name="_664_________________Excel_BuiltIn__FilterDatabase_1_1_1" localSheetId="1">#REF!</definedName>
    <definedName name="_664_________________Excel_BuiltIn__FilterDatabase_1_1_1">#REF!</definedName>
    <definedName name="_665_________________Excel_BuiltIn__FilterDatabase_4_1" localSheetId="0">#REF!</definedName>
    <definedName name="_665_________________Excel_BuiltIn__FilterDatabase_4_1" localSheetId="3">#REF!</definedName>
    <definedName name="_665_________________Excel_BuiltIn__FilterDatabase_4_1" localSheetId="1">#REF!</definedName>
    <definedName name="_665_________________Excel_BuiltIn__FilterDatabase_4_1">#REF!</definedName>
    <definedName name="_666_________________Excel_BuiltIn__FilterDatabase_5_1" localSheetId="0">#REF!</definedName>
    <definedName name="_666_________________Excel_BuiltIn__FilterDatabase_5_1" localSheetId="3">#REF!</definedName>
    <definedName name="_666_________________Excel_BuiltIn__FilterDatabase_5_1" localSheetId="1">#REF!</definedName>
    <definedName name="_666_________________Excel_BuiltIn__FilterDatabase_5_1">#REF!</definedName>
    <definedName name="_667_________________Excel_BuiltIn__FilterDatabase_5_1_1" localSheetId="0">#REF!</definedName>
    <definedName name="_667_________________Excel_BuiltIn__FilterDatabase_5_1_1" localSheetId="3">#REF!</definedName>
    <definedName name="_667_________________Excel_BuiltIn__FilterDatabase_5_1_1" localSheetId="1">#REF!</definedName>
    <definedName name="_667_________________Excel_BuiltIn__FilterDatabase_5_1_1">#REF!</definedName>
    <definedName name="_668_________________Excel_BuiltIn__FilterDatabase_6_1" localSheetId="0">#REF!</definedName>
    <definedName name="_668_________________Excel_BuiltIn__FilterDatabase_6_1" localSheetId="3">#REF!</definedName>
    <definedName name="_668_________________Excel_BuiltIn__FilterDatabase_6_1" localSheetId="1">#REF!</definedName>
    <definedName name="_668_________________Excel_BuiltIn__FilterDatabase_6_1">#REF!</definedName>
    <definedName name="_669_________________Excel_BuiltIn_Print_Area_1" localSheetId="0">#REF!</definedName>
    <definedName name="_669_________________Excel_BuiltIn_Print_Area_1" localSheetId="3">#REF!</definedName>
    <definedName name="_669_________________Excel_BuiltIn_Print_Area_1" localSheetId="1">#REF!</definedName>
    <definedName name="_669_________________Excel_BuiltIn_Print_Area_1">#REF!</definedName>
    <definedName name="_67___________________________Excel_BuiltIn_Print_Area_5_1_1_1_1_1_1_1" localSheetId="0">#REF!</definedName>
    <definedName name="_67___________________________Excel_BuiltIn_Print_Area_5_1_1_1_1_1_1_1" localSheetId="3">#REF!</definedName>
    <definedName name="_67___________________________Excel_BuiltIn_Print_Area_5_1_1_1_1_1_1_1" localSheetId="1">#REF!</definedName>
    <definedName name="_67___________________________Excel_BuiltIn_Print_Area_5_1_1_1_1_1_1_1">#REF!</definedName>
    <definedName name="_670_________________Excel_BuiltIn_Print_Area_1_1" localSheetId="0">#REF!</definedName>
    <definedName name="_670_________________Excel_BuiltIn_Print_Area_1_1" localSheetId="3">#REF!</definedName>
    <definedName name="_670_________________Excel_BuiltIn_Print_Area_1_1" localSheetId="1">#REF!</definedName>
    <definedName name="_670_________________Excel_BuiltIn_Print_Area_1_1">#REF!</definedName>
    <definedName name="_671_________________Excel_BuiltIn_Print_Area_1_1_1" localSheetId="0">#REF!</definedName>
    <definedName name="_671_________________Excel_BuiltIn_Print_Area_1_1_1" localSheetId="3">#REF!</definedName>
    <definedName name="_671_________________Excel_BuiltIn_Print_Area_1_1_1" localSheetId="1">#REF!</definedName>
    <definedName name="_671_________________Excel_BuiltIn_Print_Area_1_1_1">#REF!</definedName>
    <definedName name="_672_________________Excel_BuiltIn_Print_Area_1_1_1_1_1_1_1_1_1" localSheetId="0">#REF!</definedName>
    <definedName name="_672_________________Excel_BuiltIn_Print_Area_1_1_1_1_1_1_1_1_1" localSheetId="3">#REF!</definedName>
    <definedName name="_672_________________Excel_BuiltIn_Print_Area_1_1_1_1_1_1_1_1_1" localSheetId="1">#REF!</definedName>
    <definedName name="_672_________________Excel_BuiltIn_Print_Area_1_1_1_1_1_1_1_1_1">#REF!</definedName>
    <definedName name="_673_________________Excel_BuiltIn_Print_Area_1_1_1_1_1_1_1_1_1_1" localSheetId="0">#REF!</definedName>
    <definedName name="_673_________________Excel_BuiltIn_Print_Area_1_1_1_1_1_1_1_1_1_1" localSheetId="3">#REF!</definedName>
    <definedName name="_673_________________Excel_BuiltIn_Print_Area_1_1_1_1_1_1_1_1_1_1" localSheetId="1">#REF!</definedName>
    <definedName name="_673_________________Excel_BuiltIn_Print_Area_1_1_1_1_1_1_1_1_1_1">#REF!</definedName>
    <definedName name="_674_________________Excel_BuiltIn_Print_Area_1_1_1_1_1_1_1_1_1_1_1" localSheetId="0">#REF!</definedName>
    <definedName name="_674_________________Excel_BuiltIn_Print_Area_1_1_1_1_1_1_1_1_1_1_1" localSheetId="3">#REF!</definedName>
    <definedName name="_674_________________Excel_BuiltIn_Print_Area_1_1_1_1_1_1_1_1_1_1_1" localSheetId="1">#REF!</definedName>
    <definedName name="_674_________________Excel_BuiltIn_Print_Area_1_1_1_1_1_1_1_1_1_1_1">#REF!</definedName>
    <definedName name="_675_________________Excel_BuiltIn_Print_Area_2_1" localSheetId="0">#REF!</definedName>
    <definedName name="_675_________________Excel_BuiltIn_Print_Area_2_1" localSheetId="3">#REF!</definedName>
    <definedName name="_675_________________Excel_BuiltIn_Print_Area_2_1" localSheetId="1">#REF!</definedName>
    <definedName name="_675_________________Excel_BuiltIn_Print_Area_2_1">#REF!</definedName>
    <definedName name="_676_________________Excel_BuiltIn_Print_Area_2_1_1" localSheetId="0">#REF!</definedName>
    <definedName name="_676_________________Excel_BuiltIn_Print_Area_2_1_1" localSheetId="3">#REF!</definedName>
    <definedName name="_676_________________Excel_BuiltIn_Print_Area_2_1_1" localSheetId="1">#REF!</definedName>
    <definedName name="_676_________________Excel_BuiltIn_Print_Area_2_1_1">#REF!</definedName>
    <definedName name="_677_________________Excel_BuiltIn_Print_Area_2_1_1_1_1_1_1_1_1" localSheetId="0">#REF!</definedName>
    <definedName name="_677_________________Excel_BuiltIn_Print_Area_2_1_1_1_1_1_1_1_1" localSheetId="3">#REF!</definedName>
    <definedName name="_677_________________Excel_BuiltIn_Print_Area_2_1_1_1_1_1_1_1_1" localSheetId="1">#REF!</definedName>
    <definedName name="_677_________________Excel_BuiltIn_Print_Area_2_1_1_1_1_1_1_1_1">#REF!</definedName>
    <definedName name="_678_________________Excel_BuiltIn_Print_Area_2_1_1_1_1_1_1_1_1_1" localSheetId="0">#REF!</definedName>
    <definedName name="_678_________________Excel_BuiltIn_Print_Area_2_1_1_1_1_1_1_1_1_1" localSheetId="3">#REF!</definedName>
    <definedName name="_678_________________Excel_BuiltIn_Print_Area_2_1_1_1_1_1_1_1_1_1" localSheetId="1">#REF!</definedName>
    <definedName name="_678_________________Excel_BuiltIn_Print_Area_2_1_1_1_1_1_1_1_1_1">#REF!</definedName>
    <definedName name="_679_________________Excel_BuiltIn_Print_Area_2_1_1_1_1_1_1_1_1_1_1" localSheetId="0">#REF!</definedName>
    <definedName name="_679_________________Excel_BuiltIn_Print_Area_2_1_1_1_1_1_1_1_1_1_1" localSheetId="3">#REF!</definedName>
    <definedName name="_679_________________Excel_BuiltIn_Print_Area_2_1_1_1_1_1_1_1_1_1_1" localSheetId="1">#REF!</definedName>
    <definedName name="_679_________________Excel_BuiltIn_Print_Area_2_1_1_1_1_1_1_1_1_1_1">#REF!</definedName>
    <definedName name="_68___________________________Excel_BuiltIn_Print_Area_5_1_1_1_1_1_1_1_1" localSheetId="0">#REF!</definedName>
    <definedName name="_68___________________________Excel_BuiltIn_Print_Area_5_1_1_1_1_1_1_1_1" localSheetId="3">#REF!</definedName>
    <definedName name="_68___________________________Excel_BuiltIn_Print_Area_5_1_1_1_1_1_1_1_1" localSheetId="1">#REF!</definedName>
    <definedName name="_68___________________________Excel_BuiltIn_Print_Area_5_1_1_1_1_1_1_1_1">#REF!</definedName>
    <definedName name="_680_________________Excel_BuiltIn_Print_Area_4_1" localSheetId="0">#REF!</definedName>
    <definedName name="_680_________________Excel_BuiltIn_Print_Area_4_1" localSheetId="3">#REF!</definedName>
    <definedName name="_680_________________Excel_BuiltIn_Print_Area_4_1" localSheetId="1">#REF!</definedName>
    <definedName name="_680_________________Excel_BuiltIn_Print_Area_4_1">#REF!</definedName>
    <definedName name="_681_________________Excel_BuiltIn_Print_Area_4_1_1" localSheetId="0">#REF!</definedName>
    <definedName name="_681_________________Excel_BuiltIn_Print_Area_4_1_1" localSheetId="3">#REF!</definedName>
    <definedName name="_681_________________Excel_BuiltIn_Print_Area_4_1_1" localSheetId="1">#REF!</definedName>
    <definedName name="_681_________________Excel_BuiltIn_Print_Area_4_1_1">#REF!</definedName>
    <definedName name="_682_________________Excel_BuiltIn_Print_Area_4_1_1_1" localSheetId="0">#REF!</definedName>
    <definedName name="_682_________________Excel_BuiltIn_Print_Area_4_1_1_1" localSheetId="3">#REF!</definedName>
    <definedName name="_682_________________Excel_BuiltIn_Print_Area_4_1_1_1" localSheetId="1">#REF!</definedName>
    <definedName name="_682_________________Excel_BuiltIn_Print_Area_4_1_1_1">#REF!</definedName>
    <definedName name="_683_________________Excel_BuiltIn_Print_Area_5_1_1" localSheetId="0">#REF!</definedName>
    <definedName name="_683_________________Excel_BuiltIn_Print_Area_5_1_1" localSheetId="3">#REF!</definedName>
    <definedName name="_683_________________Excel_BuiltIn_Print_Area_5_1_1" localSheetId="1">#REF!</definedName>
    <definedName name="_683_________________Excel_BuiltIn_Print_Area_5_1_1">#REF!</definedName>
    <definedName name="_684_________________Excel_BuiltIn_Print_Area_5_1_1_1" localSheetId="0">#REF!</definedName>
    <definedName name="_684_________________Excel_BuiltIn_Print_Area_5_1_1_1" localSheetId="3">#REF!</definedName>
    <definedName name="_684_________________Excel_BuiltIn_Print_Area_5_1_1_1" localSheetId="1">#REF!</definedName>
    <definedName name="_684_________________Excel_BuiltIn_Print_Area_5_1_1_1">#REF!</definedName>
    <definedName name="_685_________________Excel_BuiltIn_Print_Area_5_1_1_1_1" localSheetId="0">#REF!</definedName>
    <definedName name="_685_________________Excel_BuiltIn_Print_Area_5_1_1_1_1" localSheetId="3">#REF!</definedName>
    <definedName name="_685_________________Excel_BuiltIn_Print_Area_5_1_1_1_1" localSheetId="1">#REF!</definedName>
    <definedName name="_685_________________Excel_BuiltIn_Print_Area_5_1_1_1_1">#REF!</definedName>
    <definedName name="_686_________________Excel_BuiltIn_Print_Area_5_1_1_1_1_1_1" localSheetId="0">#REF!</definedName>
    <definedName name="_686_________________Excel_BuiltIn_Print_Area_5_1_1_1_1_1_1" localSheetId="3">#REF!</definedName>
    <definedName name="_686_________________Excel_BuiltIn_Print_Area_5_1_1_1_1_1_1" localSheetId="1">#REF!</definedName>
    <definedName name="_686_________________Excel_BuiltIn_Print_Area_5_1_1_1_1_1_1">#REF!</definedName>
    <definedName name="_687_________________Excel_BuiltIn_Print_Area_5_1_1_1_1_1_1_1" localSheetId="0">#REF!</definedName>
    <definedName name="_687_________________Excel_BuiltIn_Print_Area_5_1_1_1_1_1_1_1" localSheetId="3">#REF!</definedName>
    <definedName name="_687_________________Excel_BuiltIn_Print_Area_5_1_1_1_1_1_1_1" localSheetId="1">#REF!</definedName>
    <definedName name="_687_________________Excel_BuiltIn_Print_Area_5_1_1_1_1_1_1_1">#REF!</definedName>
    <definedName name="_688_________________Excel_BuiltIn_Print_Area_5_1_1_1_1_1_1_1_1" localSheetId="0">#REF!</definedName>
    <definedName name="_688_________________Excel_BuiltIn_Print_Area_5_1_1_1_1_1_1_1_1" localSheetId="3">#REF!</definedName>
    <definedName name="_688_________________Excel_BuiltIn_Print_Area_5_1_1_1_1_1_1_1_1" localSheetId="1">#REF!</definedName>
    <definedName name="_688_________________Excel_BuiltIn_Print_Area_5_1_1_1_1_1_1_1_1">#REF!</definedName>
    <definedName name="_689_________________Excel_BuiltIn_Print_Area_8_1">"$#REF!.$A$1:$C$3"</definedName>
    <definedName name="_69___________________________Excel_BuiltIn_Print_Area_8_1">"$#REF!.$A$1:$C$3"</definedName>
    <definedName name="_690_________________Excel_BuiltIn_Print_Titles_1_1_1" localSheetId="0">#REF!,#REF!</definedName>
    <definedName name="_690_________________Excel_BuiltIn_Print_Titles_1_1_1" localSheetId="3">#REF!,#REF!</definedName>
    <definedName name="_690_________________Excel_BuiltIn_Print_Titles_1_1_1" localSheetId="1">#REF!,#REF!</definedName>
    <definedName name="_690_________________Excel_BuiltIn_Print_Titles_1_1_1">#REF!,#REF!</definedName>
    <definedName name="_691_________________Excel_BuiltIn_Print_Titles_1_1_1_1" localSheetId="0">#REF!,#REF!</definedName>
    <definedName name="_691_________________Excel_BuiltIn_Print_Titles_1_1_1_1" localSheetId="3">#REF!,#REF!</definedName>
    <definedName name="_691_________________Excel_BuiltIn_Print_Titles_1_1_1_1" localSheetId="1">#REF!,#REF!</definedName>
    <definedName name="_691_________________Excel_BuiltIn_Print_Titles_1_1_1_1">#REF!,#REF!</definedName>
    <definedName name="_7">#N/A</definedName>
    <definedName name="_70___________________________Excel_BuiltIn_Print_Titles_1_1_1" localSheetId="0">#REF!,#REF!</definedName>
    <definedName name="_70___________________________Excel_BuiltIn_Print_Titles_1_1_1" localSheetId="3">#REF!,#REF!</definedName>
    <definedName name="_70___________________________Excel_BuiltIn_Print_Titles_1_1_1" localSheetId="1">#REF!,#REF!</definedName>
    <definedName name="_70___________________________Excel_BuiltIn_Print_Titles_1_1_1">#REF!,#REF!</definedName>
    <definedName name="_702________________Excel_BuiltIn__FilterDatabase_1_1" localSheetId="0">#REF!</definedName>
    <definedName name="_702________________Excel_BuiltIn__FilterDatabase_1_1" localSheetId="3">#REF!</definedName>
    <definedName name="_702________________Excel_BuiltIn__FilterDatabase_1_1" localSheetId="1">#REF!</definedName>
    <definedName name="_702________________Excel_BuiltIn__FilterDatabase_1_1">#REF!</definedName>
    <definedName name="_703________________Excel_BuiltIn__FilterDatabase_1_1_1" localSheetId="0">#REF!</definedName>
    <definedName name="_703________________Excel_BuiltIn__FilterDatabase_1_1_1" localSheetId="3">#REF!</definedName>
    <definedName name="_703________________Excel_BuiltIn__FilterDatabase_1_1_1" localSheetId="1">#REF!</definedName>
    <definedName name="_703________________Excel_BuiltIn__FilterDatabase_1_1_1">#REF!</definedName>
    <definedName name="_704________________Excel_BuiltIn__FilterDatabase_4_1" localSheetId="0">#REF!</definedName>
    <definedName name="_704________________Excel_BuiltIn__FilterDatabase_4_1" localSheetId="3">#REF!</definedName>
    <definedName name="_704________________Excel_BuiltIn__FilterDatabase_4_1" localSheetId="1">#REF!</definedName>
    <definedName name="_704________________Excel_BuiltIn__FilterDatabase_4_1">#REF!</definedName>
    <definedName name="_705________________Excel_BuiltIn__FilterDatabase_5_1" localSheetId="0">#REF!</definedName>
    <definedName name="_705________________Excel_BuiltIn__FilterDatabase_5_1" localSheetId="3">#REF!</definedName>
    <definedName name="_705________________Excel_BuiltIn__FilterDatabase_5_1" localSheetId="1">#REF!</definedName>
    <definedName name="_705________________Excel_BuiltIn__FilterDatabase_5_1">#REF!</definedName>
    <definedName name="_706________________Excel_BuiltIn__FilterDatabase_5_1_1" localSheetId="0">#REF!</definedName>
    <definedName name="_706________________Excel_BuiltIn__FilterDatabase_5_1_1" localSheetId="3">#REF!</definedName>
    <definedName name="_706________________Excel_BuiltIn__FilterDatabase_5_1_1" localSheetId="1">#REF!</definedName>
    <definedName name="_706________________Excel_BuiltIn__FilterDatabase_5_1_1">#REF!</definedName>
    <definedName name="_707________________Excel_BuiltIn__FilterDatabase_6_1" localSheetId="0">#REF!</definedName>
    <definedName name="_707________________Excel_BuiltIn__FilterDatabase_6_1" localSheetId="3">#REF!</definedName>
    <definedName name="_707________________Excel_BuiltIn__FilterDatabase_6_1" localSheetId="1">#REF!</definedName>
    <definedName name="_707________________Excel_BuiltIn__FilterDatabase_6_1">#REF!</definedName>
    <definedName name="_708________________Excel_BuiltIn_Print_Area_1" localSheetId="0">#REF!</definedName>
    <definedName name="_708________________Excel_BuiltIn_Print_Area_1" localSheetId="3">#REF!</definedName>
    <definedName name="_708________________Excel_BuiltIn_Print_Area_1" localSheetId="1">#REF!</definedName>
    <definedName name="_708________________Excel_BuiltIn_Print_Area_1">#REF!</definedName>
    <definedName name="_709________________Excel_BuiltIn_Print_Area_1_1" localSheetId="0">#REF!</definedName>
    <definedName name="_709________________Excel_BuiltIn_Print_Area_1_1" localSheetId="3">#REF!</definedName>
    <definedName name="_709________________Excel_BuiltIn_Print_Area_1_1" localSheetId="1">#REF!</definedName>
    <definedName name="_709________________Excel_BuiltIn_Print_Area_1_1">#REF!</definedName>
    <definedName name="_71___________________________Excel_BuiltIn_Print_Titles_1_1_1_1" localSheetId="0">#REF!,#REF!</definedName>
    <definedName name="_71___________________________Excel_BuiltIn_Print_Titles_1_1_1_1" localSheetId="3">#REF!,#REF!</definedName>
    <definedName name="_71___________________________Excel_BuiltIn_Print_Titles_1_1_1_1" localSheetId="1">#REF!,#REF!</definedName>
    <definedName name="_71___________________________Excel_BuiltIn_Print_Titles_1_1_1_1">#REF!,#REF!</definedName>
    <definedName name="_710________________Excel_BuiltIn_Print_Area_1_1_1" localSheetId="0">#REF!</definedName>
    <definedName name="_710________________Excel_BuiltIn_Print_Area_1_1_1" localSheetId="3">#REF!</definedName>
    <definedName name="_710________________Excel_BuiltIn_Print_Area_1_1_1" localSheetId="1">#REF!</definedName>
    <definedName name="_710________________Excel_BuiltIn_Print_Area_1_1_1">#REF!</definedName>
    <definedName name="_711________________Excel_BuiltIn_Print_Area_1_1_1_1_1_1_1_1_1" localSheetId="0">#REF!</definedName>
    <definedName name="_711________________Excel_BuiltIn_Print_Area_1_1_1_1_1_1_1_1_1" localSheetId="3">#REF!</definedName>
    <definedName name="_711________________Excel_BuiltIn_Print_Area_1_1_1_1_1_1_1_1_1" localSheetId="1">#REF!</definedName>
    <definedName name="_711________________Excel_BuiltIn_Print_Area_1_1_1_1_1_1_1_1_1">#REF!</definedName>
    <definedName name="_712________________Excel_BuiltIn_Print_Area_1_1_1_1_1_1_1_1_1_1" localSheetId="0">#REF!</definedName>
    <definedName name="_712________________Excel_BuiltIn_Print_Area_1_1_1_1_1_1_1_1_1_1" localSheetId="3">#REF!</definedName>
    <definedName name="_712________________Excel_BuiltIn_Print_Area_1_1_1_1_1_1_1_1_1_1" localSheetId="1">#REF!</definedName>
    <definedName name="_712________________Excel_BuiltIn_Print_Area_1_1_1_1_1_1_1_1_1_1">#REF!</definedName>
    <definedName name="_713________________Excel_BuiltIn_Print_Area_1_1_1_1_1_1_1_1_1_1_1" localSheetId="0">#REF!</definedName>
    <definedName name="_713________________Excel_BuiltIn_Print_Area_1_1_1_1_1_1_1_1_1_1_1" localSheetId="3">#REF!</definedName>
    <definedName name="_713________________Excel_BuiltIn_Print_Area_1_1_1_1_1_1_1_1_1_1_1" localSheetId="1">#REF!</definedName>
    <definedName name="_713________________Excel_BuiltIn_Print_Area_1_1_1_1_1_1_1_1_1_1_1">#REF!</definedName>
    <definedName name="_714________________Excel_BuiltIn_Print_Area_2_1" localSheetId="0">#REF!</definedName>
    <definedName name="_714________________Excel_BuiltIn_Print_Area_2_1" localSheetId="3">#REF!</definedName>
    <definedName name="_714________________Excel_BuiltIn_Print_Area_2_1" localSheetId="1">#REF!</definedName>
    <definedName name="_714________________Excel_BuiltIn_Print_Area_2_1">#REF!</definedName>
    <definedName name="_715________________Excel_BuiltIn_Print_Area_2_1_1" localSheetId="0">#REF!</definedName>
    <definedName name="_715________________Excel_BuiltIn_Print_Area_2_1_1" localSheetId="3">#REF!</definedName>
    <definedName name="_715________________Excel_BuiltIn_Print_Area_2_1_1" localSheetId="1">#REF!</definedName>
    <definedName name="_715________________Excel_BuiltIn_Print_Area_2_1_1">#REF!</definedName>
    <definedName name="_716________________Excel_BuiltIn_Print_Area_2_1_1_1_1_1_1_1_1" localSheetId="0">#REF!</definedName>
    <definedName name="_716________________Excel_BuiltIn_Print_Area_2_1_1_1_1_1_1_1_1" localSheetId="3">#REF!</definedName>
    <definedName name="_716________________Excel_BuiltIn_Print_Area_2_1_1_1_1_1_1_1_1" localSheetId="1">#REF!</definedName>
    <definedName name="_716________________Excel_BuiltIn_Print_Area_2_1_1_1_1_1_1_1_1">#REF!</definedName>
    <definedName name="_717________________Excel_BuiltIn_Print_Area_2_1_1_1_1_1_1_1_1_1" localSheetId="0">#REF!</definedName>
    <definedName name="_717________________Excel_BuiltIn_Print_Area_2_1_1_1_1_1_1_1_1_1" localSheetId="3">#REF!</definedName>
    <definedName name="_717________________Excel_BuiltIn_Print_Area_2_1_1_1_1_1_1_1_1_1" localSheetId="1">#REF!</definedName>
    <definedName name="_717________________Excel_BuiltIn_Print_Area_2_1_1_1_1_1_1_1_1_1">#REF!</definedName>
    <definedName name="_718________________Excel_BuiltIn_Print_Area_2_1_1_1_1_1_1_1_1_1_1" localSheetId="0">#REF!</definedName>
    <definedName name="_718________________Excel_BuiltIn_Print_Area_2_1_1_1_1_1_1_1_1_1_1" localSheetId="3">#REF!</definedName>
    <definedName name="_718________________Excel_BuiltIn_Print_Area_2_1_1_1_1_1_1_1_1_1_1" localSheetId="1">#REF!</definedName>
    <definedName name="_718________________Excel_BuiltIn_Print_Area_2_1_1_1_1_1_1_1_1_1_1">#REF!</definedName>
    <definedName name="_719________________Excel_BuiltIn_Print_Area_4_1" localSheetId="0">#REF!</definedName>
    <definedName name="_719________________Excel_BuiltIn_Print_Area_4_1" localSheetId="3">#REF!</definedName>
    <definedName name="_719________________Excel_BuiltIn_Print_Area_4_1" localSheetId="1">#REF!</definedName>
    <definedName name="_719________________Excel_BuiltIn_Print_Area_4_1">#REF!</definedName>
    <definedName name="_720________________Excel_BuiltIn_Print_Area_4_1_1" localSheetId="0">#REF!</definedName>
    <definedName name="_720________________Excel_BuiltIn_Print_Area_4_1_1" localSheetId="3">#REF!</definedName>
    <definedName name="_720________________Excel_BuiltIn_Print_Area_4_1_1" localSheetId="1">#REF!</definedName>
    <definedName name="_720________________Excel_BuiltIn_Print_Area_4_1_1">#REF!</definedName>
    <definedName name="_721________________Excel_BuiltIn_Print_Area_4_1_1_1" localSheetId="0">#REF!</definedName>
    <definedName name="_721________________Excel_BuiltIn_Print_Area_4_1_1_1" localSheetId="3">#REF!</definedName>
    <definedName name="_721________________Excel_BuiltIn_Print_Area_4_1_1_1" localSheetId="1">#REF!</definedName>
    <definedName name="_721________________Excel_BuiltIn_Print_Area_4_1_1_1">#REF!</definedName>
    <definedName name="_722________________Excel_BuiltIn_Print_Area_5_1_1" localSheetId="0">#REF!</definedName>
    <definedName name="_722________________Excel_BuiltIn_Print_Area_5_1_1" localSheetId="3">#REF!</definedName>
    <definedName name="_722________________Excel_BuiltIn_Print_Area_5_1_1" localSheetId="1">#REF!</definedName>
    <definedName name="_722________________Excel_BuiltIn_Print_Area_5_1_1">#REF!</definedName>
    <definedName name="_723________________Excel_BuiltIn_Print_Area_5_1_1_1" localSheetId="0">#REF!</definedName>
    <definedName name="_723________________Excel_BuiltIn_Print_Area_5_1_1_1" localSheetId="3">#REF!</definedName>
    <definedName name="_723________________Excel_BuiltIn_Print_Area_5_1_1_1" localSheetId="1">#REF!</definedName>
    <definedName name="_723________________Excel_BuiltIn_Print_Area_5_1_1_1">#REF!</definedName>
    <definedName name="_724________________Excel_BuiltIn_Print_Area_5_1_1_1_1" localSheetId="0">#REF!</definedName>
    <definedName name="_724________________Excel_BuiltIn_Print_Area_5_1_1_1_1" localSheetId="3">#REF!</definedName>
    <definedName name="_724________________Excel_BuiltIn_Print_Area_5_1_1_1_1" localSheetId="1">#REF!</definedName>
    <definedName name="_724________________Excel_BuiltIn_Print_Area_5_1_1_1_1">#REF!</definedName>
    <definedName name="_725________________Excel_BuiltIn_Print_Area_5_1_1_1_1_1_1" localSheetId="0">#REF!</definedName>
    <definedName name="_725________________Excel_BuiltIn_Print_Area_5_1_1_1_1_1_1" localSheetId="3">#REF!</definedName>
    <definedName name="_725________________Excel_BuiltIn_Print_Area_5_1_1_1_1_1_1" localSheetId="1">#REF!</definedName>
    <definedName name="_725________________Excel_BuiltIn_Print_Area_5_1_1_1_1_1_1">#REF!</definedName>
    <definedName name="_726________________Excel_BuiltIn_Print_Area_5_1_1_1_1_1_1_1" localSheetId="0">#REF!</definedName>
    <definedName name="_726________________Excel_BuiltIn_Print_Area_5_1_1_1_1_1_1_1" localSheetId="3">#REF!</definedName>
    <definedName name="_726________________Excel_BuiltIn_Print_Area_5_1_1_1_1_1_1_1" localSheetId="1">#REF!</definedName>
    <definedName name="_726________________Excel_BuiltIn_Print_Area_5_1_1_1_1_1_1_1">#REF!</definedName>
    <definedName name="_727________________Excel_BuiltIn_Print_Area_5_1_1_1_1_1_1_1_1" localSheetId="0">#REF!</definedName>
    <definedName name="_727________________Excel_BuiltIn_Print_Area_5_1_1_1_1_1_1_1_1" localSheetId="3">#REF!</definedName>
    <definedName name="_727________________Excel_BuiltIn_Print_Area_5_1_1_1_1_1_1_1_1" localSheetId="1">#REF!</definedName>
    <definedName name="_727________________Excel_BuiltIn_Print_Area_5_1_1_1_1_1_1_1_1">#REF!</definedName>
    <definedName name="_728________________Excel_BuiltIn_Print_Area_8_1">"$#REF!.$A$1:$C$3"</definedName>
    <definedName name="_729________________Excel_BuiltIn_Print_Titles_1_1_1" localSheetId="0">#REF!,#REF!</definedName>
    <definedName name="_729________________Excel_BuiltIn_Print_Titles_1_1_1" localSheetId="3">#REF!,#REF!</definedName>
    <definedName name="_729________________Excel_BuiltIn_Print_Titles_1_1_1" localSheetId="1">#REF!,#REF!</definedName>
    <definedName name="_729________________Excel_BuiltIn_Print_Titles_1_1_1">#REF!,#REF!</definedName>
    <definedName name="_730________________Excel_BuiltIn_Print_Titles_1_1_1_1" localSheetId="0">#REF!,#REF!</definedName>
    <definedName name="_730________________Excel_BuiltIn_Print_Titles_1_1_1_1" localSheetId="3">#REF!,#REF!</definedName>
    <definedName name="_730________________Excel_BuiltIn_Print_Titles_1_1_1_1" localSheetId="1">#REF!,#REF!</definedName>
    <definedName name="_730________________Excel_BuiltIn_Print_Titles_1_1_1_1">#REF!,#REF!</definedName>
    <definedName name="_755_______________Excel_BuiltIn__FilterDatabase_1_1" localSheetId="0">#REF!</definedName>
    <definedName name="_755_______________Excel_BuiltIn__FilterDatabase_1_1" localSheetId="3">#REF!</definedName>
    <definedName name="_755_______________Excel_BuiltIn__FilterDatabase_1_1" localSheetId="1">#REF!</definedName>
    <definedName name="_755_______________Excel_BuiltIn__FilterDatabase_1_1">#REF!</definedName>
    <definedName name="_756_______________Excel_BuiltIn__FilterDatabase_1_1_1" localSheetId="0">#REF!</definedName>
    <definedName name="_756_______________Excel_BuiltIn__FilterDatabase_1_1_1" localSheetId="3">#REF!</definedName>
    <definedName name="_756_______________Excel_BuiltIn__FilterDatabase_1_1_1" localSheetId="1">#REF!</definedName>
    <definedName name="_756_______________Excel_BuiltIn__FilterDatabase_1_1_1">#REF!</definedName>
    <definedName name="_757_______________Excel_BuiltIn__FilterDatabase_4_1" localSheetId="0">#REF!</definedName>
    <definedName name="_757_______________Excel_BuiltIn__FilterDatabase_4_1" localSheetId="3">#REF!</definedName>
    <definedName name="_757_______________Excel_BuiltIn__FilterDatabase_4_1" localSheetId="1">#REF!</definedName>
    <definedName name="_757_______________Excel_BuiltIn__FilterDatabase_4_1">#REF!</definedName>
    <definedName name="_758_______________Excel_BuiltIn__FilterDatabase_5_1" localSheetId="0">#REF!</definedName>
    <definedName name="_758_______________Excel_BuiltIn__FilterDatabase_5_1" localSheetId="3">#REF!</definedName>
    <definedName name="_758_______________Excel_BuiltIn__FilterDatabase_5_1" localSheetId="1">#REF!</definedName>
    <definedName name="_758_______________Excel_BuiltIn__FilterDatabase_5_1">#REF!</definedName>
    <definedName name="_759_______________Excel_BuiltIn__FilterDatabase_5_1_1" localSheetId="0">#REF!</definedName>
    <definedName name="_759_______________Excel_BuiltIn__FilterDatabase_5_1_1" localSheetId="3">#REF!</definedName>
    <definedName name="_759_______________Excel_BuiltIn__FilterDatabase_5_1_1" localSheetId="1">#REF!</definedName>
    <definedName name="_759_______________Excel_BuiltIn__FilterDatabase_5_1_1">#REF!</definedName>
    <definedName name="_760_______________Excel_BuiltIn__FilterDatabase_6_1" localSheetId="0">#REF!</definedName>
    <definedName name="_760_______________Excel_BuiltIn__FilterDatabase_6_1" localSheetId="3">#REF!</definedName>
    <definedName name="_760_______________Excel_BuiltIn__FilterDatabase_6_1" localSheetId="1">#REF!</definedName>
    <definedName name="_760_______________Excel_BuiltIn__FilterDatabase_6_1">#REF!</definedName>
    <definedName name="_761_______________Excel_BuiltIn_Print_Area_1" localSheetId="0">#REF!</definedName>
    <definedName name="_761_______________Excel_BuiltIn_Print_Area_1" localSheetId="3">#REF!</definedName>
    <definedName name="_761_______________Excel_BuiltIn_Print_Area_1" localSheetId="1">#REF!</definedName>
    <definedName name="_761_______________Excel_BuiltIn_Print_Area_1">#REF!</definedName>
    <definedName name="_762_______________Excel_BuiltIn_Print_Area_1_1" localSheetId="0">#REF!</definedName>
    <definedName name="_762_______________Excel_BuiltIn_Print_Area_1_1" localSheetId="3">#REF!</definedName>
    <definedName name="_762_______________Excel_BuiltIn_Print_Area_1_1" localSheetId="1">#REF!</definedName>
    <definedName name="_762_______________Excel_BuiltIn_Print_Area_1_1">#REF!</definedName>
    <definedName name="_763_______________Excel_BuiltIn_Print_Area_1_1_1" localSheetId="0">#REF!</definedName>
    <definedName name="_763_______________Excel_BuiltIn_Print_Area_1_1_1" localSheetId="3">#REF!</definedName>
    <definedName name="_763_______________Excel_BuiltIn_Print_Area_1_1_1" localSheetId="1">#REF!</definedName>
    <definedName name="_763_______________Excel_BuiltIn_Print_Area_1_1_1">#REF!</definedName>
    <definedName name="_764_______________Excel_BuiltIn_Print_Area_1_1_1_1_1_1_1_1_1" localSheetId="0">#REF!</definedName>
    <definedName name="_764_______________Excel_BuiltIn_Print_Area_1_1_1_1_1_1_1_1_1" localSheetId="3">#REF!</definedName>
    <definedName name="_764_______________Excel_BuiltIn_Print_Area_1_1_1_1_1_1_1_1_1" localSheetId="1">#REF!</definedName>
    <definedName name="_764_______________Excel_BuiltIn_Print_Area_1_1_1_1_1_1_1_1_1">#REF!</definedName>
    <definedName name="_765_______________Excel_BuiltIn_Print_Area_1_1_1_1_1_1_1_1_1_1" localSheetId="0">#REF!</definedName>
    <definedName name="_765_______________Excel_BuiltIn_Print_Area_1_1_1_1_1_1_1_1_1_1" localSheetId="3">#REF!</definedName>
    <definedName name="_765_______________Excel_BuiltIn_Print_Area_1_1_1_1_1_1_1_1_1_1" localSheetId="1">#REF!</definedName>
    <definedName name="_765_______________Excel_BuiltIn_Print_Area_1_1_1_1_1_1_1_1_1_1">#REF!</definedName>
    <definedName name="_766_______________Excel_BuiltIn_Print_Area_1_1_1_1_1_1_1_1_1_1_1" localSheetId="0">#REF!</definedName>
    <definedName name="_766_______________Excel_BuiltIn_Print_Area_1_1_1_1_1_1_1_1_1_1_1" localSheetId="3">#REF!</definedName>
    <definedName name="_766_______________Excel_BuiltIn_Print_Area_1_1_1_1_1_1_1_1_1_1_1" localSheetId="1">#REF!</definedName>
    <definedName name="_766_______________Excel_BuiltIn_Print_Area_1_1_1_1_1_1_1_1_1_1_1">#REF!</definedName>
    <definedName name="_767_______________Excel_BuiltIn_Print_Area_2_1" localSheetId="0">#REF!</definedName>
    <definedName name="_767_______________Excel_BuiltIn_Print_Area_2_1" localSheetId="3">#REF!</definedName>
    <definedName name="_767_______________Excel_BuiltIn_Print_Area_2_1" localSheetId="1">#REF!</definedName>
    <definedName name="_767_______________Excel_BuiltIn_Print_Area_2_1">#REF!</definedName>
    <definedName name="_768_______________Excel_BuiltIn_Print_Area_2_1_1" localSheetId="0">#REF!</definedName>
    <definedName name="_768_______________Excel_BuiltIn_Print_Area_2_1_1" localSheetId="3">#REF!</definedName>
    <definedName name="_768_______________Excel_BuiltIn_Print_Area_2_1_1" localSheetId="1">#REF!</definedName>
    <definedName name="_768_______________Excel_BuiltIn_Print_Area_2_1_1">#REF!</definedName>
    <definedName name="_769_______________Excel_BuiltIn_Print_Area_2_1_1_1_1_1_1_1_1" localSheetId="0">#REF!</definedName>
    <definedName name="_769_______________Excel_BuiltIn_Print_Area_2_1_1_1_1_1_1_1_1" localSheetId="3">#REF!</definedName>
    <definedName name="_769_______________Excel_BuiltIn_Print_Area_2_1_1_1_1_1_1_1_1" localSheetId="1">#REF!</definedName>
    <definedName name="_769_______________Excel_BuiltIn_Print_Area_2_1_1_1_1_1_1_1_1">#REF!</definedName>
    <definedName name="_770_______________Excel_BuiltIn_Print_Area_2_1_1_1_1_1_1_1_1_1" localSheetId="0">#REF!</definedName>
    <definedName name="_770_______________Excel_BuiltIn_Print_Area_2_1_1_1_1_1_1_1_1_1" localSheetId="3">#REF!</definedName>
    <definedName name="_770_______________Excel_BuiltIn_Print_Area_2_1_1_1_1_1_1_1_1_1" localSheetId="1">#REF!</definedName>
    <definedName name="_770_______________Excel_BuiltIn_Print_Area_2_1_1_1_1_1_1_1_1_1">#REF!</definedName>
    <definedName name="_771_______________Excel_BuiltIn_Print_Area_2_1_1_1_1_1_1_1_1_1_1" localSheetId="0">#REF!</definedName>
    <definedName name="_771_______________Excel_BuiltIn_Print_Area_2_1_1_1_1_1_1_1_1_1_1" localSheetId="3">#REF!</definedName>
    <definedName name="_771_______________Excel_BuiltIn_Print_Area_2_1_1_1_1_1_1_1_1_1_1" localSheetId="1">#REF!</definedName>
    <definedName name="_771_______________Excel_BuiltIn_Print_Area_2_1_1_1_1_1_1_1_1_1_1">#REF!</definedName>
    <definedName name="_772_______________Excel_BuiltIn_Print_Area_4_1" localSheetId="0">#REF!</definedName>
    <definedName name="_772_______________Excel_BuiltIn_Print_Area_4_1" localSheetId="3">#REF!</definedName>
    <definedName name="_772_______________Excel_BuiltIn_Print_Area_4_1" localSheetId="1">#REF!</definedName>
    <definedName name="_772_______________Excel_BuiltIn_Print_Area_4_1">#REF!</definedName>
    <definedName name="_773_______________Excel_BuiltIn_Print_Area_4_1_1" localSheetId="0">#REF!</definedName>
    <definedName name="_773_______________Excel_BuiltIn_Print_Area_4_1_1" localSheetId="3">#REF!</definedName>
    <definedName name="_773_______________Excel_BuiltIn_Print_Area_4_1_1" localSheetId="1">#REF!</definedName>
    <definedName name="_773_______________Excel_BuiltIn_Print_Area_4_1_1">#REF!</definedName>
    <definedName name="_774_______________Excel_BuiltIn_Print_Area_4_1_1_1" localSheetId="0">#REF!</definedName>
    <definedName name="_774_______________Excel_BuiltIn_Print_Area_4_1_1_1" localSheetId="3">#REF!</definedName>
    <definedName name="_774_______________Excel_BuiltIn_Print_Area_4_1_1_1" localSheetId="1">#REF!</definedName>
    <definedName name="_774_______________Excel_BuiltIn_Print_Area_4_1_1_1">#REF!</definedName>
    <definedName name="_775_______________Excel_BuiltIn_Print_Area_5_1_1" localSheetId="0">#REF!</definedName>
    <definedName name="_775_______________Excel_BuiltIn_Print_Area_5_1_1" localSheetId="3">#REF!</definedName>
    <definedName name="_775_______________Excel_BuiltIn_Print_Area_5_1_1" localSheetId="1">#REF!</definedName>
    <definedName name="_775_______________Excel_BuiltIn_Print_Area_5_1_1">#REF!</definedName>
    <definedName name="_776_______________Excel_BuiltIn_Print_Area_5_1_1_1" localSheetId="0">#REF!</definedName>
    <definedName name="_776_______________Excel_BuiltIn_Print_Area_5_1_1_1" localSheetId="3">#REF!</definedName>
    <definedName name="_776_______________Excel_BuiltIn_Print_Area_5_1_1_1" localSheetId="1">#REF!</definedName>
    <definedName name="_776_______________Excel_BuiltIn_Print_Area_5_1_1_1">#REF!</definedName>
    <definedName name="_777_______________Excel_BuiltIn_Print_Area_5_1_1_1_1" localSheetId="0">#REF!</definedName>
    <definedName name="_777_______________Excel_BuiltIn_Print_Area_5_1_1_1_1" localSheetId="3">#REF!</definedName>
    <definedName name="_777_______________Excel_BuiltIn_Print_Area_5_1_1_1_1" localSheetId="1">#REF!</definedName>
    <definedName name="_777_______________Excel_BuiltIn_Print_Area_5_1_1_1_1">#REF!</definedName>
    <definedName name="_778_______________Excel_BuiltIn_Print_Area_5_1_1_1_1_1_1" localSheetId="0">#REF!</definedName>
    <definedName name="_778_______________Excel_BuiltIn_Print_Area_5_1_1_1_1_1_1" localSheetId="3">#REF!</definedName>
    <definedName name="_778_______________Excel_BuiltIn_Print_Area_5_1_1_1_1_1_1" localSheetId="1">#REF!</definedName>
    <definedName name="_778_______________Excel_BuiltIn_Print_Area_5_1_1_1_1_1_1">#REF!</definedName>
    <definedName name="_779_______________Excel_BuiltIn_Print_Area_5_1_1_1_1_1_1_1" localSheetId="0">#REF!</definedName>
    <definedName name="_779_______________Excel_BuiltIn_Print_Area_5_1_1_1_1_1_1_1" localSheetId="3">#REF!</definedName>
    <definedName name="_779_______________Excel_BuiltIn_Print_Area_5_1_1_1_1_1_1_1" localSheetId="1">#REF!</definedName>
    <definedName name="_779_______________Excel_BuiltIn_Print_Area_5_1_1_1_1_1_1_1">#REF!</definedName>
    <definedName name="_780_______________Excel_BuiltIn_Print_Area_5_1_1_1_1_1_1_1_1" localSheetId="0">#REF!</definedName>
    <definedName name="_780_______________Excel_BuiltIn_Print_Area_5_1_1_1_1_1_1_1_1" localSheetId="3">#REF!</definedName>
    <definedName name="_780_______________Excel_BuiltIn_Print_Area_5_1_1_1_1_1_1_1_1" localSheetId="1">#REF!</definedName>
    <definedName name="_780_______________Excel_BuiltIn_Print_Area_5_1_1_1_1_1_1_1_1">#REF!</definedName>
    <definedName name="_781_______________Excel_BuiltIn_Print_Area_8_1">"$#REF!.$A$1:$C$3"</definedName>
    <definedName name="_782_______________Excel_BuiltIn_Print_Titles_1_1_1" localSheetId="0">#REF!,#REF!</definedName>
    <definedName name="_782_______________Excel_BuiltIn_Print_Titles_1_1_1" localSheetId="3">#REF!,#REF!</definedName>
    <definedName name="_782_______________Excel_BuiltIn_Print_Titles_1_1_1" localSheetId="1">#REF!,#REF!</definedName>
    <definedName name="_782_______________Excel_BuiltIn_Print_Titles_1_1_1">#REF!,#REF!</definedName>
    <definedName name="_783_______________Excel_BuiltIn_Print_Titles_1_1_1_1" localSheetId="0">#REF!,#REF!</definedName>
    <definedName name="_783_______________Excel_BuiltIn_Print_Titles_1_1_1_1" localSheetId="3">#REF!,#REF!</definedName>
    <definedName name="_783_______________Excel_BuiltIn_Print_Titles_1_1_1_1" localSheetId="1">#REF!,#REF!</definedName>
    <definedName name="_783_______________Excel_BuiltIn_Print_Titles_1_1_1_1">#REF!,#REF!</definedName>
    <definedName name="_784______________Excel_BuiltIn__FilterDatabase_1_1" localSheetId="0">#REF!</definedName>
    <definedName name="_784______________Excel_BuiltIn__FilterDatabase_1_1" localSheetId="3">#REF!</definedName>
    <definedName name="_784______________Excel_BuiltIn__FilterDatabase_1_1" localSheetId="1">#REF!</definedName>
    <definedName name="_784______________Excel_BuiltIn__FilterDatabase_1_1">#REF!</definedName>
    <definedName name="_785______________Excel_BuiltIn__FilterDatabase_1_1_1" localSheetId="0">#REF!</definedName>
    <definedName name="_785______________Excel_BuiltIn__FilterDatabase_1_1_1" localSheetId="3">#REF!</definedName>
    <definedName name="_785______________Excel_BuiltIn__FilterDatabase_1_1_1" localSheetId="1">#REF!</definedName>
    <definedName name="_785______________Excel_BuiltIn__FilterDatabase_1_1_1">#REF!</definedName>
    <definedName name="_786______________Excel_BuiltIn__FilterDatabase_4_1" localSheetId="0">#REF!</definedName>
    <definedName name="_786______________Excel_BuiltIn__FilterDatabase_4_1" localSheetId="3">#REF!</definedName>
    <definedName name="_786______________Excel_BuiltIn__FilterDatabase_4_1" localSheetId="1">#REF!</definedName>
    <definedName name="_786______________Excel_BuiltIn__FilterDatabase_4_1">#REF!</definedName>
    <definedName name="_787______________Excel_BuiltIn__FilterDatabase_5_1" localSheetId="0">#REF!</definedName>
    <definedName name="_787______________Excel_BuiltIn__FilterDatabase_5_1" localSheetId="3">#REF!</definedName>
    <definedName name="_787______________Excel_BuiltIn__FilterDatabase_5_1" localSheetId="1">#REF!</definedName>
    <definedName name="_787______________Excel_BuiltIn__FilterDatabase_5_1">#REF!</definedName>
    <definedName name="_788______________Excel_BuiltIn__FilterDatabase_5_1_1" localSheetId="0">#REF!</definedName>
    <definedName name="_788______________Excel_BuiltIn__FilterDatabase_5_1_1" localSheetId="3">#REF!</definedName>
    <definedName name="_788______________Excel_BuiltIn__FilterDatabase_5_1_1" localSheetId="1">#REF!</definedName>
    <definedName name="_788______________Excel_BuiltIn__FilterDatabase_5_1_1">#REF!</definedName>
    <definedName name="_789______________Excel_BuiltIn__FilterDatabase_6_1" localSheetId="0">#REF!</definedName>
    <definedName name="_789______________Excel_BuiltIn__FilterDatabase_6_1" localSheetId="3">#REF!</definedName>
    <definedName name="_789______________Excel_BuiltIn__FilterDatabase_6_1" localSheetId="1">#REF!</definedName>
    <definedName name="_789______________Excel_BuiltIn__FilterDatabase_6_1">#REF!</definedName>
    <definedName name="_790______________Excel_BuiltIn_Print_Area_1" localSheetId="0">#REF!</definedName>
    <definedName name="_790______________Excel_BuiltIn_Print_Area_1" localSheetId="3">#REF!</definedName>
    <definedName name="_790______________Excel_BuiltIn_Print_Area_1" localSheetId="1">#REF!</definedName>
    <definedName name="_790______________Excel_BuiltIn_Print_Area_1">#REF!</definedName>
    <definedName name="_791______________Excel_BuiltIn_Print_Area_1_1" localSheetId="0">#REF!</definedName>
    <definedName name="_791______________Excel_BuiltIn_Print_Area_1_1" localSheetId="3">#REF!</definedName>
    <definedName name="_791______________Excel_BuiltIn_Print_Area_1_1" localSheetId="1">#REF!</definedName>
    <definedName name="_791______________Excel_BuiltIn_Print_Area_1_1">#REF!</definedName>
    <definedName name="_792______________Excel_BuiltIn_Print_Area_1_1_1" localSheetId="0">#REF!</definedName>
    <definedName name="_792______________Excel_BuiltIn_Print_Area_1_1_1" localSheetId="3">#REF!</definedName>
    <definedName name="_792______________Excel_BuiltIn_Print_Area_1_1_1" localSheetId="1">#REF!</definedName>
    <definedName name="_792______________Excel_BuiltIn_Print_Area_1_1_1">#REF!</definedName>
    <definedName name="_793______________Excel_BuiltIn_Print_Area_1_1_1_1_1_1_1_1_1" localSheetId="0">#REF!</definedName>
    <definedName name="_793______________Excel_BuiltIn_Print_Area_1_1_1_1_1_1_1_1_1" localSheetId="3">#REF!</definedName>
    <definedName name="_793______________Excel_BuiltIn_Print_Area_1_1_1_1_1_1_1_1_1" localSheetId="1">#REF!</definedName>
    <definedName name="_793______________Excel_BuiltIn_Print_Area_1_1_1_1_1_1_1_1_1">#REF!</definedName>
    <definedName name="_794______________Excel_BuiltIn_Print_Area_1_1_1_1_1_1_1_1_1_1" localSheetId="0">#REF!</definedName>
    <definedName name="_794______________Excel_BuiltIn_Print_Area_1_1_1_1_1_1_1_1_1_1" localSheetId="3">#REF!</definedName>
    <definedName name="_794______________Excel_BuiltIn_Print_Area_1_1_1_1_1_1_1_1_1_1" localSheetId="1">#REF!</definedName>
    <definedName name="_794______________Excel_BuiltIn_Print_Area_1_1_1_1_1_1_1_1_1_1">#REF!</definedName>
    <definedName name="_795______________Excel_BuiltIn_Print_Area_1_1_1_1_1_1_1_1_1_1_1" localSheetId="0">#REF!</definedName>
    <definedName name="_795______________Excel_BuiltIn_Print_Area_1_1_1_1_1_1_1_1_1_1_1" localSheetId="3">#REF!</definedName>
    <definedName name="_795______________Excel_BuiltIn_Print_Area_1_1_1_1_1_1_1_1_1_1_1" localSheetId="1">#REF!</definedName>
    <definedName name="_795______________Excel_BuiltIn_Print_Area_1_1_1_1_1_1_1_1_1_1_1">#REF!</definedName>
    <definedName name="_796______________Excel_BuiltIn_Print_Area_2_1" localSheetId="0">#REF!</definedName>
    <definedName name="_796______________Excel_BuiltIn_Print_Area_2_1" localSheetId="3">#REF!</definedName>
    <definedName name="_796______________Excel_BuiltIn_Print_Area_2_1" localSheetId="1">#REF!</definedName>
    <definedName name="_796______________Excel_BuiltIn_Print_Area_2_1">#REF!</definedName>
    <definedName name="_797______________Excel_BuiltIn_Print_Area_2_1_1" localSheetId="0">#REF!</definedName>
    <definedName name="_797______________Excel_BuiltIn_Print_Area_2_1_1" localSheetId="3">#REF!</definedName>
    <definedName name="_797______________Excel_BuiltIn_Print_Area_2_1_1" localSheetId="1">#REF!</definedName>
    <definedName name="_797______________Excel_BuiltIn_Print_Area_2_1_1">#REF!</definedName>
    <definedName name="_798______________Excel_BuiltIn_Print_Area_2_1_1_1_1_1_1_1_1" localSheetId="0">#REF!</definedName>
    <definedName name="_798______________Excel_BuiltIn_Print_Area_2_1_1_1_1_1_1_1_1" localSheetId="3">#REF!</definedName>
    <definedName name="_798______________Excel_BuiltIn_Print_Area_2_1_1_1_1_1_1_1_1" localSheetId="1">#REF!</definedName>
    <definedName name="_798______________Excel_BuiltIn_Print_Area_2_1_1_1_1_1_1_1_1">#REF!</definedName>
    <definedName name="_799______________Excel_BuiltIn_Print_Area_2_1_1_1_1_1_1_1_1_1" localSheetId="0">#REF!</definedName>
    <definedName name="_799______________Excel_BuiltIn_Print_Area_2_1_1_1_1_1_1_1_1_1" localSheetId="3">#REF!</definedName>
    <definedName name="_799______________Excel_BuiltIn_Print_Area_2_1_1_1_1_1_1_1_1_1" localSheetId="1">#REF!</definedName>
    <definedName name="_799______________Excel_BuiltIn_Print_Area_2_1_1_1_1_1_1_1_1_1">#REF!</definedName>
    <definedName name="_800______________Excel_BuiltIn_Print_Area_2_1_1_1_1_1_1_1_1_1_1" localSheetId="0">#REF!</definedName>
    <definedName name="_800______________Excel_BuiltIn_Print_Area_2_1_1_1_1_1_1_1_1_1_1" localSheetId="3">#REF!</definedName>
    <definedName name="_800______________Excel_BuiltIn_Print_Area_2_1_1_1_1_1_1_1_1_1_1" localSheetId="1">#REF!</definedName>
    <definedName name="_800______________Excel_BuiltIn_Print_Area_2_1_1_1_1_1_1_1_1_1_1">#REF!</definedName>
    <definedName name="_801______________Excel_BuiltIn_Print_Area_4_1" localSheetId="0">#REF!</definedName>
    <definedName name="_801______________Excel_BuiltIn_Print_Area_4_1" localSheetId="3">#REF!</definedName>
    <definedName name="_801______________Excel_BuiltIn_Print_Area_4_1" localSheetId="1">#REF!</definedName>
    <definedName name="_801______________Excel_BuiltIn_Print_Area_4_1">#REF!</definedName>
    <definedName name="_802______________Excel_BuiltIn_Print_Area_4_1_1" localSheetId="0">#REF!</definedName>
    <definedName name="_802______________Excel_BuiltIn_Print_Area_4_1_1" localSheetId="3">#REF!</definedName>
    <definedName name="_802______________Excel_BuiltIn_Print_Area_4_1_1" localSheetId="1">#REF!</definedName>
    <definedName name="_802______________Excel_BuiltIn_Print_Area_4_1_1">#REF!</definedName>
    <definedName name="_803______________Excel_BuiltIn_Print_Area_4_1_1_1" localSheetId="0">#REF!</definedName>
    <definedName name="_803______________Excel_BuiltIn_Print_Area_4_1_1_1" localSheetId="3">#REF!</definedName>
    <definedName name="_803______________Excel_BuiltIn_Print_Area_4_1_1_1" localSheetId="1">#REF!</definedName>
    <definedName name="_803______________Excel_BuiltIn_Print_Area_4_1_1_1">#REF!</definedName>
    <definedName name="_804______________Excel_BuiltIn_Print_Area_5_1_1" localSheetId="0">#REF!</definedName>
    <definedName name="_804______________Excel_BuiltIn_Print_Area_5_1_1" localSheetId="3">#REF!</definedName>
    <definedName name="_804______________Excel_BuiltIn_Print_Area_5_1_1" localSheetId="1">#REF!</definedName>
    <definedName name="_804______________Excel_BuiltIn_Print_Area_5_1_1">#REF!</definedName>
    <definedName name="_805______________Excel_BuiltIn_Print_Area_5_1_1_1" localSheetId="0">#REF!</definedName>
    <definedName name="_805______________Excel_BuiltIn_Print_Area_5_1_1_1" localSheetId="3">#REF!</definedName>
    <definedName name="_805______________Excel_BuiltIn_Print_Area_5_1_1_1" localSheetId="1">#REF!</definedName>
    <definedName name="_805______________Excel_BuiltIn_Print_Area_5_1_1_1">#REF!</definedName>
    <definedName name="_806______________Excel_BuiltIn_Print_Area_5_1_1_1_1" localSheetId="0">#REF!</definedName>
    <definedName name="_806______________Excel_BuiltIn_Print_Area_5_1_1_1_1" localSheetId="3">#REF!</definedName>
    <definedName name="_806______________Excel_BuiltIn_Print_Area_5_1_1_1_1" localSheetId="1">#REF!</definedName>
    <definedName name="_806______________Excel_BuiltIn_Print_Area_5_1_1_1_1">#REF!</definedName>
    <definedName name="_807______________Excel_BuiltIn_Print_Area_5_1_1_1_1_1_1" localSheetId="0">#REF!</definedName>
    <definedName name="_807______________Excel_BuiltIn_Print_Area_5_1_1_1_1_1_1" localSheetId="3">#REF!</definedName>
    <definedName name="_807______________Excel_BuiltIn_Print_Area_5_1_1_1_1_1_1" localSheetId="1">#REF!</definedName>
    <definedName name="_807______________Excel_BuiltIn_Print_Area_5_1_1_1_1_1_1">#REF!</definedName>
    <definedName name="_808______________Excel_BuiltIn_Print_Area_5_1_1_1_1_1_1_1" localSheetId="0">#REF!</definedName>
    <definedName name="_808______________Excel_BuiltIn_Print_Area_5_1_1_1_1_1_1_1" localSheetId="3">#REF!</definedName>
    <definedName name="_808______________Excel_BuiltIn_Print_Area_5_1_1_1_1_1_1_1" localSheetId="1">#REF!</definedName>
    <definedName name="_808______________Excel_BuiltIn_Print_Area_5_1_1_1_1_1_1_1">#REF!</definedName>
    <definedName name="_809______________Excel_BuiltIn_Print_Area_5_1_1_1_1_1_1_1_1" localSheetId="0">#REF!</definedName>
    <definedName name="_809______________Excel_BuiltIn_Print_Area_5_1_1_1_1_1_1_1_1" localSheetId="3">#REF!</definedName>
    <definedName name="_809______________Excel_BuiltIn_Print_Area_5_1_1_1_1_1_1_1_1" localSheetId="1">#REF!</definedName>
    <definedName name="_809______________Excel_BuiltIn_Print_Area_5_1_1_1_1_1_1_1_1">#REF!</definedName>
    <definedName name="_810______________Excel_BuiltIn_Print_Area_8_1">"$#REF!.$A$1:$C$3"</definedName>
    <definedName name="_811______________Excel_BuiltIn_Print_Titles_1_1_1" localSheetId="0">#REF!,#REF!</definedName>
    <definedName name="_811______________Excel_BuiltIn_Print_Titles_1_1_1" localSheetId="3">#REF!,#REF!</definedName>
    <definedName name="_811______________Excel_BuiltIn_Print_Titles_1_1_1" localSheetId="1">#REF!,#REF!</definedName>
    <definedName name="_811______________Excel_BuiltIn_Print_Titles_1_1_1">#REF!,#REF!</definedName>
    <definedName name="_812______________Excel_BuiltIn_Print_Titles_1_1_1_1" localSheetId="0">#REF!,#REF!</definedName>
    <definedName name="_812______________Excel_BuiltIn_Print_Titles_1_1_1_1" localSheetId="3">#REF!,#REF!</definedName>
    <definedName name="_812______________Excel_BuiltIn_Print_Titles_1_1_1_1" localSheetId="1">#REF!,#REF!</definedName>
    <definedName name="_812______________Excel_BuiltIn_Print_Titles_1_1_1_1">#REF!,#REF!</definedName>
    <definedName name="_A1" localSheetId="0">#REF!</definedName>
    <definedName name="_A1" localSheetId="3">#REF!</definedName>
    <definedName name="_A1" localSheetId="1">#REF!</definedName>
    <definedName name="_A1">#REF!</definedName>
    <definedName name="_A2" localSheetId="0">#REF!</definedName>
    <definedName name="_A2" localSheetId="3">#REF!</definedName>
    <definedName name="_A2" localSheetId="1">#REF!</definedName>
    <definedName name="_A2">#REF!</definedName>
    <definedName name="_A3" localSheetId="0">#REF!</definedName>
    <definedName name="_A3" localSheetId="3">#REF!</definedName>
    <definedName name="_A3" localSheetId="1">#REF!</definedName>
    <definedName name="_A3">#REF!</definedName>
    <definedName name="_A4" localSheetId="0">#REF!</definedName>
    <definedName name="_A4" localSheetId="3">#REF!</definedName>
    <definedName name="_A4" localSheetId="1">#REF!</definedName>
    <definedName name="_A4">#REF!</definedName>
    <definedName name="_A5" localSheetId="0">#REF!</definedName>
    <definedName name="_A5" localSheetId="3">#REF!</definedName>
    <definedName name="_A5" localSheetId="1">#REF!</definedName>
    <definedName name="_A5">#REF!</definedName>
    <definedName name="_Avr0102">'[4]Ex-Rate'!$E$60</definedName>
    <definedName name="_Avr0202">'[4]Ex-Rate'!$E$61</definedName>
    <definedName name="_Avr0302">'[4]Ex-Rate'!$E$62</definedName>
    <definedName name="_Avr0402">'[4]Ex-Rate'!$E$63</definedName>
    <definedName name="_Avr0502">'[4]Ex-Rate'!$E$64</definedName>
    <definedName name="_Avr0602">'[4]Ex-Rate'!$E$65</definedName>
    <definedName name="_Avr0701">'[4]Ex-Rate'!$E$54</definedName>
    <definedName name="_Avr0702">'[4]Ex-Rate'!$E$66</definedName>
    <definedName name="_Avr0801">'[4]Ex-Rate'!$E$55</definedName>
    <definedName name="_Avr0802">'[4]Ex-Rate'!$E$67</definedName>
    <definedName name="_Avr0901">'[4]Ex-Rate'!$E$56</definedName>
    <definedName name="_Avr0902">'[4]Ex-Rate'!$E$68</definedName>
    <definedName name="_Avr1001">'[4]Ex-Rate'!$E$57</definedName>
    <definedName name="_Avr1002">'[4]Ex-Rate'!$E$69</definedName>
    <definedName name="_Avr1101">'[4]Ex-Rate'!$E$58</definedName>
    <definedName name="_Avr1102">'[4]Ex-Rate'!$E$70</definedName>
    <definedName name="_Avr1201">'[4]Ex-Rate'!$E$59</definedName>
    <definedName name="_avr1202">'[4]Ex-Rate'!$E$71</definedName>
    <definedName name="_DAT14" localSheetId="0">'[2]C1 NOV'!#REF!</definedName>
    <definedName name="_DAT14" localSheetId="3">'[2]C1 NOV'!#REF!</definedName>
    <definedName name="_DAT14" localSheetId="1">'[2]C1 NOV'!#REF!</definedName>
    <definedName name="_DAT14">'[2]C1 NOV'!#REF!</definedName>
    <definedName name="_DAT15" localSheetId="0">'[3]9'!#REF!</definedName>
    <definedName name="_DAT15" localSheetId="3">'[3]9'!#REF!</definedName>
    <definedName name="_DAT15" localSheetId="1">'[3]9'!#REF!</definedName>
    <definedName name="_DAT15">'[3]9'!#REF!</definedName>
    <definedName name="_DAT16" localSheetId="0">'[3]9'!#REF!</definedName>
    <definedName name="_DAT16" localSheetId="3">'[3]9'!#REF!</definedName>
    <definedName name="_DAT16" localSheetId="1">'[3]9'!#REF!</definedName>
    <definedName name="_DAT16">'[3]9'!#REF!</definedName>
    <definedName name="_DAT17" localSheetId="0">'[3]9'!#REF!</definedName>
    <definedName name="_DAT17" localSheetId="3">'[3]9'!#REF!</definedName>
    <definedName name="_DAT17" localSheetId="1">'[3]9'!#REF!</definedName>
    <definedName name="_DAT17">'[3]9'!#REF!</definedName>
    <definedName name="_DAT18" localSheetId="0">'[3]9'!#REF!</definedName>
    <definedName name="_DAT18" localSheetId="3">'[3]9'!#REF!</definedName>
    <definedName name="_DAT18" localSheetId="1">'[3]9'!#REF!</definedName>
    <definedName name="_DAT18">'[3]9'!#REF!</definedName>
    <definedName name="_DAT19" localSheetId="0">'[3]9'!#REF!</definedName>
    <definedName name="_DAT19" localSheetId="3">'[3]9'!#REF!</definedName>
    <definedName name="_DAT19" localSheetId="1">'[3]9'!#REF!</definedName>
    <definedName name="_DAT19">'[3]9'!#REF!</definedName>
    <definedName name="_DAT2" localSheetId="0">'[2]C1 NOV'!#REF!</definedName>
    <definedName name="_DAT2" localSheetId="3">'[2]C1 NOV'!#REF!</definedName>
    <definedName name="_DAT2" localSheetId="1">'[2]C1 NOV'!#REF!</definedName>
    <definedName name="_DAT2">'[2]C1 NOV'!#REF!</definedName>
    <definedName name="_DAT20" localSheetId="0">'[3]9'!#REF!</definedName>
    <definedName name="_DAT20" localSheetId="3">'[3]9'!#REF!</definedName>
    <definedName name="_DAT20" localSheetId="1">'[3]9'!#REF!</definedName>
    <definedName name="_DAT20">'[3]9'!#REF!</definedName>
    <definedName name="_DAT3" localSheetId="0">'[2]C1 NOV'!#REF!</definedName>
    <definedName name="_DAT3" localSheetId="3">'[2]C1 NOV'!#REF!</definedName>
    <definedName name="_DAT3" localSheetId="1">'[2]C1 NOV'!#REF!</definedName>
    <definedName name="_DAT3">'[2]C1 NOV'!#REF!</definedName>
    <definedName name="_DAT4" localSheetId="0">'[2]C1 NOV'!#REF!</definedName>
    <definedName name="_DAT4" localSheetId="3">'[2]C1 NOV'!#REF!</definedName>
    <definedName name="_DAT4" localSheetId="1">'[2]C1 NOV'!#REF!</definedName>
    <definedName name="_DAT4">'[2]C1 NOV'!#REF!</definedName>
    <definedName name="_DAT5" localSheetId="0">'[2]C1 NOV'!#REF!</definedName>
    <definedName name="_DAT5" localSheetId="3">'[2]C1 NOV'!#REF!</definedName>
    <definedName name="_DAT5" localSheetId="1">'[2]C1 NOV'!#REF!</definedName>
    <definedName name="_DAT5">'[2]C1 NOV'!#REF!</definedName>
    <definedName name="_DAT6" localSheetId="0">'[2]C1 NOV'!#REF!</definedName>
    <definedName name="_DAT6" localSheetId="3">'[2]C1 NOV'!#REF!</definedName>
    <definedName name="_DAT6" localSheetId="1">'[2]C1 NOV'!#REF!</definedName>
    <definedName name="_DAT6">'[2]C1 NOV'!#REF!</definedName>
    <definedName name="_DAT7" localSheetId="0">'[2]C1 NOV'!#REF!</definedName>
    <definedName name="_DAT7" localSheetId="3">'[2]C1 NOV'!#REF!</definedName>
    <definedName name="_DAT7" localSheetId="1">'[2]C1 NOV'!#REF!</definedName>
    <definedName name="_DAT7">'[2]C1 NOV'!#REF!</definedName>
    <definedName name="_DAT8" localSheetId="0">'[2]C1 NOV'!#REF!</definedName>
    <definedName name="_DAT8" localSheetId="3">'[2]C1 NOV'!#REF!</definedName>
    <definedName name="_DAT8" localSheetId="1">'[2]C1 NOV'!#REF!</definedName>
    <definedName name="_DAT8">'[2]C1 NOV'!#REF!</definedName>
    <definedName name="_DAT9" localSheetId="0">'[2]C1 NOV'!#REF!</definedName>
    <definedName name="_DAT9" localSheetId="3">'[2]C1 NOV'!#REF!</definedName>
    <definedName name="_DAT9" localSheetId="1">'[2]C1 NOV'!#REF!</definedName>
    <definedName name="_DAT9">'[2]C1 NOV'!#REF!</definedName>
    <definedName name="_Fill" localSheetId="0" hidden="1">#REF!</definedName>
    <definedName name="_Fill" localSheetId="3" hidden="1">#REF!</definedName>
    <definedName name="_Fill" localSheetId="1" hidden="1">#REF!</definedName>
    <definedName name="_Fill" hidden="1">#REF!</definedName>
    <definedName name="_xlnm._FilterDatabase" localSheetId="2" hidden="1">'LEVEL APRIL''24'!$A$8:$T$771</definedName>
    <definedName name="_xlnm._FilterDatabase" localSheetId="0" hidden="1">'LEVEL BARU'!$A$9:$S$768</definedName>
    <definedName name="_xlnm._FilterDatabase" localSheetId="3" hidden="1">'LEVEL OKTO''23 (2)'!$A$8:$T$781</definedName>
    <definedName name="_xlnm._FilterDatabase" localSheetId="1" hidden="1">'MASTER PART '!$A$9:$S$753</definedName>
    <definedName name="_Key1" localSheetId="0" hidden="1">#REF!</definedName>
    <definedName name="_Key1" localSheetId="3" hidden="1">#REF!</definedName>
    <definedName name="_Key1" localSheetId="1" hidden="1">#REF!</definedName>
    <definedName name="_Key1" localSheetId="5" hidden="1">#REF!</definedName>
    <definedName name="_Key1" hidden="1">#REF!</definedName>
    <definedName name="_Key2" localSheetId="0" hidden="1">#REF!</definedName>
    <definedName name="_Key2" localSheetId="3" hidden="1">#REF!</definedName>
    <definedName name="_Key2" localSheetId="1" hidden="1">#REF!</definedName>
    <definedName name="_Key2" localSheetId="5" hidden="1">#REF!</definedName>
    <definedName name="_Key2" hidden="1">#REF!</definedName>
    <definedName name="_NDS1" localSheetId="0">#REF!</definedName>
    <definedName name="_NDS1" localSheetId="3">#REF!</definedName>
    <definedName name="_NDS1" localSheetId="1">#REF!</definedName>
    <definedName name="_NDS1" localSheetId="5">#REF!</definedName>
    <definedName name="_NDS1">#REF!</definedName>
    <definedName name="_NDS10" localSheetId="0">#REF!</definedName>
    <definedName name="_NDS10" localSheetId="3">#REF!</definedName>
    <definedName name="_NDS10" localSheetId="1">#REF!</definedName>
    <definedName name="_NDS10">#REF!</definedName>
    <definedName name="_NDS11" localSheetId="0">#REF!</definedName>
    <definedName name="_NDS11" localSheetId="3">#REF!</definedName>
    <definedName name="_NDS11" localSheetId="1">#REF!</definedName>
    <definedName name="_NDS11">#REF!</definedName>
    <definedName name="_NDS12" localSheetId="0">#REF!</definedName>
    <definedName name="_NDS12" localSheetId="3">#REF!</definedName>
    <definedName name="_NDS12" localSheetId="1">#REF!</definedName>
    <definedName name="_NDS12">#REF!</definedName>
    <definedName name="_NDS2" localSheetId="0">#REF!</definedName>
    <definedName name="_NDS2" localSheetId="3">#REF!</definedName>
    <definedName name="_NDS2" localSheetId="1">#REF!</definedName>
    <definedName name="_NDS2">#REF!</definedName>
    <definedName name="_NDS3" localSheetId="0">#REF!</definedName>
    <definedName name="_NDS3" localSheetId="3">#REF!</definedName>
    <definedName name="_NDS3" localSheetId="1">#REF!</definedName>
    <definedName name="_NDS3">#REF!</definedName>
    <definedName name="_NDS4" localSheetId="0">#REF!</definedName>
    <definedName name="_NDS4" localSheetId="3">#REF!</definedName>
    <definedName name="_NDS4" localSheetId="1">#REF!</definedName>
    <definedName name="_NDS4">#REF!</definedName>
    <definedName name="_NDS5" localSheetId="0">#REF!</definedName>
    <definedName name="_NDS5" localSheetId="3">#REF!</definedName>
    <definedName name="_NDS5" localSheetId="1">#REF!</definedName>
    <definedName name="_NDS5">#REF!</definedName>
    <definedName name="_NDS6" localSheetId="0">#REF!</definedName>
    <definedName name="_NDS6" localSheetId="3">#REF!</definedName>
    <definedName name="_NDS6" localSheetId="1">#REF!</definedName>
    <definedName name="_NDS6">#REF!</definedName>
    <definedName name="_NDS7" localSheetId="0">#REF!</definedName>
    <definedName name="_NDS7" localSheetId="3">#REF!</definedName>
    <definedName name="_NDS7" localSheetId="1">#REF!</definedName>
    <definedName name="_NDS7">#REF!</definedName>
    <definedName name="_NDS8" localSheetId="0">#REF!</definedName>
    <definedName name="_NDS8" localSheetId="3">#REF!</definedName>
    <definedName name="_NDS8" localSheetId="1">#REF!</definedName>
    <definedName name="_NDS8">#REF!</definedName>
    <definedName name="_NDS9" localSheetId="0">#REF!</definedName>
    <definedName name="_NDS9" localSheetId="3">#REF!</definedName>
    <definedName name="_NDS9" localSheetId="1">#REF!</definedName>
    <definedName name="_NDS9">#REF!</definedName>
    <definedName name="_Order1" hidden="1">255</definedName>
    <definedName name="_Order2" hidden="1">255</definedName>
    <definedName name="_Parse_In" localSheetId="0" hidden="1">#REF!</definedName>
    <definedName name="_Parse_In" localSheetId="3" hidden="1">#REF!</definedName>
    <definedName name="_Parse_In" localSheetId="1" hidden="1">#REF!</definedName>
    <definedName name="_Parse_In" hidden="1">#REF!</definedName>
    <definedName name="_poc01">[6]GeneralInfo!$S$8</definedName>
    <definedName name="_poc02">[6]GeneralInfo!$T$8</definedName>
    <definedName name="_poc03">[6]GeneralInfo!$U$8</definedName>
    <definedName name="_poc05">[6]GeneralInfo!$W$8</definedName>
    <definedName name="_QT81419">#N/A</definedName>
    <definedName name="_Regression_Int" hidden="1">1</definedName>
    <definedName name="_Regression_Y" localSheetId="0" hidden="1">#REF!</definedName>
    <definedName name="_Regression_Y" localSheetId="3" hidden="1">#REF!</definedName>
    <definedName name="_Regression_Y" localSheetId="1" hidden="1">#REF!</definedName>
    <definedName name="_Regression_Y" hidden="1">#REF!</definedName>
    <definedName name="_s10" localSheetId="0">#REF!</definedName>
    <definedName name="_s10" localSheetId="3">#REF!</definedName>
    <definedName name="_s10" localSheetId="1">#REF!</definedName>
    <definedName name="_s10">#REF!</definedName>
    <definedName name="_s11" localSheetId="0">#REF!</definedName>
    <definedName name="_s11" localSheetId="3">#REF!</definedName>
    <definedName name="_s11" localSheetId="1">#REF!</definedName>
    <definedName name="_s11">#REF!</definedName>
    <definedName name="_s12" localSheetId="0">#REF!</definedName>
    <definedName name="_s12" localSheetId="3">#REF!</definedName>
    <definedName name="_s12" localSheetId="1">#REF!</definedName>
    <definedName name="_s12">#REF!</definedName>
    <definedName name="_s2" localSheetId="0">#REF!</definedName>
    <definedName name="_s2" localSheetId="3">#REF!</definedName>
    <definedName name="_s2" localSheetId="1">#REF!</definedName>
    <definedName name="_s2">#REF!</definedName>
    <definedName name="_s3" localSheetId="0">#REF!</definedName>
    <definedName name="_s3" localSheetId="3">#REF!</definedName>
    <definedName name="_s3" localSheetId="1">#REF!</definedName>
    <definedName name="_s3">#REF!</definedName>
    <definedName name="_s4" localSheetId="0">#REF!</definedName>
    <definedName name="_s4" localSheetId="3">#REF!</definedName>
    <definedName name="_s4" localSheetId="1">#REF!</definedName>
    <definedName name="_s4">#REF!</definedName>
    <definedName name="_s5" localSheetId="0">#REF!</definedName>
    <definedName name="_s5" localSheetId="3">#REF!</definedName>
    <definedName name="_s5" localSheetId="1">#REF!</definedName>
    <definedName name="_s5">#REF!</definedName>
    <definedName name="_s6" localSheetId="0">#REF!</definedName>
    <definedName name="_s6" localSheetId="3">#REF!</definedName>
    <definedName name="_s6" localSheetId="1">#REF!</definedName>
    <definedName name="_s6">#REF!</definedName>
    <definedName name="_s7" localSheetId="0">#REF!</definedName>
    <definedName name="_s7" localSheetId="3">#REF!</definedName>
    <definedName name="_s7" localSheetId="1">#REF!</definedName>
    <definedName name="_s7">#REF!</definedName>
    <definedName name="_s8" localSheetId="0">#REF!</definedName>
    <definedName name="_s8" localSheetId="3">#REF!</definedName>
    <definedName name="_s8" localSheetId="1">#REF!</definedName>
    <definedName name="_s8">#REF!</definedName>
    <definedName name="_s9" localSheetId="0">#REF!</definedName>
    <definedName name="_s9" localSheetId="3">#REF!</definedName>
    <definedName name="_s9" localSheetId="1">#REF!</definedName>
    <definedName name="_s9">#REF!</definedName>
    <definedName name="_sc1" localSheetId="0">#REF!</definedName>
    <definedName name="_sc1" localSheetId="3">#REF!</definedName>
    <definedName name="_sc1" localSheetId="1">#REF!</definedName>
    <definedName name="_sc1">#REF!</definedName>
    <definedName name="_sc10" localSheetId="0">#REF!</definedName>
    <definedName name="_sc10" localSheetId="3">#REF!</definedName>
    <definedName name="_sc10" localSheetId="1">#REF!</definedName>
    <definedName name="_sc10">#REF!</definedName>
    <definedName name="_Sort" localSheetId="0" hidden="1">#REF!</definedName>
    <definedName name="_Sort" localSheetId="3" hidden="1">#REF!</definedName>
    <definedName name="_Sort" localSheetId="1" hidden="1">#REF!</definedName>
    <definedName name="_Sort" hidden="1">#REF!</definedName>
    <definedName name="_sr4" localSheetId="0">#REF!</definedName>
    <definedName name="_sr4" localSheetId="3">#REF!</definedName>
    <definedName name="_sr4" localSheetId="1">#REF!</definedName>
    <definedName name="_sr4">#REF!</definedName>
    <definedName name="_sr5" localSheetId="0">#REF!</definedName>
    <definedName name="_sr5" localSheetId="3">#REF!</definedName>
    <definedName name="_sr5" localSheetId="1">#REF!</definedName>
    <definedName name="_sr5">#REF!</definedName>
    <definedName name="_sr6" localSheetId="0">#REF!</definedName>
    <definedName name="_sr6" localSheetId="3">#REF!</definedName>
    <definedName name="_sr6" localSheetId="1">#REF!</definedName>
    <definedName name="_sr6">#REF!</definedName>
    <definedName name="_sr7" localSheetId="0">#REF!</definedName>
    <definedName name="_sr7" localSheetId="3">#REF!</definedName>
    <definedName name="_sr7" localSheetId="1">#REF!</definedName>
    <definedName name="_sr7">#REF!</definedName>
    <definedName name="_sr8" localSheetId="0">#REF!</definedName>
    <definedName name="_sr8" localSheetId="3">#REF!</definedName>
    <definedName name="_sr8" localSheetId="1">#REF!</definedName>
    <definedName name="_sr8">#REF!</definedName>
    <definedName name="_sr9" localSheetId="0">#REF!</definedName>
    <definedName name="_sr9" localSheetId="3">#REF!</definedName>
    <definedName name="_sr9" localSheetId="1">#REF!</definedName>
    <definedName name="_sr9">#REF!</definedName>
    <definedName name="_vib01">[6]GeneralInfo!$L$111</definedName>
    <definedName name="_vib02">[6]GeneralInfo!$L$112</definedName>
    <definedName name="_vib03">[6]GeneralInfo!$L$113</definedName>
    <definedName name="_vib04">[6]GeneralInfo!$L$114</definedName>
    <definedName name="_vib05">[6]GeneralInfo!$L$115</definedName>
    <definedName name="_vib06">[6]GeneralInfo!$L$116</definedName>
    <definedName name="_vib07">[6]GeneralInfo!$L$117</definedName>
    <definedName name="_WIR1">#N/A</definedName>
    <definedName name="_Z1" localSheetId="0">#REF!</definedName>
    <definedName name="_Z1" localSheetId="3">#REF!</definedName>
    <definedName name="_Z1" localSheetId="1">#REF!</definedName>
    <definedName name="_Z1">#REF!</definedName>
    <definedName name="_Z2" localSheetId="0">#REF!</definedName>
    <definedName name="_Z2" localSheetId="3">#REF!</definedName>
    <definedName name="_Z2" localSheetId="1">#REF!</definedName>
    <definedName name="_Z2">#REF!</definedName>
    <definedName name="_Z3" localSheetId="0">#REF!</definedName>
    <definedName name="_Z3" localSheetId="3">#REF!</definedName>
    <definedName name="_Z3" localSheetId="1">#REF!</definedName>
    <definedName name="_Z3">#REF!</definedName>
    <definedName name="_Z4" localSheetId="0">#REF!</definedName>
    <definedName name="_Z4" localSheetId="3">#REF!</definedName>
    <definedName name="_Z4" localSheetId="1">#REF!</definedName>
    <definedName name="_Z4">#REF!</definedName>
    <definedName name="_Z5" localSheetId="0">#REF!</definedName>
    <definedName name="_Z5" localSheetId="3">#REF!</definedName>
    <definedName name="_Z5" localSheetId="1">#REF!</definedName>
    <definedName name="_Z5">#REF!</definedName>
    <definedName name="_Z6" localSheetId="0">#REF!</definedName>
    <definedName name="_Z6" localSheetId="3">#REF!</definedName>
    <definedName name="_Z6" localSheetId="1">#REF!</definedName>
    <definedName name="_Z6">#REF!</definedName>
    <definedName name="_Z7" localSheetId="0">#REF!</definedName>
    <definedName name="_Z7" localSheetId="3">#REF!</definedName>
    <definedName name="_Z7" localSheetId="1">#REF!</definedName>
    <definedName name="_Z7">#REF!</definedName>
    <definedName name="a" localSheetId="0">#REF!</definedName>
    <definedName name="a" localSheetId="3">#REF!</definedName>
    <definedName name="a" localSheetId="1">#REF!</definedName>
    <definedName name="a" localSheetId="4">#REF!</definedName>
    <definedName name="a">#REF!</definedName>
    <definedName name="AA" localSheetId="0" hidden="1">#REF!</definedName>
    <definedName name="AA" localSheetId="3" hidden="1">#REF!</definedName>
    <definedName name="AA" localSheetId="1" hidden="1">#REF!</definedName>
    <definedName name="AA" hidden="1">#REF!</definedName>
    <definedName name="AAA">'[8]SCIAE060.SH(2)'!$BF$1:$BG$65536</definedName>
    <definedName name="aaaa" localSheetId="0" hidden="1">'[5]ocean voyage'!#REF!</definedName>
    <definedName name="aaaa" localSheetId="3" hidden="1">'[5]ocean voyage'!#REF!</definedName>
    <definedName name="aaaa" localSheetId="1" hidden="1">'[5]ocean voyage'!#REF!</definedName>
    <definedName name="aaaa" hidden="1">'[5]ocean voyage'!#REF!</definedName>
    <definedName name="aaaaa" localSheetId="0">#REF!</definedName>
    <definedName name="aaaaa" localSheetId="3">#REF!</definedName>
    <definedName name="aaaaa" localSheetId="1">#REF!</definedName>
    <definedName name="aaaaa" localSheetId="4">#REF!</definedName>
    <definedName name="aaaaa" localSheetId="5">#REF!</definedName>
    <definedName name="aaaaa">#REF!</definedName>
    <definedName name="aaaaaa" localSheetId="0">#REF!</definedName>
    <definedName name="aaaaaa" localSheetId="3">#REF!</definedName>
    <definedName name="aaaaaa" localSheetId="1">#REF!</definedName>
    <definedName name="aaaaaa" localSheetId="4">#REF!</definedName>
    <definedName name="aaaaaa">#REF!</definedName>
    <definedName name="aadgjykiiye" localSheetId="0">#REF!</definedName>
    <definedName name="aadgjykiiye" localSheetId="3">#REF!</definedName>
    <definedName name="aadgjykiiye" localSheetId="1">#REF!</definedName>
    <definedName name="aadgjykiiye">#REF!</definedName>
    <definedName name="add" localSheetId="0" hidden="1">'[5]ocean voyage'!#REF!</definedName>
    <definedName name="add" localSheetId="3" hidden="1">'[5]ocean voyage'!#REF!</definedName>
    <definedName name="add" localSheetId="1" hidden="1">'[5]ocean voyage'!#REF!</definedName>
    <definedName name="add" hidden="1">'[5]ocean voyage'!#REF!</definedName>
    <definedName name="address01">[6]GeneralInfo!$I$6</definedName>
    <definedName name="address02">[6]GeneralInfo!$I$7</definedName>
    <definedName name="address03">[6]GeneralInfo!$I$8</definedName>
    <definedName name="ADSAdsdaDSD" localSheetId="0">#REF!</definedName>
    <definedName name="ADSAdsdaDSD" localSheetId="3">#REF!</definedName>
    <definedName name="ADSAdsdaDSD" localSheetId="1">#REF!</definedName>
    <definedName name="ADSAdsdaDSD">#REF!</definedName>
    <definedName name="agama" localSheetId="0">#REF!</definedName>
    <definedName name="agama" localSheetId="3">#REF!</definedName>
    <definedName name="agama" localSheetId="1">#REF!</definedName>
    <definedName name="agama">#REF!</definedName>
    <definedName name="Agt_02">'[9]Ex-Rate'!$B$67</definedName>
    <definedName name="AGUSTUS" localSheetId="0">#REF!</definedName>
    <definedName name="AGUSTUS" localSheetId="3">#REF!</definedName>
    <definedName name="AGUSTUS" localSheetId="1">#REF!</definedName>
    <definedName name="AGUSTUS" localSheetId="4">#REF!</definedName>
    <definedName name="AGUSTUS" localSheetId="5">#REF!</definedName>
    <definedName name="AGUSTUS">#REF!</definedName>
    <definedName name="aktivasi" localSheetId="0">#REF!</definedName>
    <definedName name="aktivasi" localSheetId="3">#REF!</definedName>
    <definedName name="aktivasi" localSheetId="1">#REF!</definedName>
    <definedName name="aktivasi" localSheetId="5">#REF!</definedName>
    <definedName name="aktivasi">#REF!</definedName>
    <definedName name="alfon" localSheetId="0">#REF!</definedName>
    <definedName name="alfon" localSheetId="3">#REF!</definedName>
    <definedName name="alfon" localSheetId="1">#REF!</definedName>
    <definedName name="alfon">#REF!</definedName>
    <definedName name="an">'[10]WBS (2)salah'!$A$2:$IV$4</definedName>
    <definedName name="anak" localSheetId="0">#REF!</definedName>
    <definedName name="anak" localSheetId="3">#REF!</definedName>
    <definedName name="anak" localSheetId="1">#REF!</definedName>
    <definedName name="anak" localSheetId="4">#REF!</definedName>
    <definedName name="anak" localSheetId="5">#REF!</definedName>
    <definedName name="anak">#REF!</definedName>
    <definedName name="anscount" hidden="1">10</definedName>
    <definedName name="APAFFBB" localSheetId="0">'[11]SE-C'!#REF!</definedName>
    <definedName name="APAFFBB" localSheetId="3">'[11]SE-C'!#REF!</definedName>
    <definedName name="APAFFBB" localSheetId="1">'[11]SE-C'!#REF!</definedName>
    <definedName name="APAFFBB" localSheetId="5">'[11]SE-C'!#REF!</definedName>
    <definedName name="APAFFBB">'[11]SE-C'!#REF!</definedName>
    <definedName name="APAFFCON">'[11]SE-C'!$Y$156</definedName>
    <definedName name="Apr_02">'[9]Ex-Rate'!$B$63</definedName>
    <definedName name="APSUBSCON">'[11]SE-C'!$Y$124</definedName>
    <definedName name="ARAFFCON">'[11]SE-C'!$Y$94</definedName>
    <definedName name="AS2DocOpenMode" hidden="1">"AS2DocumentEdit"</definedName>
    <definedName name="asmak" localSheetId="0">#REF!</definedName>
    <definedName name="asmak" localSheetId="3">#REF!</definedName>
    <definedName name="asmak" localSheetId="1">#REF!</definedName>
    <definedName name="asmak" localSheetId="4">#REF!</definedName>
    <definedName name="asmak" localSheetId="5">#REF!</definedName>
    <definedName name="asmak">#REF!</definedName>
    <definedName name="asmo1" localSheetId="0">#REF!</definedName>
    <definedName name="asmo1" localSheetId="3">#REF!</definedName>
    <definedName name="asmo1" localSheetId="1">#REF!</definedName>
    <definedName name="asmo1" localSheetId="5">#REF!</definedName>
    <definedName name="asmo1">#REF!</definedName>
    <definedName name="asmo2" localSheetId="0">#REF!</definedName>
    <definedName name="asmo2" localSheetId="3">#REF!</definedName>
    <definedName name="asmo2" localSheetId="1">#REF!</definedName>
    <definedName name="asmo2">#REF!</definedName>
    <definedName name="asmo3" localSheetId="0">#REF!</definedName>
    <definedName name="asmo3" localSheetId="3">#REF!</definedName>
    <definedName name="asmo3" localSheetId="1">#REF!</definedName>
    <definedName name="asmo3">#REF!</definedName>
    <definedName name="asmo4" localSheetId="0">#REF!</definedName>
    <definedName name="asmo4" localSheetId="3">#REF!</definedName>
    <definedName name="asmo4" localSheetId="1">#REF!</definedName>
    <definedName name="asmo4">#REF!</definedName>
    <definedName name="asmo5" localSheetId="0">#REF!</definedName>
    <definedName name="asmo5" localSheetId="3">#REF!</definedName>
    <definedName name="asmo5" localSheetId="1">#REF!</definedName>
    <definedName name="asmo5">#REF!</definedName>
    <definedName name="asmo6" localSheetId="0">#REF!</definedName>
    <definedName name="asmo6" localSheetId="3">#REF!</definedName>
    <definedName name="asmo6" localSheetId="1">#REF!</definedName>
    <definedName name="asmo6">#REF!</definedName>
    <definedName name="asmo7" localSheetId="0">#REF!</definedName>
    <definedName name="asmo7" localSheetId="3">#REF!</definedName>
    <definedName name="asmo7" localSheetId="1">#REF!</definedName>
    <definedName name="asmo7">#REF!</definedName>
    <definedName name="asmo8" localSheetId="0">#REF!</definedName>
    <definedName name="asmo8" localSheetId="3">#REF!</definedName>
    <definedName name="asmo8" localSheetId="1">#REF!</definedName>
    <definedName name="asmo8">#REF!</definedName>
    <definedName name="asmo9" localSheetId="0">#REF!</definedName>
    <definedName name="asmo9" localSheetId="3">#REF!</definedName>
    <definedName name="asmo9" localSheetId="1">#REF!</definedName>
    <definedName name="asmo9">#REF!</definedName>
    <definedName name="assaichi" localSheetId="0">#REF!</definedName>
    <definedName name="assaichi" localSheetId="3">#REF!</definedName>
    <definedName name="assaichi" localSheetId="1">#REF!</definedName>
    <definedName name="assaichi">#REF!</definedName>
    <definedName name="AVERAGE" localSheetId="0">#REF!</definedName>
    <definedName name="AVERAGE" localSheetId="3">#REF!</definedName>
    <definedName name="AVERAGE" localSheetId="1">#REF!</definedName>
    <definedName name="AVERAGE">#REF!</definedName>
    <definedName name="Avr_0103">'[12]I.4.1 (2)'!$E$51</definedName>
    <definedName name="Avr_0203">'[12]I.4.1 (2)'!$H$51</definedName>
    <definedName name="Avr_0303">'[12]I.4.1 (2)'!$K$51</definedName>
    <definedName name="Avr_0403">'[12]I.4.1 (2)'!$N$51</definedName>
    <definedName name="BAHT" localSheetId="0">#REF!</definedName>
    <definedName name="BAHT" localSheetId="3">#REF!</definedName>
    <definedName name="BAHT" localSheetId="1">#REF!</definedName>
    <definedName name="BAHT" localSheetId="5">#REF!</definedName>
    <definedName name="BAHT">#REF!</definedName>
    <definedName name="balancesheets">[6]GeneralInfo!$H$38</definedName>
    <definedName name="BB" localSheetId="0">#REF!</definedName>
    <definedName name="BB" localSheetId="3">#REF!</definedName>
    <definedName name="BB" localSheetId="1">#REF!</definedName>
    <definedName name="BB" localSheetId="4">#REF!</definedName>
    <definedName name="BB" localSheetId="5">#REF!</definedName>
    <definedName name="BB">#REF!</definedName>
    <definedName name="bbbbb" localSheetId="0">#REF!</definedName>
    <definedName name="bbbbb" localSheetId="3">#REF!</definedName>
    <definedName name="bbbbb" localSheetId="1">#REF!</definedName>
    <definedName name="bbbbb" localSheetId="4">#REF!</definedName>
    <definedName name="bbbbb">#REF!</definedName>
    <definedName name="BBBBBB" localSheetId="0">#REF!</definedName>
    <definedName name="BBBBBB" localSheetId="3">#REF!</definedName>
    <definedName name="BBBBBB" localSheetId="1">#REF!</definedName>
    <definedName name="BBBBBB" localSheetId="4">#REF!</definedName>
    <definedName name="BBBBBB">#REF!</definedName>
    <definedName name="Beg_Bal">'[13]Kalkulasi Loan'!$C$18:$C$377</definedName>
    <definedName name="bikexpenses">[6]Marshal!$U$267</definedName>
    <definedName name="bookyear">[6]GeneralInfo!$L$25</definedName>
    <definedName name="BS_2">#N/A</definedName>
    <definedName name="BS1_">#N/A</definedName>
    <definedName name="BS2_">#N/A</definedName>
    <definedName name="BS2LWP">#N/A</definedName>
    <definedName name="bsc_months">[14]Sheet1!$D$2:$D$13</definedName>
    <definedName name="BUGET91V" localSheetId="0">#REF!</definedName>
    <definedName name="BUGET91V" localSheetId="3">#REF!</definedName>
    <definedName name="BUGET91V" localSheetId="1">#REF!</definedName>
    <definedName name="BUGET91V" localSheetId="5">#REF!</definedName>
    <definedName name="BUGET91V">#REF!</definedName>
    <definedName name="BUGET91V_1" localSheetId="0">#REF!</definedName>
    <definedName name="BUGET91V_1" localSheetId="3">#REF!</definedName>
    <definedName name="BUGET91V_1" localSheetId="1">#REF!</definedName>
    <definedName name="BUGET91V_1" localSheetId="5">#REF!</definedName>
    <definedName name="BUGET91V_1">#REF!</definedName>
    <definedName name="BuiltIn_Criteria___0" localSheetId="0">#REF!</definedName>
    <definedName name="BuiltIn_Criteria___0" localSheetId="3">#REF!</definedName>
    <definedName name="BuiltIn_Criteria___0" localSheetId="1">#REF!</definedName>
    <definedName name="BuiltIn_Criteria___0" localSheetId="5">#REF!</definedName>
    <definedName name="BuiltIn_Criteria___0">#REF!</definedName>
    <definedName name="BuiltIn_Database___0" localSheetId="0">#REF!</definedName>
    <definedName name="BuiltIn_Database___0" localSheetId="3">#REF!</definedName>
    <definedName name="BuiltIn_Database___0" localSheetId="1">#REF!</definedName>
    <definedName name="BuiltIn_Database___0">#REF!</definedName>
    <definedName name="bulanan">#N/A</definedName>
    <definedName name="businesstype">[6]GeneralInfo!$I$9</definedName>
    <definedName name="BUT_ONE">'[15]BUT-1'!$A$2:$J$43</definedName>
    <definedName name="caforward" localSheetId="0">#REF!</definedName>
    <definedName name="caforward" localSheetId="3">#REF!</definedName>
    <definedName name="caforward" localSheetId="1">#REF!</definedName>
    <definedName name="caforward" localSheetId="5">#REF!</definedName>
    <definedName name="caforward">#REF!</definedName>
    <definedName name="calendar">[6]GeneralInfo!$F$25</definedName>
    <definedName name="Cash_minimum" localSheetId="0">#REF!</definedName>
    <definedName name="Cash_minimum" localSheetId="3">#REF!</definedName>
    <definedName name="Cash_minimum" localSheetId="1">#REF!</definedName>
    <definedName name="Cash_minimum">#REF!</definedName>
    <definedName name="CATDET2" localSheetId="0">'[16]2002'!#REF!</definedName>
    <definedName name="CATDET2" localSheetId="3">'[16]2002'!#REF!</definedName>
    <definedName name="CATDET2" localSheetId="1">'[16]2002'!#REF!</definedName>
    <definedName name="CATDET2">'[16]2002'!#REF!</definedName>
    <definedName name="CD_Area">'[17]List Area'!$B$6:$B$81</definedName>
    <definedName name="cek" localSheetId="0">#REF!</definedName>
    <definedName name="cek" localSheetId="3">#REF!</definedName>
    <definedName name="cek" localSheetId="1">#REF!</definedName>
    <definedName name="cek" localSheetId="5">#REF!</definedName>
    <definedName name="cek">#REF!</definedName>
    <definedName name="CHECK_1" localSheetId="0">#REF!</definedName>
    <definedName name="CHECK_1" localSheetId="3">#REF!</definedName>
    <definedName name="CHECK_1" localSheetId="1">#REF!</definedName>
    <definedName name="CHECK_1" localSheetId="5">#REF!</definedName>
    <definedName name="CHECK_1">#REF!</definedName>
    <definedName name="CHECK_1_1" localSheetId="0">#REF!</definedName>
    <definedName name="CHECK_1_1" localSheetId="3">#REF!</definedName>
    <definedName name="CHECK_1_1" localSheetId="1">#REF!</definedName>
    <definedName name="CHECK_1_1" localSheetId="5">#REF!</definedName>
    <definedName name="CHECK_1_1">#REF!</definedName>
    <definedName name="circle" localSheetId="0">#REF!</definedName>
    <definedName name="circle" localSheetId="3">#REF!</definedName>
    <definedName name="circle" localSheetId="1">#REF!</definedName>
    <definedName name="circle">#REF!</definedName>
    <definedName name="coba" localSheetId="0">#REF!</definedName>
    <definedName name="coba" localSheetId="3">#REF!</definedName>
    <definedName name="coba" localSheetId="1">#REF!</definedName>
    <definedName name="coba">#REF!</definedName>
    <definedName name="companyofficer">[6]GeneralInfo!$X$42</definedName>
    <definedName name="computer">[6]GeneralInfo!$J$19</definedName>
    <definedName name="CONS">#N/A</definedName>
    <definedName name="cooperation">[6]GeneralInfo!$T$15</definedName>
    <definedName name="cred" localSheetId="0">#REF!</definedName>
    <definedName name="cred" localSheetId="3">#REF!</definedName>
    <definedName name="cred" localSheetId="1">#REF!</definedName>
    <definedName name="cred">#REF!</definedName>
    <definedName name="_xlnm.Criteria" localSheetId="0">#REF!</definedName>
    <definedName name="_xlnm.Criteria" localSheetId="3">#REF!</definedName>
    <definedName name="_xlnm.Criteria" localSheetId="1">#REF!</definedName>
    <definedName name="_xlnm.Criteria">#REF!</definedName>
    <definedName name="CUB42T" localSheetId="0">'[16]2002'!#REF!</definedName>
    <definedName name="CUB42T" localSheetId="3">'[16]2002'!#REF!</definedName>
    <definedName name="CUB42T" localSheetId="1">'[16]2002'!#REF!</definedName>
    <definedName name="CUB42T">'[16]2002'!#REF!</definedName>
    <definedName name="Customer_Group">[18]Customer!$E$4:$F$516</definedName>
    <definedName name="cvf" localSheetId="0">#REF!</definedName>
    <definedName name="cvf" localSheetId="3">#REF!</definedName>
    <definedName name="cvf" localSheetId="1">#REF!</definedName>
    <definedName name="cvf" localSheetId="5">#REF!</definedName>
    <definedName name="cvf">#REF!</definedName>
    <definedName name="D" localSheetId="0">#REF!</definedName>
    <definedName name="D" localSheetId="3">#REF!</definedName>
    <definedName name="D" localSheetId="1">#REF!</definedName>
    <definedName name="D" localSheetId="5">#REF!</definedName>
    <definedName name="D">#REF!</definedName>
    <definedName name="DATA" localSheetId="0">#REF!</definedName>
    <definedName name="DATA" localSheetId="3">#REF!</definedName>
    <definedName name="DATA" localSheetId="1">#REF!</definedName>
    <definedName name="DATA" localSheetId="4">#REF!</definedName>
    <definedName name="DAT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4">#REF!</definedName>
    <definedName name="_xlnm.Database">#REF!</definedName>
    <definedName name="databse1" localSheetId="0">#REF!</definedName>
    <definedName name="databse1" localSheetId="3">#REF!</definedName>
    <definedName name="databse1" localSheetId="1">#REF!</definedName>
    <definedName name="databse1">#REF!</definedName>
    <definedName name="DataJAP" localSheetId="0">#REF!</definedName>
    <definedName name="DataJAP" localSheetId="3">#REF!</definedName>
    <definedName name="DataJAP" localSheetId="1">#REF!</definedName>
    <definedName name="DataJAP">#REF!</definedName>
    <definedName name="Dates">[19]Data!$G$2:$K$13</definedName>
    <definedName name="dbm">[6]GeneralInfo!$V$22</definedName>
    <definedName name="DCUNEARNED1" localSheetId="0">#REF!</definedName>
    <definedName name="DCUNEARNED1" localSheetId="3">#REF!</definedName>
    <definedName name="DCUNEARNED1" localSheetId="1">#REF!</definedName>
    <definedName name="DCUNEARNED1">#REF!</definedName>
    <definedName name="DCUNEARNED2" localSheetId="0">#REF!</definedName>
    <definedName name="DCUNEARNED2" localSheetId="3">#REF!</definedName>
    <definedName name="DCUNEARNED2" localSheetId="1">#REF!</definedName>
    <definedName name="DCUNEARNED2">#REF!</definedName>
    <definedName name="DEPRECIATION0" localSheetId="0">#REF!</definedName>
    <definedName name="DEPRECIATION0" localSheetId="3">#REF!</definedName>
    <definedName name="DEPRECIATION0" localSheetId="1">#REF!</definedName>
    <definedName name="DEPRECIATION0">#REF!</definedName>
    <definedName name="depreciationcalculation">[6]GeneralInfo!$X$38</definedName>
    <definedName name="Dept">'[19]Dept code'!$E$6:$J$46</definedName>
    <definedName name="Dept2" localSheetId="0">#REF!</definedName>
    <definedName name="Dept2" localSheetId="3">#REF!</definedName>
    <definedName name="Dept2" localSheetId="1">#REF!</definedName>
    <definedName name="Dept2" localSheetId="5">#REF!</definedName>
    <definedName name="Dept2">#REF!</definedName>
    <definedName name="DESCRIPTION" localSheetId="0">#REF!</definedName>
    <definedName name="DESCRIPTION" localSheetId="3">#REF!</definedName>
    <definedName name="DESCRIPTION" localSheetId="1">#REF!</definedName>
    <definedName name="DESCRIPTION" localSheetId="5">#REF!</definedName>
    <definedName name="DESCRIPTION">#REF!</definedName>
    <definedName name="Direktorat" localSheetId="0">#REF!</definedName>
    <definedName name="Direktorat" localSheetId="3">#REF!</definedName>
    <definedName name="Direktorat" localSheetId="1">#REF!</definedName>
    <definedName name="Direktorat" localSheetId="5">#REF!</definedName>
    <definedName name="Direktorat">#REF!</definedName>
    <definedName name="DISCMSR1" localSheetId="0">#REF!</definedName>
    <definedName name="DISCMSR1" localSheetId="3">#REF!</definedName>
    <definedName name="DISCMSR1" localSheetId="1">#REF!</definedName>
    <definedName name="DISCMSR1">#REF!</definedName>
    <definedName name="DISCMSR10" localSheetId="0">#REF!</definedName>
    <definedName name="DISCMSR10" localSheetId="3">#REF!</definedName>
    <definedName name="DISCMSR10" localSheetId="1">#REF!</definedName>
    <definedName name="DISCMSR10">#REF!</definedName>
    <definedName name="DISCMSR11" localSheetId="0">#REF!</definedName>
    <definedName name="DISCMSR11" localSheetId="3">#REF!</definedName>
    <definedName name="DISCMSR11" localSheetId="1">#REF!</definedName>
    <definedName name="DISCMSR11">#REF!</definedName>
    <definedName name="DISCMSR12" localSheetId="0">#REF!</definedName>
    <definedName name="DISCMSR12" localSheetId="3">#REF!</definedName>
    <definedName name="DISCMSR12" localSheetId="1">#REF!</definedName>
    <definedName name="DISCMSR12">#REF!</definedName>
    <definedName name="DISCMSR2" localSheetId="0">#REF!</definedName>
    <definedName name="DISCMSR2" localSheetId="3">#REF!</definedName>
    <definedName name="DISCMSR2" localSheetId="1">#REF!</definedName>
    <definedName name="DISCMSR2">#REF!</definedName>
    <definedName name="DISCMSR3" localSheetId="0">#REF!</definedName>
    <definedName name="DISCMSR3" localSheetId="3">#REF!</definedName>
    <definedName name="DISCMSR3" localSheetId="1">#REF!</definedName>
    <definedName name="DISCMSR3">#REF!</definedName>
    <definedName name="DISCMSR4" localSheetId="0">#REF!</definedName>
    <definedName name="DISCMSR4" localSheetId="3">#REF!</definedName>
    <definedName name="DISCMSR4" localSheetId="1">#REF!</definedName>
    <definedName name="DISCMSR4">#REF!</definedName>
    <definedName name="DISCMSR5" localSheetId="0">#REF!</definedName>
    <definedName name="DISCMSR5" localSheetId="3">#REF!</definedName>
    <definedName name="DISCMSR5" localSheetId="1">#REF!</definedName>
    <definedName name="DISCMSR5">#REF!</definedName>
    <definedName name="DISCMSR6" localSheetId="0">#REF!</definedName>
    <definedName name="DISCMSR6" localSheetId="3">#REF!</definedName>
    <definedName name="DISCMSR6" localSheetId="1">#REF!</definedName>
    <definedName name="DISCMSR6">#REF!</definedName>
    <definedName name="DISCMSR7" localSheetId="0">#REF!</definedName>
    <definedName name="DISCMSR7" localSheetId="3">#REF!</definedName>
    <definedName name="DISCMSR7" localSheetId="1">#REF!</definedName>
    <definedName name="DISCMSR7">#REF!</definedName>
    <definedName name="DISCMSR8" localSheetId="0">#REF!</definedName>
    <definedName name="DISCMSR8" localSheetId="3">#REF!</definedName>
    <definedName name="DISCMSR8" localSheetId="1">#REF!</definedName>
    <definedName name="DISCMSR8">#REF!</definedName>
    <definedName name="DISCMSR9" localSheetId="0">#REF!</definedName>
    <definedName name="DISCMSR9" localSheetId="3">#REF!</definedName>
    <definedName name="DISCMSR9" localSheetId="1">#REF!</definedName>
    <definedName name="DISCMSR9">#REF!</definedName>
    <definedName name="DM" localSheetId="0">[20]A!#REF!</definedName>
    <definedName name="DM" localSheetId="3">[20]A!#REF!</definedName>
    <definedName name="DM" localSheetId="1">[20]A!#REF!</definedName>
    <definedName name="DM">[20]A!#REF!</definedName>
    <definedName name="Draft" localSheetId="0">#REF!</definedName>
    <definedName name="Draft" localSheetId="3">#REF!</definedName>
    <definedName name="Draft" localSheetId="1">#REF!</definedName>
    <definedName name="Draft" localSheetId="5">#REF!</definedName>
    <definedName name="Draft">#REF!</definedName>
    <definedName name="DUEFROMAFFCON">'[11]SE-C'!$Y$115</definedName>
    <definedName name="DUETOAFFCON">'[11]SE-C'!$Y$175</definedName>
    <definedName name="DUETOSTOCKSUBSCON">'[11]SE-C'!$Y$185</definedName>
    <definedName name="dwd" localSheetId="0">#REF!</definedName>
    <definedName name="dwd" localSheetId="3">#REF!</definedName>
    <definedName name="dwd" localSheetId="1">#REF!</definedName>
    <definedName name="dwd" localSheetId="5">#REF!</definedName>
    <definedName name="dwd">#REF!</definedName>
    <definedName name="E" localSheetId="0">#REF!</definedName>
    <definedName name="E" localSheetId="3">#REF!</definedName>
    <definedName name="E" localSheetId="1">#REF!</definedName>
    <definedName name="E" localSheetId="5">#REF!</definedName>
    <definedName name="E">#REF!</definedName>
    <definedName name="ee" localSheetId="0">#REF!</definedName>
    <definedName name="ee" localSheetId="3">#REF!</definedName>
    <definedName name="ee" localSheetId="1">#REF!</definedName>
    <definedName name="ee" localSheetId="5">#REF!</definedName>
    <definedName name="ee">#REF!</definedName>
    <definedName name="End_Bal">'[13]Kalkulasi Loan'!$I$18:$I$377</definedName>
    <definedName name="endyear">[6]GeneralInfo!$U$25</definedName>
    <definedName name="english">[6]GeneralInfo!$F$22</definedName>
    <definedName name="EPC" localSheetId="0">#REF!</definedName>
    <definedName name="EPC" localSheetId="3">#REF!</definedName>
    <definedName name="EPC" localSheetId="1">#REF!</definedName>
    <definedName name="EPC">#REF!</definedName>
    <definedName name="Equity" localSheetId="0">#REF!</definedName>
    <definedName name="Equity" localSheetId="3">#REF!</definedName>
    <definedName name="Equity" localSheetId="1">#REF!</definedName>
    <definedName name="Equity">#REF!</definedName>
    <definedName name="Excel_BuiltIn__FilterDatabase_1" localSheetId="0">#REF!</definedName>
    <definedName name="Excel_BuiltIn__FilterDatabase_1" localSheetId="3">#REF!</definedName>
    <definedName name="Excel_BuiltIn__FilterDatabase_1" localSheetId="1">#REF!</definedName>
    <definedName name="Excel_BuiltIn__FilterDatabase_1">#REF!</definedName>
    <definedName name="Excel_BuiltIn__FilterDatabase_1_1" localSheetId="0">#REF!</definedName>
    <definedName name="Excel_BuiltIn__FilterDatabase_1_1" localSheetId="3">#REF!</definedName>
    <definedName name="Excel_BuiltIn__FilterDatabase_1_1" localSheetId="1">#REF!</definedName>
    <definedName name="Excel_BuiltIn__FilterDatabase_1_1">#REF!</definedName>
    <definedName name="Excel_BuiltIn__FilterDatabase_1_1_1" localSheetId="0">#REF!</definedName>
    <definedName name="Excel_BuiltIn__FilterDatabase_1_1_1" localSheetId="3">#REF!</definedName>
    <definedName name="Excel_BuiltIn__FilterDatabase_1_1_1" localSheetId="1">#REF!</definedName>
    <definedName name="Excel_BuiltIn__FilterDatabase_1_1_1">#REF!</definedName>
    <definedName name="Excel_BuiltIn__FilterDatabase_13_1" localSheetId="0">#REF!</definedName>
    <definedName name="Excel_BuiltIn__FilterDatabase_13_1" localSheetId="3">#REF!</definedName>
    <definedName name="Excel_BuiltIn__FilterDatabase_13_1" localSheetId="1">#REF!</definedName>
    <definedName name="Excel_BuiltIn__FilterDatabase_13_1">#REF!</definedName>
    <definedName name="Excel_BuiltIn__FilterDatabase_14" localSheetId="0">#REF!</definedName>
    <definedName name="Excel_BuiltIn__FilterDatabase_14" localSheetId="3">#REF!</definedName>
    <definedName name="Excel_BuiltIn__FilterDatabase_14" localSheetId="1">#REF!</definedName>
    <definedName name="Excel_BuiltIn__FilterDatabase_14">#REF!</definedName>
    <definedName name="Excel_BuiltIn__FilterDatabase_16" localSheetId="0">#REF!</definedName>
    <definedName name="Excel_BuiltIn__FilterDatabase_16" localSheetId="3">#REF!</definedName>
    <definedName name="Excel_BuiltIn__FilterDatabase_16" localSheetId="1">#REF!</definedName>
    <definedName name="Excel_BuiltIn__FilterDatabase_16">#REF!</definedName>
    <definedName name="Excel_BuiltIn__FilterDatabase_16_1" localSheetId="0">#REF!</definedName>
    <definedName name="Excel_BuiltIn__FilterDatabase_16_1" localSheetId="3">#REF!</definedName>
    <definedName name="Excel_BuiltIn__FilterDatabase_16_1" localSheetId="1">#REF!</definedName>
    <definedName name="Excel_BuiltIn__FilterDatabase_16_1">#REF!</definedName>
    <definedName name="Excel_BuiltIn__FilterDatabase_2" localSheetId="0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2_1" localSheetId="0">#REF!</definedName>
    <definedName name="Excel_BuiltIn__FilterDatabase_2_1" localSheetId="3">#REF!</definedName>
    <definedName name="Excel_BuiltIn__FilterDatabase_2_1" localSheetId="1">#REF!</definedName>
    <definedName name="Excel_BuiltIn__FilterDatabase_2_1">#REF!</definedName>
    <definedName name="Excel_BuiltIn__FilterDatabase_2_1_1" localSheetId="0">#REF!</definedName>
    <definedName name="Excel_BuiltIn__FilterDatabase_2_1_1" localSheetId="3">#REF!</definedName>
    <definedName name="Excel_BuiltIn__FilterDatabase_2_1_1" localSheetId="1">#REF!</definedName>
    <definedName name="Excel_BuiltIn__FilterDatabase_2_1_1">#REF!</definedName>
    <definedName name="Excel_BuiltIn__FilterDatabase_2_1_1_1" localSheetId="0">#REF!</definedName>
    <definedName name="Excel_BuiltIn__FilterDatabase_2_1_1_1" localSheetId="3">#REF!</definedName>
    <definedName name="Excel_BuiltIn__FilterDatabase_2_1_1_1" localSheetId="1">#REF!</definedName>
    <definedName name="Excel_BuiltIn__FilterDatabase_2_1_1_1">#REF!</definedName>
    <definedName name="Excel_BuiltIn__FilterDatabase_2_1_1_1_6" localSheetId="0">#REF!</definedName>
    <definedName name="Excel_BuiltIn__FilterDatabase_2_1_1_1_6" localSheetId="3">#REF!</definedName>
    <definedName name="Excel_BuiltIn__FilterDatabase_2_1_1_1_6" localSheetId="1">#REF!</definedName>
    <definedName name="Excel_BuiltIn__FilterDatabase_2_1_1_1_6">#REF!</definedName>
    <definedName name="Excel_BuiltIn__FilterDatabase_2_1_1_1_6_5" localSheetId="0">#REF!</definedName>
    <definedName name="Excel_BuiltIn__FilterDatabase_2_1_1_1_6_5" localSheetId="3">#REF!</definedName>
    <definedName name="Excel_BuiltIn__FilterDatabase_2_1_1_1_6_5" localSheetId="1">#REF!</definedName>
    <definedName name="Excel_BuiltIn__FilterDatabase_2_1_1_1_6_5">#REF!</definedName>
    <definedName name="Excel_BuiltIn__FilterDatabase_2_1_1_6" localSheetId="0">#REF!</definedName>
    <definedName name="Excel_BuiltIn__FilterDatabase_2_1_1_6" localSheetId="3">#REF!</definedName>
    <definedName name="Excel_BuiltIn__FilterDatabase_2_1_1_6" localSheetId="1">#REF!</definedName>
    <definedName name="Excel_BuiltIn__FilterDatabase_2_1_1_6">#REF!</definedName>
    <definedName name="Excel_BuiltIn__FilterDatabase_2_1_1_6_5" localSheetId="0">#REF!</definedName>
    <definedName name="Excel_BuiltIn__FilterDatabase_2_1_1_6_5" localSheetId="3">#REF!</definedName>
    <definedName name="Excel_BuiltIn__FilterDatabase_2_1_1_6_5" localSheetId="1">#REF!</definedName>
    <definedName name="Excel_BuiltIn__FilterDatabase_2_1_1_6_5">#REF!</definedName>
    <definedName name="Excel_BuiltIn__FilterDatabase_2_1_5" localSheetId="0">#REF!</definedName>
    <definedName name="Excel_BuiltIn__FilterDatabase_2_1_5" localSheetId="3">#REF!</definedName>
    <definedName name="Excel_BuiltIn__FilterDatabase_2_1_5" localSheetId="1">#REF!</definedName>
    <definedName name="Excel_BuiltIn__FilterDatabase_2_1_5">#REF!</definedName>
    <definedName name="Excel_BuiltIn__FilterDatabase_2_1_6" localSheetId="0">#REF!</definedName>
    <definedName name="Excel_BuiltIn__FilterDatabase_2_1_6" localSheetId="3">#REF!</definedName>
    <definedName name="Excel_BuiltIn__FilterDatabase_2_1_6" localSheetId="1">#REF!</definedName>
    <definedName name="Excel_BuiltIn__FilterDatabase_2_1_6">#REF!</definedName>
    <definedName name="Excel_BuiltIn__FilterDatabase_2_1_6_5" localSheetId="0">#REF!</definedName>
    <definedName name="Excel_BuiltIn__FilterDatabase_2_1_6_5" localSheetId="3">#REF!</definedName>
    <definedName name="Excel_BuiltIn__FilterDatabase_2_1_6_5" localSheetId="1">#REF!</definedName>
    <definedName name="Excel_BuiltIn__FilterDatabase_2_1_6_5">#REF!</definedName>
    <definedName name="Excel_BuiltIn__FilterDatabase_2_4" localSheetId="0">#REF!</definedName>
    <definedName name="Excel_BuiltIn__FilterDatabase_2_4" localSheetId="3">#REF!</definedName>
    <definedName name="Excel_BuiltIn__FilterDatabase_2_4" localSheetId="1">#REF!</definedName>
    <definedName name="Excel_BuiltIn__FilterDatabase_2_4">#REF!</definedName>
    <definedName name="Excel_BuiltIn__FilterDatabase_3" localSheetId="0">#REF!</definedName>
    <definedName name="Excel_BuiltIn__FilterDatabase_3" localSheetId="3">#REF!</definedName>
    <definedName name="Excel_BuiltIn__FilterDatabase_3" localSheetId="1">#REF!</definedName>
    <definedName name="Excel_BuiltIn__FilterDatabase_3">#REF!</definedName>
    <definedName name="Excel_BuiltIn__FilterDatabase_3_1" localSheetId="0">#REF!</definedName>
    <definedName name="Excel_BuiltIn__FilterDatabase_3_1" localSheetId="3">#REF!</definedName>
    <definedName name="Excel_BuiltIn__FilterDatabase_3_1" localSheetId="1">#REF!</definedName>
    <definedName name="Excel_BuiltIn__FilterDatabase_3_1">#REF!</definedName>
    <definedName name="Excel_BuiltIn__FilterDatabase_3_1_1" localSheetId="0">#REF!</definedName>
    <definedName name="Excel_BuiltIn__FilterDatabase_3_1_1" localSheetId="3">#REF!</definedName>
    <definedName name="Excel_BuiltIn__FilterDatabase_3_1_1" localSheetId="1">#REF!</definedName>
    <definedName name="Excel_BuiltIn__FilterDatabase_3_1_1">#REF!</definedName>
    <definedName name="Excel_BuiltIn__FilterDatabase_3_1_1_1" localSheetId="0">#REF!</definedName>
    <definedName name="Excel_BuiltIn__FilterDatabase_3_1_1_1" localSheetId="3">#REF!</definedName>
    <definedName name="Excel_BuiltIn__FilterDatabase_3_1_1_1" localSheetId="1">#REF!</definedName>
    <definedName name="Excel_BuiltIn__FilterDatabase_3_1_1_1">#REF!</definedName>
    <definedName name="Excel_BuiltIn__FilterDatabase_3_1_6" localSheetId="0">#REF!</definedName>
    <definedName name="Excel_BuiltIn__FilterDatabase_3_1_6" localSheetId="3">#REF!</definedName>
    <definedName name="Excel_BuiltIn__FilterDatabase_3_1_6" localSheetId="1">#REF!</definedName>
    <definedName name="Excel_BuiltIn__FilterDatabase_3_1_6">#REF!</definedName>
    <definedName name="Excel_BuiltIn__FilterDatabase_3_1_6_5" localSheetId="0">#REF!</definedName>
    <definedName name="Excel_BuiltIn__FilterDatabase_3_1_6_5" localSheetId="3">#REF!</definedName>
    <definedName name="Excel_BuiltIn__FilterDatabase_3_1_6_5" localSheetId="1">#REF!</definedName>
    <definedName name="Excel_BuiltIn__FilterDatabase_3_1_6_5">#REF!</definedName>
    <definedName name="Excel_BuiltIn__FilterDatabase_3_5" localSheetId="0">#REF!</definedName>
    <definedName name="Excel_BuiltIn__FilterDatabase_3_5" localSheetId="3">#REF!</definedName>
    <definedName name="Excel_BuiltIn__FilterDatabase_3_5" localSheetId="1">#REF!</definedName>
    <definedName name="Excel_BuiltIn__FilterDatabase_3_5">#REF!</definedName>
    <definedName name="Excel_BuiltIn__FilterDatabase_4" localSheetId="0">#REF!</definedName>
    <definedName name="Excel_BuiltIn__FilterDatabase_4" localSheetId="3">#REF!</definedName>
    <definedName name="Excel_BuiltIn__FilterDatabase_4" localSheetId="1">#REF!</definedName>
    <definedName name="Excel_BuiltIn__FilterDatabase_4">#REF!</definedName>
    <definedName name="Excel_BuiltIn__FilterDatabase_4_1" localSheetId="0">#REF!</definedName>
    <definedName name="Excel_BuiltIn__FilterDatabase_4_1" localSheetId="3">#REF!</definedName>
    <definedName name="Excel_BuiltIn__FilterDatabase_4_1" localSheetId="1">#REF!</definedName>
    <definedName name="Excel_BuiltIn__FilterDatabase_4_1">#REF!</definedName>
    <definedName name="Excel_BuiltIn__FilterDatabase_4_1_5" localSheetId="0">#REF!</definedName>
    <definedName name="Excel_BuiltIn__FilterDatabase_4_1_5" localSheetId="3">#REF!</definedName>
    <definedName name="Excel_BuiltIn__FilterDatabase_4_1_5" localSheetId="1">#REF!</definedName>
    <definedName name="Excel_BuiltIn__FilterDatabase_4_1_5">#REF!</definedName>
    <definedName name="Excel_BuiltIn__FilterDatabase_5" localSheetId="0">#REF!</definedName>
    <definedName name="Excel_BuiltIn__FilterDatabase_5" localSheetId="3">#REF!</definedName>
    <definedName name="Excel_BuiltIn__FilterDatabase_5" localSheetId="1">#REF!</definedName>
    <definedName name="Excel_BuiltIn__FilterDatabase_5">#REF!</definedName>
    <definedName name="Excel_BuiltIn__FilterDatabase_5_1" localSheetId="0">#REF!</definedName>
    <definedName name="Excel_BuiltIn__FilterDatabase_5_1" localSheetId="3">#REF!</definedName>
    <definedName name="Excel_BuiltIn__FilterDatabase_5_1" localSheetId="1">#REF!</definedName>
    <definedName name="Excel_BuiltIn__FilterDatabase_5_1">#REF!</definedName>
    <definedName name="Excel_BuiltIn__FilterDatabase_5_1_1" localSheetId="0">#REF!</definedName>
    <definedName name="Excel_BuiltIn__FilterDatabase_5_1_1" localSheetId="3">#REF!</definedName>
    <definedName name="Excel_BuiltIn__FilterDatabase_5_1_1" localSheetId="1">#REF!</definedName>
    <definedName name="Excel_BuiltIn__FilterDatabase_5_1_1">#REF!</definedName>
    <definedName name="Excel_BuiltIn__FilterDatabase_5_1_1_1" localSheetId="0">#REF!</definedName>
    <definedName name="Excel_BuiltIn__FilterDatabase_5_1_1_1" localSheetId="3">#REF!</definedName>
    <definedName name="Excel_BuiltIn__FilterDatabase_5_1_1_1" localSheetId="1">#REF!</definedName>
    <definedName name="Excel_BuiltIn__FilterDatabase_5_1_1_1">#REF!</definedName>
    <definedName name="Excel_BuiltIn__FilterDatabase_6" localSheetId="0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6_1" localSheetId="0">#REF!</definedName>
    <definedName name="Excel_BuiltIn__FilterDatabase_6_1" localSheetId="3">#REF!</definedName>
    <definedName name="Excel_BuiltIn__FilterDatabase_6_1" localSheetId="1">#REF!</definedName>
    <definedName name="Excel_BuiltIn__FilterDatabase_6_1">#REF!</definedName>
    <definedName name="Excel_BuiltIn__FilterDatabase_6_1_1" localSheetId="0">#REF!</definedName>
    <definedName name="Excel_BuiltIn__FilterDatabase_6_1_1" localSheetId="3">#REF!</definedName>
    <definedName name="Excel_BuiltIn__FilterDatabase_6_1_1" localSheetId="1">#REF!</definedName>
    <definedName name="Excel_BuiltIn__FilterDatabase_6_1_1">#REF!</definedName>
    <definedName name="Excel_BuiltIn__FilterDatabase_6_1_1_6" localSheetId="0">#REF!</definedName>
    <definedName name="Excel_BuiltIn__FilterDatabase_6_1_1_6" localSheetId="3">#REF!</definedName>
    <definedName name="Excel_BuiltIn__FilterDatabase_6_1_1_6" localSheetId="1">#REF!</definedName>
    <definedName name="Excel_BuiltIn__FilterDatabase_6_1_1_6">#REF!</definedName>
    <definedName name="Excel_BuiltIn__FilterDatabase_6_1_1_6_5" localSheetId="0">#REF!</definedName>
    <definedName name="Excel_BuiltIn__FilterDatabase_6_1_1_6_5" localSheetId="3">#REF!</definedName>
    <definedName name="Excel_BuiltIn__FilterDatabase_6_1_1_6_5" localSheetId="1">#REF!</definedName>
    <definedName name="Excel_BuiltIn__FilterDatabase_6_1_1_6_5">#REF!</definedName>
    <definedName name="Excel_BuiltIn__FilterDatabase_6_1_6" localSheetId="0">#REF!</definedName>
    <definedName name="Excel_BuiltIn__FilterDatabase_6_1_6" localSheetId="3">#REF!</definedName>
    <definedName name="Excel_BuiltIn__FilterDatabase_6_1_6" localSheetId="1">#REF!</definedName>
    <definedName name="Excel_BuiltIn__FilterDatabase_6_1_6">#REF!</definedName>
    <definedName name="Excel_BuiltIn__FilterDatabase_6_1_6_5" localSheetId="0">#REF!</definedName>
    <definedName name="Excel_BuiltIn__FilterDatabase_6_1_6_5" localSheetId="3">#REF!</definedName>
    <definedName name="Excel_BuiltIn__FilterDatabase_6_1_6_5" localSheetId="1">#REF!</definedName>
    <definedName name="Excel_BuiltIn__FilterDatabase_6_1_6_5">#REF!</definedName>
    <definedName name="Excel_BuiltIn__FilterDatabase_8" localSheetId="0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  <definedName name="Excel_BuiltIn_Print_Area" localSheetId="0">#REF!</definedName>
    <definedName name="Excel_BuiltIn_Print_Area" localSheetId="3">#REF!</definedName>
    <definedName name="Excel_BuiltIn_Print_Area" localSheetId="1">#REF!</definedName>
    <definedName name="Excel_BuiltIn_Print_Area">#REF!</definedName>
    <definedName name="Excel_BuiltIn_Print_Area_0" localSheetId="0">#REF!</definedName>
    <definedName name="Excel_BuiltIn_Print_Area_0" localSheetId="3">#REF!</definedName>
    <definedName name="Excel_BuiltIn_Print_Area_0" localSheetId="1">#REF!</definedName>
    <definedName name="Excel_BuiltIn_Print_Area_0">#REF!</definedName>
    <definedName name="Excel_BuiltIn_Print_Area_1" localSheetId="0">#REF!</definedName>
    <definedName name="Excel_BuiltIn_Print_Area_1" localSheetId="3">#REF!</definedName>
    <definedName name="Excel_BuiltIn_Print_Area_1" localSheetId="1">#REF!</definedName>
    <definedName name="Excel_BuiltIn_Print_Area_1">#REF!</definedName>
    <definedName name="Excel_BuiltIn_Print_Area_1_1" localSheetId="0">#REF!</definedName>
    <definedName name="Excel_BuiltIn_Print_Area_1_1" localSheetId="3">#REF!</definedName>
    <definedName name="Excel_BuiltIn_Print_Area_1_1" localSheetId="1">#REF!</definedName>
    <definedName name="Excel_BuiltIn_Print_Area_1_1">#REF!</definedName>
    <definedName name="Excel_BuiltIn_Print_Area_1_1_1" localSheetId="0">#REF!</definedName>
    <definedName name="Excel_BuiltIn_Print_Area_1_1_1" localSheetId="3">#REF!</definedName>
    <definedName name="Excel_BuiltIn_Print_Area_1_1_1" localSheetId="1">#REF!</definedName>
    <definedName name="Excel_BuiltIn_Print_Area_1_1_1">#REF!</definedName>
    <definedName name="Excel_BuiltIn_Print_Area_1_1_1_1" localSheetId="0">#REF!</definedName>
    <definedName name="Excel_BuiltIn_Print_Area_1_1_1_1" localSheetId="3">#REF!</definedName>
    <definedName name="Excel_BuiltIn_Print_Area_1_1_1_1" localSheetId="1">#REF!</definedName>
    <definedName name="Excel_BuiltIn_Print_Area_1_1_1_1">#REF!</definedName>
    <definedName name="Excel_BuiltIn_Print_Area_1_1_1_1_1" localSheetId="0">#REF!</definedName>
    <definedName name="Excel_BuiltIn_Print_Area_1_1_1_1_1" localSheetId="3">#REF!</definedName>
    <definedName name="Excel_BuiltIn_Print_Area_1_1_1_1_1" localSheetId="1">#REF!</definedName>
    <definedName name="Excel_BuiltIn_Print_Area_1_1_1_1_1">#REF!</definedName>
    <definedName name="Excel_BuiltIn_Print_Area_1_1_1_1_1_1" localSheetId="0">#REF!</definedName>
    <definedName name="Excel_BuiltIn_Print_Area_1_1_1_1_1_1" localSheetId="3">#REF!</definedName>
    <definedName name="Excel_BuiltIn_Print_Area_1_1_1_1_1_1" localSheetId="1">#REF!</definedName>
    <definedName name="Excel_BuiltIn_Print_Area_1_1_1_1_1_1">#REF!</definedName>
    <definedName name="Excel_BuiltIn_Print_Area_1_1_1_1_1_1_1" localSheetId="0">#REF!</definedName>
    <definedName name="Excel_BuiltIn_Print_Area_1_1_1_1_1_1_1" localSheetId="3">#REF!</definedName>
    <definedName name="Excel_BuiltIn_Print_Area_1_1_1_1_1_1_1" localSheetId="1">#REF!</definedName>
    <definedName name="Excel_BuiltIn_Print_Area_1_1_1_1_1_1_1">#REF!</definedName>
    <definedName name="Excel_BuiltIn_Print_Area_1_1_1_1_1_1_1_1" localSheetId="0">#REF!</definedName>
    <definedName name="Excel_BuiltIn_Print_Area_1_1_1_1_1_1_1_1" localSheetId="3">#REF!</definedName>
    <definedName name="Excel_BuiltIn_Print_Area_1_1_1_1_1_1_1_1" localSheetId="1">#REF!</definedName>
    <definedName name="Excel_BuiltIn_Print_Area_1_1_1_1_1_1_1_1">#REF!</definedName>
    <definedName name="Excel_BuiltIn_Print_Area_1_1_1_1_1_1_1_1_1" localSheetId="0">#REF!</definedName>
    <definedName name="Excel_BuiltIn_Print_Area_1_1_1_1_1_1_1_1_1" localSheetId="3">#REF!</definedName>
    <definedName name="Excel_BuiltIn_Print_Area_1_1_1_1_1_1_1_1_1" localSheetId="1">#REF!</definedName>
    <definedName name="Excel_BuiltIn_Print_Area_1_1_1_1_1_1_1_1_1">#REF!</definedName>
    <definedName name="Excel_BuiltIn_Print_Area_1_1_1_1_1_1_1_1_1_1" localSheetId="0">#REF!</definedName>
    <definedName name="Excel_BuiltIn_Print_Area_1_1_1_1_1_1_1_1_1_1" localSheetId="3">#REF!</definedName>
    <definedName name="Excel_BuiltIn_Print_Area_1_1_1_1_1_1_1_1_1_1" localSheetId="1">#REF!</definedName>
    <definedName name="Excel_BuiltIn_Print_Area_1_1_1_1_1_1_1_1_1_1">#REF!</definedName>
    <definedName name="Excel_BuiltIn_Print_Area_1_1_1_1_1_1_1_1_1_1_1" localSheetId="0">#REF!</definedName>
    <definedName name="Excel_BuiltIn_Print_Area_1_1_1_1_1_1_1_1_1_1_1" localSheetId="3">#REF!</definedName>
    <definedName name="Excel_BuiltIn_Print_Area_1_1_1_1_1_1_1_1_1_1_1" localSheetId="1">#REF!</definedName>
    <definedName name="Excel_BuiltIn_Print_Area_1_1_1_1_1_1_1_1_1_1_1">#REF!</definedName>
    <definedName name="Excel_BuiltIn_Print_Area_1_1_1_1_1_1_1_1_1_1_1_1" localSheetId="0">#REF!</definedName>
    <definedName name="Excel_BuiltIn_Print_Area_1_1_1_1_1_1_1_1_1_1_1_1" localSheetId="3">#REF!</definedName>
    <definedName name="Excel_BuiltIn_Print_Area_1_1_1_1_1_1_1_1_1_1_1_1" localSheetId="1">#REF!</definedName>
    <definedName name="Excel_BuiltIn_Print_Area_1_1_1_1_1_1_1_1_1_1_1_1">#REF!</definedName>
    <definedName name="Excel_BuiltIn_Print_Area_1_1_1_1_1_1_1_1_1_1_1_1_1" localSheetId="0">#REF!</definedName>
    <definedName name="Excel_BuiltIn_Print_Area_1_1_1_1_1_1_1_1_1_1_1_1_1" localSheetId="3">#REF!</definedName>
    <definedName name="Excel_BuiltIn_Print_Area_1_1_1_1_1_1_1_1_1_1_1_1_1" localSheetId="1">#REF!</definedName>
    <definedName name="Excel_BuiltIn_Print_Area_1_1_1_1_1_1_1_1_1_1_1_1_1">#REF!</definedName>
    <definedName name="Excel_BuiltIn_Print_Area_1_1_1_1_1_1_1_6" localSheetId="0">#REF!</definedName>
    <definedName name="Excel_BuiltIn_Print_Area_1_1_1_1_1_1_1_6" localSheetId="3">#REF!</definedName>
    <definedName name="Excel_BuiltIn_Print_Area_1_1_1_1_1_1_1_6" localSheetId="1">#REF!</definedName>
    <definedName name="Excel_BuiltIn_Print_Area_1_1_1_1_1_1_1_6">#REF!</definedName>
    <definedName name="Excel_BuiltIn_Print_Area_1_1_1_1_1_1_1_6_5" localSheetId="0">#REF!</definedName>
    <definedName name="Excel_BuiltIn_Print_Area_1_1_1_1_1_1_1_6_5" localSheetId="3">#REF!</definedName>
    <definedName name="Excel_BuiltIn_Print_Area_1_1_1_1_1_1_1_6_5" localSheetId="1">#REF!</definedName>
    <definedName name="Excel_BuiltIn_Print_Area_1_1_1_1_1_1_1_6_5">#REF!</definedName>
    <definedName name="Excel_BuiltIn_Print_Area_1_1_1_1_1_6" localSheetId="0">#REF!</definedName>
    <definedName name="Excel_BuiltIn_Print_Area_1_1_1_1_1_6" localSheetId="3">#REF!</definedName>
    <definedName name="Excel_BuiltIn_Print_Area_1_1_1_1_1_6" localSheetId="1">#REF!</definedName>
    <definedName name="Excel_BuiltIn_Print_Area_1_1_1_1_1_6">#REF!</definedName>
    <definedName name="Excel_BuiltIn_Print_Area_1_1_1_1_1_6_1" localSheetId="0">#REF!</definedName>
    <definedName name="Excel_BuiltIn_Print_Area_1_1_1_1_1_6_1" localSheetId="3">#REF!</definedName>
    <definedName name="Excel_BuiltIn_Print_Area_1_1_1_1_1_6_1" localSheetId="1">#REF!</definedName>
    <definedName name="Excel_BuiltIn_Print_Area_1_1_1_1_1_6_1">#REF!</definedName>
    <definedName name="Excel_BuiltIn_Print_Area_1_1_1_1_1_6_1_5" localSheetId="0">#REF!</definedName>
    <definedName name="Excel_BuiltIn_Print_Area_1_1_1_1_1_6_1_5" localSheetId="3">#REF!</definedName>
    <definedName name="Excel_BuiltIn_Print_Area_1_1_1_1_1_6_1_5" localSheetId="1">#REF!</definedName>
    <definedName name="Excel_BuiltIn_Print_Area_1_1_1_1_1_6_1_5">#REF!</definedName>
    <definedName name="Excel_BuiltIn_Print_Area_1_1_1_1_1_6_5" localSheetId="0">#REF!</definedName>
    <definedName name="Excel_BuiltIn_Print_Area_1_1_1_1_1_6_5" localSheetId="3">#REF!</definedName>
    <definedName name="Excel_BuiltIn_Print_Area_1_1_1_1_1_6_5" localSheetId="1">#REF!</definedName>
    <definedName name="Excel_BuiltIn_Print_Area_1_1_1_1_1_6_5">#REF!</definedName>
    <definedName name="Excel_BuiltIn_Print_Area_1_1_1_1_6" localSheetId="0">#REF!</definedName>
    <definedName name="Excel_BuiltIn_Print_Area_1_1_1_1_6" localSheetId="3">#REF!</definedName>
    <definedName name="Excel_BuiltIn_Print_Area_1_1_1_1_6" localSheetId="1">#REF!</definedName>
    <definedName name="Excel_BuiltIn_Print_Area_1_1_1_1_6">#REF!</definedName>
    <definedName name="Excel_BuiltIn_Print_Area_1_1_1_1_6_5" localSheetId="0">#REF!</definedName>
    <definedName name="Excel_BuiltIn_Print_Area_1_1_1_1_6_5" localSheetId="3">#REF!</definedName>
    <definedName name="Excel_BuiltIn_Print_Area_1_1_1_1_6_5" localSheetId="1">#REF!</definedName>
    <definedName name="Excel_BuiltIn_Print_Area_1_1_1_1_6_5">#REF!</definedName>
    <definedName name="Excel_BuiltIn_Print_Area_1_1_1_6" localSheetId="0">#REF!</definedName>
    <definedName name="Excel_BuiltIn_Print_Area_1_1_1_6" localSheetId="3">#REF!</definedName>
    <definedName name="Excel_BuiltIn_Print_Area_1_1_1_6" localSheetId="1">#REF!</definedName>
    <definedName name="Excel_BuiltIn_Print_Area_1_1_1_6">#REF!</definedName>
    <definedName name="Excel_BuiltIn_Print_Area_1_1_1_6_5" localSheetId="0">#REF!</definedName>
    <definedName name="Excel_BuiltIn_Print_Area_1_1_1_6_5" localSheetId="3">#REF!</definedName>
    <definedName name="Excel_BuiltIn_Print_Area_1_1_1_6_5" localSheetId="1">#REF!</definedName>
    <definedName name="Excel_BuiltIn_Print_Area_1_1_1_6_5">#REF!</definedName>
    <definedName name="Excel_BuiltIn_Print_Area_1_1_6" localSheetId="0">#REF!</definedName>
    <definedName name="Excel_BuiltIn_Print_Area_1_1_6" localSheetId="3">#REF!</definedName>
    <definedName name="Excel_BuiltIn_Print_Area_1_1_6" localSheetId="1">#REF!</definedName>
    <definedName name="Excel_BuiltIn_Print_Area_1_1_6">#REF!</definedName>
    <definedName name="Excel_BuiltIn_Print_Area_1_1_6_5" localSheetId="0">#REF!</definedName>
    <definedName name="Excel_BuiltIn_Print_Area_1_1_6_5" localSheetId="3">#REF!</definedName>
    <definedName name="Excel_BuiltIn_Print_Area_1_1_6_5" localSheetId="1">#REF!</definedName>
    <definedName name="Excel_BuiltIn_Print_Area_1_1_6_5">#REF!</definedName>
    <definedName name="Excel_BuiltIn_Print_Area_1_2" localSheetId="0">#REF!</definedName>
    <definedName name="Excel_BuiltIn_Print_Area_1_2" localSheetId="3">#REF!</definedName>
    <definedName name="Excel_BuiltIn_Print_Area_1_2" localSheetId="1">#REF!</definedName>
    <definedName name="Excel_BuiltIn_Print_Area_1_2">#REF!</definedName>
    <definedName name="Excel_BuiltIn_Print_Area_1_6" localSheetId="0">#REF!</definedName>
    <definedName name="Excel_BuiltIn_Print_Area_1_6" localSheetId="3">#REF!</definedName>
    <definedName name="Excel_BuiltIn_Print_Area_1_6" localSheetId="1">#REF!</definedName>
    <definedName name="Excel_BuiltIn_Print_Area_1_6">#REF!</definedName>
    <definedName name="Excel_BuiltIn_Print_Area_1_6_5" localSheetId="0">#REF!</definedName>
    <definedName name="Excel_BuiltIn_Print_Area_1_6_5" localSheetId="3">#REF!</definedName>
    <definedName name="Excel_BuiltIn_Print_Area_1_6_5" localSheetId="1">#REF!</definedName>
    <definedName name="Excel_BuiltIn_Print_Area_1_6_5">#REF!</definedName>
    <definedName name="Excel_BuiltIn_Print_Area_11_1" localSheetId="0">#REF!</definedName>
    <definedName name="Excel_BuiltIn_Print_Area_11_1" localSheetId="3">#REF!</definedName>
    <definedName name="Excel_BuiltIn_Print_Area_11_1" localSheetId="1">#REF!</definedName>
    <definedName name="Excel_BuiltIn_Print_Area_11_1">#REF!</definedName>
    <definedName name="Excel_BuiltIn_Print_Area_13" localSheetId="0">#REF!</definedName>
    <definedName name="Excel_BuiltIn_Print_Area_13" localSheetId="3">#REF!</definedName>
    <definedName name="Excel_BuiltIn_Print_Area_13" localSheetId="1">#REF!</definedName>
    <definedName name="Excel_BuiltIn_Print_Area_13">#REF!</definedName>
    <definedName name="Excel_BuiltIn_Print_Area_16" localSheetId="0">#REF!</definedName>
    <definedName name="Excel_BuiltIn_Print_Area_16" localSheetId="3">#REF!</definedName>
    <definedName name="Excel_BuiltIn_Print_Area_16" localSheetId="1">#REF!</definedName>
    <definedName name="Excel_BuiltIn_Print_Area_16">#REF!</definedName>
    <definedName name="Excel_BuiltIn_Print_Area_17" localSheetId="0">#REF!</definedName>
    <definedName name="Excel_BuiltIn_Print_Area_17" localSheetId="3">#REF!</definedName>
    <definedName name="Excel_BuiltIn_Print_Area_17" localSheetId="1">#REF!</definedName>
    <definedName name="Excel_BuiltIn_Print_Area_17">#REF!</definedName>
    <definedName name="Excel_BuiltIn_Print_Area_2_1" localSheetId="0">#REF!</definedName>
    <definedName name="Excel_BuiltIn_Print_Area_2_1" localSheetId="3">#REF!</definedName>
    <definedName name="Excel_BuiltIn_Print_Area_2_1" localSheetId="1">#REF!</definedName>
    <definedName name="Excel_BuiltIn_Print_Area_2_1">#REF!</definedName>
    <definedName name="Excel_BuiltIn_Print_Area_2_1_1" localSheetId="0">#REF!</definedName>
    <definedName name="Excel_BuiltIn_Print_Area_2_1_1" localSheetId="3">#REF!</definedName>
    <definedName name="Excel_BuiltIn_Print_Area_2_1_1" localSheetId="1">#REF!</definedName>
    <definedName name="Excel_BuiltIn_Print_Area_2_1_1">#REF!</definedName>
    <definedName name="Excel_BuiltIn_Print_Area_2_1_1_1" localSheetId="0">#REF!</definedName>
    <definedName name="Excel_BuiltIn_Print_Area_2_1_1_1" localSheetId="3">#REF!</definedName>
    <definedName name="Excel_BuiltIn_Print_Area_2_1_1_1" localSheetId="1">#REF!</definedName>
    <definedName name="Excel_BuiltIn_Print_Area_2_1_1_1">#REF!</definedName>
    <definedName name="Excel_BuiltIn_Print_Area_2_1_1_1_1" localSheetId="0">#REF!</definedName>
    <definedName name="Excel_BuiltIn_Print_Area_2_1_1_1_1" localSheetId="3">#REF!</definedName>
    <definedName name="Excel_BuiltIn_Print_Area_2_1_1_1_1" localSheetId="1">#REF!</definedName>
    <definedName name="Excel_BuiltIn_Print_Area_2_1_1_1_1">#REF!</definedName>
    <definedName name="Excel_BuiltIn_Print_Area_2_1_1_1_1_1" localSheetId="0">#REF!</definedName>
    <definedName name="Excel_BuiltIn_Print_Area_2_1_1_1_1_1" localSheetId="3">#REF!</definedName>
    <definedName name="Excel_BuiltIn_Print_Area_2_1_1_1_1_1" localSheetId="1">#REF!</definedName>
    <definedName name="Excel_BuiltIn_Print_Area_2_1_1_1_1_1">#REF!</definedName>
    <definedName name="Excel_BuiltIn_Print_Area_2_1_1_1_1_1_1" localSheetId="0">#REF!</definedName>
    <definedName name="Excel_BuiltIn_Print_Area_2_1_1_1_1_1_1" localSheetId="3">#REF!</definedName>
    <definedName name="Excel_BuiltIn_Print_Area_2_1_1_1_1_1_1" localSheetId="1">#REF!</definedName>
    <definedName name="Excel_BuiltIn_Print_Area_2_1_1_1_1_1_1">#REF!</definedName>
    <definedName name="Excel_BuiltIn_Print_Area_2_1_1_1_1_1_1_1" localSheetId="0">#REF!</definedName>
    <definedName name="Excel_BuiltIn_Print_Area_2_1_1_1_1_1_1_1" localSheetId="3">#REF!</definedName>
    <definedName name="Excel_BuiltIn_Print_Area_2_1_1_1_1_1_1_1" localSheetId="1">#REF!</definedName>
    <definedName name="Excel_BuiltIn_Print_Area_2_1_1_1_1_1_1_1">#REF!</definedName>
    <definedName name="Excel_BuiltIn_Print_Area_2_1_1_1_1_1_1_1_1" localSheetId="0">#REF!</definedName>
    <definedName name="Excel_BuiltIn_Print_Area_2_1_1_1_1_1_1_1_1" localSheetId="3">#REF!</definedName>
    <definedName name="Excel_BuiltIn_Print_Area_2_1_1_1_1_1_1_1_1" localSheetId="1">#REF!</definedName>
    <definedName name="Excel_BuiltIn_Print_Area_2_1_1_1_1_1_1_1_1">#REF!</definedName>
    <definedName name="Excel_BuiltIn_Print_Area_2_1_1_1_1_1_1_1_1_1" localSheetId="0">#REF!</definedName>
    <definedName name="Excel_BuiltIn_Print_Area_2_1_1_1_1_1_1_1_1_1" localSheetId="3">#REF!</definedName>
    <definedName name="Excel_BuiltIn_Print_Area_2_1_1_1_1_1_1_1_1_1" localSheetId="1">#REF!</definedName>
    <definedName name="Excel_BuiltIn_Print_Area_2_1_1_1_1_1_1_1_1_1">#REF!</definedName>
    <definedName name="Excel_BuiltIn_Print_Area_2_1_1_1_1_1_1_1_1_1_1" localSheetId="0">#REF!</definedName>
    <definedName name="Excel_BuiltIn_Print_Area_2_1_1_1_1_1_1_1_1_1_1" localSheetId="3">#REF!</definedName>
    <definedName name="Excel_BuiltIn_Print_Area_2_1_1_1_1_1_1_1_1_1_1" localSheetId="1">#REF!</definedName>
    <definedName name="Excel_BuiltIn_Print_Area_2_1_1_1_1_1_1_1_1_1_1">#REF!</definedName>
    <definedName name="Excel_BuiltIn_Print_Area_2_1_1_1_1_1_1_1_1_1_1_1" localSheetId="0">#REF!</definedName>
    <definedName name="Excel_BuiltIn_Print_Area_2_1_1_1_1_1_1_1_1_1_1_1" localSheetId="3">#REF!</definedName>
    <definedName name="Excel_BuiltIn_Print_Area_2_1_1_1_1_1_1_1_1_1_1_1" localSheetId="1">#REF!</definedName>
    <definedName name="Excel_BuiltIn_Print_Area_2_1_1_1_1_1_1_1_1_1_1_1">#REF!</definedName>
    <definedName name="Excel_BuiltIn_Print_Area_2_1_1_1_1_1_1_1_6" localSheetId="0">#REF!</definedName>
    <definedName name="Excel_BuiltIn_Print_Area_2_1_1_1_1_1_1_1_6" localSheetId="3">#REF!</definedName>
    <definedName name="Excel_BuiltIn_Print_Area_2_1_1_1_1_1_1_1_6" localSheetId="1">#REF!</definedName>
    <definedName name="Excel_BuiltIn_Print_Area_2_1_1_1_1_1_1_1_6">#REF!</definedName>
    <definedName name="Excel_BuiltIn_Print_Area_2_1_1_1_1_1_1_1_6_5" localSheetId="0">#REF!</definedName>
    <definedName name="Excel_BuiltIn_Print_Area_2_1_1_1_1_1_1_1_6_5" localSheetId="3">#REF!</definedName>
    <definedName name="Excel_BuiltIn_Print_Area_2_1_1_1_1_1_1_1_6_5" localSheetId="1">#REF!</definedName>
    <definedName name="Excel_BuiltIn_Print_Area_2_1_1_1_1_1_1_1_6_5">#REF!</definedName>
    <definedName name="Excel_BuiltIn_Print_Area_2_1_1_1_1_1_1_6" localSheetId="0">#REF!</definedName>
    <definedName name="Excel_BuiltIn_Print_Area_2_1_1_1_1_1_1_6" localSheetId="3">#REF!</definedName>
    <definedName name="Excel_BuiltIn_Print_Area_2_1_1_1_1_1_1_6" localSheetId="1">#REF!</definedName>
    <definedName name="Excel_BuiltIn_Print_Area_2_1_1_1_1_1_1_6">#REF!</definedName>
    <definedName name="Excel_BuiltIn_Print_Area_2_1_1_1_1_1_1_6_5" localSheetId="0">#REF!</definedName>
    <definedName name="Excel_BuiltIn_Print_Area_2_1_1_1_1_1_1_6_5" localSheetId="3">#REF!</definedName>
    <definedName name="Excel_BuiltIn_Print_Area_2_1_1_1_1_1_1_6_5" localSheetId="1">#REF!</definedName>
    <definedName name="Excel_BuiltIn_Print_Area_2_1_1_1_1_1_1_6_5">#REF!</definedName>
    <definedName name="Excel_BuiltIn_Print_Area_2_1_1_1_1_6" localSheetId="0">#REF!</definedName>
    <definedName name="Excel_BuiltIn_Print_Area_2_1_1_1_1_6" localSheetId="3">#REF!</definedName>
    <definedName name="Excel_BuiltIn_Print_Area_2_1_1_1_1_6" localSheetId="1">#REF!</definedName>
    <definedName name="Excel_BuiltIn_Print_Area_2_1_1_1_1_6">#REF!</definedName>
    <definedName name="Excel_BuiltIn_Print_Area_2_1_1_1_1_6_5" localSheetId="0">#REF!</definedName>
    <definedName name="Excel_BuiltIn_Print_Area_2_1_1_1_1_6_5" localSheetId="3">#REF!</definedName>
    <definedName name="Excel_BuiltIn_Print_Area_2_1_1_1_1_6_5" localSheetId="1">#REF!</definedName>
    <definedName name="Excel_BuiltIn_Print_Area_2_1_1_1_1_6_5">#REF!</definedName>
    <definedName name="Excel_BuiltIn_Print_Area_2_1_1_1_6" localSheetId="0">#REF!</definedName>
    <definedName name="Excel_BuiltIn_Print_Area_2_1_1_1_6" localSheetId="3">#REF!</definedName>
    <definedName name="Excel_BuiltIn_Print_Area_2_1_1_1_6" localSheetId="1">#REF!</definedName>
    <definedName name="Excel_BuiltIn_Print_Area_2_1_1_1_6">#REF!</definedName>
    <definedName name="Excel_BuiltIn_Print_Area_2_1_1_1_6_5" localSheetId="0">#REF!</definedName>
    <definedName name="Excel_BuiltIn_Print_Area_2_1_1_1_6_5" localSheetId="3">#REF!</definedName>
    <definedName name="Excel_BuiltIn_Print_Area_2_1_1_1_6_5" localSheetId="1">#REF!</definedName>
    <definedName name="Excel_BuiltIn_Print_Area_2_1_1_1_6_5">#REF!</definedName>
    <definedName name="Excel_BuiltIn_Print_Area_2_1_1_6" localSheetId="0">#REF!</definedName>
    <definedName name="Excel_BuiltIn_Print_Area_2_1_1_6" localSheetId="3">#REF!</definedName>
    <definedName name="Excel_BuiltIn_Print_Area_2_1_1_6" localSheetId="1">#REF!</definedName>
    <definedName name="Excel_BuiltIn_Print_Area_2_1_1_6">#REF!</definedName>
    <definedName name="Excel_BuiltIn_Print_Area_2_1_1_6_5" localSheetId="0">#REF!</definedName>
    <definedName name="Excel_BuiltIn_Print_Area_2_1_1_6_5" localSheetId="3">#REF!</definedName>
    <definedName name="Excel_BuiltIn_Print_Area_2_1_1_6_5" localSheetId="1">#REF!</definedName>
    <definedName name="Excel_BuiltIn_Print_Area_2_1_1_6_5">#REF!</definedName>
    <definedName name="Excel_BuiltIn_Print_Area_2_1_5" localSheetId="0">#REF!</definedName>
    <definedName name="Excel_BuiltIn_Print_Area_2_1_5" localSheetId="3">#REF!</definedName>
    <definedName name="Excel_BuiltIn_Print_Area_2_1_5" localSheetId="1">#REF!</definedName>
    <definedName name="Excel_BuiltIn_Print_Area_2_1_5">#REF!</definedName>
    <definedName name="Excel_BuiltIn_Print_Area_2_1_6" localSheetId="0">#REF!</definedName>
    <definedName name="Excel_BuiltIn_Print_Area_2_1_6" localSheetId="3">#REF!</definedName>
    <definedName name="Excel_BuiltIn_Print_Area_2_1_6" localSheetId="1">#REF!</definedName>
    <definedName name="Excel_BuiltIn_Print_Area_2_1_6">#REF!</definedName>
    <definedName name="Excel_BuiltIn_Print_Area_2_1_6_5" localSheetId="0">#REF!</definedName>
    <definedName name="Excel_BuiltIn_Print_Area_2_1_6_5" localSheetId="3">#REF!</definedName>
    <definedName name="Excel_BuiltIn_Print_Area_2_1_6_5" localSheetId="1">#REF!</definedName>
    <definedName name="Excel_BuiltIn_Print_Area_2_1_6_5">#REF!</definedName>
    <definedName name="Excel_BuiltIn_Print_Area_3" localSheetId="0">#REF!</definedName>
    <definedName name="Excel_BuiltIn_Print_Area_3" localSheetId="3">#REF!</definedName>
    <definedName name="Excel_BuiltIn_Print_Area_3" localSheetId="1">#REF!</definedName>
    <definedName name="Excel_BuiltIn_Print_Area_3">#REF!</definedName>
    <definedName name="Excel_BuiltIn_Print_Area_3_1" localSheetId="0">#REF!</definedName>
    <definedName name="Excel_BuiltIn_Print_Area_3_1" localSheetId="3">#REF!</definedName>
    <definedName name="Excel_BuiltIn_Print_Area_3_1" localSheetId="1">#REF!</definedName>
    <definedName name="Excel_BuiltIn_Print_Area_3_1">#REF!</definedName>
    <definedName name="Excel_BuiltIn_Print_Area_3_1_1" localSheetId="0">#REF!</definedName>
    <definedName name="Excel_BuiltIn_Print_Area_3_1_1" localSheetId="3">#REF!</definedName>
    <definedName name="Excel_BuiltIn_Print_Area_3_1_1" localSheetId="1">#REF!</definedName>
    <definedName name="Excel_BuiltIn_Print_Area_3_1_1">#REF!</definedName>
    <definedName name="Excel_BuiltIn_Print_Area_4" localSheetId="0">#REF!</definedName>
    <definedName name="Excel_BuiltIn_Print_Area_4" localSheetId="3">#REF!</definedName>
    <definedName name="Excel_BuiltIn_Print_Area_4" localSheetId="1">#REF!</definedName>
    <definedName name="Excel_BuiltIn_Print_Area_4">#REF!</definedName>
    <definedName name="Excel_BuiltIn_Print_Area_4_1" localSheetId="0">#REF!</definedName>
    <definedName name="Excel_BuiltIn_Print_Area_4_1" localSheetId="3">#REF!</definedName>
    <definedName name="Excel_BuiltIn_Print_Area_4_1" localSheetId="1">#REF!</definedName>
    <definedName name="Excel_BuiltIn_Print_Area_4_1">#REF!</definedName>
    <definedName name="Excel_BuiltIn_Print_Area_4_1_1" localSheetId="0">#REF!</definedName>
    <definedName name="Excel_BuiltIn_Print_Area_4_1_1" localSheetId="3">#REF!</definedName>
    <definedName name="Excel_BuiltIn_Print_Area_4_1_1" localSheetId="1">#REF!</definedName>
    <definedName name="Excel_BuiltIn_Print_Area_4_1_1">#REF!</definedName>
    <definedName name="Excel_BuiltIn_Print_Area_4_1_1_1" localSheetId="0">#REF!</definedName>
    <definedName name="Excel_BuiltIn_Print_Area_4_1_1_1" localSheetId="3">#REF!</definedName>
    <definedName name="Excel_BuiltIn_Print_Area_4_1_1_1" localSheetId="1">#REF!</definedName>
    <definedName name="Excel_BuiltIn_Print_Area_4_1_1_1">#REF!</definedName>
    <definedName name="Excel_BuiltIn_Print_Area_4_1_1_1_1" localSheetId="0">#REF!</definedName>
    <definedName name="Excel_BuiltIn_Print_Area_4_1_1_1_1" localSheetId="3">#REF!</definedName>
    <definedName name="Excel_BuiltIn_Print_Area_4_1_1_1_1" localSheetId="1">#REF!</definedName>
    <definedName name="Excel_BuiltIn_Print_Area_4_1_1_1_1">#REF!</definedName>
    <definedName name="Excel_BuiltIn_Print_Area_4_1_1_1_1_1" localSheetId="0">#REF!</definedName>
    <definedName name="Excel_BuiltIn_Print_Area_4_1_1_1_1_1" localSheetId="3">#REF!</definedName>
    <definedName name="Excel_BuiltIn_Print_Area_4_1_1_1_1_1" localSheetId="1">#REF!</definedName>
    <definedName name="Excel_BuiltIn_Print_Area_4_1_1_1_1_1">#REF!</definedName>
    <definedName name="Excel_BuiltIn_Print_Area_4_1_1_1_1_1_1" localSheetId="0">#REF!</definedName>
    <definedName name="Excel_BuiltIn_Print_Area_4_1_1_1_1_1_1" localSheetId="3">#REF!</definedName>
    <definedName name="Excel_BuiltIn_Print_Area_4_1_1_1_1_1_1" localSheetId="1">#REF!</definedName>
    <definedName name="Excel_BuiltIn_Print_Area_4_1_1_1_1_1_1">#REF!</definedName>
    <definedName name="Excel_BuiltIn_Print_Area_4_1_1_1_1_1_1_1" localSheetId="0">#REF!</definedName>
    <definedName name="Excel_BuiltIn_Print_Area_4_1_1_1_1_1_1_1" localSheetId="3">#REF!</definedName>
    <definedName name="Excel_BuiltIn_Print_Area_4_1_1_1_1_1_1_1" localSheetId="1">#REF!</definedName>
    <definedName name="Excel_BuiltIn_Print_Area_4_1_1_1_1_1_1_1">#REF!</definedName>
    <definedName name="Excel_BuiltIn_Print_Area_4_1_5" localSheetId="0">#REF!</definedName>
    <definedName name="Excel_BuiltIn_Print_Area_4_1_5" localSheetId="3">#REF!</definedName>
    <definedName name="Excel_BuiltIn_Print_Area_4_1_5" localSheetId="1">#REF!</definedName>
    <definedName name="Excel_BuiltIn_Print_Area_4_1_5">#REF!</definedName>
    <definedName name="Excel_BuiltIn_Print_Area_5" localSheetId="0">#REF!</definedName>
    <definedName name="Excel_BuiltIn_Print_Area_5" localSheetId="3">#REF!</definedName>
    <definedName name="Excel_BuiltIn_Print_Area_5" localSheetId="1">#REF!</definedName>
    <definedName name="Excel_BuiltIn_Print_Area_5">#REF!</definedName>
    <definedName name="Excel_BuiltIn_Print_Area_5_1" localSheetId="0">#REF!</definedName>
    <definedName name="Excel_BuiltIn_Print_Area_5_1" localSheetId="3">#REF!</definedName>
    <definedName name="Excel_BuiltIn_Print_Area_5_1" localSheetId="1">#REF!</definedName>
    <definedName name="Excel_BuiltIn_Print_Area_5_1">#REF!</definedName>
    <definedName name="Excel_BuiltIn_Print_Area_5_1_1" localSheetId="0">#REF!</definedName>
    <definedName name="Excel_BuiltIn_Print_Area_5_1_1" localSheetId="3">#REF!</definedName>
    <definedName name="Excel_BuiltIn_Print_Area_5_1_1" localSheetId="1">#REF!</definedName>
    <definedName name="Excel_BuiltIn_Print_Area_5_1_1">#REF!</definedName>
    <definedName name="Excel_BuiltIn_Print_Area_5_1_1_1" localSheetId="0">#REF!</definedName>
    <definedName name="Excel_BuiltIn_Print_Area_5_1_1_1" localSheetId="3">#REF!</definedName>
    <definedName name="Excel_BuiltIn_Print_Area_5_1_1_1" localSheetId="1">#REF!</definedName>
    <definedName name="Excel_BuiltIn_Print_Area_5_1_1_1">#REF!</definedName>
    <definedName name="Excel_BuiltIn_Print_Area_5_1_1_1_1" localSheetId="0">#REF!</definedName>
    <definedName name="Excel_BuiltIn_Print_Area_5_1_1_1_1" localSheetId="3">#REF!</definedName>
    <definedName name="Excel_BuiltIn_Print_Area_5_1_1_1_1" localSheetId="1">#REF!</definedName>
    <definedName name="Excel_BuiltIn_Print_Area_5_1_1_1_1">#REF!</definedName>
    <definedName name="Excel_BuiltIn_Print_Area_5_1_1_1_1_1" localSheetId="0">#REF!</definedName>
    <definedName name="Excel_BuiltIn_Print_Area_5_1_1_1_1_1" localSheetId="3">#REF!</definedName>
    <definedName name="Excel_BuiltIn_Print_Area_5_1_1_1_1_1" localSheetId="1">#REF!</definedName>
    <definedName name="Excel_BuiltIn_Print_Area_5_1_1_1_1_1">#REF!</definedName>
    <definedName name="Excel_BuiltIn_Print_Area_5_1_1_1_1_1_1" localSheetId="0">#REF!</definedName>
    <definedName name="Excel_BuiltIn_Print_Area_5_1_1_1_1_1_1" localSheetId="3">#REF!</definedName>
    <definedName name="Excel_BuiltIn_Print_Area_5_1_1_1_1_1_1" localSheetId="1">#REF!</definedName>
    <definedName name="Excel_BuiltIn_Print_Area_5_1_1_1_1_1_1">#REF!</definedName>
    <definedName name="Excel_BuiltIn_Print_Area_5_1_1_1_1_1_1_1" localSheetId="0">#REF!</definedName>
    <definedName name="Excel_BuiltIn_Print_Area_5_1_1_1_1_1_1_1" localSheetId="3">#REF!</definedName>
    <definedName name="Excel_BuiltIn_Print_Area_5_1_1_1_1_1_1_1" localSheetId="1">#REF!</definedName>
    <definedName name="Excel_BuiltIn_Print_Area_5_1_1_1_1_1_1_1">#REF!</definedName>
    <definedName name="Excel_BuiltIn_Print_Area_5_1_1_1_1_1_1_1_1" localSheetId="0">#REF!</definedName>
    <definedName name="Excel_BuiltIn_Print_Area_5_1_1_1_1_1_1_1_1" localSheetId="3">#REF!</definedName>
    <definedName name="Excel_BuiltIn_Print_Area_5_1_1_1_1_1_1_1_1" localSheetId="1">#REF!</definedName>
    <definedName name="Excel_BuiltIn_Print_Area_5_1_1_1_1_1_1_1_1">#REF!</definedName>
    <definedName name="Excel_BuiltIn_Print_Area_5_1_1_1_1_1_1_1_1_1" localSheetId="0">#REF!</definedName>
    <definedName name="Excel_BuiltIn_Print_Area_5_1_1_1_1_1_1_1_1_1" localSheetId="3">#REF!</definedName>
    <definedName name="Excel_BuiltIn_Print_Area_5_1_1_1_1_1_1_1_1_1" localSheetId="1">#REF!</definedName>
    <definedName name="Excel_BuiltIn_Print_Area_5_1_1_1_1_1_1_1_1_1">#REF!</definedName>
    <definedName name="Excel_BuiltIn_Print_Area_5_1_1_1_1_1_1_1_1_1_1" localSheetId="0">#REF!</definedName>
    <definedName name="Excel_BuiltIn_Print_Area_5_1_1_1_1_1_1_1_1_1_1" localSheetId="3">#REF!</definedName>
    <definedName name="Excel_BuiltIn_Print_Area_5_1_1_1_1_1_1_1_1_1_1" localSheetId="1">#REF!</definedName>
    <definedName name="Excel_BuiltIn_Print_Area_5_1_1_1_1_1_1_1_1_1_1">#REF!</definedName>
    <definedName name="Excel_BuiltIn_Print_Area_5_1_5" localSheetId="0">#REF!</definedName>
    <definedName name="Excel_BuiltIn_Print_Area_5_1_5" localSheetId="3">#REF!</definedName>
    <definedName name="Excel_BuiltIn_Print_Area_5_1_5" localSheetId="1">#REF!</definedName>
    <definedName name="Excel_BuiltIn_Print_Area_5_1_5">#REF!</definedName>
    <definedName name="Excel_BuiltIn_Print_Area_6" localSheetId="0">#REF!</definedName>
    <definedName name="Excel_BuiltIn_Print_Area_6" localSheetId="3">#REF!</definedName>
    <definedName name="Excel_BuiltIn_Print_Area_6" localSheetId="1">#REF!</definedName>
    <definedName name="Excel_BuiltIn_Print_Area_6">#REF!</definedName>
    <definedName name="Excel_BuiltIn_Print_Area_6_1" localSheetId="0">#REF!</definedName>
    <definedName name="Excel_BuiltIn_Print_Area_6_1" localSheetId="3">#REF!</definedName>
    <definedName name="Excel_BuiltIn_Print_Area_6_1" localSheetId="1">#REF!</definedName>
    <definedName name="Excel_BuiltIn_Print_Area_6_1">#REF!</definedName>
    <definedName name="Excel_BuiltIn_Print_Area_6_1_1" localSheetId="0">#REF!</definedName>
    <definedName name="Excel_BuiltIn_Print_Area_6_1_1" localSheetId="3">#REF!</definedName>
    <definedName name="Excel_BuiltIn_Print_Area_6_1_1" localSheetId="1">#REF!</definedName>
    <definedName name="Excel_BuiltIn_Print_Area_6_1_1">#REF!</definedName>
    <definedName name="Excel_BuiltIn_Print_Area_6_1_1_6" localSheetId="0">#REF!</definedName>
    <definedName name="Excel_BuiltIn_Print_Area_6_1_1_6" localSheetId="3">#REF!</definedName>
    <definedName name="Excel_BuiltIn_Print_Area_6_1_1_6" localSheetId="1">#REF!</definedName>
    <definedName name="Excel_BuiltIn_Print_Area_6_1_1_6">#REF!</definedName>
    <definedName name="Excel_BuiltIn_Print_Area_6_1_1_6_5" localSheetId="0">#REF!</definedName>
    <definedName name="Excel_BuiltIn_Print_Area_6_1_1_6_5" localSheetId="3">#REF!</definedName>
    <definedName name="Excel_BuiltIn_Print_Area_6_1_1_6_5" localSheetId="1">#REF!</definedName>
    <definedName name="Excel_BuiltIn_Print_Area_6_1_1_6_5">#REF!</definedName>
    <definedName name="Excel_BuiltIn_Print_Area_6_1_5" localSheetId="0">#REF!</definedName>
    <definedName name="Excel_BuiltIn_Print_Area_6_1_5" localSheetId="3">#REF!</definedName>
    <definedName name="Excel_BuiltIn_Print_Area_6_1_5" localSheetId="1">#REF!</definedName>
    <definedName name="Excel_BuiltIn_Print_Area_6_1_5">#REF!</definedName>
    <definedName name="Excel_BuiltIn_Print_Area_6_1_6" localSheetId="0">#REF!</definedName>
    <definedName name="Excel_BuiltIn_Print_Area_6_1_6" localSheetId="3">#REF!</definedName>
    <definedName name="Excel_BuiltIn_Print_Area_6_1_6" localSheetId="1">#REF!</definedName>
    <definedName name="Excel_BuiltIn_Print_Area_6_1_6">#REF!</definedName>
    <definedName name="Excel_BuiltIn_Print_Area_6_1_6_5" localSheetId="0">#REF!</definedName>
    <definedName name="Excel_BuiltIn_Print_Area_6_1_6_5" localSheetId="3">#REF!</definedName>
    <definedName name="Excel_BuiltIn_Print_Area_6_1_6_5" localSheetId="1">#REF!</definedName>
    <definedName name="Excel_BuiltIn_Print_Area_6_1_6_5">#REF!</definedName>
    <definedName name="Excel_BuiltIn_Print_Area_8" localSheetId="0">#REF!,#REF!,#REF!</definedName>
    <definedName name="Excel_BuiltIn_Print_Area_8" localSheetId="3">#REF!,#REF!,#REF!</definedName>
    <definedName name="Excel_BuiltIn_Print_Area_8" localSheetId="1">#REF!,#REF!,#REF!</definedName>
    <definedName name="Excel_BuiltIn_Print_Area_8">#REF!,#REF!,#REF!</definedName>
    <definedName name="Excel_BuiltIn_Print_Area_8_1">"$#REF!.$A$1:$C$3"</definedName>
    <definedName name="Excel_BuiltIn_Print_Titles" localSheetId="0">#REF!</definedName>
    <definedName name="Excel_BuiltIn_Print_Titles" localSheetId="3">#REF!</definedName>
    <definedName name="Excel_BuiltIn_Print_Titles" localSheetId="1">#REF!</definedName>
    <definedName name="Excel_BuiltIn_Print_Titles">#REF!</definedName>
    <definedName name="Excel_BuiltIn_Print_Titles_0" localSheetId="0">#REF!</definedName>
    <definedName name="Excel_BuiltIn_Print_Titles_0" localSheetId="3">#REF!</definedName>
    <definedName name="Excel_BuiltIn_Print_Titles_0" localSheetId="1">#REF!</definedName>
    <definedName name="Excel_BuiltIn_Print_Titles_0">#REF!</definedName>
    <definedName name="Excel_BuiltIn_Print_Titles_1" localSheetId="0">#REF!</definedName>
    <definedName name="Excel_BuiltIn_Print_Titles_1" localSheetId="3">#REF!</definedName>
    <definedName name="Excel_BuiltIn_Print_Titles_1" localSheetId="1">#REF!</definedName>
    <definedName name="Excel_BuiltIn_Print_Titles_1">#REF!</definedName>
    <definedName name="Excel_BuiltIn_Print_Titles_1_1" localSheetId="0">#REF!</definedName>
    <definedName name="Excel_BuiltIn_Print_Titles_1_1" localSheetId="3">#REF!</definedName>
    <definedName name="Excel_BuiltIn_Print_Titles_1_1" localSheetId="1">#REF!</definedName>
    <definedName name="Excel_BuiltIn_Print_Titles_1_1">#REF!</definedName>
    <definedName name="Excel_BuiltIn_Print_Titles_1_1_1" localSheetId="0">#REF!,#REF!</definedName>
    <definedName name="Excel_BuiltIn_Print_Titles_1_1_1" localSheetId="3">#REF!,#REF!</definedName>
    <definedName name="Excel_BuiltIn_Print_Titles_1_1_1" localSheetId="1">#REF!,#REF!</definedName>
    <definedName name="Excel_BuiltIn_Print_Titles_1_1_1">#REF!,#REF!</definedName>
    <definedName name="Excel_BuiltIn_Print_Titles_2_1" localSheetId="0">#REF!</definedName>
    <definedName name="Excel_BuiltIn_Print_Titles_2_1" localSheetId="3">#REF!</definedName>
    <definedName name="Excel_BuiltIn_Print_Titles_2_1" localSheetId="1">#REF!</definedName>
    <definedName name="Excel_BuiltIn_Print_Titles_2_1">#REF!</definedName>
    <definedName name="Excel_BuiltIn_Print_Titles_2_1_1" localSheetId="0">#REF!</definedName>
    <definedName name="Excel_BuiltIn_Print_Titles_2_1_1" localSheetId="3">#REF!</definedName>
    <definedName name="Excel_BuiltIn_Print_Titles_2_1_1" localSheetId="1">#REF!</definedName>
    <definedName name="Excel_BuiltIn_Print_Titles_2_1_1">#REF!</definedName>
    <definedName name="Excel_BuiltIn_Print_Titles_2_1_6" localSheetId="0">#REF!</definedName>
    <definedName name="Excel_BuiltIn_Print_Titles_2_1_6" localSheetId="3">#REF!</definedName>
    <definedName name="Excel_BuiltIn_Print_Titles_2_1_6" localSheetId="1">#REF!</definedName>
    <definedName name="Excel_BuiltIn_Print_Titles_2_1_6">#REF!</definedName>
    <definedName name="Excel_BuiltIn_Print_Titles_2_1_6_5" localSheetId="0">#REF!</definedName>
    <definedName name="Excel_BuiltIn_Print_Titles_2_1_6_5" localSheetId="3">#REF!</definedName>
    <definedName name="Excel_BuiltIn_Print_Titles_2_1_6_5" localSheetId="1">#REF!</definedName>
    <definedName name="Excel_BuiltIn_Print_Titles_2_1_6_5">#REF!</definedName>
    <definedName name="Excel_BuiltIn_Print_Titles_3_1" localSheetId="0">#REF!</definedName>
    <definedName name="Excel_BuiltIn_Print_Titles_3_1" localSheetId="3">#REF!</definedName>
    <definedName name="Excel_BuiltIn_Print_Titles_3_1" localSheetId="1">#REF!</definedName>
    <definedName name="Excel_BuiltIn_Print_Titles_3_1">#REF!</definedName>
    <definedName name="Excel_BuiltIn_Print_Titles_4" localSheetId="0">#REF!</definedName>
    <definedName name="Excel_BuiltIn_Print_Titles_4" localSheetId="3">#REF!</definedName>
    <definedName name="Excel_BuiltIn_Print_Titles_4" localSheetId="1">#REF!</definedName>
    <definedName name="Excel_BuiltIn_Print_Titles_4">#REF!</definedName>
    <definedName name="Excel_BuiltIn_Print_Titles_6_1" localSheetId="0">#REF!</definedName>
    <definedName name="Excel_BuiltIn_Print_Titles_6_1" localSheetId="3">#REF!</definedName>
    <definedName name="Excel_BuiltIn_Print_Titles_6_1" localSheetId="1">#REF!</definedName>
    <definedName name="Excel_BuiltIn_Print_Titles_6_1">#REF!</definedName>
    <definedName name="Excel_BuiltIn_Print_Titles_6_1_6" localSheetId="0">#REF!</definedName>
    <definedName name="Excel_BuiltIn_Print_Titles_6_1_6" localSheetId="3">#REF!</definedName>
    <definedName name="Excel_BuiltIn_Print_Titles_6_1_6" localSheetId="1">#REF!</definedName>
    <definedName name="Excel_BuiltIn_Print_Titles_6_1_6">#REF!</definedName>
    <definedName name="Excel_BuiltIn_Print_Titles_6_1_6_5" localSheetId="0">#REF!</definedName>
    <definedName name="Excel_BuiltIn_Print_Titles_6_1_6_5" localSheetId="3">#REF!</definedName>
    <definedName name="Excel_BuiltIn_Print_Titles_6_1_6_5" localSheetId="1">#REF!</definedName>
    <definedName name="Excel_BuiltIn_Print_Titles_6_1_6_5">#REF!</definedName>
    <definedName name="exittaxtotal">[6]GeneralInfo!$T$76</definedName>
    <definedName name="EXPUNIT" localSheetId="0">#REF!</definedName>
    <definedName name="EXPUNIT" localSheetId="3">#REF!</definedName>
    <definedName name="EXPUNIT" localSheetId="1">#REF!</definedName>
    <definedName name="EXPUNIT">#REF!</definedName>
    <definedName name="EXPUNIT_1" localSheetId="0">#REF!</definedName>
    <definedName name="EXPUNIT_1" localSheetId="3">#REF!</definedName>
    <definedName name="EXPUNIT_1" localSheetId="1">#REF!</definedName>
    <definedName name="EXPUNIT_1">#REF!</definedName>
    <definedName name="EXPVALUE" localSheetId="0">#REF!</definedName>
    <definedName name="EXPVALUE" localSheetId="3">#REF!</definedName>
    <definedName name="EXPVALUE" localSheetId="1">#REF!</definedName>
    <definedName name="EXPVALUE">#REF!</definedName>
    <definedName name="EXPVALUE_1" localSheetId="0">#REF!</definedName>
    <definedName name="EXPVALUE_1" localSheetId="3">#REF!</definedName>
    <definedName name="EXPVALUE_1" localSheetId="1">#REF!</definedName>
    <definedName name="EXPVALUE_1">#REF!</definedName>
    <definedName name="Extra_Pay">'[13]Kalkulasi Loan'!$E$18:$E$377</definedName>
    <definedName name="F" localSheetId="0">#REF!</definedName>
    <definedName name="F" localSheetId="3">#REF!</definedName>
    <definedName name="F" localSheetId="1">#REF!</definedName>
    <definedName name="F" localSheetId="5">#REF!</definedName>
    <definedName name="F">#REF!</definedName>
    <definedName name="FAA" localSheetId="0">#REF!</definedName>
    <definedName name="FAA" localSheetId="3">#REF!</definedName>
    <definedName name="FAA" localSheetId="1">#REF!</definedName>
    <definedName name="FAA" localSheetId="5">#REF!</definedName>
    <definedName name="FAA">#REF!</definedName>
    <definedName name="fef" localSheetId="0">#REF!</definedName>
    <definedName name="fef" localSheetId="3">#REF!</definedName>
    <definedName name="fef" localSheetId="1">#REF!</definedName>
    <definedName name="fef" localSheetId="5">#REF!</definedName>
    <definedName name="fef">#REF!</definedName>
    <definedName name="ff" localSheetId="0">#REF!</definedName>
    <definedName name="ff" localSheetId="3">#REF!</definedName>
    <definedName name="ff" localSheetId="1">#REF!</definedName>
    <definedName name="ff" localSheetId="4">#REF!</definedName>
    <definedName name="ff">#REF!</definedName>
    <definedName name="fffffffffffffffffff" localSheetId="0">#REF!</definedName>
    <definedName name="fffffffffffffffffff" localSheetId="3">#REF!</definedName>
    <definedName name="fffffffffffffffffff" localSheetId="1">#REF!</definedName>
    <definedName name="fffffffffffffffffff">#REF!</definedName>
    <definedName name="fffffffffffffffffffffffffffffffffffff" localSheetId="0">#REF!</definedName>
    <definedName name="fffffffffffffffffffffffffffffffffffff" localSheetId="3">#REF!</definedName>
    <definedName name="fffffffffffffffffffffffffffffffffffff" localSheetId="1">#REF!</definedName>
    <definedName name="fffffffffffffffffffffffffffffffffffff">#REF!</definedName>
    <definedName name="fffffffffffffffffffffffffffffffffffffffffffffffffffff" localSheetId="0">#REF!</definedName>
    <definedName name="fffffffffffffffffffffffffffffffffffffffffffffffffffff" localSheetId="3">#REF!</definedName>
    <definedName name="fffffffffffffffffffffffffffffffffffffffffffffffffffff" localSheetId="1">#REF!</definedName>
    <definedName name="fffffffffffffffffffffffffffffffffffffffffffffffffffff">#REF!</definedName>
    <definedName name="FILE_1" localSheetId="0">#REF!</definedName>
    <definedName name="FILE_1" localSheetId="3">#REF!</definedName>
    <definedName name="FILE_1" localSheetId="1">#REF!</definedName>
    <definedName name="FILE_1">#REF!</definedName>
    <definedName name="fiscalprofits">[6]Marshal!$G$281</definedName>
    <definedName name="five1" localSheetId="0">#REF!</definedName>
    <definedName name="five1" localSheetId="3">#REF!</definedName>
    <definedName name="five1" localSheetId="1">#REF!</definedName>
    <definedName name="five1" localSheetId="5">#REF!</definedName>
    <definedName name="five1">#REF!</definedName>
    <definedName name="five2" localSheetId="0">#REF!</definedName>
    <definedName name="five2" localSheetId="3">#REF!</definedName>
    <definedName name="five2" localSheetId="1">#REF!</definedName>
    <definedName name="five2" localSheetId="5">#REF!</definedName>
    <definedName name="five2">#REF!</definedName>
    <definedName name="five3" localSheetId="0">#REF!</definedName>
    <definedName name="five3" localSheetId="3">#REF!</definedName>
    <definedName name="five3" localSheetId="1">#REF!</definedName>
    <definedName name="five3" localSheetId="5">#REF!</definedName>
    <definedName name="five3">#REF!</definedName>
    <definedName name="five4" localSheetId="0">#REF!</definedName>
    <definedName name="five4" localSheetId="3">#REF!</definedName>
    <definedName name="five4" localSheetId="1">#REF!</definedName>
    <definedName name="five4">#REF!</definedName>
    <definedName name="five5" localSheetId="0">#REF!</definedName>
    <definedName name="five5" localSheetId="3">#REF!</definedName>
    <definedName name="five5" localSheetId="1">#REF!</definedName>
    <definedName name="five5">#REF!</definedName>
    <definedName name="five6" localSheetId="0">#REF!</definedName>
    <definedName name="five6" localSheetId="3">#REF!</definedName>
    <definedName name="five6" localSheetId="1">#REF!</definedName>
    <definedName name="five6">#REF!</definedName>
    <definedName name="five7" localSheetId="0">#REF!</definedName>
    <definedName name="five7" localSheetId="3">#REF!</definedName>
    <definedName name="five7" localSheetId="1">#REF!</definedName>
    <definedName name="five7">#REF!</definedName>
    <definedName name="foundation">[6]GeneralInfo!$O$15</definedName>
    <definedName name="Full_Print">'[13]Kalkulasi Loan'!$A$1:$I$377</definedName>
    <definedName name="g" localSheetId="0">#REF!</definedName>
    <definedName name="g" localSheetId="3">#REF!</definedName>
    <definedName name="g" localSheetId="1">#REF!</definedName>
    <definedName name="g" localSheetId="5">#REF!</definedName>
    <definedName name="g">#REF!</definedName>
    <definedName name="GajiOktober08" localSheetId="0">#REF!</definedName>
    <definedName name="GajiOktober08" localSheetId="3">#REF!</definedName>
    <definedName name="GajiOktober08" localSheetId="1">#REF!</definedName>
    <definedName name="GajiOktober08" localSheetId="5">#REF!</definedName>
    <definedName name="GajiOktober08">#REF!</definedName>
    <definedName name="gm_oz" localSheetId="0">#REF!</definedName>
    <definedName name="gm_oz" localSheetId="3">#REF!</definedName>
    <definedName name="gm_oz" localSheetId="1">#REF!</definedName>
    <definedName name="gm_oz" localSheetId="5">#REF!</definedName>
    <definedName name="gm_oz">#REF!</definedName>
    <definedName name="H" localSheetId="0">#REF!</definedName>
    <definedName name="H" localSheetId="3">#REF!</definedName>
    <definedName name="H" localSheetId="1">#REF!</definedName>
    <definedName name="H" localSheetId="4">#REF!</definedName>
    <definedName name="H">#REF!</definedName>
    <definedName name="H.1" localSheetId="0">#REF!</definedName>
    <definedName name="H.1" localSheetId="3">#REF!</definedName>
    <definedName name="H.1" localSheetId="1">#REF!</definedName>
    <definedName name="H.1">#REF!</definedName>
    <definedName name="Header_Row">ROW('[13]Kalkulasi Loan'!$A$17:$IV$17)</definedName>
    <definedName name="ｈｅｄｅｒ" localSheetId="0">#REF!</definedName>
    <definedName name="ｈｅｄｅｒ" localSheetId="3">#REF!</definedName>
    <definedName name="ｈｅｄｅｒ" localSheetId="1">#REF!</definedName>
    <definedName name="ｈｅｄｅｒ" localSheetId="4">#REF!</definedName>
    <definedName name="ｈｅｄｅｒ" localSheetId="5">#REF!</definedName>
    <definedName name="ｈｅｄｅｒ">#REF!</definedName>
    <definedName name="HEXA">'[15]HEX-A'!$A$2:$J$43</definedName>
    <definedName name="HEXE">'[15]HEX-E'!$A$2:$J$43</definedName>
    <definedName name="hgf" localSheetId="0" hidden="1">#REF!</definedName>
    <definedName name="hgf" localSheetId="3" hidden="1">#REF!</definedName>
    <definedName name="hgf" localSheetId="1" hidden="1">#REF!</definedName>
    <definedName name="hgf" localSheetId="5" hidden="1">#REF!</definedName>
    <definedName name="hgf" hidden="1">#REF!</definedName>
    <definedName name="hghgjghj" localSheetId="0">#REF!</definedName>
    <definedName name="hghgjghj" localSheetId="3">#REF!</definedName>
    <definedName name="hghgjghj" localSheetId="1">#REF!</definedName>
    <definedName name="hghgjghj" localSheetId="5">#REF!</definedName>
    <definedName name="hghgjghj">#REF!</definedName>
    <definedName name="hh" localSheetId="0">#REF!</definedName>
    <definedName name="hh" localSheetId="3">#REF!</definedName>
    <definedName name="hh" localSheetId="1">#REF!</definedName>
    <definedName name="hh" localSheetId="4">#REF!</definedName>
    <definedName name="hh">#REF!</definedName>
    <definedName name="hhnm" localSheetId="0">#REF!</definedName>
    <definedName name="hhnm" localSheetId="3">#REF!</definedName>
    <definedName name="hhnm" localSheetId="1">#REF!</definedName>
    <definedName name="hhnm">#REF!</definedName>
    <definedName name="homeaddress">[6]GeneralInfo!$I$12</definedName>
    <definedName name="homephone">[6]GeneralInfo!$M$13</definedName>
    <definedName name="HOSPITAL___PT_BII" localSheetId="0">#REF!</definedName>
    <definedName name="HOSPITAL___PT_BII" localSheetId="3">#REF!</definedName>
    <definedName name="HOSPITAL___PT_BII" localSheetId="1">#REF!</definedName>
    <definedName name="HOSPITAL___PT_BII">#REF!</definedName>
    <definedName name="HOSPITAL___PT_BII_1" localSheetId="0">#REF!</definedName>
    <definedName name="HOSPITAL___PT_BII_1" localSheetId="3">#REF!</definedName>
    <definedName name="HOSPITAL___PT_BII_1" localSheetId="1">#REF!</definedName>
    <definedName name="HOSPITAL___PT_BII_1">#REF!</definedName>
    <definedName name="HTML_LineAfter" hidden="1">FALSE</definedName>
    <definedName name="HTML_LineBefore" hidden="1">FALSE</definedName>
    <definedName name="HTML_Name" hidden="1">"YAMAHA INDONESIA"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"C:\DOC Widyo\WIDYO FILE\QUO MD\MyHTML.htm"</definedName>
    <definedName name="HTML_PathTemplate" hidden="1">"C:\DOC Widyo\WIDYO FILE\QUO MD\HTMLTemp.htm"</definedName>
    <definedName name="HTML_Title" hidden="1">"Book3"</definedName>
    <definedName name="HVH" localSheetId="0">#REF!</definedName>
    <definedName name="HVH" localSheetId="3">#REF!</definedName>
    <definedName name="HVH" localSheetId="1">#REF!</definedName>
    <definedName name="HVH">#REF!</definedName>
    <definedName name="I" localSheetId="0">#REF!</definedName>
    <definedName name="I" localSheetId="3">#REF!</definedName>
    <definedName name="I" localSheetId="1">#REF!</definedName>
    <definedName name="I">#REF!</definedName>
    <definedName name="IDC" localSheetId="0">#REF!</definedName>
    <definedName name="IDC" localSheetId="3">#REF!</definedName>
    <definedName name="IDC" localSheetId="1">#REF!</definedName>
    <definedName name="IDC">#REF!</definedName>
    <definedName name="iktisarpenerima">[6]GeneralInfo!$T$53</definedName>
    <definedName name="iktisarpph22">[6]GeneralInfo!$T$48</definedName>
    <definedName name="iktisarpph24">[6]GeneralInfo!$T$51</definedName>
    <definedName name="iktisarpphgvb">[6]GeneralInfo!$T$50</definedName>
    <definedName name="inboundincomes">'[6]FE-1771-I'!$X$103</definedName>
    <definedName name="INC_TAX">#N/A</definedName>
    <definedName name="indonesian">[6]GeneralInfo!$F$21</definedName>
    <definedName name="industry">[6]GeneralInfo!$Y$9</definedName>
    <definedName name="Int">'[13]Kalkulasi Loan'!$H$18:$H$377</definedName>
    <definedName name="Interest_Rate">'[13]Kalkulasi Loan'!$D$7</definedName>
    <definedName name="investmentfund">[6]GeneralInfo!$T$16</definedName>
    <definedName name="ISO_BUT">'[15]I-BUT'!$A$2:$J$43</definedName>
    <definedName name="ITEM_CODE" localSheetId="0">#REF!</definedName>
    <definedName name="ITEM_CODE" localSheetId="3">#REF!</definedName>
    <definedName name="ITEM_CODE" localSheetId="1">#REF!</definedName>
    <definedName name="ITEM_CODE" localSheetId="5">#REF!</definedName>
    <definedName name="ITEM_CODE">#REF!</definedName>
    <definedName name="J" localSheetId="0">#REF!</definedName>
    <definedName name="J" localSheetId="3">#REF!</definedName>
    <definedName name="J" localSheetId="1">#REF!</definedName>
    <definedName name="J" localSheetId="5">#REF!</definedName>
    <definedName name="J">#REF!</definedName>
    <definedName name="Januari">"percentages QC random"</definedName>
    <definedName name="jjjjjjjjjjjjjjjjjjjjjjjjjjjjjjjjjjjjjjjjjjj" localSheetId="0">#REF!</definedName>
    <definedName name="jjjjjjjjjjjjjjjjjjjjjjjjjjjjjjjjjjjjjjjjjjj" localSheetId="3">#REF!</definedName>
    <definedName name="jjjjjjjjjjjjjjjjjjjjjjjjjjjjjjjjjjjjjjjjjjj" localSheetId="1">#REF!</definedName>
    <definedName name="jjjjjjjjjjjjjjjjjjjjjjjjjjjjjjjjjjjjjjjjjjj">#REF!</definedName>
    <definedName name="joni">[21]status!$R$23</definedName>
    <definedName name="JUAL">#N/A</definedName>
    <definedName name="Jul_02">'[9]Ex-Rate'!$B$66</definedName>
    <definedName name="K" localSheetId="0">#REF!</definedName>
    <definedName name="K" localSheetId="3">#REF!</definedName>
    <definedName name="K" localSheetId="1">#REF!</definedName>
    <definedName name="K" localSheetId="5">#REF!</definedName>
    <definedName name="K">#REF!</definedName>
    <definedName name="kanban" localSheetId="0">#REF!</definedName>
    <definedName name="kanban" localSheetId="3">#REF!</definedName>
    <definedName name="kanban" localSheetId="1">#REF!</definedName>
    <definedName name="kanban" localSheetId="4">#REF!</definedName>
    <definedName name="kanban" localSheetId="5">#REF!</definedName>
    <definedName name="kanban">#REF!</definedName>
    <definedName name="KRITERIA10" localSheetId="0">#REF!</definedName>
    <definedName name="KRITERIA10" localSheetId="3">#REF!</definedName>
    <definedName name="KRITERIA10" localSheetId="1">#REF!</definedName>
    <definedName name="KRITERIA10">#REF!</definedName>
    <definedName name="KRITERIA5" localSheetId="0">#REF!</definedName>
    <definedName name="KRITERIA5" localSheetId="3">#REF!</definedName>
    <definedName name="KRITERIA5" localSheetId="1">#REF!</definedName>
    <definedName name="KRITERIA5">#REF!</definedName>
    <definedName name="Last_Row">#N/A</definedName>
    <definedName name="lb_t" localSheetId="0">#REF!</definedName>
    <definedName name="lb_t" localSheetId="3">#REF!</definedName>
    <definedName name="lb_t" localSheetId="1">#REF!</definedName>
    <definedName name="lb_t">#REF!</definedName>
    <definedName name="lenny" localSheetId="0">#REF!</definedName>
    <definedName name="lenny" localSheetId="3">#REF!</definedName>
    <definedName name="lenny" localSheetId="1">#REF!</definedName>
    <definedName name="lenny">#REF!</definedName>
    <definedName name="lenny1" localSheetId="0">#REF!</definedName>
    <definedName name="lenny1" localSheetId="3">#REF!</definedName>
    <definedName name="lenny1" localSheetId="1">#REF!</definedName>
    <definedName name="lenny1">#REF!</definedName>
    <definedName name="ll" localSheetId="0">#REF!</definedName>
    <definedName name="ll" localSheetId="3">#REF!</definedName>
    <definedName name="ll" localSheetId="1">#REF!</definedName>
    <definedName name="ll" localSheetId="4">#REF!</definedName>
    <definedName name="ll">#REF!</definedName>
    <definedName name="Loan" localSheetId="0">#REF!</definedName>
    <definedName name="Loan" localSheetId="3">#REF!</definedName>
    <definedName name="Loan" localSheetId="1">#REF!</definedName>
    <definedName name="Loan">#REF!</definedName>
    <definedName name="Loan_Amount">'[13]Kalkulasi Loan'!$D$6</definedName>
    <definedName name="Loan_Start">'[13]Kalkulasi Loan'!$D$10</definedName>
    <definedName name="Loan_Years">'[13]Kalkulasi Loan'!$D$8</definedName>
    <definedName name="lokasi_kerja" localSheetId="0">#REF!</definedName>
    <definedName name="lokasi_kerja" localSheetId="3">#REF!</definedName>
    <definedName name="lokasi_kerja" localSheetId="1">#REF!</definedName>
    <definedName name="lokasi_kerja" localSheetId="5">#REF!</definedName>
    <definedName name="lokasi_kerja">#REF!</definedName>
    <definedName name="lossonfadisposal">[6]Marshal!$T$267</definedName>
    <definedName name="lusilla" localSheetId="0">#REF!</definedName>
    <definedName name="lusilla" localSheetId="3">#REF!</definedName>
    <definedName name="lusilla" localSheetId="1">#REF!</definedName>
    <definedName name="lusilla" localSheetId="5">#REF!</definedName>
    <definedName name="lusilla">#REF!</definedName>
    <definedName name="m" localSheetId="0">#REF!</definedName>
    <definedName name="m" localSheetId="3">#REF!</definedName>
    <definedName name="m" localSheetId="1">#REF!</definedName>
    <definedName name="m" localSheetId="5">#REF!</definedName>
    <definedName name="m">#REF!</definedName>
    <definedName name="manual">[6]GeneralInfo!$J$18</definedName>
    <definedName name="marital_status" localSheetId="0">#REF!</definedName>
    <definedName name="marital_status" localSheetId="3">#REF!</definedName>
    <definedName name="marital_status" localSheetId="1">#REF!</definedName>
    <definedName name="marital_status">#REF!</definedName>
    <definedName name="master" localSheetId="0">#REF!</definedName>
    <definedName name="master" localSheetId="3">#REF!</definedName>
    <definedName name="master" localSheetId="1">#REF!</definedName>
    <definedName name="master" localSheetId="4">#REF!</definedName>
    <definedName name="master" localSheetId="5">#REF!</definedName>
    <definedName name="master">#REF!</definedName>
    <definedName name="matrix" localSheetId="0">#REF!</definedName>
    <definedName name="matrix" localSheetId="3">#REF!</definedName>
    <definedName name="matrix" localSheetId="1">#REF!</definedName>
    <definedName name="matrix">#REF!</definedName>
    <definedName name="Mei_02">'[4]Ex-Rate'!$B$64</definedName>
    <definedName name="money">'[22]data (2)'!$T$1:$W$1008</definedName>
    <definedName name="MPC" localSheetId="0">#REF!</definedName>
    <definedName name="MPC" localSheetId="3">#REF!</definedName>
    <definedName name="MPC" localSheetId="1">#REF!</definedName>
    <definedName name="MPC" localSheetId="5">#REF!</definedName>
    <definedName name="MPC">#REF!</definedName>
    <definedName name="mutasi" localSheetId="0" hidden="1">#REF!</definedName>
    <definedName name="mutasi" localSheetId="3" hidden="1">#REF!</definedName>
    <definedName name="mutasi" localSheetId="1" hidden="1">#REF!</definedName>
    <definedName name="mutasi" localSheetId="5" hidden="1">#REF!</definedName>
    <definedName name="mutasi" hidden="1">#REF!</definedName>
    <definedName name="MWP_PL1" localSheetId="0">#REF!</definedName>
    <definedName name="MWP_PL1" localSheetId="3">#REF!</definedName>
    <definedName name="MWP_PL1" localSheetId="1">#REF!</definedName>
    <definedName name="MWP_PL1" localSheetId="5">#REF!</definedName>
    <definedName name="MWP_PL1">#REF!</definedName>
    <definedName name="MWP_PL2" localSheetId="0">#REF!</definedName>
    <definedName name="MWP_PL2" localSheetId="3">#REF!</definedName>
    <definedName name="MWP_PL2" localSheetId="1">#REF!</definedName>
    <definedName name="MWP_PL2">#REF!</definedName>
    <definedName name="na" localSheetId="0" hidden="1">'[5]ocean voyage'!#REF!</definedName>
    <definedName name="na" localSheetId="3" hidden="1">'[5]ocean voyage'!#REF!</definedName>
    <definedName name="na" localSheetId="1" hidden="1">'[5]ocean voyage'!#REF!</definedName>
    <definedName name="na" hidden="1">'[5]ocean voyage'!#REF!</definedName>
    <definedName name="NAMA_CUSTOMER">[23]CustomerList!$B$2:$B$286</definedName>
    <definedName name="NAME" localSheetId="0">#REF!</definedName>
    <definedName name="NAME" localSheetId="3">#REF!</definedName>
    <definedName name="NAME" localSheetId="1">#REF!</definedName>
    <definedName name="NAME" localSheetId="5">#REF!</definedName>
    <definedName name="NAME">#REF!</definedName>
    <definedName name="NetBookValue">'[24]ROSS LIST'!$M$969</definedName>
    <definedName name="nnnnn" localSheetId="0">#REF!</definedName>
    <definedName name="nnnnn" localSheetId="3">#REF!</definedName>
    <definedName name="nnnnn" localSheetId="1">#REF!</definedName>
    <definedName name="nnnnn" localSheetId="5">#REF!</definedName>
    <definedName name="nnnnn">#REF!</definedName>
    <definedName name="noo">[25]code!$B$2:$B$36</definedName>
    <definedName name="NPK" localSheetId="0">#REF!</definedName>
    <definedName name="NPK" localSheetId="3">#REF!</definedName>
    <definedName name="NPK" localSheetId="1">#REF!</definedName>
    <definedName name="NPK" localSheetId="5">#REF!</definedName>
    <definedName name="NPK">#REF!</definedName>
    <definedName name="npwp01">[6]GeneralInfo!$I$4</definedName>
    <definedName name="npwp02">[6]GeneralInfo!$K$4</definedName>
    <definedName name="npwp03">[6]GeneralInfo!$L$4</definedName>
    <definedName name="npwp04">[6]GeneralInfo!$M$4</definedName>
    <definedName name="npwp05">[6]GeneralInfo!$O$4</definedName>
    <definedName name="npwp06">[6]GeneralInfo!$P$4</definedName>
    <definedName name="npwp07">[6]GeneralInfo!$Q$4</definedName>
    <definedName name="npwp08">[6]GeneralInfo!$S$4</definedName>
    <definedName name="npwp09">[6]GeneralInfo!$U$4</definedName>
    <definedName name="npwp10">[6]GeneralInfo!$V$4</definedName>
    <definedName name="npwp11">[6]GeneralInfo!$W$4</definedName>
    <definedName name="Num_Pmt_Per_Year">'[13]Kalkulasi Loan'!$D$9</definedName>
    <definedName name="offset">[6]GeneralInfo!$H$35</definedName>
    <definedName name="oo" localSheetId="0">#REF!</definedName>
    <definedName name="oo" localSheetId="3">#REF!</definedName>
    <definedName name="oo" localSheetId="1">#REF!</definedName>
    <definedName name="oo" localSheetId="4">#REF!</definedName>
    <definedName name="oo" localSheetId="5">#REF!</definedName>
    <definedName name="oo">#REF!</definedName>
    <definedName name="otherexpenses">[6]Marshal!$V$267</definedName>
    <definedName name="otherincomes">[6]Marshal!$G$279</definedName>
    <definedName name="others">[6]GeneralInfo!$Y$16</definedName>
    <definedName name="othertype">[6]GeneralInfo!$Y$11</definedName>
    <definedName name="OUTPUT" localSheetId="0">#REF!</definedName>
    <definedName name="OUTPUT" localSheetId="3">#REF!</definedName>
    <definedName name="OUTPUT" localSheetId="1">#REF!</definedName>
    <definedName name="OUTPUT">#REF!</definedName>
    <definedName name="pangkat" localSheetId="0">#REF!</definedName>
    <definedName name="pangkat" localSheetId="3">#REF!</definedName>
    <definedName name="pangkat" localSheetId="1">#REF!</definedName>
    <definedName name="pangkat">#REF!</definedName>
    <definedName name="Pay_Date">'[13]Kalkulasi Loan'!$B$18:$B$377</definedName>
    <definedName name="Pay_Num">'[13]Kalkulasi Loan'!$A$18:$A$377</definedName>
    <definedName name="pensionfund">[6]GeneralInfo!$Y$15</definedName>
    <definedName name="Period">[26]Opening!$S$36</definedName>
    <definedName name="Periode" localSheetId="0">#REF!</definedName>
    <definedName name="Periode" localSheetId="3">#REF!</definedName>
    <definedName name="Periode" localSheetId="1">#REF!</definedName>
    <definedName name="Periode" localSheetId="5">#REF!</definedName>
    <definedName name="Periode">#REF!</definedName>
    <definedName name="personnelcost">[6]Marshal!$O$267</definedName>
    <definedName name="perusahaan" localSheetId="0">#REF!</definedName>
    <definedName name="perusahaan" localSheetId="3">#REF!</definedName>
    <definedName name="perusahaan" localSheetId="1">#REF!</definedName>
    <definedName name="perusahaan" localSheetId="5">#REF!</definedName>
    <definedName name="perusahaan">#REF!</definedName>
    <definedName name="PESO" localSheetId="0">#REF!</definedName>
    <definedName name="PESO" localSheetId="3">#REF!</definedName>
    <definedName name="PESO" localSheetId="1">#REF!</definedName>
    <definedName name="PESO" localSheetId="5">#REF!</definedName>
    <definedName name="PESO">#REF!</definedName>
    <definedName name="PIF" localSheetId="0">#REF!</definedName>
    <definedName name="PIF" localSheetId="3">#REF!</definedName>
    <definedName name="PIF" localSheetId="1">#REF!</definedName>
    <definedName name="PIF" localSheetId="5">#REF!</definedName>
    <definedName name="PIF">#REF!</definedName>
    <definedName name="PINTER" localSheetId="0">#REF!</definedName>
    <definedName name="PINTER" localSheetId="3">#REF!</definedName>
    <definedName name="PINTER" localSheetId="1">#REF!</definedName>
    <definedName name="PINTER" localSheetId="4">#REF!</definedName>
    <definedName name="PINTER">#REF!</definedName>
    <definedName name="PL">#N/A</definedName>
    <definedName name="PLAN92" localSheetId="0">#REF!</definedName>
    <definedName name="PLAN92" localSheetId="3">#REF!</definedName>
    <definedName name="PLAN92" localSheetId="1">#REF!</definedName>
    <definedName name="PLAN92">#REF!</definedName>
    <definedName name="PLAN92_1" localSheetId="0">#REF!</definedName>
    <definedName name="PLAN92_1" localSheetId="3">#REF!</definedName>
    <definedName name="PLAN92_1" localSheetId="1">#REF!</definedName>
    <definedName name="PLAN92_1">#REF!</definedName>
    <definedName name="PLAN92VA" localSheetId="0">#REF!</definedName>
    <definedName name="PLAN92VA" localSheetId="3">#REF!</definedName>
    <definedName name="PLAN92VA" localSheetId="1">#REF!</definedName>
    <definedName name="PLAN92VA">#REF!</definedName>
    <definedName name="PLAN92VA_1" localSheetId="0">#REF!</definedName>
    <definedName name="PLAN92VA_1" localSheetId="3">#REF!</definedName>
    <definedName name="PLAN92VA_1" localSheetId="1">#REF!</definedName>
    <definedName name="PLAN92VA_1">#REF!</definedName>
    <definedName name="PPh23total">[6]GeneralInfo!$T$79</definedName>
    <definedName name="pph24refund">[6]GeneralInfo!$T$83</definedName>
    <definedName name="PPh24total">[6]GeneralInfo!$T$81</definedName>
    <definedName name="pph25calculation">[6]GeneralInfo!$H$40</definedName>
    <definedName name="pph25calculation01">[6]GeneralInfo!$U$33</definedName>
    <definedName name="pph25calculation02">[6]GeneralInfo!$U$35</definedName>
    <definedName name="pph25exstp">[6]GeneralInfo!$T$75</definedName>
    <definedName name="pph25total">[6]GeneralInfo!$T$74</definedName>
    <definedName name="PPhGvBtotal">[6]GeneralInfo!$T$80</definedName>
    <definedName name="pphlnbtotal">[6]GeneralInfo!$T$77</definedName>
    <definedName name="PPHPS25" localSheetId="0">#REF!</definedName>
    <definedName name="PPHPS25" localSheetId="3">#REF!</definedName>
    <definedName name="PPHPS25" localSheetId="1">#REF!</definedName>
    <definedName name="PPHPS25">#REF!</definedName>
    <definedName name="Princ">'[13]Kalkulasi Loan'!$G$18:$G$377</definedName>
    <definedName name="print" localSheetId="0">#REF!</definedName>
    <definedName name="print" localSheetId="3">#REF!</definedName>
    <definedName name="print" localSheetId="1">#REF!</definedName>
    <definedName name="print" localSheetId="5">#REF!</definedName>
    <definedName name="print">#REF!</definedName>
    <definedName name="_xlnm.Print_Area" localSheetId="0">#REF!</definedName>
    <definedName name="_xlnm.Print_Area" localSheetId="3">#REF!</definedName>
    <definedName name="_xlnm.Print_Area" localSheetId="1">#REF!</definedName>
    <definedName name="_xlnm.Print_Area" localSheetId="4">'MASTER SUMMARY'!$A$1:$M$17</definedName>
    <definedName name="_xlnm.Print_Area" localSheetId="5">'REPORT DAILY'!$A$1:$AH$45</definedName>
    <definedName name="_xlnm.Print_Area">#REF!</definedName>
    <definedName name="PRINT_AREA_MI" localSheetId="0">#REF!</definedName>
    <definedName name="PRINT_AREA_MI" localSheetId="3">#REF!</definedName>
    <definedName name="PRINT_AREA_MI" localSheetId="1">#REF!</definedName>
    <definedName name="PRINT_AREA_MI" localSheetId="5">#REF!</definedName>
    <definedName name="PRINT_AREA_MI">#REF!</definedName>
    <definedName name="PRINT_AREA_MI_2" localSheetId="0">#REF!</definedName>
    <definedName name="PRINT_AREA_MI_2" localSheetId="3">#REF!</definedName>
    <definedName name="PRINT_AREA_MI_2" localSheetId="1">#REF!</definedName>
    <definedName name="PRINT_AREA_MI_2" localSheetId="5">#REF!</definedName>
    <definedName name="PRINT_AREA_MI_2">#REF!</definedName>
    <definedName name="Print_Area1" localSheetId="0">#REF!</definedName>
    <definedName name="Print_Area1" localSheetId="3">#REF!</definedName>
    <definedName name="Print_Area1" localSheetId="1">#REF!</definedName>
    <definedName name="Print_Area1">#REF!</definedName>
    <definedName name="_xlnm.Print_Titles" localSheetId="0">#REF!</definedName>
    <definedName name="_xlnm.Print_Titles" localSheetId="3">#REF!</definedName>
    <definedName name="_xlnm.Print_Titles" localSheetId="1">#REF!</definedName>
    <definedName name="_xlnm.Print_Titles" localSheetId="4">#REF!</definedName>
    <definedName name="_xlnm.Print_Titles">#REF!</definedName>
    <definedName name="PRINT_TITLES_M2" localSheetId="0">#REF!</definedName>
    <definedName name="PRINT_TITLES_M2" localSheetId="3">#REF!</definedName>
    <definedName name="PRINT_TITLES_M2" localSheetId="1">#REF!</definedName>
    <definedName name="PRINT_TITLES_M2" localSheetId="4">#REF!</definedName>
    <definedName name="PRINT_TITLES_M2">#REF!</definedName>
    <definedName name="PRINT_TITLES_MI" localSheetId="0">#REF!</definedName>
    <definedName name="PRINT_TITLES_MI" localSheetId="3">#REF!</definedName>
    <definedName name="PRINT_TITLES_MI" localSheetId="1">#REF!</definedName>
    <definedName name="PRINT_TITLES_MI" localSheetId="4">#REF!</definedName>
    <definedName name="PRINT_TITLES_MI">#REF!</definedName>
    <definedName name="PRNLC1" localSheetId="0">#REF!</definedName>
    <definedName name="PRNLC1" localSheetId="3">#REF!</definedName>
    <definedName name="PRNLC1" localSheetId="1">#REF!</definedName>
    <definedName name="PRNLC1">#REF!</definedName>
    <definedName name="Promo" localSheetId="0">#REF!</definedName>
    <definedName name="Promo" localSheetId="3">#REF!</definedName>
    <definedName name="Promo" localSheetId="1">#REF!</definedName>
    <definedName name="Promo">#REF!</definedName>
    <definedName name="promo1" localSheetId="0">#REF!</definedName>
    <definedName name="promo1" localSheetId="3">#REF!</definedName>
    <definedName name="promo1" localSheetId="1">#REF!</definedName>
    <definedName name="promo1">#REF!</definedName>
    <definedName name="promocomm">'[27]recl JV437'!$B$16:$W$40</definedName>
    <definedName name="provisions">[6]Marshal!$Q$267</definedName>
    <definedName name="proxy">[6]GeneralInfo!$S$40</definedName>
    <definedName name="PRV3UNIT" localSheetId="0">#REF!</definedName>
    <definedName name="PRV3UNIT" localSheetId="3">#REF!</definedName>
    <definedName name="PRV3UNIT" localSheetId="1">#REF!</definedName>
    <definedName name="PRV3UNIT">#REF!</definedName>
    <definedName name="PRV3UNIT_1" localSheetId="0">#REF!</definedName>
    <definedName name="PRV3UNIT_1" localSheetId="3">#REF!</definedName>
    <definedName name="PRV3UNIT_1" localSheetId="1">#REF!</definedName>
    <definedName name="PRV3UNIT_1">#REF!</definedName>
    <definedName name="PRV4UNIT" localSheetId="0">#REF!</definedName>
    <definedName name="PRV4UNIT" localSheetId="3">#REF!</definedName>
    <definedName name="PRV4UNIT" localSheetId="1">#REF!</definedName>
    <definedName name="PRV4UNIT">#REF!</definedName>
    <definedName name="PRV4UNIT_1" localSheetId="0">#REF!</definedName>
    <definedName name="PRV4UNIT_1" localSheetId="3">#REF!</definedName>
    <definedName name="PRV4UNIT_1" localSheetId="1">#REF!</definedName>
    <definedName name="PRV4UNIT_1">#REF!</definedName>
    <definedName name="psd" localSheetId="0">#REF!</definedName>
    <definedName name="psd" localSheetId="3">#REF!</definedName>
    <definedName name="psd" localSheetId="1">#REF!</definedName>
    <definedName name="psd">#REF!</definedName>
    <definedName name="pt">[6]GeneralInfo!$J$15</definedName>
    <definedName name="Q" localSheetId="0">#REF!</definedName>
    <definedName name="Q" localSheetId="3">#REF!</definedName>
    <definedName name="Q" localSheetId="1">#REF!</definedName>
    <definedName name="Q">#REF!</definedName>
    <definedName name="QT81108A">#N/A</definedName>
    <definedName name="ratarata" localSheetId="0">#REF!</definedName>
    <definedName name="ratarata" localSheetId="3">#REF!</definedName>
    <definedName name="ratarata" localSheetId="1">#REF!</definedName>
    <definedName name="ratarata">#REF!</definedName>
    <definedName name="rate" localSheetId="0">#REF!</definedName>
    <definedName name="rate" localSheetId="3">#REF!</definedName>
    <definedName name="rate" localSheetId="1">#REF!</definedName>
    <definedName name="rate">#REF!</definedName>
    <definedName name="RD_ISO">'[15]RD I-BUT'!$A$2:$J$44</definedName>
    <definedName name="RE_BE">#N/A</definedName>
    <definedName name="RE_KU">#N/A</definedName>
    <definedName name="REAKHIR">#N/A</definedName>
    <definedName name="Recv.Payb.2000">'[28]BS final'!$A$3:$Y$53</definedName>
    <definedName name="Reject_proses_30102015" localSheetId="0">#REF!</definedName>
    <definedName name="Reject_proses_30102015" localSheetId="3">#REF!</definedName>
    <definedName name="Reject_proses_30102015" localSheetId="1">#REF!</definedName>
    <definedName name="Reject_proses_30102015" localSheetId="4">#REF!</definedName>
    <definedName name="Reject_proses_30102015" localSheetId="5">#REF!</definedName>
    <definedName name="Reject_proses_30102015">#REF!</definedName>
    <definedName name="REV.BRCH" localSheetId="0">#REF!</definedName>
    <definedName name="REV.BRCH" localSheetId="3">#REF!</definedName>
    <definedName name="REV.BRCH" localSheetId="1">#REF!</definedName>
    <definedName name="REV.BRCH" localSheetId="5">#REF!</definedName>
    <definedName name="REV.BRCH">#REF!</definedName>
    <definedName name="rumus" localSheetId="0">#REF!</definedName>
    <definedName name="rumus" localSheetId="3">#REF!</definedName>
    <definedName name="rumus" localSheetId="1">#REF!</definedName>
    <definedName name="rumus">#REF!</definedName>
    <definedName name="Rx_ETHICAL__PT_BII_1" localSheetId="0">#REF!</definedName>
    <definedName name="Rx_ETHICAL__PT_BII_1" localSheetId="3">#REF!</definedName>
    <definedName name="Rx_ETHICAL__PT_BII_1" localSheetId="1">#REF!</definedName>
    <definedName name="Rx_ETHICAL__PT_BII_1">#REF!</definedName>
    <definedName name="Rx_HOSPITAL___PT_BII" localSheetId="0">#REF!</definedName>
    <definedName name="Rx_HOSPITAL___PT_BII" localSheetId="3">#REF!</definedName>
    <definedName name="Rx_HOSPITAL___PT_BII" localSheetId="1">#REF!</definedName>
    <definedName name="Rx_HOSPITAL___PT_BII">#REF!</definedName>
    <definedName name="Rx_HOSPITAL___PT_BII_1" localSheetId="0">#REF!</definedName>
    <definedName name="Rx_HOSPITAL___PT_BII_1" localSheetId="3">#REF!</definedName>
    <definedName name="Rx_HOSPITAL___PT_BII_1" localSheetId="1">#REF!</definedName>
    <definedName name="Rx_HOSPITAL___PT_BII_1">#REF!</definedName>
    <definedName name="S" localSheetId="0">#REF!</definedName>
    <definedName name="S" localSheetId="3">#REF!</definedName>
    <definedName name="S" localSheetId="1">#REF!</definedName>
    <definedName name="S">#REF!</definedName>
    <definedName name="SALDO">#N/A</definedName>
    <definedName name="salfeb">'[29]Journal Template'!$R$43</definedName>
    <definedName name="sasasa" localSheetId="0">#REF!</definedName>
    <definedName name="sasasa" localSheetId="3">#REF!</definedName>
    <definedName name="sasasa" localSheetId="1">#REF!</definedName>
    <definedName name="sasasa" localSheetId="5">#REF!</definedName>
    <definedName name="sasasa">#REF!</definedName>
    <definedName name="sasasa_1" localSheetId="0">#REF!</definedName>
    <definedName name="sasasa_1" localSheetId="3">#REF!</definedName>
    <definedName name="sasasa_1" localSheetId="1">#REF!</definedName>
    <definedName name="sasasa_1" localSheetId="5">#REF!</definedName>
    <definedName name="sasasa_1">#REF!</definedName>
    <definedName name="Sched_Pay">'[13]Kalkulasi Loan'!$D$18:$D$377</definedName>
    <definedName name="Scheduled_Extra_Payments">'[13]Kalkulasi Loan'!$D$11</definedName>
    <definedName name="Scheduled_Interest_Rate">'[13]Kalkulasi Loan'!$D$7</definedName>
    <definedName name="Scheduled_Monthly_Payment">'[13]Kalkulasi Loan'!$H$6</definedName>
    <definedName name="SELF_MEDICATION___PT_BII" localSheetId="0">#REF!</definedName>
    <definedName name="SELF_MEDICATION___PT_BII" localSheetId="3">#REF!</definedName>
    <definedName name="SELF_MEDICATION___PT_BII" localSheetId="1">#REF!</definedName>
    <definedName name="SELF_MEDICATION___PT_BII" localSheetId="5">#REF!</definedName>
    <definedName name="SELF_MEDICATION___PT_BII">#REF!</definedName>
    <definedName name="SELF_MEDICATION___PT_BII_1" localSheetId="0">#REF!</definedName>
    <definedName name="SELF_MEDICATION___PT_BII_1" localSheetId="3">#REF!</definedName>
    <definedName name="SELF_MEDICATION___PT_BII_1" localSheetId="1">#REF!</definedName>
    <definedName name="SELF_MEDICATION___PT_BII_1" localSheetId="5">#REF!</definedName>
    <definedName name="SELF_MEDICATION___PT_BII_1">#REF!</definedName>
    <definedName name="sencount" hidden="1">1</definedName>
    <definedName name="signplace">[6]GeneralInfo!$O$43</definedName>
    <definedName name="silla" localSheetId="0">#REF!</definedName>
    <definedName name="silla" localSheetId="3">#REF!</definedName>
    <definedName name="silla" localSheetId="1">#REF!</definedName>
    <definedName name="silla">#REF!</definedName>
    <definedName name="SJ" localSheetId="0">#REF!</definedName>
    <definedName name="SJ" localSheetId="3">#REF!</definedName>
    <definedName name="SJ" localSheetId="1">#REF!</definedName>
    <definedName name="SJ" localSheetId="4">#REF!</definedName>
    <definedName name="SJ" localSheetId="5">#REF!</definedName>
    <definedName name="SJ">#REF!</definedName>
    <definedName name="sla_LAMfob_base" localSheetId="0">#REF!</definedName>
    <definedName name="sla_LAMfob_base" localSheetId="3">#REF!</definedName>
    <definedName name="sla_LAMfob_base" localSheetId="1">#REF!</definedName>
    <definedName name="sla_LAMfob_base">#REF!</definedName>
    <definedName name="sla_LAMfobbase" localSheetId="0">#REF!</definedName>
    <definedName name="sla_LAMfobbase" localSheetId="3">#REF!</definedName>
    <definedName name="sla_LAMfobbase" localSheetId="1">#REF!</definedName>
    <definedName name="sla_LAMfobbase">#REF!</definedName>
    <definedName name="sla_LAMfobesc" localSheetId="0">#REF!</definedName>
    <definedName name="sla_LAMfobesc" localSheetId="3">#REF!</definedName>
    <definedName name="sla_LAMfobesc" localSheetId="1">#REF!</definedName>
    <definedName name="sla_LAMfobesc">#REF!</definedName>
    <definedName name="sla_MWPfobbase" localSheetId="0">#REF!</definedName>
    <definedName name="sla_MWPfobbase" localSheetId="3">#REF!</definedName>
    <definedName name="sla_MWPfobbase" localSheetId="1">#REF!</definedName>
    <definedName name="sla_MWPfobbase">#REF!</definedName>
    <definedName name="sla_MWPfobesc" localSheetId="0">#REF!</definedName>
    <definedName name="sla_MWPfobesc" localSheetId="3">#REF!</definedName>
    <definedName name="sla_MWPfobesc" localSheetId="1">#REF!</definedName>
    <definedName name="sla_MWPfobesc">#REF!</definedName>
    <definedName name="sla_pro" localSheetId="0">#REF!</definedName>
    <definedName name="sla_pro" localSheetId="3">#REF!</definedName>
    <definedName name="sla_pro" localSheetId="1">#REF!</definedName>
    <definedName name="sla_pro">#REF!</definedName>
    <definedName name="slm">[6]GeneralInfo!$V$21</definedName>
    <definedName name="smtr5" localSheetId="0">#REF!</definedName>
    <definedName name="smtr5" localSheetId="3">#REF!</definedName>
    <definedName name="smtr5" localSheetId="1">#REF!</definedName>
    <definedName name="smtr5">#REF!</definedName>
    <definedName name="SOFT">[20]A!$D$4:$J$8</definedName>
    <definedName name="SPO42T" localSheetId="0">'[16]2002'!#REF!</definedName>
    <definedName name="SPO42T" localSheetId="3">'[16]2002'!#REF!</definedName>
    <definedName name="SPO42T" localSheetId="1">'[16]2002'!#REF!</definedName>
    <definedName name="SPO42T">'[16]2002'!#REF!</definedName>
    <definedName name="SPT" localSheetId="0">[20]A!#REF!</definedName>
    <definedName name="SPT" localSheetId="3">[20]A!#REF!</definedName>
    <definedName name="SPT" localSheetId="1">[20]A!#REF!</definedName>
    <definedName name="SPT">[20]A!#REF!</definedName>
    <definedName name="SRAC1" localSheetId="0">#REF!</definedName>
    <definedName name="SRAC1" localSheetId="3">#REF!</definedName>
    <definedName name="SRAC1" localSheetId="1">#REF!</definedName>
    <definedName name="SRAC1" localSheetId="5">#REF!</definedName>
    <definedName name="SRAC1">#REF!</definedName>
    <definedName name="SRAC10" localSheetId="0">#REF!</definedName>
    <definedName name="SRAC10" localSheetId="3">#REF!</definedName>
    <definedName name="SRAC10" localSheetId="1">#REF!</definedName>
    <definedName name="SRAC10" localSheetId="5">#REF!</definedName>
    <definedName name="SRAC10">#REF!</definedName>
    <definedName name="SRAC11" localSheetId="0">#REF!</definedName>
    <definedName name="SRAC11" localSheetId="3">#REF!</definedName>
    <definedName name="SRAC11" localSheetId="1">#REF!</definedName>
    <definedName name="SRAC11" localSheetId="5">#REF!</definedName>
    <definedName name="SRAC11">#REF!</definedName>
    <definedName name="SRAC12" localSheetId="0">#REF!</definedName>
    <definedName name="SRAC12" localSheetId="3">#REF!</definedName>
    <definedName name="SRAC12" localSheetId="1">#REF!</definedName>
    <definedName name="SRAC12">#REF!</definedName>
    <definedName name="SRAC2" localSheetId="0">#REF!</definedName>
    <definedName name="SRAC2" localSheetId="3">#REF!</definedName>
    <definedName name="SRAC2" localSheetId="1">#REF!</definedName>
    <definedName name="SRAC2">#REF!</definedName>
    <definedName name="SRAC3" localSheetId="0">#REF!</definedName>
    <definedName name="SRAC3" localSheetId="3">#REF!</definedName>
    <definedName name="SRAC3" localSheetId="1">#REF!</definedName>
    <definedName name="SRAC3">#REF!</definedName>
    <definedName name="SRAC4" localSheetId="0">#REF!</definedName>
    <definedName name="SRAC4" localSheetId="3">#REF!</definedName>
    <definedName name="SRAC4" localSheetId="1">#REF!</definedName>
    <definedName name="SRAC4">#REF!</definedName>
    <definedName name="SRAC5" localSheetId="0">#REF!</definedName>
    <definedName name="SRAC5" localSheetId="3">#REF!</definedName>
    <definedName name="SRAC5" localSheetId="1">#REF!</definedName>
    <definedName name="SRAC5">#REF!</definedName>
    <definedName name="SRAC6" localSheetId="0">#REF!</definedName>
    <definedName name="SRAC6" localSheetId="3">#REF!</definedName>
    <definedName name="SRAC6" localSheetId="1">#REF!</definedName>
    <definedName name="SRAC6">#REF!</definedName>
    <definedName name="SRAC7" localSheetId="0">#REF!</definedName>
    <definedName name="SRAC7" localSheetId="3">#REF!</definedName>
    <definedName name="SRAC7" localSheetId="1">#REF!</definedName>
    <definedName name="SRAC7">#REF!</definedName>
    <definedName name="SRAC8" localSheetId="0">#REF!</definedName>
    <definedName name="SRAC8" localSheetId="3">#REF!</definedName>
    <definedName name="SRAC8" localSheetId="1">#REF!</definedName>
    <definedName name="SRAC8">#REF!</definedName>
    <definedName name="SRAC9" localSheetId="0">#REF!</definedName>
    <definedName name="SRAC9" localSheetId="3">#REF!</definedName>
    <definedName name="SRAC9" localSheetId="1">#REF!</definedName>
    <definedName name="SRAC9">#REF!</definedName>
    <definedName name="sssssssssssssssss" localSheetId="0">#REF!</definedName>
    <definedName name="sssssssssssssssss" localSheetId="3">#REF!</definedName>
    <definedName name="sssssssssssssssss" localSheetId="1">#REF!</definedName>
    <definedName name="sssssssssssssssss">#REF!</definedName>
    <definedName name="sssssssssssssssssssssssssss" localSheetId="0">#REF!</definedName>
    <definedName name="sssssssssssssssssssssssssss" localSheetId="3">#REF!</definedName>
    <definedName name="sssssssssssssssssssssssssss" localSheetId="1">#REF!</definedName>
    <definedName name="sssssssssssssssssssssssssss">#REF!</definedName>
    <definedName name="sssssssssssssssssssssssssssssssssssssssssssssss" localSheetId="0">#REF!</definedName>
    <definedName name="sssssssssssssssssssssssssssssssssssssssssssssss" localSheetId="3">#REF!</definedName>
    <definedName name="sssssssssssssssssssssssssssssssssssssssssssssss" localSheetId="1">#REF!</definedName>
    <definedName name="sssssssssssssssssssssssssssssssssssssssssssssss">#REF!</definedName>
    <definedName name="Start_date" localSheetId="0">#REF!</definedName>
    <definedName name="Start_date" localSheetId="3">#REF!</definedName>
    <definedName name="Start_date" localSheetId="1">#REF!</definedName>
    <definedName name="Start_date">#REF!</definedName>
    <definedName name="startyear">[6]GeneralInfo!$P$25</definedName>
    <definedName name="status" localSheetId="0">#REF!</definedName>
    <definedName name="status" localSheetId="3">#REF!</definedName>
    <definedName name="status" localSheetId="1">#REF!</definedName>
    <definedName name="status">#REF!</definedName>
    <definedName name="Status_Karyawan" localSheetId="0">#REF!</definedName>
    <definedName name="Status_Karyawan" localSheetId="3">#REF!</definedName>
    <definedName name="Status_Karyawan" localSheetId="1">#REF!</definedName>
    <definedName name="Status_Karyawan">#REF!</definedName>
    <definedName name="status_pajak" localSheetId="0">#REF!</definedName>
    <definedName name="status_pajak" localSheetId="3">#REF!</definedName>
    <definedName name="status_pajak" localSheetId="1">#REF!</definedName>
    <definedName name="status_pajak">#REF!</definedName>
    <definedName name="STOK" localSheetId="0">#REF!</definedName>
    <definedName name="STOK" localSheetId="3">#REF!</definedName>
    <definedName name="STOK" localSheetId="1">#REF!</definedName>
    <definedName name="STOK" localSheetId="4">#REF!</definedName>
    <definedName name="STOK">#REF!</definedName>
    <definedName name="Subordinates" localSheetId="0">#REF!</definedName>
    <definedName name="Subordinates" localSheetId="3">#REF!</definedName>
    <definedName name="Subordinates" localSheetId="1">#REF!</definedName>
    <definedName name="Subordinates">#REF!</definedName>
    <definedName name="summary" localSheetId="0">#REF!</definedName>
    <definedName name="summary" localSheetId="3">#REF!</definedName>
    <definedName name="summary" localSheetId="1">#REF!</definedName>
    <definedName name="summary" localSheetId="4">#REF!</definedName>
    <definedName name="summary">#REF!</definedName>
    <definedName name="t" localSheetId="0">#REF!</definedName>
    <definedName name="t" localSheetId="3">#REF!</definedName>
    <definedName name="t" localSheetId="1">#REF!</definedName>
    <definedName name="t">#REF!</definedName>
    <definedName name="Tab_Name1" localSheetId="0">#REF!</definedName>
    <definedName name="Tab_Name1" localSheetId="3">#REF!</definedName>
    <definedName name="Tab_Name1" localSheetId="1">#REF!</definedName>
    <definedName name="Tab_Name1" localSheetId="4">#REF!</definedName>
    <definedName name="Tab_Name1">#REF!</definedName>
    <definedName name="TABEL_STOK" localSheetId="0">#REF!</definedName>
    <definedName name="TABEL_STOK" localSheetId="3">#REF!</definedName>
    <definedName name="TABEL_STOK" localSheetId="1">#REF!</definedName>
    <definedName name="TABEL_STOK">#REF!</definedName>
    <definedName name="TAP" localSheetId="0">#REF!</definedName>
    <definedName name="TAP" localSheetId="3">#REF!</definedName>
    <definedName name="TAP" localSheetId="1">#REF!</definedName>
    <definedName name="TAP" localSheetId="4">#REF!</definedName>
    <definedName name="TAP">#REF!</definedName>
    <definedName name="target" localSheetId="0">#REF!</definedName>
    <definedName name="target" localSheetId="3">#REF!</definedName>
    <definedName name="target" localSheetId="1">#REF!</definedName>
    <definedName name="target">#REF!</definedName>
    <definedName name="tax" localSheetId="0">#REF!</definedName>
    <definedName name="tax" localSheetId="3">#REF!</definedName>
    <definedName name="tax" localSheetId="1">#REF!</definedName>
    <definedName name="tax">#REF!</definedName>
    <definedName name="taxdue">[6]Marshal!$L$275</definedName>
    <definedName name="taxdueorpaidabroad">[6]GeneralInfo!$T$84</definedName>
    <definedName name="taxlosstotal">[6]GeneralInfo!$T$73</definedName>
    <definedName name="tblJournalEntries" localSheetId="0">#REF!</definedName>
    <definedName name="tblJournalEntries" localSheetId="3">#REF!</definedName>
    <definedName name="tblJournalEntries" localSheetId="1">#REF!</definedName>
    <definedName name="tblJournalEntries">#REF!</definedName>
    <definedName name="tblJournalEntries_1" localSheetId="0">#REF!</definedName>
    <definedName name="tblJournalEntries_1" localSheetId="3">#REF!</definedName>
    <definedName name="tblJournalEntries_1" localSheetId="1">#REF!</definedName>
    <definedName name="tblJournalEntries_1">#REF!</definedName>
    <definedName name="tblPGCC" localSheetId="0">#REF!</definedName>
    <definedName name="tblPGCC" localSheetId="3">#REF!</definedName>
    <definedName name="tblPGCC" localSheetId="1">#REF!</definedName>
    <definedName name="tblPGCC">#REF!</definedName>
    <definedName name="tblPGCC_1" localSheetId="0">#REF!</definedName>
    <definedName name="tblPGCC_1" localSheetId="3">#REF!</definedName>
    <definedName name="tblPGCC_1" localSheetId="1">#REF!</definedName>
    <definedName name="tblPGCC_1">#REF!</definedName>
    <definedName name="TCC">#N/A</definedName>
    <definedName name="TCM">#N/A</definedName>
    <definedName name="te" localSheetId="0">#REF!</definedName>
    <definedName name="te" localSheetId="3">#REF!</definedName>
    <definedName name="te" localSheetId="1">#REF!</definedName>
    <definedName name="te">#REF!</definedName>
    <definedName name="tema" localSheetId="0">#REF!</definedName>
    <definedName name="tema" localSheetId="3">#REF!</definedName>
    <definedName name="tema" localSheetId="1">#REF!</definedName>
    <definedName name="tema">#REF!</definedName>
    <definedName name="tes" localSheetId="0">#REF!</definedName>
    <definedName name="tes" localSheetId="3">#REF!</definedName>
    <definedName name="tes" localSheetId="1">#REF!</definedName>
    <definedName name="tes">#REF!</definedName>
    <definedName name="test2" localSheetId="0">#REF!</definedName>
    <definedName name="test2" localSheetId="3">#REF!</definedName>
    <definedName name="test2" localSheetId="1">#REF!</definedName>
    <definedName name="test2">#REF!</definedName>
    <definedName name="TOTAL___PT_BII" localSheetId="0">#REF!</definedName>
    <definedName name="TOTAL___PT_BII" localSheetId="3">#REF!</definedName>
    <definedName name="TOTAL___PT_BII" localSheetId="1">#REF!</definedName>
    <definedName name="TOTAL___PT_BII">#REF!</definedName>
    <definedName name="TOTAL___PT_BII_1" localSheetId="0">#REF!</definedName>
    <definedName name="TOTAL___PT_BII_1" localSheetId="3">#REF!</definedName>
    <definedName name="TOTAL___PT_BII_1" localSheetId="1">#REF!</definedName>
    <definedName name="TOTAL___PT_BII_1">#REF!</definedName>
    <definedName name="Total_Interest">'[13]Kalkulasi Loan'!$H$10</definedName>
    <definedName name="Total_Pay">'[13]Kalkulasi Loan'!$F$18:$F$377</definedName>
    <definedName name="TotalAkumPenyAwalTahun_Bangunan">'[30]TAX LIST'!$L$12</definedName>
    <definedName name="TotalAkumPenyAwalTahun_GolonganI">'[30]TAX LIST'!$L$497</definedName>
    <definedName name="TotalAkumPenyAwalTahun_GolonganII">'[30]TAX LIST'!$L$837</definedName>
    <definedName name="TotalHargaPerolehan_Bangunan">'[30]TAX LIST'!$I$12</definedName>
    <definedName name="TotalHargaPerolehan_GolonganI">'[30]TAX LIST'!$I$497</definedName>
    <definedName name="TotalHargaPerolehan_GolonganII">'[30]TAX LIST'!$I$837</definedName>
    <definedName name="TotalNilaiBukuAwalTahun_Bangunan">'[30]TAX LIST'!$M$12</definedName>
    <definedName name="TotalNilaiBukuAwalTahun_GolonganI">'[30]TAX LIST'!$M$497</definedName>
    <definedName name="TotalNilaiBukuAwalTahun_GolonganII">'[30]TAX LIST'!$M$837</definedName>
    <definedName name="TotalPenambahan_Bangunan">'[30]TAX LIST'!$J$12</definedName>
    <definedName name="TotalPenambahan_GolonganI">'[30]TAX LIST'!$J$497</definedName>
    <definedName name="TotalPenambahan_GolonganII">'[30]TAX LIST'!$J$837</definedName>
    <definedName name="TotalPengurangan_Bangunan">'[30]TAX LIST'!$K$12</definedName>
    <definedName name="TotalPengurangan_GolonganI">'[30]TAX LIST'!$K$497</definedName>
    <definedName name="TotalPengurangan_GolonganII">'[30]TAX LIST'!$K$837</definedName>
    <definedName name="TotalPenyusutan_Bangunan">'[30]TAX LIST'!$N$12</definedName>
    <definedName name="TotalPenyusutan_GolonganI">'[30]TAX LIST'!$N$497</definedName>
    <definedName name="TotalPenyusutan_GolonganII">'[30]TAX LIST'!$N$837</definedName>
    <definedName name="TRADING">[6]GeneralInfo!$Y$8</definedName>
    <definedName name="Training" localSheetId="0">#REF!</definedName>
    <definedName name="Training" localSheetId="3">#REF!</definedName>
    <definedName name="Training" localSheetId="1">#REF!</definedName>
    <definedName name="Training">#REF!</definedName>
    <definedName name="uhui" localSheetId="0">#REF!</definedName>
    <definedName name="uhui" localSheetId="3">#REF!</definedName>
    <definedName name="uhui" localSheetId="1">#REF!</definedName>
    <definedName name="uhui">#REF!</definedName>
    <definedName name="valMWP13_1h97" localSheetId="0">#REF!</definedName>
    <definedName name="valMWP13_1h97" localSheetId="3">#REF!</definedName>
    <definedName name="valMWP13_1h97" localSheetId="1">#REF!</definedName>
    <definedName name="valMWP13_1h97">#REF!</definedName>
    <definedName name="viai02">[6]GeneralInfo!$L$91</definedName>
    <definedName name="viai03">[6]GeneralInfo!$L$92</definedName>
    <definedName name="viai04">[6]GeneralInfo!$L$93</definedName>
    <definedName name="viai05">[6]GeneralInfo!$L$94</definedName>
    <definedName name="viai06">[6]GeneralInfo!$L$95</definedName>
    <definedName name="viai07">[6]GeneralInfo!$L$96</definedName>
    <definedName name="viai08">[6]GeneralInfo!$L$97</definedName>
    <definedName name="viai09">[6]GeneralInfo!$L$98</definedName>
    <definedName name="viai10">[6]GeneralInfo!$L$99</definedName>
    <definedName name="viai11">[6]GeneralInfo!$L$100</definedName>
    <definedName name="viai12">[6]GeneralInfo!$L$101</definedName>
    <definedName name="viai13">[6]GeneralInfo!$L$102</definedName>
    <definedName name="viai14">[6]GeneralInfo!$L$103</definedName>
    <definedName name="viai15">[6]GeneralInfo!$L$104</definedName>
    <definedName name="viai16">[6]GeneralInfo!$L$105</definedName>
    <definedName name="viap11">[6]GeneralInfo!$V$100</definedName>
    <definedName name="viap12">[6]GeneralInfo!$V$101</definedName>
    <definedName name="viap13">[6]GeneralInfo!$V$102</definedName>
    <definedName name="viap14">[6]GeneralInfo!$V$103</definedName>
    <definedName name="viap15">[6]GeneralInfo!$V$104</definedName>
    <definedName name="viap16">[6]GeneralInfo!$V$105</definedName>
    <definedName name="viar01">[6]GeneralInfo!$P$90</definedName>
    <definedName name="viar02">[6]GeneralInfo!$P$91</definedName>
    <definedName name="viar03">[6]GeneralInfo!$P$92</definedName>
    <definedName name="viar04">[6]GeneralInfo!$P$93</definedName>
    <definedName name="viar05">[6]GeneralInfo!$P$94</definedName>
    <definedName name="viar06">[6]GeneralInfo!$P$95</definedName>
    <definedName name="viar07">[6]GeneralInfo!$P$96</definedName>
    <definedName name="viar08">[6]GeneralInfo!$P$97</definedName>
    <definedName name="viar09">[6]GeneralInfo!$P$98</definedName>
    <definedName name="viar10">[6]GeneralInfo!$P$99</definedName>
    <definedName name="viar11">[6]GeneralInfo!$P$100</definedName>
    <definedName name="viar12">[6]GeneralInfo!$P$101</definedName>
    <definedName name="viar13">[6]GeneralInfo!$P$102</definedName>
    <definedName name="viar14">[6]GeneralInfo!$P$103</definedName>
    <definedName name="viar15">[6]GeneralInfo!$P$104</definedName>
    <definedName name="viar16">[6]GeneralInfo!$P$105</definedName>
    <definedName name="viaw01">[6]GeneralInfo!$Q$90</definedName>
    <definedName name="viaw02">[6]GeneralInfo!$Q$91</definedName>
    <definedName name="viaw03">[6]GeneralInfo!$Q$92</definedName>
    <definedName name="viaw04">[6]GeneralInfo!$Q$93</definedName>
    <definedName name="viaw05">[6]GeneralInfo!$Q$94</definedName>
    <definedName name="viaw06">[6]GeneralInfo!$Q$95</definedName>
    <definedName name="viaw07">[6]GeneralInfo!$Q$96</definedName>
    <definedName name="viaw08">[6]GeneralInfo!$Q$97</definedName>
    <definedName name="viaw09">[6]GeneralInfo!$Q$98</definedName>
    <definedName name="viaw10">[6]GeneralInfo!$Q$99</definedName>
    <definedName name="viaw11">[6]GeneralInfo!$Q$100</definedName>
    <definedName name="viaw12">[6]GeneralInfo!$Q$101</definedName>
    <definedName name="viaw13">[6]GeneralInfo!$Q$102</definedName>
    <definedName name="viaw14">[6]GeneralInfo!$Q$103</definedName>
    <definedName name="viaw15">[6]GeneralInfo!$Q$104</definedName>
    <definedName name="viaw16">[6]GeneralInfo!$Q$105</definedName>
    <definedName name="w100000000000000000">[31]EQ!$W$338</definedName>
    <definedName name="wcs_maxproductionorder_T_InventSiteId" localSheetId="0">#REF!</definedName>
    <definedName name="wcs_maxproductionorder_T_InventSiteId" localSheetId="3">#REF!</definedName>
    <definedName name="wcs_maxproductionorder_T_InventSiteId" localSheetId="1">#REF!</definedName>
    <definedName name="wcs_maxproductionorder_T_InventSiteId" localSheetId="5">#REF!</definedName>
    <definedName name="wcs_maxproductionorder_T_InventSiteId">#REF!</definedName>
    <definedName name="wcs_maxproductionorder_T_ItemId" localSheetId="0">#REF!</definedName>
    <definedName name="wcs_maxproductionorder_T_ItemId" localSheetId="3">#REF!</definedName>
    <definedName name="wcs_maxproductionorder_T_ItemId" localSheetId="1">#REF!</definedName>
    <definedName name="wcs_maxproductionorder_T_ItemId" localSheetId="5">#REF!</definedName>
    <definedName name="wcs_maxproductionorder_T_ItemId">#REF!</definedName>
    <definedName name="wcs_maxproductionorder_T_MaximumQty" localSheetId="0">#REF!</definedName>
    <definedName name="wcs_maxproductionorder_T_MaximumQty" localSheetId="3">#REF!</definedName>
    <definedName name="wcs_maxproductionorder_T_MaximumQty" localSheetId="1">#REF!</definedName>
    <definedName name="wcs_maxproductionorder_T_MaximumQty" localSheetId="5">#REF!</definedName>
    <definedName name="wcs_maxproductionorder_T_MaximumQty">#REF!</definedName>
    <definedName name="wcs_maxproductionorder_T_NumSeqMaxProduction" localSheetId="0">#REF!</definedName>
    <definedName name="wcs_maxproductionorder_T_NumSeqMaxProduction" localSheetId="3">#REF!</definedName>
    <definedName name="wcs_maxproductionorder_T_NumSeqMaxProduction" localSheetId="1">#REF!</definedName>
    <definedName name="wcs_maxproductionorder_T_NumSeqMaxProduction">#REF!</definedName>
    <definedName name="wcs_maxproductionorder_T_User_byPass" localSheetId="0">#REF!</definedName>
    <definedName name="wcs_maxproductionorder_T_User_byPass" localSheetId="3">#REF!</definedName>
    <definedName name="wcs_maxproductionorder_T_User_byPass" localSheetId="1">#REF!</definedName>
    <definedName name="wcs_maxproductionorder_T_User_byPass">#REF!</definedName>
    <definedName name="widiyatna" localSheetId="0" hidden="1">#REF!</definedName>
    <definedName name="widiyatna" localSheetId="3" hidden="1">#REF!</definedName>
    <definedName name="widiyatna" localSheetId="1" hidden="1">#REF!</definedName>
    <definedName name="widiyatna" hidden="1">#REF!</definedName>
    <definedName name="WON" localSheetId="0">#REF!</definedName>
    <definedName name="WON" localSheetId="3">#REF!</definedName>
    <definedName name="WON" localSheetId="1">#REF!</definedName>
    <definedName name="WON">#REF!</definedName>
    <definedName name="WR" localSheetId="0">#REF!</definedName>
    <definedName name="WR" localSheetId="3">#REF!</definedName>
    <definedName name="WR" localSheetId="1">#REF!</definedName>
    <definedName name="WR" localSheetId="4">#REF!</definedName>
    <definedName name="WR">#REF!</definedName>
    <definedName name="wrn.All._.Pages." localSheetId="5" hidden="1">{"Summary",#N/A,TRUE,"Summary";"Market",#N/A,TRUE,"Market";"PriceModel",#N/A,TRUE,"Price";"UpBasic",#N/A,TRUE,"Upstream";"PriceC2C3",#N/A,TRUE,"Price";"PriceBTpX",#N/A,TRUE,"Price";"PriceOXKeroRefo",#N/A,TRUE,"Price";"PriceFuel",#N/A,TRUE,"Price";"UpVariable",#N/A,TRUE,"Upstream";"UpFixed",#N/A,TRUE,"Upstream";"UpRevenueFromDown",#N/A,TRUE,"Upstream";"UpIncome",#N/A,TRUE,"Upstream";"UpLoan",#N/A,TRUE,"Upstream";"UpCashFlow",#N/A,TRUE,"Upstream";"UpTax",#N/A,TRUE,"Upstream";"UpBS",#N/A,TRUE,"Upstream";"SMSummary",#N/A,TRUE,"EB-SM";"SMMarketRaw",#N/A,TRUE,"EB-SM";"SMMarketProduct",#N/A,TRUE,"EB-SM";"SMVariable",#N/A,TRUE,"EB-SM";"SMFixed",#N/A,TRUE,"EB-SM";"SMLoan",#N/A,TRUE,"EB-SM";"SMWorkingCapital",#N/A,TRUE,"EB-SM";"SMIncome",#N/A,TRUE,"EB-SM";"SMCashFlow",#N/A,TRUE,"EB-SM";"SMTax",#N/A,TRUE,"EB-SM";"SMBS",#N/A,TRUE,"EB-SM";"LDSummary",#N/A,TRUE,"LDPE-EVA";"LDMarketRaw",#N/A,TRUE,"LDPE-EVA";"LDMarketProduct",#N/A,TRUE,"LDPE-EVA";"LDMarketProduct2",#N/A,TRUE,"LDPE-EVA";"LDVariable",#N/A,TRUE,"LDPE-EVA";"LDFixed",#N/A,TRUE,"LDPE-EVA";"LDLoan",#N/A,TRUE,"LDPE-EVA";"LDIncome",#N/A,TRUE,"LDPE-EVA";"LDCashFlow",#N/A,TRUE,"LDPE-EVA";"LDTax",#N/A,TRUE,"LDPE-EVA";"LDBS",#N/A,TRUE,"LDPE-EVA";"HDSummary",#N/A,TRUE,"HDPE";"HDMarketRaw",#N/A,TRUE,"HDPE";"HDMarketProduct",#N/A,TRUE,"HDPE";"HDVariable",#N/A,TRUE,"HDPE";"HDFixed",#N/A,TRUE,"HDPE";"HDLoan",#N/A,TRUE,"HDPE";"HDIncome",#N/A,TRUE,"HDPE";"HDCashFlow",#N/A,TRUE,"HDPE";"HDTax",#N/A,TRUE,"HDPE";"HDBS",#N/A,TRUE,"HDPE";"PPSummary",#N/A,TRUE,"PP";"PPMarketRaw",#N/A,TRUE,"PP";"PPMarketProduct",#N/A,TRUE,"PP";"PPMarketProduct2",#N/A,TRUE,"PP";"PPVariable",#N/A,TRUE,"PP";"PPFixed",#N/A,TRUE,"PP";"PPLoan",#N/A,TRUE,"PP";"PPIncome",#N/A,TRUE,"PP";"PPCashFlow",#N/A,TRUE,"PP";"PPTax",#N/A,TRUE,"PP";"PPBS",#N/A,TRUE,"PP"}</definedName>
    <definedName name="wrn.All._.Pages." hidden="1">{"Summary",#N/A,TRUE,"Summary";"Market",#N/A,TRUE,"Market";"PriceModel",#N/A,TRUE,"Price";"UpBasic",#N/A,TRUE,"Upstream";"PriceC2C3",#N/A,TRUE,"Price";"PriceBTpX",#N/A,TRUE,"Price";"PriceOXKeroRefo",#N/A,TRUE,"Price";"PriceFuel",#N/A,TRUE,"Price";"UpVariable",#N/A,TRUE,"Upstream";"UpFixed",#N/A,TRUE,"Upstream";"UpRevenueFromDown",#N/A,TRUE,"Upstream";"UpIncome",#N/A,TRUE,"Upstream";"UpLoan",#N/A,TRUE,"Upstream";"UpCashFlow",#N/A,TRUE,"Upstream";"UpTax",#N/A,TRUE,"Upstream";"UpBS",#N/A,TRUE,"Upstream";"SMSummary",#N/A,TRUE,"EB-SM";"SMMarketRaw",#N/A,TRUE,"EB-SM";"SMMarketProduct",#N/A,TRUE,"EB-SM";"SMVariable",#N/A,TRUE,"EB-SM";"SMFixed",#N/A,TRUE,"EB-SM";"SMLoan",#N/A,TRUE,"EB-SM";"SMWorkingCapital",#N/A,TRUE,"EB-SM";"SMIncome",#N/A,TRUE,"EB-SM";"SMCashFlow",#N/A,TRUE,"EB-SM";"SMTax",#N/A,TRUE,"EB-SM";"SMBS",#N/A,TRUE,"EB-SM";"LDSummary",#N/A,TRUE,"LDPE-EVA";"LDMarketRaw",#N/A,TRUE,"LDPE-EVA";"LDMarketProduct",#N/A,TRUE,"LDPE-EVA";"LDMarketProduct2",#N/A,TRUE,"LDPE-EVA";"LDVariable",#N/A,TRUE,"LDPE-EVA";"LDFixed",#N/A,TRUE,"LDPE-EVA";"LDLoan",#N/A,TRUE,"LDPE-EVA";"LDIncome",#N/A,TRUE,"LDPE-EVA";"LDCashFlow",#N/A,TRUE,"LDPE-EVA";"LDTax",#N/A,TRUE,"LDPE-EVA";"LDBS",#N/A,TRUE,"LDPE-EVA";"HDSummary",#N/A,TRUE,"HDPE";"HDMarketRaw",#N/A,TRUE,"HDPE";"HDMarketProduct",#N/A,TRUE,"HDPE";"HDVariable",#N/A,TRUE,"HDPE";"HDFixed",#N/A,TRUE,"HDPE";"HDLoan",#N/A,TRUE,"HDPE";"HDIncome",#N/A,TRUE,"HDPE";"HDCashFlow",#N/A,TRUE,"HDPE";"HDTax",#N/A,TRUE,"HDPE";"HDBS",#N/A,TRUE,"HDPE";"PPSummary",#N/A,TRUE,"PP";"PPMarketRaw",#N/A,TRUE,"PP";"PPMarketProduct",#N/A,TRUE,"PP";"PPMarketProduct2",#N/A,TRUE,"PP";"PPVariable",#N/A,TRUE,"PP";"PPFixed",#N/A,TRUE,"PP";"PPLoan",#N/A,TRUE,"PP";"PPIncome",#N/A,TRUE,"PP";"PPCashFlow",#N/A,TRUE,"PP";"PPTax",#N/A,TRUE,"PP";"PPBS",#N/A,TRUE,"PP"}</definedName>
    <definedName name="wrn.Report1." localSheetId="5" hidden="1">{"CapCost",#N/A,TRUE,"CAP";"Revenue",#N/A,TRUE,"Rev";"OpCost",#N/A,TRUE,"Costs";"WorkCap",#N/A,TRUE,"WorkCap";"Depreciation",#N/A,TRUE,"Dep";"Fin_Report",#N/A,TRUE,"FS"}</definedName>
    <definedName name="wrn.Report1." hidden="1">{"CapCost",#N/A,TRUE,"CAP";"Revenue",#N/A,TRUE,"Rev";"OpCost",#N/A,TRUE,"Costs";"WorkCap",#N/A,TRUE,"WorkCap";"Depreciation",#N/A,TRUE,"Dep";"Fin_Report",#N/A,TRUE,"FS"}</definedName>
    <definedName name="wrn.Short_Report." localSheetId="5" hidden="1">{"CapCost",#N/A,TRUE,"CAP";"FS",#N/A,TRUE,"FS"}</definedName>
    <definedName name="wrn.Short_Report." hidden="1">{"CapCost",#N/A,TRUE,"CAP";"FS",#N/A,TRUE,"FS"}</definedName>
    <definedName name="wrn.Upstream." localSheetId="5" hidden="1">{"UpBasic",#N/A,FALSE,"Upstream";"UpBS",#N/A,FALSE,"Upstream";"UpCashFlow",#N/A,FALSE,"Upstream";"UpFixed",#N/A,FALSE,"Upstream";"UpIncome",#N/A,FALSE,"Upstream";"UpLoan",#N/A,FALSE,"Upstream";"UpRevenueFromDown",#N/A,FALSE,"Upstream";"UpTax",#N/A,FALSE,"Upstream";"UpVariable",#N/A,FALSE,"Upstream"}</definedName>
    <definedName name="wrn.Upstream." hidden="1">{"UpBasic",#N/A,FALSE,"Upstream";"UpBS",#N/A,FALSE,"Upstream";"UpCashFlow",#N/A,FALSE,"Upstream";"UpFixed",#N/A,FALSE,"Upstream";"UpIncome",#N/A,FALSE,"Upstream";"UpLoan",#N/A,FALSE,"Upstream";"UpRevenueFromDown",#N/A,FALSE,"Upstream";"UpTax",#N/A,FALSE,"Upstream";"UpVariable",#N/A,FALSE,"Upstream"}</definedName>
    <definedName name="wvDataEnd_1" localSheetId="0">#REF!</definedName>
    <definedName name="wvDataEnd_1" localSheetId="3">#REF!</definedName>
    <definedName name="wvDataEnd_1" localSheetId="1">#REF!</definedName>
    <definedName name="wvDataEnd_1">#REF!</definedName>
    <definedName name="wvDataStart" localSheetId="0">#REF!</definedName>
    <definedName name="wvDataStart" localSheetId="3">#REF!</definedName>
    <definedName name="wvDataStart" localSheetId="1">#REF!</definedName>
    <definedName name="wvDataStart">#REF!</definedName>
    <definedName name="wvDataStart_1" localSheetId="0">#REF!</definedName>
    <definedName name="wvDataStart_1" localSheetId="3">#REF!</definedName>
    <definedName name="wvDataStart_1" localSheetId="1">#REF!</definedName>
    <definedName name="wvDataStart_1">#REF!</definedName>
    <definedName name="wvDateEntered" localSheetId="0">#REF!</definedName>
    <definedName name="wvDateEntered" localSheetId="3">#REF!</definedName>
    <definedName name="wvDateEntered" localSheetId="1">#REF!</definedName>
    <definedName name="wvDateEntered">#REF!</definedName>
    <definedName name="wvDateEntered_1" localSheetId="0">#REF!</definedName>
    <definedName name="wvDateEntered_1" localSheetId="3">#REF!</definedName>
    <definedName name="wvDateEntered_1" localSheetId="1">#REF!</definedName>
    <definedName name="wvDateEntered_1">#REF!</definedName>
    <definedName name="wvJournalNo" localSheetId="0">#REF!</definedName>
    <definedName name="wvJournalNo" localSheetId="3">#REF!</definedName>
    <definedName name="wvJournalNo" localSheetId="1">#REF!</definedName>
    <definedName name="wvJournalNo">#REF!</definedName>
    <definedName name="wvJournalNo_1" localSheetId="0">#REF!</definedName>
    <definedName name="wvJournalNo_1" localSheetId="3">#REF!</definedName>
    <definedName name="wvJournalNo_1" localSheetId="1">#REF!</definedName>
    <definedName name="wvJournalNo_1">#REF!</definedName>
    <definedName name="wvLineNumber" localSheetId="0">#REF!</definedName>
    <definedName name="wvLineNumber" localSheetId="3">#REF!</definedName>
    <definedName name="wvLineNumber" localSheetId="1">#REF!</definedName>
    <definedName name="wvLineNumber">#REF!</definedName>
    <definedName name="wvLineNumber_1" localSheetId="0">#REF!</definedName>
    <definedName name="wvLineNumber_1" localSheetId="3">#REF!</definedName>
    <definedName name="wvLineNumber_1" localSheetId="1">#REF!</definedName>
    <definedName name="wvLineNumber_1">#REF!</definedName>
    <definedName name="wvUserName" localSheetId="0">#REF!</definedName>
    <definedName name="wvUserName" localSheetId="3">#REF!</definedName>
    <definedName name="wvUserName" localSheetId="1">#REF!</definedName>
    <definedName name="wvUserName">#REF!</definedName>
    <definedName name="wvUserName_1" localSheetId="0">#REF!</definedName>
    <definedName name="wvUserName_1" localSheetId="3">#REF!</definedName>
    <definedName name="wvUserName_1" localSheetId="1">#REF!</definedName>
    <definedName name="wvUserName_1">#REF!</definedName>
    <definedName name="wwwww" localSheetId="0">#REF!</definedName>
    <definedName name="wwwww" localSheetId="3">#REF!</definedName>
    <definedName name="wwwww" localSheetId="1">#REF!</definedName>
    <definedName name="wwwww">#REF!</definedName>
    <definedName name="xxx" localSheetId="0">#REF!</definedName>
    <definedName name="xxx" localSheetId="3">#REF!</definedName>
    <definedName name="xxx" localSheetId="1">#REF!</definedName>
    <definedName name="xxx" localSheetId="4">#REF!</definedName>
    <definedName name="xxx">#REF!</definedName>
    <definedName name="Y" localSheetId="0">#REF!</definedName>
    <definedName name="Y" localSheetId="3">#REF!</definedName>
    <definedName name="Y" localSheetId="1">#REF!</definedName>
    <definedName name="Y">#REF!</definedName>
    <definedName name="Year">[26]Opening!$U$36</definedName>
    <definedName name="year01">[6]GeneralInfo!$H$29</definedName>
    <definedName name="year02">[6]GeneralInfo!$I$29</definedName>
    <definedName name="year03">[6]GeneralInfo!$J$29</definedName>
    <definedName name="year04">[6]GeneralInfo!$K$29</definedName>
    <definedName name="へｈｅｄｅｒ" localSheetId="0">#REF!</definedName>
    <definedName name="へｈｅｄｅｒ" localSheetId="3">#REF!</definedName>
    <definedName name="へｈｅｄｅｒ" localSheetId="1">#REF!</definedName>
    <definedName name="へｈｅｄｅｒ" localSheetId="4">#REF!</definedName>
    <definedName name="へｈｅｄｅｒ" localSheetId="5">#REF!</definedName>
    <definedName name="へｈｅｄｅｒ">#REF!</definedName>
    <definedName name="付属明細一覧">[32]NHM5407!$I$1:$P$65536</definedName>
    <definedName name="発注明細一覧">[32]NHM5407!$A$1:$G$65536</definedName>
    <definedName name="頁" localSheetId="0">#REF!</definedName>
    <definedName name="頁" localSheetId="3">#REF!</definedName>
    <definedName name="頁" localSheetId="1">#REF!</definedName>
    <definedName name="頁" localSheetId="4">#REF!</definedName>
    <definedName name="頁" localSheetId="5">#REF!</definedName>
    <definedName name="頁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71" i="1" l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3" i="1"/>
  <c r="P492" i="1"/>
  <c r="P491" i="1"/>
  <c r="P490" i="1"/>
  <c r="P455" i="1"/>
  <c r="P489" i="1"/>
  <c r="P488" i="1"/>
  <c r="P487" i="1"/>
  <c r="P486" i="1"/>
  <c r="P485" i="1"/>
  <c r="P484" i="1"/>
  <c r="P483" i="1"/>
  <c r="P454" i="1"/>
  <c r="P482" i="1"/>
  <c r="P481" i="1"/>
  <c r="P480" i="1"/>
  <c r="P479" i="1"/>
  <c r="P478" i="1"/>
  <c r="P453" i="1"/>
  <c r="P477" i="1"/>
  <c r="P476" i="1"/>
  <c r="P294" i="1"/>
  <c r="P475" i="1"/>
  <c r="P495" i="1"/>
  <c r="P474" i="1"/>
  <c r="P473" i="1"/>
  <c r="P472" i="1"/>
  <c r="P452" i="1"/>
  <c r="P471" i="1"/>
  <c r="P470" i="1"/>
  <c r="P469" i="1"/>
  <c r="P468" i="1"/>
  <c r="P467" i="1"/>
  <c r="P199" i="1"/>
  <c r="P451" i="1"/>
  <c r="P450" i="1"/>
  <c r="P449" i="1"/>
  <c r="P380" i="1"/>
  <c r="P448" i="1"/>
  <c r="P447" i="1"/>
  <c r="P307" i="1"/>
  <c r="P293" i="1"/>
  <c r="P446" i="1"/>
  <c r="P358" i="1"/>
  <c r="P445" i="1"/>
  <c r="P444" i="1"/>
  <c r="P443" i="1"/>
  <c r="P442" i="1"/>
  <c r="P292" i="1"/>
  <c r="P441" i="1"/>
  <c r="P494" i="1"/>
  <c r="P440" i="1"/>
  <c r="P291" i="1"/>
  <c r="P439" i="1"/>
  <c r="P306" i="1"/>
  <c r="P438" i="1"/>
  <c r="P461" i="1"/>
  <c r="P459" i="1"/>
  <c r="P437" i="1"/>
  <c r="P436" i="1"/>
  <c r="P305" i="1"/>
  <c r="P315" i="1"/>
  <c r="P290" i="1"/>
  <c r="P435" i="1"/>
  <c r="P431" i="1"/>
  <c r="P434" i="1"/>
  <c r="P330" i="1"/>
  <c r="P433" i="1"/>
  <c r="P218" i="1"/>
  <c r="P432" i="1"/>
  <c r="P430" i="1"/>
  <c r="P429" i="1"/>
  <c r="P428" i="1"/>
  <c r="P427" i="1"/>
  <c r="P365" i="1"/>
  <c r="P426" i="1"/>
  <c r="P425" i="1"/>
  <c r="P424" i="1"/>
  <c r="P289" i="1"/>
  <c r="P423" i="1"/>
  <c r="P422" i="1"/>
  <c r="P421" i="1"/>
  <c r="P420" i="1"/>
  <c r="P419" i="1"/>
  <c r="P418" i="1"/>
  <c r="P288" i="1"/>
  <c r="P217" i="1"/>
  <c r="P464" i="1"/>
  <c r="P287" i="1"/>
  <c r="P417" i="1"/>
  <c r="P416" i="1"/>
  <c r="P304" i="1"/>
  <c r="P286" i="1"/>
  <c r="P329" i="1"/>
  <c r="P340" i="1"/>
  <c r="P463" i="1"/>
  <c r="P377" i="1"/>
  <c r="P466" i="1"/>
  <c r="P285" i="1"/>
  <c r="P415" i="1"/>
  <c r="P414" i="1"/>
  <c r="P413" i="1"/>
  <c r="P376" i="1"/>
  <c r="P412" i="1"/>
  <c r="P411" i="1"/>
  <c r="P410" i="1"/>
  <c r="P457" i="1"/>
  <c r="P379" i="1"/>
  <c r="P409" i="1"/>
  <c r="P460" i="1"/>
  <c r="P284" i="1"/>
  <c r="P375" i="1"/>
  <c r="P357" i="1"/>
  <c r="P408" i="1"/>
  <c r="P407" i="1"/>
  <c r="P406" i="1"/>
  <c r="P374" i="1"/>
  <c r="P373" i="1"/>
  <c r="P283" i="1"/>
  <c r="P282" i="1"/>
  <c r="P312" i="1"/>
  <c r="P405" i="1"/>
  <c r="P281" i="1"/>
  <c r="P280" i="1"/>
  <c r="P404" i="1"/>
  <c r="P279" i="1"/>
  <c r="P278" i="1"/>
  <c r="P465" i="1"/>
  <c r="P403" i="1"/>
  <c r="P372" i="1"/>
  <c r="P277" i="1"/>
  <c r="P335" i="1"/>
  <c r="P276" i="1"/>
  <c r="P275" i="1"/>
  <c r="P207" i="1"/>
  <c r="P171" i="1"/>
  <c r="P274" i="1"/>
  <c r="P383" i="1"/>
  <c r="P458" i="1"/>
  <c r="P456" i="1"/>
  <c r="P402" i="1"/>
  <c r="P364" i="1"/>
  <c r="P401" i="1"/>
  <c r="P273" i="1"/>
  <c r="P400" i="1"/>
  <c r="P328" i="1"/>
  <c r="P399" i="1"/>
  <c r="P356" i="1"/>
  <c r="P398" i="1"/>
  <c r="P272" i="1"/>
  <c r="P397" i="1"/>
  <c r="P396" i="1"/>
  <c r="P395" i="1"/>
  <c r="P271" i="1"/>
  <c r="P366" i="1"/>
  <c r="P270" i="1"/>
  <c r="P170" i="1"/>
  <c r="P269" i="1"/>
  <c r="P388" i="1"/>
  <c r="P394" i="1"/>
  <c r="P393" i="1"/>
  <c r="P268" i="1"/>
  <c r="P267" i="1"/>
  <c r="P371" i="1"/>
  <c r="P206" i="1"/>
  <c r="P334" i="1"/>
  <c r="P201" i="1"/>
  <c r="P355" i="1"/>
  <c r="P337" i="1"/>
  <c r="P462" i="1"/>
  <c r="P310" i="1"/>
  <c r="P266" i="1"/>
  <c r="P265" i="1"/>
  <c r="P264" i="1"/>
  <c r="P213" i="1"/>
  <c r="P211" i="1"/>
  <c r="P392" i="1"/>
  <c r="P263" i="1"/>
  <c r="P327" i="1"/>
  <c r="P262" i="1"/>
  <c r="P198" i="1"/>
  <c r="P196" i="1"/>
  <c r="P261" i="1"/>
  <c r="P195" i="1"/>
  <c r="P260" i="1"/>
  <c r="P259" i="1"/>
  <c r="P258" i="1"/>
  <c r="P382" i="1"/>
  <c r="P326" i="1"/>
  <c r="P363" i="1"/>
  <c r="P391" i="1"/>
  <c r="P354" i="1"/>
  <c r="P325" i="1"/>
  <c r="P370" i="1"/>
  <c r="P353" i="1"/>
  <c r="P352" i="1"/>
  <c r="P351" i="1"/>
  <c r="P350" i="1"/>
  <c r="P194" i="1"/>
  <c r="P349" i="1"/>
  <c r="P348" i="1"/>
  <c r="P347" i="1"/>
  <c r="P303" i="1"/>
  <c r="P385" i="1"/>
  <c r="P339" i="1"/>
  <c r="P314" i="1"/>
  <c r="P257" i="1"/>
  <c r="P324" i="1"/>
  <c r="P323" i="1"/>
  <c r="P322" i="1"/>
  <c r="P321" i="1"/>
  <c r="P203" i="1"/>
  <c r="P256" i="1"/>
  <c r="P360" i="1"/>
  <c r="P389" i="1"/>
  <c r="P193" i="1"/>
  <c r="P255" i="1"/>
  <c r="P254" i="1"/>
  <c r="P253" i="1"/>
  <c r="P252" i="1"/>
  <c r="P251" i="1"/>
  <c r="P219" i="1"/>
  <c r="P346" i="1"/>
  <c r="P369" i="1"/>
  <c r="P345" i="1"/>
  <c r="P344" i="1"/>
  <c r="P313" i="1"/>
  <c r="P250" i="1"/>
  <c r="P249" i="1"/>
  <c r="P343" i="1"/>
  <c r="P192" i="1"/>
  <c r="P342" i="1"/>
  <c r="P191" i="1"/>
  <c r="P248" i="1"/>
  <c r="P205" i="1"/>
  <c r="P247" i="1"/>
  <c r="P341" i="1"/>
  <c r="P390" i="1"/>
  <c r="P296" i="1"/>
  <c r="P387" i="1"/>
  <c r="P338" i="1"/>
  <c r="P190" i="1"/>
  <c r="P246" i="1"/>
  <c r="P245" i="1"/>
  <c r="P244" i="1"/>
  <c r="P243" i="1"/>
  <c r="P311" i="1"/>
  <c r="P242" i="1"/>
  <c r="P241" i="1"/>
  <c r="P189" i="1"/>
  <c r="P298" i="1"/>
  <c r="P297" i="1"/>
  <c r="P384" i="1"/>
  <c r="P216" i="1"/>
  <c r="P309" i="1"/>
  <c r="P302" i="1"/>
  <c r="P386" i="1"/>
  <c r="P240" i="1"/>
  <c r="P188" i="1"/>
  <c r="P239" i="1"/>
  <c r="P167" i="1"/>
  <c r="P359" i="1"/>
  <c r="P381" i="1"/>
  <c r="P295" i="1"/>
  <c r="P200" i="1"/>
  <c r="P215" i="1"/>
  <c r="P187" i="1"/>
  <c r="P186" i="1"/>
  <c r="P368" i="1"/>
  <c r="P238" i="1"/>
  <c r="P221" i="1"/>
  <c r="P223" i="1"/>
  <c r="P227" i="1"/>
  <c r="P185" i="1"/>
  <c r="P237" i="1"/>
  <c r="P331" i="1"/>
  <c r="P236" i="1"/>
  <c r="P317" i="1"/>
  <c r="P333" i="1"/>
  <c r="P316" i="1"/>
  <c r="P308" i="1"/>
  <c r="P169" i="1"/>
  <c r="P222" i="1"/>
  <c r="P224" i="1"/>
  <c r="P214" i="1"/>
  <c r="P235" i="1"/>
  <c r="P184" i="1"/>
  <c r="P234" i="1"/>
  <c r="P202" i="1"/>
  <c r="P183" i="1"/>
  <c r="P320" i="1"/>
  <c r="P299" i="1"/>
  <c r="P367" i="1"/>
  <c r="P173" i="1"/>
  <c r="P301" i="1"/>
  <c r="P233" i="1"/>
  <c r="P232" i="1"/>
  <c r="P231" i="1"/>
  <c r="P197" i="1"/>
  <c r="P378" i="1"/>
  <c r="P182" i="1"/>
  <c r="P230" i="1"/>
  <c r="P319" i="1"/>
  <c r="P362" i="1"/>
  <c r="P332" i="1"/>
  <c r="P181" i="1"/>
  <c r="P174" i="1"/>
  <c r="P229" i="1"/>
  <c r="P166" i="1"/>
  <c r="P361" i="1"/>
  <c r="P180" i="1"/>
  <c r="P175" i="1"/>
  <c r="P300" i="1"/>
  <c r="P179" i="1"/>
  <c r="P168" i="1"/>
  <c r="P226" i="1"/>
  <c r="P172" i="1"/>
  <c r="P318" i="1"/>
  <c r="P178" i="1"/>
  <c r="P336" i="1"/>
  <c r="P225" i="1"/>
  <c r="P210" i="1"/>
  <c r="P228" i="1"/>
  <c r="P208" i="1"/>
  <c r="P209" i="1"/>
  <c r="P177" i="1"/>
  <c r="P220" i="1"/>
  <c r="P204" i="1"/>
  <c r="P212" i="1"/>
  <c r="P17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L770" i="1" l="1"/>
  <c r="Q770" i="1" s="1"/>
  <c r="N771" i="1"/>
  <c r="O771" i="1" s="1"/>
  <c r="M771" i="1"/>
  <c r="L771" i="1"/>
  <c r="Q771" i="1" s="1"/>
  <c r="H771" i="1"/>
  <c r="N770" i="1"/>
  <c r="O770" i="1" s="1"/>
  <c r="M770" i="1"/>
  <c r="H770" i="1"/>
  <c r="M119" i="1" l="1"/>
  <c r="L119" i="1"/>
  <c r="M38" i="1"/>
  <c r="L38" i="1"/>
  <c r="H769" i="1"/>
  <c r="H768" i="1"/>
  <c r="H767" i="1"/>
  <c r="H766" i="1"/>
  <c r="H451" i="1"/>
  <c r="H450" i="1"/>
  <c r="H493" i="1"/>
  <c r="H765" i="1"/>
  <c r="H179" i="1"/>
  <c r="H81" i="1"/>
  <c r="H98" i="1"/>
  <c r="H97" i="1"/>
  <c r="H155" i="1"/>
  <c r="H30" i="1"/>
  <c r="H764" i="1"/>
  <c r="H763" i="1"/>
  <c r="H29" i="1"/>
  <c r="H494" i="1"/>
  <c r="H492" i="1"/>
  <c r="H117" i="1"/>
  <c r="H96" i="1"/>
  <c r="H95" i="1"/>
  <c r="H762" i="1"/>
  <c r="H761" i="1"/>
  <c r="H373" i="1"/>
  <c r="H94" i="1"/>
  <c r="H93" i="1"/>
  <c r="H760" i="1"/>
  <c r="H92" i="1"/>
  <c r="H283" i="1"/>
  <c r="H282" i="1"/>
  <c r="H91" i="1"/>
  <c r="H312" i="1"/>
  <c r="H759" i="1"/>
  <c r="H190" i="1"/>
  <c r="H758" i="1"/>
  <c r="H99" i="1"/>
  <c r="H90" i="1"/>
  <c r="H89" i="1"/>
  <c r="H88" i="1"/>
  <c r="H111" i="1"/>
  <c r="H405" i="1"/>
  <c r="H341" i="1"/>
  <c r="H319" i="1"/>
  <c r="H757" i="1"/>
  <c r="H756" i="1"/>
  <c r="H281" i="1"/>
  <c r="H215" i="1"/>
  <c r="H80" i="1"/>
  <c r="H113" i="1"/>
  <c r="H74" i="1"/>
  <c r="H79" i="1"/>
  <c r="H40" i="1"/>
  <c r="H39" i="1"/>
  <c r="H110" i="1"/>
  <c r="H228" i="1"/>
  <c r="H28" i="1"/>
  <c r="H256" i="1"/>
  <c r="H755" i="1"/>
  <c r="H754" i="1"/>
  <c r="H753" i="1"/>
  <c r="H752" i="1"/>
  <c r="H266" i="1"/>
  <c r="H265" i="1"/>
  <c r="H751" i="1"/>
  <c r="H750" i="1"/>
  <c r="H749" i="1"/>
  <c r="H748" i="1"/>
  <c r="H747" i="1"/>
  <c r="H27" i="1"/>
  <c r="H360" i="1"/>
  <c r="H11" i="1"/>
  <c r="H746" i="1"/>
  <c r="H468" i="1"/>
  <c r="H467" i="1"/>
  <c r="H440" i="1"/>
  <c r="H479" i="1"/>
  <c r="H449" i="1"/>
  <c r="H745" i="1"/>
  <c r="H462" i="1"/>
  <c r="H340" i="1"/>
  <c r="H168" i="1"/>
  <c r="H334" i="1"/>
  <c r="H337" i="1"/>
  <c r="H314" i="1"/>
  <c r="H361" i="1"/>
  <c r="H362" i="1"/>
  <c r="H187" i="1"/>
  <c r="H141" i="1"/>
  <c r="H359" i="1"/>
  <c r="H173" i="1"/>
  <c r="H175" i="1"/>
  <c r="H174" i="1"/>
  <c r="H280" i="1"/>
  <c r="H116" i="1"/>
  <c r="H389" i="1"/>
  <c r="H744" i="1"/>
  <c r="H743" i="1"/>
  <c r="H742" i="1"/>
  <c r="H741" i="1"/>
  <c r="H491" i="1"/>
  <c r="H740" i="1"/>
  <c r="H739" i="1"/>
  <c r="H738" i="1"/>
  <c r="H737" i="1"/>
  <c r="H736" i="1"/>
  <c r="H478" i="1"/>
  <c r="H735" i="1"/>
  <c r="H734" i="1"/>
  <c r="H733" i="1"/>
  <c r="H732" i="1"/>
  <c r="H404" i="1"/>
  <c r="H226" i="1"/>
  <c r="H338" i="1"/>
  <c r="H731" i="1"/>
  <c r="H320" i="1"/>
  <c r="H730" i="1"/>
  <c r="H154" i="1"/>
  <c r="H387" i="1"/>
  <c r="H729" i="1"/>
  <c r="H728" i="1"/>
  <c r="H727" i="1"/>
  <c r="H726" i="1"/>
  <c r="H725" i="1"/>
  <c r="H724" i="1"/>
  <c r="H287" i="1"/>
  <c r="H723" i="1"/>
  <c r="H412" i="1"/>
  <c r="H722" i="1"/>
  <c r="H721" i="1"/>
  <c r="H411" i="1"/>
  <c r="H720" i="1"/>
  <c r="H719" i="1"/>
  <c r="H718" i="1"/>
  <c r="H717" i="1"/>
  <c r="H716" i="1"/>
  <c r="H715" i="1"/>
  <c r="H264" i="1"/>
  <c r="H714" i="1"/>
  <c r="H713" i="1"/>
  <c r="H712" i="1"/>
  <c r="H291" i="1"/>
  <c r="H711" i="1"/>
  <c r="H140" i="1"/>
  <c r="H453" i="1"/>
  <c r="H490" i="1"/>
  <c r="H710" i="1"/>
  <c r="H709" i="1"/>
  <c r="H708" i="1"/>
  <c r="H707" i="1"/>
  <c r="H193" i="1"/>
  <c r="H463" i="1"/>
  <c r="H444" i="1"/>
  <c r="H477" i="1"/>
  <c r="H386" i="1"/>
  <c r="H706" i="1"/>
  <c r="H69" i="1"/>
  <c r="H87" i="1"/>
  <c r="H443" i="1"/>
  <c r="H51" i="1"/>
  <c r="H279" i="1"/>
  <c r="H705" i="1"/>
  <c r="H278" i="1"/>
  <c r="H704" i="1"/>
  <c r="H703" i="1"/>
  <c r="H410" i="1"/>
  <c r="H702" i="1"/>
  <c r="H701" i="1"/>
  <c r="H700" i="1"/>
  <c r="H172" i="1"/>
  <c r="H699" i="1"/>
  <c r="H439" i="1"/>
  <c r="H465" i="1"/>
  <c r="H403" i="1"/>
  <c r="H698" i="1"/>
  <c r="H246" i="1"/>
  <c r="H109" i="1"/>
  <c r="H697" i="1"/>
  <c r="H143" i="1"/>
  <c r="H481" i="1"/>
  <c r="H455" i="1"/>
  <c r="H306" i="1"/>
  <c r="H476" i="1"/>
  <c r="H442" i="1"/>
  <c r="H696" i="1"/>
  <c r="H201" i="1"/>
  <c r="H186" i="1"/>
  <c r="H381" i="1"/>
  <c r="H257" i="1"/>
  <c r="H347" i="1"/>
  <c r="H390" i="1"/>
  <c r="H417" i="1"/>
  <c r="H416" i="1"/>
  <c r="H377" i="1"/>
  <c r="H385" i="1"/>
  <c r="H695" i="1"/>
  <c r="H303" i="1"/>
  <c r="H213" i="1"/>
  <c r="H268" i="1"/>
  <c r="H211" i="1"/>
  <c r="H694" i="1"/>
  <c r="H245" i="1"/>
  <c r="H244" i="1"/>
  <c r="H368" i="1"/>
  <c r="H693" i="1"/>
  <c r="H692" i="1"/>
  <c r="H691" i="1"/>
  <c r="H690" i="1"/>
  <c r="H689" i="1"/>
  <c r="H267" i="1"/>
  <c r="H457" i="1"/>
  <c r="H392" i="1"/>
  <c r="H324" i="1"/>
  <c r="H323" i="1"/>
  <c r="H321" i="1"/>
  <c r="H322" i="1"/>
  <c r="H688" i="1"/>
  <c r="H371" i="1"/>
  <c r="H301" i="1"/>
  <c r="H300" i="1"/>
  <c r="H238" i="1"/>
  <c r="H318" i="1"/>
  <c r="H233" i="1"/>
  <c r="H229" i="1"/>
  <c r="H232" i="1"/>
  <c r="H687" i="1"/>
  <c r="H686" i="1"/>
  <c r="H206" i="1"/>
  <c r="H438" i="1"/>
  <c r="H461" i="1"/>
  <c r="H459" i="1"/>
  <c r="H379" i="1"/>
  <c r="H292" i="1"/>
  <c r="H294" i="1"/>
  <c r="H380" i="1"/>
  <c r="H374" i="1"/>
  <c r="H376" i="1"/>
  <c r="H372" i="1"/>
  <c r="H221" i="1"/>
  <c r="H437" i="1"/>
  <c r="H277" i="1"/>
  <c r="H243" i="1"/>
  <c r="H263" i="1"/>
  <c r="H327" i="1"/>
  <c r="H335" i="1"/>
  <c r="H262" i="1"/>
  <c r="H311" i="1"/>
  <c r="H296" i="1"/>
  <c r="H223" i="1"/>
  <c r="H242" i="1"/>
  <c r="H685" i="1"/>
  <c r="H684" i="1"/>
  <c r="H276" i="1"/>
  <c r="H367" i="1"/>
  <c r="H683" i="1"/>
  <c r="H304" i="1"/>
  <c r="H682" i="1"/>
  <c r="H681" i="1"/>
  <c r="H78" i="1"/>
  <c r="H241" i="1"/>
  <c r="H680" i="1"/>
  <c r="H139" i="1"/>
  <c r="H679" i="1"/>
  <c r="H489" i="1"/>
  <c r="H488" i="1"/>
  <c r="H678" i="1"/>
  <c r="H677" i="1"/>
  <c r="H676" i="1"/>
  <c r="H675" i="1"/>
  <c r="H674" i="1"/>
  <c r="H673" i="1"/>
  <c r="H672" i="1"/>
  <c r="H409" i="1"/>
  <c r="H671" i="1"/>
  <c r="H44" i="1"/>
  <c r="H670" i="1"/>
  <c r="H178" i="1"/>
  <c r="H183" i="1"/>
  <c r="H180" i="1"/>
  <c r="H336" i="1"/>
  <c r="H332" i="1"/>
  <c r="H669" i="1"/>
  <c r="H255" i="1"/>
  <c r="H188" i="1"/>
  <c r="H227" i="1"/>
  <c r="H487" i="1"/>
  <c r="H448" i="1"/>
  <c r="H254" i="1"/>
  <c r="H275" i="1"/>
  <c r="H668" i="1"/>
  <c r="H189" i="1"/>
  <c r="H198" i="1"/>
  <c r="H196" i="1"/>
  <c r="H447" i="1"/>
  <c r="H667" i="1"/>
  <c r="H666" i="1"/>
  <c r="H261" i="1"/>
  <c r="H253" i="1"/>
  <c r="H665" i="1"/>
  <c r="H664" i="1"/>
  <c r="H663" i="1"/>
  <c r="H436" i="1"/>
  <c r="H305" i="1"/>
  <c r="H315" i="1"/>
  <c r="H290" i="1"/>
  <c r="H307" i="1"/>
  <c r="H435" i="1"/>
  <c r="H195" i="1"/>
  <c r="H460" i="1"/>
  <c r="H284" i="1"/>
  <c r="H207" i="1"/>
  <c r="H260" i="1"/>
  <c r="H662" i="1"/>
  <c r="H661" i="1"/>
  <c r="H660" i="1"/>
  <c r="H659" i="1"/>
  <c r="H43" i="1"/>
  <c r="H68" i="1"/>
  <c r="H67" i="1"/>
  <c r="H658" i="1"/>
  <c r="H657" i="1"/>
  <c r="H475" i="1"/>
  <c r="H495" i="1"/>
  <c r="H656" i="1"/>
  <c r="H655" i="1"/>
  <c r="H654" i="1"/>
  <c r="H252" i="1"/>
  <c r="H653" i="1"/>
  <c r="H652" i="1"/>
  <c r="H651" i="1"/>
  <c r="H650" i="1"/>
  <c r="H649" i="1"/>
  <c r="H648" i="1"/>
  <c r="H647" i="1"/>
  <c r="H646" i="1"/>
  <c r="H645" i="1"/>
  <c r="H644" i="1"/>
  <c r="H486" i="1"/>
  <c r="H643" i="1"/>
  <c r="H32" i="1"/>
  <c r="H147" i="1"/>
  <c r="H138" i="1"/>
  <c r="H114" i="1"/>
  <c r="H86" i="1"/>
  <c r="H85" i="1"/>
  <c r="H75" i="1"/>
  <c r="H293" i="1"/>
  <c r="H642" i="1"/>
  <c r="H286" i="1"/>
  <c r="H60" i="1"/>
  <c r="H641" i="1"/>
  <c r="H640" i="1"/>
  <c r="H247" i="1"/>
  <c r="H70" i="1"/>
  <c r="H66" i="1"/>
  <c r="H65" i="1"/>
  <c r="H41" i="1"/>
  <c r="H73" i="1"/>
  <c r="H639" i="1"/>
  <c r="H638" i="1"/>
  <c r="H77" i="1"/>
  <c r="H637" i="1"/>
  <c r="H474" i="1"/>
  <c r="H473" i="1"/>
  <c r="H472" i="1"/>
  <c r="H636" i="1"/>
  <c r="H635" i="1"/>
  <c r="H137" i="1"/>
  <c r="H634" i="1"/>
  <c r="H633" i="1"/>
  <c r="H632" i="1"/>
  <c r="H631" i="1"/>
  <c r="H630" i="1"/>
  <c r="H231" i="1"/>
  <c r="H629" i="1"/>
  <c r="H628" i="1"/>
  <c r="H627" i="1"/>
  <c r="H34" i="1"/>
  <c r="H10" i="1"/>
  <c r="H197" i="1"/>
  <c r="H431" i="1"/>
  <c r="H626" i="1"/>
  <c r="H625" i="1"/>
  <c r="H624" i="1"/>
  <c r="H452" i="1"/>
  <c r="H623" i="1"/>
  <c r="H622" i="1"/>
  <c r="H165" i="1"/>
  <c r="H23" i="1"/>
  <c r="H42" i="1"/>
  <c r="H339" i="1"/>
  <c r="H240" i="1"/>
  <c r="H84" i="1"/>
  <c r="H485" i="1"/>
  <c r="H72" i="1"/>
  <c r="H108" i="1"/>
  <c r="H83" i="1"/>
  <c r="H621" i="1"/>
  <c r="H620" i="1"/>
  <c r="H484" i="1"/>
  <c r="H434" i="1"/>
  <c r="H446" i="1"/>
  <c r="H107" i="1"/>
  <c r="H106" i="1"/>
  <c r="H82" i="1"/>
  <c r="H619" i="1"/>
  <c r="H76" i="1"/>
  <c r="H298" i="1"/>
  <c r="H185" i="1"/>
  <c r="H330" i="1"/>
  <c r="H618" i="1"/>
  <c r="H617" i="1"/>
  <c r="H358" i="1"/>
  <c r="H237" i="1"/>
  <c r="H616" i="1"/>
  <c r="H105" i="1"/>
  <c r="H104" i="1"/>
  <c r="H103" i="1"/>
  <c r="H136" i="1"/>
  <c r="H331" i="1"/>
  <c r="H378" i="1"/>
  <c r="H615" i="1"/>
  <c r="H199" i="1"/>
  <c r="H614" i="1"/>
  <c r="H613" i="1"/>
  <c r="H471" i="1"/>
  <c r="H470" i="1"/>
  <c r="H102" i="1"/>
  <c r="H251" i="1"/>
  <c r="H612" i="1"/>
  <c r="H164" i="1"/>
  <c r="H297" i="1"/>
  <c r="H295" i="1"/>
  <c r="H236" i="1"/>
  <c r="H299" i="1"/>
  <c r="H200" i="1"/>
  <c r="H182" i="1"/>
  <c r="H611" i="1"/>
  <c r="H610" i="1"/>
  <c r="H609" i="1"/>
  <c r="H608" i="1"/>
  <c r="H607" i="1"/>
  <c r="H606" i="1"/>
  <c r="H605" i="1"/>
  <c r="H604" i="1"/>
  <c r="H171" i="1"/>
  <c r="H71" i="1"/>
  <c r="H135" i="1"/>
  <c r="H375" i="1"/>
  <c r="H259" i="1"/>
  <c r="H603" i="1"/>
  <c r="H602" i="1"/>
  <c r="H433" i="1"/>
  <c r="H601" i="1"/>
  <c r="H181" i="1"/>
  <c r="H600" i="1"/>
  <c r="H599" i="1"/>
  <c r="H384" i="1"/>
  <c r="H598" i="1"/>
  <c r="H445" i="1"/>
  <c r="H597" i="1"/>
  <c r="H355" i="1"/>
  <c r="H596" i="1"/>
  <c r="H483" i="1"/>
  <c r="H595" i="1"/>
  <c r="H594" i="1"/>
  <c r="H38" i="1"/>
  <c r="H119" i="1"/>
  <c r="H317" i="1"/>
  <c r="H593" i="1"/>
  <c r="H36" i="1"/>
  <c r="H216" i="1"/>
  <c r="H209" i="1"/>
  <c r="H134" i="1"/>
  <c r="H133" i="1"/>
  <c r="H148" i="1"/>
  <c r="H132" i="1"/>
  <c r="H46" i="1"/>
  <c r="H48" i="1"/>
  <c r="H592" i="1"/>
  <c r="H53" i="1"/>
  <c r="H15" i="1"/>
  <c r="H591" i="1"/>
  <c r="H12" i="1"/>
  <c r="H20" i="1"/>
  <c r="H590" i="1"/>
  <c r="H589" i="1"/>
  <c r="H146" i="1"/>
  <c r="H588" i="1"/>
  <c r="H587" i="1"/>
  <c r="H586" i="1"/>
  <c r="H585" i="1"/>
  <c r="H258" i="1"/>
  <c r="H584" i="1"/>
  <c r="H583" i="1"/>
  <c r="H582" i="1"/>
  <c r="H581" i="1"/>
  <c r="H580" i="1"/>
  <c r="H579" i="1"/>
  <c r="H578" i="1"/>
  <c r="H577" i="1"/>
  <c r="H274" i="1"/>
  <c r="H144" i="1"/>
  <c r="H576" i="1"/>
  <c r="H225" i="1"/>
  <c r="H120" i="1"/>
  <c r="H575" i="1"/>
  <c r="H466" i="1"/>
  <c r="H574" i="1"/>
  <c r="H469" i="1"/>
  <c r="H382" i="1"/>
  <c r="H383" i="1"/>
  <c r="H326" i="1"/>
  <c r="H454" i="1"/>
  <c r="H218" i="1"/>
  <c r="H573" i="1"/>
  <c r="H458" i="1"/>
  <c r="H456" i="1"/>
  <c r="H432" i="1"/>
  <c r="H441" i="1"/>
  <c r="H58" i="1"/>
  <c r="H572" i="1"/>
  <c r="H571" i="1"/>
  <c r="H402" i="1"/>
  <c r="H430" i="1"/>
  <c r="H429" i="1"/>
  <c r="H428" i="1"/>
  <c r="H427" i="1"/>
  <c r="H570" i="1"/>
  <c r="H569" i="1"/>
  <c r="H364" i="1"/>
  <c r="H363" i="1"/>
  <c r="H365" i="1"/>
  <c r="H391" i="1"/>
  <c r="H354" i="1"/>
  <c r="H401" i="1"/>
  <c r="H568" i="1"/>
  <c r="H426" i="1"/>
  <c r="H567" i="1"/>
  <c r="H273" i="1"/>
  <c r="H566" i="1"/>
  <c r="H333" i="1"/>
  <c r="H316" i="1"/>
  <c r="H285" i="1"/>
  <c r="H425" i="1"/>
  <c r="H415" i="1"/>
  <c r="H424" i="1"/>
  <c r="H414" i="1"/>
  <c r="H400" i="1"/>
  <c r="H289" i="1"/>
  <c r="H423" i="1"/>
  <c r="H329" i="1"/>
  <c r="H413" i="1"/>
  <c r="H422" i="1"/>
  <c r="H357" i="1"/>
  <c r="H421" i="1"/>
  <c r="H408" i="1"/>
  <c r="H407" i="1"/>
  <c r="H420" i="1"/>
  <c r="H419" i="1"/>
  <c r="H328" i="1"/>
  <c r="H325" i="1"/>
  <c r="H399" i="1"/>
  <c r="H370" i="1"/>
  <c r="H565" i="1"/>
  <c r="H37" i="1"/>
  <c r="H564" i="1"/>
  <c r="H563" i="1"/>
  <c r="H356" i="1"/>
  <c r="H22" i="1"/>
  <c r="H21" i="1"/>
  <c r="H25" i="1"/>
  <c r="H24" i="1"/>
  <c r="H50" i="1"/>
  <c r="H131" i="1"/>
  <c r="H145" i="1"/>
  <c r="H562" i="1"/>
  <c r="H561" i="1"/>
  <c r="H560" i="1"/>
  <c r="H559" i="1"/>
  <c r="H220" i="1"/>
  <c r="H130" i="1"/>
  <c r="H56" i="1"/>
  <c r="H219" i="1"/>
  <c r="H398" i="1"/>
  <c r="H45" i="1"/>
  <c r="H19" i="1"/>
  <c r="H16" i="1"/>
  <c r="H558" i="1"/>
  <c r="H153" i="1"/>
  <c r="H129" i="1"/>
  <c r="H128" i="1"/>
  <c r="H127" i="1"/>
  <c r="H204" i="1"/>
  <c r="H557" i="1"/>
  <c r="H152" i="1"/>
  <c r="H101" i="1"/>
  <c r="H556" i="1"/>
  <c r="H555" i="1"/>
  <c r="H151" i="1"/>
  <c r="H61" i="1"/>
  <c r="H115" i="1"/>
  <c r="H150" i="1"/>
  <c r="H177" i="1"/>
  <c r="H212" i="1"/>
  <c r="H163" i="1"/>
  <c r="H272" i="1"/>
  <c r="H54" i="1"/>
  <c r="H397" i="1"/>
  <c r="H353" i="1"/>
  <c r="H346" i="1"/>
  <c r="H396" i="1"/>
  <c r="H369" i="1"/>
  <c r="H345" i="1"/>
  <c r="H344" i="1"/>
  <c r="H554" i="1"/>
  <c r="H313" i="1"/>
  <c r="H553" i="1"/>
  <c r="H552" i="1"/>
  <c r="H308" i="1"/>
  <c r="H250" i="1"/>
  <c r="H249" i="1"/>
  <c r="H551" i="1"/>
  <c r="H17" i="1"/>
  <c r="H126" i="1"/>
  <c r="H112" i="1"/>
  <c r="H18" i="1"/>
  <c r="H550" i="1"/>
  <c r="H156" i="1"/>
  <c r="H176" i="1"/>
  <c r="H125" i="1"/>
  <c r="H52" i="1"/>
  <c r="H118" i="1"/>
  <c r="H124" i="1"/>
  <c r="H123" i="1"/>
  <c r="H149" i="1"/>
  <c r="H122" i="1"/>
  <c r="H169" i="1"/>
  <c r="H162" i="1"/>
  <c r="H161" i="1"/>
  <c r="H100" i="1"/>
  <c r="H549" i="1"/>
  <c r="H121" i="1"/>
  <c r="H142" i="1"/>
  <c r="H210" i="1"/>
  <c r="H49" i="1"/>
  <c r="H160" i="1"/>
  <c r="H158" i="1"/>
  <c r="H157" i="1"/>
  <c r="H208" i="1"/>
  <c r="H64" i="1"/>
  <c r="H222" i="1"/>
  <c r="H548" i="1"/>
  <c r="H13" i="1"/>
  <c r="H482" i="1"/>
  <c r="H31" i="1"/>
  <c r="H547" i="1"/>
  <c r="H352" i="1"/>
  <c r="H395" i="1"/>
  <c r="H224" i="1"/>
  <c r="H57" i="1"/>
  <c r="H14" i="1"/>
  <c r="H351" i="1"/>
  <c r="H271" i="1"/>
  <c r="H366" i="1"/>
  <c r="H230" i="1"/>
  <c r="H546" i="1"/>
  <c r="H545" i="1"/>
  <c r="H544" i="1"/>
  <c r="H55" i="1"/>
  <c r="H33" i="1"/>
  <c r="H543" i="1"/>
  <c r="H542" i="1"/>
  <c r="H239" i="1"/>
  <c r="H541" i="1"/>
  <c r="H26" i="1"/>
  <c r="H540" i="1"/>
  <c r="H480" i="1"/>
  <c r="H270" i="1"/>
  <c r="H539" i="1"/>
  <c r="H538" i="1"/>
  <c r="H63" i="1"/>
  <c r="H62" i="1"/>
  <c r="H537" i="1"/>
  <c r="H343" i="1"/>
  <c r="H9" i="1"/>
  <c r="H35" i="1"/>
  <c r="H170" i="1"/>
  <c r="H192" i="1"/>
  <c r="H59" i="1"/>
  <c r="H536" i="1"/>
  <c r="H535" i="1"/>
  <c r="H534" i="1"/>
  <c r="H342" i="1"/>
  <c r="H191" i="1"/>
  <c r="H214" i="1"/>
  <c r="H269" i="1"/>
  <c r="H203" i="1"/>
  <c r="H350" i="1"/>
  <c r="H248" i="1"/>
  <c r="H388" i="1"/>
  <c r="H533" i="1"/>
  <c r="H194" i="1"/>
  <c r="H394" i="1"/>
  <c r="H205" i="1"/>
  <c r="H532" i="1"/>
  <c r="H309" i="1"/>
  <c r="H302" i="1"/>
  <c r="H235" i="1"/>
  <c r="H531" i="1"/>
  <c r="H184" i="1"/>
  <c r="H530" i="1"/>
  <c r="H529" i="1"/>
  <c r="H528" i="1"/>
  <c r="H527" i="1"/>
  <c r="H526" i="1"/>
  <c r="H159" i="1"/>
  <c r="H525" i="1"/>
  <c r="H418" i="1"/>
  <c r="H167" i="1"/>
  <c r="H166" i="1"/>
  <c r="H524" i="1"/>
  <c r="H234" i="1"/>
  <c r="H523" i="1"/>
  <c r="H522" i="1"/>
  <c r="H288" i="1"/>
  <c r="H521" i="1"/>
  <c r="H520" i="1"/>
  <c r="H47" i="1"/>
  <c r="H310" i="1"/>
  <c r="H406" i="1"/>
  <c r="H217" i="1"/>
  <c r="H202" i="1"/>
  <c r="H464" i="1"/>
  <c r="H393" i="1"/>
  <c r="H349" i="1"/>
  <c r="H348" i="1"/>
  <c r="Q688" i="1" l="1"/>
  <c r="N119" i="1"/>
  <c r="O119" i="1" s="1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Q527" i="1" l="1"/>
  <c r="Q515" i="1"/>
  <c r="Q517" i="1"/>
  <c r="Q11" i="1"/>
  <c r="Q552" i="1"/>
  <c r="Q510" i="1"/>
  <c r="Q533" i="1"/>
  <c r="Q754" i="1"/>
  <c r="Q509" i="1"/>
  <c r="Q514" i="1"/>
  <c r="Q528" i="1"/>
  <c r="Q687" i="1"/>
  <c r="Q516" i="1"/>
  <c r="Q518" i="1"/>
  <c r="Q524" i="1"/>
  <c r="Q531" i="1"/>
  <c r="Q511" i="1"/>
  <c r="Q521" i="1"/>
  <c r="Q525" i="1"/>
  <c r="Q748" i="1"/>
  <c r="Q530" i="1"/>
  <c r="Q693" i="1"/>
  <c r="Q529" i="1"/>
  <c r="Q686" i="1"/>
  <c r="Q689" i="1"/>
  <c r="Q513" i="1"/>
  <c r="Q519" i="1"/>
  <c r="Q522" i="1"/>
  <c r="Q532" i="1"/>
  <c r="Q757" i="1"/>
  <c r="Q557" i="1"/>
  <c r="Q558" i="1"/>
  <c r="Q560" i="1"/>
  <c r="Q512" i="1"/>
  <c r="Q520" i="1"/>
  <c r="Q523" i="1"/>
  <c r="Q526" i="1"/>
  <c r="Q555" i="1"/>
  <c r="Q562" i="1"/>
  <c r="Q565" i="1"/>
  <c r="Q566" i="1"/>
  <c r="Q568" i="1"/>
  <c r="Q496" i="1"/>
  <c r="Q572" i="1"/>
  <c r="Q580" i="1"/>
  <c r="Q584" i="1"/>
  <c r="Q587" i="1"/>
  <c r="Q696" i="1"/>
  <c r="Q502" i="1"/>
  <c r="Q698" i="1"/>
  <c r="Q503" i="1"/>
  <c r="Q701" i="1"/>
  <c r="Q704" i="1"/>
  <c r="Q504" i="1"/>
  <c r="Q707" i="1"/>
  <c r="Q718" i="1"/>
  <c r="Q721" i="1"/>
  <c r="Q752" i="1"/>
  <c r="Q756" i="1"/>
  <c r="Q764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13" i="1"/>
  <c r="Q548" i="1"/>
  <c r="Q549" i="1"/>
  <c r="Q550" i="1"/>
  <c r="Q551" i="1"/>
  <c r="Q553" i="1"/>
  <c r="Q554" i="1"/>
  <c r="Q556" i="1"/>
  <c r="Q559" i="1"/>
  <c r="Q563" i="1"/>
  <c r="Q569" i="1"/>
  <c r="Q570" i="1"/>
  <c r="Q571" i="1"/>
  <c r="Q574" i="1"/>
  <c r="Q575" i="1"/>
  <c r="Q577" i="1"/>
  <c r="Q579" i="1"/>
  <c r="Q581" i="1"/>
  <c r="Q583" i="1"/>
  <c r="Q586" i="1"/>
  <c r="N38" i="1"/>
  <c r="O38" i="1" s="1"/>
  <c r="Q617" i="1"/>
  <c r="Q561" i="1"/>
  <c r="Q599" i="1"/>
  <c r="Q498" i="1"/>
  <c r="Q601" i="1"/>
  <c r="Q607" i="1"/>
  <c r="Q610" i="1"/>
  <c r="Q611" i="1"/>
  <c r="Q612" i="1"/>
  <c r="Q613" i="1"/>
  <c r="Q614" i="1"/>
  <c r="Q623" i="1"/>
  <c r="Q609" i="1"/>
  <c r="Q624" i="1"/>
  <c r="Q593" i="1"/>
  <c r="Q119" i="1"/>
  <c r="Q594" i="1"/>
  <c r="Q619" i="1"/>
  <c r="Q621" i="1"/>
  <c r="Q643" i="1"/>
  <c r="Q603" i="1"/>
  <c r="Q604" i="1"/>
  <c r="Q606" i="1"/>
  <c r="Q507" i="1"/>
  <c r="Q616" i="1"/>
  <c r="Q645" i="1"/>
  <c r="Q647" i="1"/>
  <c r="Q649" i="1"/>
  <c r="Q651" i="1"/>
  <c r="Q653" i="1"/>
  <c r="Q654" i="1"/>
  <c r="Q656" i="1"/>
  <c r="Q658" i="1"/>
  <c r="Q659" i="1"/>
  <c r="Q661" i="1"/>
  <c r="Q626" i="1"/>
  <c r="Q197" i="1"/>
  <c r="Q34" i="1"/>
  <c r="Q628" i="1"/>
  <c r="Q631" i="1"/>
  <c r="Q633" i="1"/>
  <c r="Q636" i="1"/>
  <c r="Q637" i="1"/>
  <c r="Q638" i="1"/>
  <c r="Q640" i="1"/>
  <c r="Q642" i="1"/>
  <c r="Q499" i="1"/>
  <c r="Q644" i="1"/>
  <c r="Q646" i="1"/>
  <c r="Q648" i="1"/>
  <c r="Q650" i="1"/>
  <c r="Q652" i="1"/>
  <c r="Q655" i="1"/>
  <c r="Q657" i="1"/>
  <c r="Q660" i="1"/>
  <c r="Q662" i="1"/>
  <c r="Q663" i="1"/>
  <c r="Q665" i="1"/>
  <c r="Q667" i="1"/>
  <c r="Q673" i="1"/>
  <c r="Q675" i="1"/>
  <c r="Q692" i="1"/>
  <c r="Q695" i="1"/>
  <c r="Q697" i="1"/>
  <c r="Q699" i="1"/>
  <c r="Q702" i="1"/>
  <c r="Q708" i="1"/>
  <c r="Q712" i="1"/>
  <c r="Q715" i="1"/>
  <c r="Q719" i="1"/>
  <c r="Q722" i="1"/>
  <c r="Q727" i="1"/>
  <c r="Q731" i="1"/>
  <c r="Q732" i="1"/>
  <c r="Q739" i="1"/>
  <c r="Q742" i="1"/>
  <c r="Q762" i="1"/>
  <c r="Q690" i="1"/>
  <c r="Q705" i="1"/>
  <c r="Q706" i="1"/>
  <c r="Q709" i="1"/>
  <c r="Q713" i="1"/>
  <c r="Q716" i="1"/>
  <c r="Q720" i="1"/>
  <c r="Q501" i="1"/>
  <c r="Q700" i="1"/>
  <c r="Q703" i="1"/>
  <c r="Q505" i="1"/>
  <c r="Q710" i="1"/>
  <c r="Q711" i="1"/>
  <c r="Q714" i="1"/>
  <c r="Q717" i="1"/>
  <c r="Q723" i="1"/>
  <c r="Q725" i="1"/>
  <c r="Q729" i="1"/>
  <c r="Q730" i="1"/>
  <c r="Q734" i="1"/>
  <c r="Q737" i="1"/>
  <c r="Q744" i="1"/>
  <c r="Q506" i="1"/>
  <c r="Q724" i="1"/>
  <c r="Q726" i="1"/>
  <c r="Q728" i="1"/>
  <c r="Q497" i="1"/>
  <c r="Q733" i="1"/>
  <c r="Q735" i="1"/>
  <c r="Q736" i="1"/>
  <c r="Q738" i="1"/>
  <c r="Q740" i="1"/>
  <c r="Q741" i="1"/>
  <c r="Q743" i="1"/>
  <c r="Q750" i="1"/>
  <c r="Q767" i="1"/>
  <c r="Q745" i="1"/>
  <c r="Q746" i="1"/>
  <c r="Q747" i="1"/>
  <c r="Q749" i="1"/>
  <c r="Q751" i="1"/>
  <c r="Q753" i="1"/>
  <c r="Q755" i="1"/>
  <c r="Q769" i="1"/>
  <c r="Q670" i="1" l="1"/>
  <c r="Q634" i="1"/>
  <c r="Q38" i="1"/>
  <c r="Q600" i="1"/>
  <c r="Q761" i="1"/>
  <c r="Q508" i="1"/>
  <c r="Q625" i="1"/>
  <c r="Q602" i="1"/>
  <c r="Q668" i="1"/>
  <c r="Q622" i="1"/>
  <c r="Q618" i="1"/>
  <c r="Q500" i="1"/>
  <c r="Q597" i="1"/>
  <c r="Q595" i="1"/>
  <c r="Q641" i="1"/>
  <c r="Q632" i="1"/>
  <c r="Q683" i="1"/>
  <c r="Q679" i="1"/>
  <c r="Q676" i="1"/>
  <c r="Q674" i="1"/>
  <c r="Q10" i="1"/>
  <c r="Q585" i="1"/>
  <c r="Q573" i="1"/>
  <c r="Q567" i="1"/>
  <c r="Q763" i="1"/>
  <c r="Q677" i="1"/>
  <c r="Q691" i="1"/>
  <c r="Q664" i="1"/>
  <c r="Q672" i="1"/>
  <c r="Q627" i="1"/>
  <c r="Q592" i="1"/>
  <c r="Q12" i="1"/>
  <c r="Q635" i="1"/>
  <c r="Q766" i="1"/>
  <c r="Q760" i="1"/>
  <c r="Q758" i="1"/>
  <c r="Q620" i="1"/>
  <c r="Q578" i="1"/>
  <c r="Q608" i="1"/>
  <c r="Q768" i="1"/>
  <c r="Q759" i="1"/>
  <c r="Q765" i="1"/>
  <c r="Q681" i="1"/>
  <c r="Q682" i="1"/>
  <c r="Q666" i="1"/>
  <c r="Q669" i="1"/>
  <c r="Q630" i="1"/>
  <c r="Q598" i="1"/>
  <c r="Q596" i="1"/>
  <c r="Q588" i="1"/>
  <c r="Q639" i="1"/>
  <c r="Q629" i="1"/>
  <c r="Q615" i="1"/>
  <c r="Q431" i="1"/>
  <c r="Q671" i="1"/>
  <c r="Q605" i="1"/>
  <c r="Q582" i="1"/>
  <c r="Q576" i="1"/>
  <c r="Q564" i="1"/>
  <c r="Q684" i="1"/>
  <c r="Q694" i="1"/>
  <c r="Q590" i="1"/>
  <c r="Q678" i="1"/>
  <c r="Q680" i="1"/>
  <c r="Q685" i="1"/>
  <c r="Q591" i="1"/>
  <c r="Q589" i="1"/>
  <c r="D3" i="3" l="1"/>
  <c r="B10" i="2" l="1"/>
  <c r="M781" i="7" l="1"/>
  <c r="L781" i="7"/>
  <c r="M780" i="7"/>
  <c r="L780" i="7"/>
  <c r="M779" i="7"/>
  <c r="L779" i="7"/>
  <c r="M778" i="7"/>
  <c r="L778" i="7"/>
  <c r="M777" i="7"/>
  <c r="L777" i="7"/>
  <c r="M776" i="7"/>
  <c r="L776" i="7"/>
  <c r="M775" i="7"/>
  <c r="L775" i="7"/>
  <c r="M774" i="7"/>
  <c r="L774" i="7"/>
  <c r="M773" i="7"/>
  <c r="L773" i="7"/>
  <c r="M772" i="7"/>
  <c r="L772" i="7"/>
  <c r="M771" i="7"/>
  <c r="L771" i="7"/>
  <c r="M770" i="7"/>
  <c r="L770" i="7"/>
  <c r="M769" i="7"/>
  <c r="L769" i="7"/>
  <c r="M768" i="7"/>
  <c r="L768" i="7"/>
  <c r="M767" i="7"/>
  <c r="L767" i="7"/>
  <c r="M766" i="7"/>
  <c r="L766" i="7"/>
  <c r="M765" i="7"/>
  <c r="L765" i="7"/>
  <c r="M764" i="7"/>
  <c r="L764" i="7"/>
  <c r="M763" i="7"/>
  <c r="L763" i="7"/>
  <c r="M762" i="7"/>
  <c r="L762" i="7"/>
  <c r="M761" i="7"/>
  <c r="L761" i="7"/>
  <c r="M760" i="7"/>
  <c r="L760" i="7"/>
  <c r="M759" i="7"/>
  <c r="L759" i="7"/>
  <c r="M758" i="7"/>
  <c r="L758" i="7"/>
  <c r="M757" i="7"/>
  <c r="L757" i="7"/>
  <c r="M756" i="7"/>
  <c r="L756" i="7"/>
  <c r="M755" i="7"/>
  <c r="L755" i="7"/>
  <c r="M754" i="7"/>
  <c r="L754" i="7"/>
  <c r="M753" i="7"/>
  <c r="L753" i="7"/>
  <c r="M752" i="7"/>
  <c r="L752" i="7"/>
  <c r="M751" i="7"/>
  <c r="L751" i="7"/>
  <c r="M750" i="7"/>
  <c r="L750" i="7"/>
  <c r="M749" i="7"/>
  <c r="L749" i="7"/>
  <c r="M748" i="7"/>
  <c r="L748" i="7"/>
  <c r="M747" i="7"/>
  <c r="L747" i="7"/>
  <c r="M746" i="7"/>
  <c r="L746" i="7"/>
  <c r="M745" i="7"/>
  <c r="L745" i="7"/>
  <c r="M744" i="7"/>
  <c r="L744" i="7"/>
  <c r="M743" i="7"/>
  <c r="L743" i="7"/>
  <c r="M742" i="7"/>
  <c r="L742" i="7"/>
  <c r="M741" i="7"/>
  <c r="L741" i="7"/>
  <c r="M740" i="7"/>
  <c r="L740" i="7"/>
  <c r="M739" i="7"/>
  <c r="L739" i="7"/>
  <c r="M738" i="7"/>
  <c r="L738" i="7"/>
  <c r="M737" i="7"/>
  <c r="L737" i="7"/>
  <c r="M736" i="7"/>
  <c r="L736" i="7"/>
  <c r="M735" i="7"/>
  <c r="L735" i="7"/>
  <c r="M734" i="7"/>
  <c r="L734" i="7"/>
  <c r="M733" i="7"/>
  <c r="L733" i="7"/>
  <c r="M732" i="7"/>
  <c r="L732" i="7"/>
  <c r="M731" i="7"/>
  <c r="L731" i="7"/>
  <c r="M730" i="7"/>
  <c r="L730" i="7"/>
  <c r="M729" i="7"/>
  <c r="L729" i="7"/>
  <c r="M728" i="7"/>
  <c r="L728" i="7"/>
  <c r="M727" i="7"/>
  <c r="L727" i="7"/>
  <c r="M726" i="7"/>
  <c r="L726" i="7"/>
  <c r="M725" i="7"/>
  <c r="L725" i="7"/>
  <c r="M724" i="7"/>
  <c r="L724" i="7"/>
  <c r="M723" i="7"/>
  <c r="L723" i="7"/>
  <c r="M722" i="7"/>
  <c r="L722" i="7"/>
  <c r="M721" i="7"/>
  <c r="L721" i="7"/>
  <c r="M720" i="7"/>
  <c r="L720" i="7"/>
  <c r="M719" i="7"/>
  <c r="L719" i="7"/>
  <c r="M718" i="7"/>
  <c r="L718" i="7"/>
  <c r="M717" i="7"/>
  <c r="L717" i="7"/>
  <c r="M716" i="7"/>
  <c r="L716" i="7"/>
  <c r="M715" i="7"/>
  <c r="L715" i="7"/>
  <c r="M714" i="7"/>
  <c r="L714" i="7"/>
  <c r="M713" i="7"/>
  <c r="L713" i="7"/>
  <c r="M712" i="7"/>
  <c r="L712" i="7"/>
  <c r="M711" i="7"/>
  <c r="L711" i="7"/>
  <c r="M710" i="7"/>
  <c r="L710" i="7"/>
  <c r="M709" i="7"/>
  <c r="L709" i="7"/>
  <c r="M708" i="7"/>
  <c r="L708" i="7"/>
  <c r="M707" i="7"/>
  <c r="L707" i="7"/>
  <c r="M706" i="7"/>
  <c r="L706" i="7"/>
  <c r="M705" i="7"/>
  <c r="L705" i="7"/>
  <c r="M704" i="7"/>
  <c r="L704" i="7"/>
  <c r="M703" i="7"/>
  <c r="L703" i="7"/>
  <c r="M702" i="7"/>
  <c r="L702" i="7"/>
  <c r="M701" i="7"/>
  <c r="L701" i="7"/>
  <c r="M700" i="7"/>
  <c r="L700" i="7"/>
  <c r="M699" i="7"/>
  <c r="L699" i="7"/>
  <c r="M698" i="7"/>
  <c r="L698" i="7"/>
  <c r="M697" i="7"/>
  <c r="L697" i="7"/>
  <c r="M696" i="7"/>
  <c r="L696" i="7"/>
  <c r="M695" i="7"/>
  <c r="L695" i="7"/>
  <c r="M694" i="7"/>
  <c r="L694" i="7"/>
  <c r="M693" i="7"/>
  <c r="L693" i="7"/>
  <c r="M692" i="7"/>
  <c r="L692" i="7"/>
  <c r="M691" i="7"/>
  <c r="L691" i="7"/>
  <c r="M690" i="7"/>
  <c r="L690" i="7"/>
  <c r="M689" i="7"/>
  <c r="L689" i="7"/>
  <c r="M688" i="7"/>
  <c r="L688" i="7"/>
  <c r="M687" i="7"/>
  <c r="L687" i="7"/>
  <c r="M686" i="7"/>
  <c r="L686" i="7"/>
  <c r="M685" i="7"/>
  <c r="L685" i="7"/>
  <c r="M684" i="7"/>
  <c r="L684" i="7"/>
  <c r="M683" i="7"/>
  <c r="L683" i="7"/>
  <c r="M682" i="7"/>
  <c r="L682" i="7"/>
  <c r="M681" i="7"/>
  <c r="L681" i="7"/>
  <c r="M680" i="7"/>
  <c r="L680" i="7"/>
  <c r="M679" i="7"/>
  <c r="L679" i="7"/>
  <c r="M678" i="7"/>
  <c r="L678" i="7"/>
  <c r="M677" i="7"/>
  <c r="L677" i="7"/>
  <c r="M676" i="7"/>
  <c r="L676" i="7"/>
  <c r="M675" i="7"/>
  <c r="L675" i="7"/>
  <c r="M674" i="7"/>
  <c r="L674" i="7"/>
  <c r="M673" i="7"/>
  <c r="L673" i="7"/>
  <c r="M672" i="7"/>
  <c r="L672" i="7"/>
  <c r="M671" i="7"/>
  <c r="L671" i="7"/>
  <c r="M670" i="7"/>
  <c r="L670" i="7"/>
  <c r="M669" i="7"/>
  <c r="L669" i="7"/>
  <c r="M668" i="7"/>
  <c r="L668" i="7"/>
  <c r="M667" i="7"/>
  <c r="L667" i="7"/>
  <c r="M666" i="7"/>
  <c r="L666" i="7"/>
  <c r="M665" i="7"/>
  <c r="L665" i="7"/>
  <c r="M664" i="7"/>
  <c r="L664" i="7"/>
  <c r="M663" i="7"/>
  <c r="L663" i="7"/>
  <c r="M662" i="7"/>
  <c r="L662" i="7"/>
  <c r="M661" i="7"/>
  <c r="L661" i="7"/>
  <c r="M660" i="7"/>
  <c r="L660" i="7"/>
  <c r="M659" i="7"/>
  <c r="L659" i="7"/>
  <c r="M658" i="7"/>
  <c r="L658" i="7"/>
  <c r="M657" i="7"/>
  <c r="L657" i="7"/>
  <c r="M656" i="7"/>
  <c r="L656" i="7"/>
  <c r="M655" i="7"/>
  <c r="L655" i="7"/>
  <c r="M654" i="7"/>
  <c r="L654" i="7"/>
  <c r="M653" i="7"/>
  <c r="L653" i="7"/>
  <c r="M652" i="7"/>
  <c r="L652" i="7"/>
  <c r="M651" i="7"/>
  <c r="L651" i="7"/>
  <c r="M650" i="7"/>
  <c r="L650" i="7"/>
  <c r="M649" i="7"/>
  <c r="L649" i="7"/>
  <c r="M648" i="7"/>
  <c r="L648" i="7"/>
  <c r="M647" i="7"/>
  <c r="L647" i="7"/>
  <c r="M646" i="7"/>
  <c r="L646" i="7"/>
  <c r="M645" i="7"/>
  <c r="L645" i="7"/>
  <c r="M644" i="7"/>
  <c r="L644" i="7"/>
  <c r="M643" i="7"/>
  <c r="L643" i="7"/>
  <c r="M642" i="7"/>
  <c r="L642" i="7"/>
  <c r="M641" i="7"/>
  <c r="L641" i="7"/>
  <c r="M640" i="7"/>
  <c r="L640" i="7"/>
  <c r="M639" i="7"/>
  <c r="L639" i="7"/>
  <c r="M638" i="7"/>
  <c r="L638" i="7"/>
  <c r="M637" i="7"/>
  <c r="L637" i="7"/>
  <c r="M636" i="7"/>
  <c r="L636" i="7"/>
  <c r="M635" i="7"/>
  <c r="L635" i="7"/>
  <c r="M634" i="7"/>
  <c r="L634" i="7"/>
  <c r="M633" i="7"/>
  <c r="L633" i="7"/>
  <c r="M632" i="7"/>
  <c r="L632" i="7"/>
  <c r="M631" i="7"/>
  <c r="L631" i="7"/>
  <c r="M630" i="7"/>
  <c r="L630" i="7"/>
  <c r="M629" i="7"/>
  <c r="L629" i="7"/>
  <c r="M628" i="7"/>
  <c r="L628" i="7"/>
  <c r="M627" i="7"/>
  <c r="L627" i="7"/>
  <c r="M626" i="7"/>
  <c r="L626" i="7"/>
  <c r="M625" i="7"/>
  <c r="L625" i="7"/>
  <c r="M624" i="7"/>
  <c r="L624" i="7"/>
  <c r="M623" i="7"/>
  <c r="L623" i="7"/>
  <c r="M622" i="7"/>
  <c r="L622" i="7"/>
  <c r="M621" i="7"/>
  <c r="L621" i="7"/>
  <c r="M620" i="7"/>
  <c r="L620" i="7"/>
  <c r="M619" i="7"/>
  <c r="L619" i="7"/>
  <c r="M618" i="7"/>
  <c r="L618" i="7"/>
  <c r="M617" i="7"/>
  <c r="L617" i="7"/>
  <c r="M616" i="7"/>
  <c r="L616" i="7"/>
  <c r="M615" i="7"/>
  <c r="L615" i="7"/>
  <c r="M614" i="7"/>
  <c r="L614" i="7"/>
  <c r="M613" i="7"/>
  <c r="L613" i="7"/>
  <c r="M612" i="7"/>
  <c r="L612" i="7"/>
  <c r="M611" i="7"/>
  <c r="L611" i="7"/>
  <c r="M610" i="7"/>
  <c r="L610" i="7"/>
  <c r="M609" i="7"/>
  <c r="L609" i="7"/>
  <c r="M608" i="7"/>
  <c r="L608" i="7"/>
  <c r="M607" i="7"/>
  <c r="L607" i="7"/>
  <c r="M606" i="7"/>
  <c r="L606" i="7"/>
  <c r="M605" i="7"/>
  <c r="L605" i="7"/>
  <c r="M604" i="7"/>
  <c r="L604" i="7"/>
  <c r="M603" i="7"/>
  <c r="L603" i="7"/>
  <c r="M602" i="7"/>
  <c r="L602" i="7"/>
  <c r="M601" i="7"/>
  <c r="L601" i="7"/>
  <c r="M600" i="7"/>
  <c r="L600" i="7"/>
  <c r="M599" i="7"/>
  <c r="L599" i="7"/>
  <c r="M598" i="7"/>
  <c r="L598" i="7"/>
  <c r="M597" i="7"/>
  <c r="L597" i="7"/>
  <c r="M596" i="7"/>
  <c r="L596" i="7"/>
  <c r="M595" i="7"/>
  <c r="L595" i="7"/>
  <c r="M594" i="7"/>
  <c r="L594" i="7"/>
  <c r="M593" i="7"/>
  <c r="L593" i="7"/>
  <c r="M592" i="7"/>
  <c r="L592" i="7"/>
  <c r="M591" i="7"/>
  <c r="L591" i="7"/>
  <c r="M590" i="7"/>
  <c r="L590" i="7"/>
  <c r="M589" i="7"/>
  <c r="L589" i="7"/>
  <c r="M588" i="7"/>
  <c r="L588" i="7"/>
  <c r="M587" i="7"/>
  <c r="L587" i="7"/>
  <c r="M586" i="7"/>
  <c r="L586" i="7"/>
  <c r="M585" i="7"/>
  <c r="L585" i="7"/>
  <c r="M584" i="7"/>
  <c r="L584" i="7"/>
  <c r="M583" i="7"/>
  <c r="L583" i="7"/>
  <c r="M582" i="7"/>
  <c r="L582" i="7"/>
  <c r="M581" i="7"/>
  <c r="L581" i="7"/>
  <c r="M580" i="7"/>
  <c r="L580" i="7"/>
  <c r="M579" i="7"/>
  <c r="L579" i="7"/>
  <c r="M578" i="7"/>
  <c r="L578" i="7"/>
  <c r="M577" i="7"/>
  <c r="L577" i="7"/>
  <c r="M576" i="7"/>
  <c r="L576" i="7"/>
  <c r="M575" i="7"/>
  <c r="L575" i="7"/>
  <c r="M574" i="7"/>
  <c r="L574" i="7"/>
  <c r="M573" i="7"/>
  <c r="L573" i="7"/>
  <c r="M572" i="7"/>
  <c r="L572" i="7"/>
  <c r="M571" i="7"/>
  <c r="L571" i="7"/>
  <c r="M570" i="7"/>
  <c r="L570" i="7"/>
  <c r="M569" i="7"/>
  <c r="L569" i="7"/>
  <c r="M568" i="7"/>
  <c r="L568" i="7"/>
  <c r="M567" i="7"/>
  <c r="L567" i="7"/>
  <c r="M566" i="7"/>
  <c r="L566" i="7"/>
  <c r="M565" i="7"/>
  <c r="L565" i="7"/>
  <c r="M564" i="7"/>
  <c r="L564" i="7"/>
  <c r="M563" i="7"/>
  <c r="L563" i="7"/>
  <c r="M562" i="7"/>
  <c r="L562" i="7"/>
  <c r="M561" i="7"/>
  <c r="L561" i="7"/>
  <c r="M560" i="7"/>
  <c r="L560" i="7"/>
  <c r="M559" i="7"/>
  <c r="L559" i="7"/>
  <c r="M558" i="7"/>
  <c r="L558" i="7"/>
  <c r="M557" i="7"/>
  <c r="L557" i="7"/>
  <c r="M556" i="7"/>
  <c r="L556" i="7"/>
  <c r="M555" i="7"/>
  <c r="L555" i="7"/>
  <c r="J555" i="7"/>
  <c r="M554" i="7"/>
  <c r="L554" i="7"/>
  <c r="M553" i="7"/>
  <c r="L553" i="7"/>
  <c r="J553" i="7"/>
  <c r="M552" i="7"/>
  <c r="L552" i="7"/>
  <c r="J552" i="7"/>
  <c r="M551" i="7"/>
  <c r="L551" i="7"/>
  <c r="M550" i="7"/>
  <c r="L550" i="7"/>
  <c r="J550" i="7"/>
  <c r="M549" i="7"/>
  <c r="L549" i="7"/>
  <c r="M548" i="7"/>
  <c r="L548" i="7"/>
  <c r="M547" i="7"/>
  <c r="L547" i="7"/>
  <c r="J547" i="7"/>
  <c r="M546" i="7"/>
  <c r="L546" i="7"/>
  <c r="M545" i="7"/>
  <c r="L545" i="7"/>
  <c r="M544" i="7"/>
  <c r="L544" i="7"/>
  <c r="M543" i="7"/>
  <c r="L543" i="7"/>
  <c r="M542" i="7"/>
  <c r="L542" i="7"/>
  <c r="M541" i="7"/>
  <c r="L541" i="7"/>
  <c r="M540" i="7"/>
  <c r="L540" i="7"/>
  <c r="M539" i="7"/>
  <c r="L539" i="7"/>
  <c r="J539" i="7"/>
  <c r="M538" i="7"/>
  <c r="L538" i="7"/>
  <c r="J538" i="7"/>
  <c r="M537" i="7"/>
  <c r="L537" i="7"/>
  <c r="J537" i="7"/>
  <c r="M536" i="7"/>
  <c r="L536" i="7"/>
  <c r="J536" i="7"/>
  <c r="M535" i="7"/>
  <c r="L535" i="7"/>
  <c r="J535" i="7"/>
  <c r="M534" i="7"/>
  <c r="L534" i="7"/>
  <c r="J534" i="7"/>
  <c r="M533" i="7"/>
  <c r="L533" i="7"/>
  <c r="M532" i="7"/>
  <c r="L532" i="7"/>
  <c r="J532" i="7"/>
  <c r="M531" i="7"/>
  <c r="L531" i="7"/>
  <c r="J531" i="7"/>
  <c r="M530" i="7"/>
  <c r="L530" i="7"/>
  <c r="J530" i="7"/>
  <c r="M529" i="7"/>
  <c r="L529" i="7"/>
  <c r="J529" i="7"/>
  <c r="M528" i="7"/>
  <c r="L528" i="7"/>
  <c r="M527" i="7"/>
  <c r="L527" i="7"/>
  <c r="M526" i="7"/>
  <c r="L526" i="7"/>
  <c r="J526" i="7"/>
  <c r="M525" i="7"/>
  <c r="L525" i="7"/>
  <c r="M524" i="7"/>
  <c r="L524" i="7"/>
  <c r="M523" i="7"/>
  <c r="L523" i="7"/>
  <c r="J523" i="7"/>
  <c r="M522" i="7"/>
  <c r="L522" i="7"/>
  <c r="M521" i="7"/>
  <c r="L521" i="7"/>
  <c r="M520" i="7"/>
  <c r="L520" i="7"/>
  <c r="J520" i="7"/>
  <c r="M519" i="7"/>
  <c r="L519" i="7"/>
  <c r="J519" i="7"/>
  <c r="M518" i="7"/>
  <c r="L518" i="7"/>
  <c r="M517" i="7"/>
  <c r="L517" i="7"/>
  <c r="J517" i="7"/>
  <c r="M516" i="7"/>
  <c r="L516" i="7"/>
  <c r="M515" i="7"/>
  <c r="L515" i="7"/>
  <c r="M514" i="7"/>
  <c r="L514" i="7"/>
  <c r="M513" i="7"/>
  <c r="L513" i="7"/>
  <c r="J513" i="7"/>
  <c r="M512" i="7"/>
  <c r="L512" i="7"/>
  <c r="M511" i="7"/>
  <c r="L511" i="7"/>
  <c r="J511" i="7"/>
  <c r="M510" i="7"/>
  <c r="L510" i="7"/>
  <c r="J510" i="7"/>
  <c r="M509" i="7"/>
  <c r="L509" i="7"/>
  <c r="M508" i="7"/>
  <c r="L508" i="7"/>
  <c r="M507" i="7"/>
  <c r="L507" i="7"/>
  <c r="M506" i="7"/>
  <c r="L506" i="7"/>
  <c r="J506" i="7"/>
  <c r="M505" i="7"/>
  <c r="L505" i="7"/>
  <c r="J505" i="7"/>
  <c r="M504" i="7"/>
  <c r="L504" i="7"/>
  <c r="M503" i="7"/>
  <c r="L503" i="7"/>
  <c r="M502" i="7"/>
  <c r="L502" i="7"/>
  <c r="J502" i="7"/>
  <c r="M501" i="7"/>
  <c r="L501" i="7"/>
  <c r="M500" i="7"/>
  <c r="L500" i="7"/>
  <c r="M499" i="7"/>
  <c r="L499" i="7"/>
  <c r="M498" i="7"/>
  <c r="L498" i="7"/>
  <c r="M497" i="7"/>
  <c r="L497" i="7"/>
  <c r="M496" i="7"/>
  <c r="L496" i="7"/>
  <c r="M495" i="7"/>
  <c r="L495" i="7"/>
  <c r="M494" i="7"/>
  <c r="L494" i="7"/>
  <c r="M493" i="7"/>
  <c r="L493" i="7"/>
  <c r="J493" i="7"/>
  <c r="M492" i="7"/>
  <c r="L492" i="7"/>
  <c r="M491" i="7"/>
  <c r="L491" i="7"/>
  <c r="M490" i="7"/>
  <c r="L490" i="7"/>
  <c r="M489" i="7"/>
  <c r="L489" i="7"/>
  <c r="M488" i="7"/>
  <c r="L488" i="7"/>
  <c r="M487" i="7"/>
  <c r="L487" i="7"/>
  <c r="J487" i="7"/>
  <c r="M486" i="7"/>
  <c r="L486" i="7"/>
  <c r="M485" i="7"/>
  <c r="L485" i="7"/>
  <c r="M484" i="7"/>
  <c r="L484" i="7"/>
  <c r="M483" i="7"/>
  <c r="L483" i="7"/>
  <c r="M482" i="7"/>
  <c r="L482" i="7"/>
  <c r="M481" i="7"/>
  <c r="L481" i="7"/>
  <c r="M480" i="7"/>
  <c r="L480" i="7"/>
  <c r="M479" i="7"/>
  <c r="L479" i="7"/>
  <c r="M478" i="7"/>
  <c r="L478" i="7"/>
  <c r="M477" i="7"/>
  <c r="L477" i="7"/>
  <c r="M476" i="7"/>
  <c r="L476" i="7"/>
  <c r="M475" i="7"/>
  <c r="L475" i="7"/>
  <c r="M474" i="7"/>
  <c r="L474" i="7"/>
  <c r="M473" i="7"/>
  <c r="L473" i="7"/>
  <c r="M472" i="7"/>
  <c r="L472" i="7"/>
  <c r="M471" i="7"/>
  <c r="L471" i="7"/>
  <c r="M470" i="7"/>
  <c r="L470" i="7"/>
  <c r="M469" i="7"/>
  <c r="L469" i="7"/>
  <c r="M468" i="7"/>
  <c r="L468" i="7"/>
  <c r="J468" i="7"/>
  <c r="M467" i="7"/>
  <c r="L467" i="7"/>
  <c r="M466" i="7"/>
  <c r="L466" i="7"/>
  <c r="M465" i="7"/>
  <c r="L465" i="7"/>
  <c r="M464" i="7"/>
  <c r="L464" i="7"/>
  <c r="M463" i="7"/>
  <c r="L463" i="7"/>
  <c r="M462" i="7"/>
  <c r="L462" i="7"/>
  <c r="M461" i="7"/>
  <c r="L461" i="7"/>
  <c r="J461" i="7"/>
  <c r="M460" i="7"/>
  <c r="L460" i="7"/>
  <c r="M459" i="7"/>
  <c r="L459" i="7"/>
  <c r="M458" i="7"/>
  <c r="L458" i="7"/>
  <c r="M457" i="7"/>
  <c r="L457" i="7"/>
  <c r="J457" i="7"/>
  <c r="M456" i="7"/>
  <c r="L456" i="7"/>
  <c r="J456" i="7"/>
  <c r="M455" i="7"/>
  <c r="L455" i="7"/>
  <c r="J455" i="7"/>
  <c r="M454" i="7"/>
  <c r="L454" i="7"/>
  <c r="M453" i="7"/>
  <c r="L453" i="7"/>
  <c r="M452" i="7"/>
  <c r="L452" i="7"/>
  <c r="J452" i="7"/>
  <c r="M451" i="7"/>
  <c r="L451" i="7"/>
  <c r="J451" i="7"/>
  <c r="M450" i="7"/>
  <c r="L450" i="7"/>
  <c r="J450" i="7"/>
  <c r="M449" i="7"/>
  <c r="L449" i="7"/>
  <c r="J449" i="7"/>
  <c r="M448" i="7"/>
  <c r="L448" i="7"/>
  <c r="M447" i="7"/>
  <c r="L447" i="7"/>
  <c r="J447" i="7"/>
  <c r="M446" i="7"/>
  <c r="L446" i="7"/>
  <c r="M445" i="7"/>
  <c r="L445" i="7"/>
  <c r="M444" i="7"/>
  <c r="L444" i="7"/>
  <c r="M443" i="7"/>
  <c r="L443" i="7"/>
  <c r="M442" i="7"/>
  <c r="L442" i="7"/>
  <c r="M441" i="7"/>
  <c r="L441" i="7"/>
  <c r="M440" i="7"/>
  <c r="L440" i="7"/>
  <c r="M439" i="7"/>
  <c r="L439" i="7"/>
  <c r="M438" i="7"/>
  <c r="L438" i="7"/>
  <c r="M437" i="7"/>
  <c r="L437" i="7"/>
  <c r="J437" i="7"/>
  <c r="M436" i="7"/>
  <c r="L436" i="7"/>
  <c r="J436" i="7"/>
  <c r="M435" i="7"/>
  <c r="L435" i="7"/>
  <c r="J435" i="7"/>
  <c r="M434" i="7"/>
  <c r="L434" i="7"/>
  <c r="M433" i="7"/>
  <c r="L433" i="7"/>
  <c r="J433" i="7"/>
  <c r="M432" i="7"/>
  <c r="L432" i="7"/>
  <c r="M431" i="7"/>
  <c r="L431" i="7"/>
  <c r="M430" i="7"/>
  <c r="L430" i="7"/>
  <c r="M429" i="7"/>
  <c r="L429" i="7"/>
  <c r="M428" i="7"/>
  <c r="L428" i="7"/>
  <c r="J428" i="7"/>
  <c r="M427" i="7"/>
  <c r="L427" i="7"/>
  <c r="J427" i="7"/>
  <c r="M426" i="7"/>
  <c r="L426" i="7"/>
  <c r="J426" i="7"/>
  <c r="M425" i="7"/>
  <c r="L425" i="7"/>
  <c r="M424" i="7"/>
  <c r="L424" i="7"/>
  <c r="J424" i="7"/>
  <c r="M423" i="7"/>
  <c r="L423" i="7"/>
  <c r="J423" i="7"/>
  <c r="M422" i="7"/>
  <c r="L422" i="7"/>
  <c r="M421" i="7"/>
  <c r="L421" i="7"/>
  <c r="M420" i="7"/>
  <c r="L420" i="7"/>
  <c r="J420" i="7"/>
  <c r="M419" i="7"/>
  <c r="L419" i="7"/>
  <c r="J419" i="7"/>
  <c r="M418" i="7"/>
  <c r="L418" i="7"/>
  <c r="M417" i="7"/>
  <c r="L417" i="7"/>
  <c r="M416" i="7"/>
  <c r="L416" i="7"/>
  <c r="J416" i="7"/>
  <c r="M415" i="7"/>
  <c r="L415" i="7"/>
  <c r="J415" i="7"/>
  <c r="M414" i="7"/>
  <c r="L414" i="7"/>
  <c r="M413" i="7"/>
  <c r="L413" i="7"/>
  <c r="J413" i="7"/>
  <c r="M412" i="7"/>
  <c r="L412" i="7"/>
  <c r="J412" i="7"/>
  <c r="M411" i="7"/>
  <c r="L411" i="7"/>
  <c r="J411" i="7"/>
  <c r="M410" i="7"/>
  <c r="L410" i="7"/>
  <c r="J410" i="7"/>
  <c r="M409" i="7"/>
  <c r="L409" i="7"/>
  <c r="J409" i="7"/>
  <c r="M408" i="7"/>
  <c r="L408" i="7"/>
  <c r="J408" i="7"/>
  <c r="M407" i="7"/>
  <c r="L407" i="7"/>
  <c r="M406" i="7"/>
  <c r="L406" i="7"/>
  <c r="J406" i="7"/>
  <c r="M405" i="7"/>
  <c r="L405" i="7"/>
  <c r="J405" i="7"/>
  <c r="M404" i="7"/>
  <c r="L404" i="7"/>
  <c r="J404" i="7"/>
  <c r="M403" i="7"/>
  <c r="L403" i="7"/>
  <c r="M402" i="7"/>
  <c r="L402" i="7"/>
  <c r="M401" i="7"/>
  <c r="L401" i="7"/>
  <c r="M400" i="7"/>
  <c r="L400" i="7"/>
  <c r="J400" i="7"/>
  <c r="M399" i="7"/>
  <c r="L399" i="7"/>
  <c r="M398" i="7"/>
  <c r="L398" i="7"/>
  <c r="M397" i="7"/>
  <c r="L397" i="7"/>
  <c r="M396" i="7"/>
  <c r="L396" i="7"/>
  <c r="J396" i="7"/>
  <c r="M395" i="7"/>
  <c r="L395" i="7"/>
  <c r="M394" i="7"/>
  <c r="L394" i="7"/>
  <c r="M393" i="7"/>
  <c r="L393" i="7"/>
  <c r="M392" i="7"/>
  <c r="L392" i="7"/>
  <c r="J392" i="7"/>
  <c r="M391" i="7"/>
  <c r="L391" i="7"/>
  <c r="J391" i="7"/>
  <c r="M390" i="7"/>
  <c r="L390" i="7"/>
  <c r="J390" i="7"/>
  <c r="M389" i="7"/>
  <c r="L389" i="7"/>
  <c r="M388" i="7"/>
  <c r="L388" i="7"/>
  <c r="M387" i="7"/>
  <c r="L387" i="7"/>
  <c r="M386" i="7"/>
  <c r="L386" i="7"/>
  <c r="M385" i="7"/>
  <c r="L385" i="7"/>
  <c r="M384" i="7"/>
  <c r="L384" i="7"/>
  <c r="M383" i="7"/>
  <c r="L383" i="7"/>
  <c r="M382" i="7"/>
  <c r="L382" i="7"/>
  <c r="M381" i="7"/>
  <c r="L381" i="7"/>
  <c r="M380" i="7"/>
  <c r="L380" i="7"/>
  <c r="M379" i="7"/>
  <c r="L379" i="7"/>
  <c r="J379" i="7"/>
  <c r="M378" i="7"/>
  <c r="L378" i="7"/>
  <c r="M377" i="7"/>
  <c r="L377" i="7"/>
  <c r="M376" i="7"/>
  <c r="L376" i="7"/>
  <c r="M375" i="7"/>
  <c r="L375" i="7"/>
  <c r="M374" i="7"/>
  <c r="L374" i="7"/>
  <c r="J374" i="7"/>
  <c r="M373" i="7"/>
  <c r="L373" i="7"/>
  <c r="J373" i="7"/>
  <c r="M372" i="7"/>
  <c r="L372" i="7"/>
  <c r="J372" i="7"/>
  <c r="M371" i="7"/>
  <c r="L371" i="7"/>
  <c r="M370" i="7"/>
  <c r="L370" i="7"/>
  <c r="J370" i="7"/>
  <c r="M369" i="7"/>
  <c r="L369" i="7"/>
  <c r="M368" i="7"/>
  <c r="L368" i="7"/>
  <c r="M367" i="7"/>
  <c r="L367" i="7"/>
  <c r="M366" i="7"/>
  <c r="L366" i="7"/>
  <c r="M365" i="7"/>
  <c r="L365" i="7"/>
  <c r="M364" i="7"/>
  <c r="L364" i="7"/>
  <c r="M363" i="7"/>
  <c r="L363" i="7"/>
  <c r="J363" i="7"/>
  <c r="M362" i="7"/>
  <c r="L362" i="7"/>
  <c r="M361" i="7"/>
  <c r="L361" i="7"/>
  <c r="M360" i="7"/>
  <c r="L360" i="7"/>
  <c r="J360" i="7"/>
  <c r="M359" i="7"/>
  <c r="L359" i="7"/>
  <c r="M358" i="7"/>
  <c r="L358" i="7"/>
  <c r="M357" i="7"/>
  <c r="L357" i="7"/>
  <c r="M356" i="7"/>
  <c r="L356" i="7"/>
  <c r="M355" i="7"/>
  <c r="L355" i="7"/>
  <c r="M354" i="7"/>
  <c r="L354" i="7"/>
  <c r="M353" i="7"/>
  <c r="L353" i="7"/>
  <c r="M352" i="7"/>
  <c r="L352" i="7"/>
  <c r="M351" i="7"/>
  <c r="L351" i="7"/>
  <c r="M350" i="7"/>
  <c r="L350" i="7"/>
  <c r="M349" i="7"/>
  <c r="L349" i="7"/>
  <c r="M348" i="7"/>
  <c r="L348" i="7"/>
  <c r="M347" i="7"/>
  <c r="L347" i="7"/>
  <c r="M346" i="7"/>
  <c r="L346" i="7"/>
  <c r="M345" i="7"/>
  <c r="L345" i="7"/>
  <c r="M344" i="7"/>
  <c r="L344" i="7"/>
  <c r="M343" i="7"/>
  <c r="L343" i="7"/>
  <c r="M342" i="7"/>
  <c r="L342" i="7"/>
  <c r="M341" i="7"/>
  <c r="L341" i="7"/>
  <c r="M340" i="7"/>
  <c r="L340" i="7"/>
  <c r="M339" i="7"/>
  <c r="L339" i="7"/>
  <c r="M338" i="7"/>
  <c r="L338" i="7"/>
  <c r="M337" i="7"/>
  <c r="L337" i="7"/>
  <c r="M336" i="7"/>
  <c r="L336" i="7"/>
  <c r="M335" i="7"/>
  <c r="L335" i="7"/>
  <c r="M334" i="7"/>
  <c r="L334" i="7"/>
  <c r="J334" i="7"/>
  <c r="M333" i="7"/>
  <c r="L333" i="7"/>
  <c r="M332" i="7"/>
  <c r="L332" i="7"/>
  <c r="M331" i="7"/>
  <c r="L331" i="7"/>
  <c r="M330" i="7"/>
  <c r="L330" i="7"/>
  <c r="M329" i="7"/>
  <c r="L329" i="7"/>
  <c r="M328" i="7"/>
  <c r="L328" i="7"/>
  <c r="M327" i="7"/>
  <c r="L327" i="7"/>
  <c r="M326" i="7"/>
  <c r="L326" i="7"/>
  <c r="M325" i="7"/>
  <c r="L325" i="7"/>
  <c r="M324" i="7"/>
  <c r="L324" i="7"/>
  <c r="M323" i="7"/>
  <c r="L323" i="7"/>
  <c r="J323" i="7"/>
  <c r="M322" i="7"/>
  <c r="L322" i="7"/>
  <c r="M321" i="7"/>
  <c r="L321" i="7"/>
  <c r="M320" i="7"/>
  <c r="L320" i="7"/>
  <c r="M319" i="7"/>
  <c r="L319" i="7"/>
  <c r="J319" i="7"/>
  <c r="M318" i="7"/>
  <c r="L318" i="7"/>
  <c r="M317" i="7"/>
  <c r="L317" i="7"/>
  <c r="M316" i="7"/>
  <c r="L316" i="7"/>
  <c r="J316" i="7"/>
  <c r="M315" i="7"/>
  <c r="L315" i="7"/>
  <c r="M314" i="7"/>
  <c r="L314" i="7"/>
  <c r="M313" i="7"/>
  <c r="L313" i="7"/>
  <c r="J313" i="7"/>
  <c r="M312" i="7"/>
  <c r="L312" i="7"/>
  <c r="M311" i="7"/>
  <c r="L311" i="7"/>
  <c r="M310" i="7"/>
  <c r="L310" i="7"/>
  <c r="M309" i="7"/>
  <c r="L309" i="7"/>
  <c r="M308" i="7"/>
  <c r="L308" i="7"/>
  <c r="M307" i="7"/>
  <c r="L307" i="7"/>
  <c r="M306" i="7"/>
  <c r="L306" i="7"/>
  <c r="J306" i="7"/>
  <c r="M305" i="7"/>
  <c r="L305" i="7"/>
  <c r="M304" i="7"/>
  <c r="L304" i="7"/>
  <c r="M303" i="7"/>
  <c r="L303" i="7"/>
  <c r="M302" i="7"/>
  <c r="L302" i="7"/>
  <c r="M301" i="7"/>
  <c r="L301" i="7"/>
  <c r="M300" i="7"/>
  <c r="L300" i="7"/>
  <c r="M299" i="7"/>
  <c r="L299" i="7"/>
  <c r="M298" i="7"/>
  <c r="L298" i="7"/>
  <c r="J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J281" i="7"/>
  <c r="M280" i="7"/>
  <c r="L280" i="7"/>
  <c r="J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J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J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J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J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J235" i="7"/>
  <c r="M234" i="7"/>
  <c r="L234" i="7"/>
  <c r="M233" i="7"/>
  <c r="L233" i="7"/>
  <c r="M232" i="7"/>
  <c r="L232" i="7"/>
  <c r="M231" i="7"/>
  <c r="L231" i="7"/>
  <c r="J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J223" i="7"/>
  <c r="M222" i="7"/>
  <c r="L222" i="7"/>
  <c r="M221" i="7"/>
  <c r="L221" i="7"/>
  <c r="J221" i="7"/>
  <c r="M220" i="7"/>
  <c r="L220" i="7"/>
  <c r="J220" i="7"/>
  <c r="M219" i="7"/>
  <c r="L219" i="7"/>
  <c r="M218" i="7"/>
  <c r="L218" i="7"/>
  <c r="J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J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J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J166" i="7"/>
  <c r="M165" i="7"/>
  <c r="L165" i="7"/>
  <c r="M164" i="7"/>
  <c r="L164" i="7"/>
  <c r="J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J145" i="7"/>
  <c r="M144" i="7"/>
  <c r="L144" i="7"/>
  <c r="M143" i="7"/>
  <c r="L143" i="7"/>
  <c r="J143" i="7"/>
  <c r="M142" i="7"/>
  <c r="L142" i="7"/>
  <c r="J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J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J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J28" i="7"/>
  <c r="M27" i="7"/>
  <c r="L27" i="7"/>
  <c r="M26" i="7"/>
  <c r="L26" i="7"/>
  <c r="M25" i="7"/>
  <c r="L25" i="7"/>
  <c r="M24" i="7"/>
  <c r="L24" i="7"/>
  <c r="J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J16" i="7"/>
  <c r="M15" i="7"/>
  <c r="L15" i="7"/>
  <c r="M14" i="7"/>
  <c r="L14" i="7"/>
  <c r="J14" i="7"/>
  <c r="M13" i="7"/>
  <c r="L13" i="7"/>
  <c r="J13" i="7"/>
  <c r="M12" i="7"/>
  <c r="L12" i="7"/>
  <c r="M11" i="7"/>
  <c r="L11" i="7"/>
  <c r="M10" i="7"/>
  <c r="L10" i="7"/>
  <c r="M9" i="7"/>
  <c r="L9" i="7"/>
  <c r="J9" i="7"/>
  <c r="B2" i="2" l="1"/>
  <c r="M766" i="6" l="1"/>
  <c r="N766" i="6" s="1"/>
  <c r="M760" i="6"/>
  <c r="N760" i="6" s="1"/>
  <c r="M750" i="6"/>
  <c r="N750" i="6" s="1"/>
  <c r="M749" i="6"/>
  <c r="N749" i="6" s="1"/>
  <c r="M703" i="6"/>
  <c r="N703" i="6" s="1"/>
  <c r="M671" i="6"/>
  <c r="N671" i="6" s="1"/>
  <c r="M658" i="6"/>
  <c r="N658" i="6" s="1"/>
  <c r="M657" i="6"/>
  <c r="N657" i="6" s="1"/>
  <c r="M651" i="6"/>
  <c r="N651" i="6" s="1"/>
  <c r="M640" i="6"/>
  <c r="N640" i="6" s="1"/>
  <c r="M638" i="6"/>
  <c r="N638" i="6" s="1"/>
  <c r="M637" i="6"/>
  <c r="N637" i="6" s="1"/>
  <c r="M606" i="6"/>
  <c r="N606" i="6" s="1"/>
  <c r="M602" i="6"/>
  <c r="N602" i="6" s="1"/>
  <c r="M596" i="6"/>
  <c r="N596" i="6" s="1"/>
  <c r="M594" i="6"/>
  <c r="N594" i="6" s="1"/>
  <c r="M591" i="6"/>
  <c r="N591" i="6" s="1"/>
  <c r="M589" i="6"/>
  <c r="N589" i="6" s="1"/>
  <c r="M587" i="6"/>
  <c r="N587" i="6" s="1"/>
  <c r="M571" i="6"/>
  <c r="N571" i="6" s="1"/>
  <c r="M555" i="6"/>
  <c r="N555" i="6" s="1"/>
  <c r="M514" i="6"/>
  <c r="N514" i="6" s="1"/>
  <c r="M507" i="6"/>
  <c r="N507" i="6" s="1"/>
  <c r="M506" i="6"/>
  <c r="N506" i="6" s="1"/>
  <c r="M503" i="6"/>
  <c r="N503" i="6" s="1"/>
  <c r="M501" i="6"/>
  <c r="N501" i="6" s="1"/>
  <c r="M499" i="6"/>
  <c r="N499" i="6" s="1"/>
  <c r="M470" i="6"/>
  <c r="N470" i="6" s="1"/>
  <c r="M455" i="6"/>
  <c r="N455" i="6" s="1"/>
  <c r="M443" i="6"/>
  <c r="N443" i="6" s="1"/>
  <c r="M438" i="6"/>
  <c r="N438" i="6" s="1"/>
  <c r="M437" i="6"/>
  <c r="N437" i="6" s="1"/>
  <c r="M433" i="6"/>
  <c r="N433" i="6" s="1"/>
  <c r="M424" i="6"/>
  <c r="N424" i="6" s="1"/>
  <c r="M410" i="6"/>
  <c r="N410" i="6" s="1"/>
  <c r="M407" i="6"/>
  <c r="N407" i="6" s="1"/>
  <c r="M403" i="6"/>
  <c r="N403" i="6" s="1"/>
  <c r="M398" i="6"/>
  <c r="N398" i="6" s="1"/>
  <c r="P394" i="6"/>
  <c r="P389" i="6"/>
  <c r="P387" i="6"/>
  <c r="P386" i="6"/>
  <c r="P370" i="6"/>
  <c r="P327" i="6"/>
  <c r="P325" i="6"/>
  <c r="P306" i="6"/>
  <c r="P302" i="6"/>
  <c r="P296" i="6"/>
  <c r="P293" i="6"/>
  <c r="P275" i="6"/>
  <c r="P274" i="6"/>
  <c r="P272" i="6"/>
  <c r="P246" i="6"/>
  <c r="P181" i="6"/>
  <c r="P165" i="6"/>
  <c r="P162" i="6"/>
  <c r="P132" i="6"/>
  <c r="P107" i="6"/>
  <c r="P105" i="6"/>
  <c r="P90" i="6"/>
  <c r="P76" i="6"/>
  <c r="P51" i="6"/>
  <c r="P38" i="6"/>
  <c r="P34" i="6"/>
  <c r="P28" i="6"/>
  <c r="P25" i="6"/>
  <c r="P20" i="6"/>
  <c r="P11" i="6"/>
  <c r="L21" i="6"/>
  <c r="K21" i="6"/>
  <c r="L485" i="6"/>
  <c r="K485" i="6"/>
  <c r="L78" i="6"/>
  <c r="K78" i="6"/>
  <c r="M46" i="6"/>
  <c r="N46" i="6" s="1"/>
  <c r="M79" i="6"/>
  <c r="N79" i="6" s="1"/>
  <c r="L79" i="6"/>
  <c r="K79" i="6"/>
  <c r="L37" i="6"/>
  <c r="K37" i="6"/>
  <c r="M43" i="6"/>
  <c r="N43" i="6" s="1"/>
  <c r="L43" i="6"/>
  <c r="K43" i="6"/>
  <c r="M47" i="6"/>
  <c r="N47" i="6" s="1"/>
  <c r="L47" i="6"/>
  <c r="K47" i="6"/>
  <c r="L371" i="6"/>
  <c r="K371" i="6"/>
  <c r="L656" i="6"/>
  <c r="K656" i="6"/>
  <c r="M655" i="6"/>
  <c r="N655" i="6" s="1"/>
  <c r="L655" i="6"/>
  <c r="K655" i="6"/>
  <c r="M576" i="6"/>
  <c r="N576" i="6" s="1"/>
  <c r="L576" i="6"/>
  <c r="K576" i="6"/>
  <c r="L458" i="6"/>
  <c r="K458" i="6"/>
  <c r="L400" i="6"/>
  <c r="K400" i="6"/>
  <c r="M359" i="6"/>
  <c r="N359" i="6" s="1"/>
  <c r="L359" i="6"/>
  <c r="K359" i="6"/>
  <c r="M314" i="6"/>
  <c r="N314" i="6" s="1"/>
  <c r="L314" i="6"/>
  <c r="K314" i="6"/>
  <c r="M19" i="6"/>
  <c r="N19" i="6" s="1"/>
  <c r="L19" i="6"/>
  <c r="K19" i="6"/>
  <c r="L278" i="6"/>
  <c r="K278" i="6"/>
  <c r="M247" i="6"/>
  <c r="N247" i="6" s="1"/>
  <c r="L247" i="6"/>
  <c r="K247" i="6"/>
  <c r="M237" i="6"/>
  <c r="N237" i="6" s="1"/>
  <c r="L237" i="6"/>
  <c r="K237" i="6"/>
  <c r="M236" i="6"/>
  <c r="N236" i="6" s="1"/>
  <c r="L236" i="6"/>
  <c r="K236" i="6"/>
  <c r="L235" i="6"/>
  <c r="K235" i="6"/>
  <c r="M234" i="6"/>
  <c r="N234" i="6" s="1"/>
  <c r="L234" i="6"/>
  <c r="K234" i="6"/>
  <c r="M231" i="6"/>
  <c r="N231" i="6" s="1"/>
  <c r="L231" i="6"/>
  <c r="K231" i="6"/>
  <c r="L222" i="6"/>
  <c r="K222" i="6"/>
  <c r="L215" i="6"/>
  <c r="K215" i="6"/>
  <c r="M214" i="6"/>
  <c r="N214" i="6" s="1"/>
  <c r="L214" i="6"/>
  <c r="K214" i="6"/>
  <c r="M210" i="6"/>
  <c r="N210" i="6" s="1"/>
  <c r="L210" i="6"/>
  <c r="K210" i="6"/>
  <c r="L208" i="6"/>
  <c r="K208" i="6"/>
  <c r="L207" i="6"/>
  <c r="K207" i="6"/>
  <c r="M205" i="6"/>
  <c r="N205" i="6" s="1"/>
  <c r="L205" i="6"/>
  <c r="K205" i="6"/>
  <c r="M202" i="6"/>
  <c r="N202" i="6" s="1"/>
  <c r="L202" i="6"/>
  <c r="K202" i="6"/>
  <c r="M201" i="6"/>
  <c r="N201" i="6" s="1"/>
  <c r="L201" i="6"/>
  <c r="K201" i="6"/>
  <c r="L673" i="6"/>
  <c r="K673" i="6"/>
  <c r="M672" i="6"/>
  <c r="N672" i="6" s="1"/>
  <c r="L672" i="6"/>
  <c r="K672" i="6"/>
  <c r="L448" i="6"/>
  <c r="K448" i="6"/>
  <c r="L390" i="6"/>
  <c r="K390" i="6"/>
  <c r="L270" i="6"/>
  <c r="K270" i="6"/>
  <c r="M269" i="6"/>
  <c r="N269" i="6" s="1"/>
  <c r="L269" i="6"/>
  <c r="K269" i="6"/>
  <c r="M264" i="6"/>
  <c r="N264" i="6" s="1"/>
  <c r="L264" i="6"/>
  <c r="K264" i="6"/>
  <c r="L263" i="6"/>
  <c r="K263" i="6"/>
  <c r="M223" i="6"/>
  <c r="N223" i="6" s="1"/>
  <c r="L223" i="6"/>
  <c r="K223" i="6"/>
  <c r="L213" i="6"/>
  <c r="K213" i="6"/>
  <c r="M206" i="6"/>
  <c r="N206" i="6" s="1"/>
  <c r="L206" i="6"/>
  <c r="K206" i="6"/>
  <c r="M204" i="6"/>
  <c r="N204" i="6" s="1"/>
  <c r="L204" i="6"/>
  <c r="K204" i="6"/>
  <c r="M203" i="6"/>
  <c r="N203" i="6" s="1"/>
  <c r="L203" i="6"/>
  <c r="K203" i="6"/>
  <c r="M705" i="6"/>
  <c r="N705" i="6" s="1"/>
  <c r="L705" i="6"/>
  <c r="K705" i="6"/>
  <c r="L611" i="6"/>
  <c r="K611" i="6"/>
  <c r="L610" i="6"/>
  <c r="K610" i="6"/>
  <c r="L405" i="6"/>
  <c r="K405" i="6"/>
  <c r="M399" i="6"/>
  <c r="N399" i="6" s="1"/>
  <c r="L399" i="6"/>
  <c r="K399" i="6"/>
  <c r="L329" i="6"/>
  <c r="K329" i="6"/>
  <c r="L323" i="6"/>
  <c r="K323" i="6"/>
  <c r="L318" i="6"/>
  <c r="K318" i="6"/>
  <c r="M252" i="6"/>
  <c r="N252" i="6" s="1"/>
  <c r="L252" i="6"/>
  <c r="K252" i="6"/>
  <c r="M257" i="6"/>
  <c r="N257" i="6" s="1"/>
  <c r="L257" i="6"/>
  <c r="K257" i="6"/>
  <c r="M217" i="6"/>
  <c r="N217" i="6" s="1"/>
  <c r="L217" i="6"/>
  <c r="K217" i="6"/>
  <c r="M216" i="6"/>
  <c r="N216" i="6" s="1"/>
  <c r="L216" i="6"/>
  <c r="K216" i="6"/>
  <c r="L212" i="6"/>
  <c r="K212" i="6"/>
  <c r="L211" i="6"/>
  <c r="K211" i="6"/>
  <c r="M755" i="6"/>
  <c r="N755" i="6" s="1"/>
  <c r="L755" i="6"/>
  <c r="K755" i="6"/>
  <c r="M649" i="6"/>
  <c r="N649" i="6" s="1"/>
  <c r="L649" i="6"/>
  <c r="K649" i="6"/>
  <c r="M605" i="6"/>
  <c r="N605" i="6" s="1"/>
  <c r="L605" i="6"/>
  <c r="K605" i="6"/>
  <c r="L517" i="6"/>
  <c r="K517" i="6"/>
  <c r="L469" i="6"/>
  <c r="K469" i="6"/>
  <c r="M461" i="6"/>
  <c r="N461" i="6" s="1"/>
  <c r="L461" i="6"/>
  <c r="K461" i="6"/>
  <c r="M447" i="6"/>
  <c r="N447" i="6" s="1"/>
  <c r="L447" i="6"/>
  <c r="K447" i="6"/>
  <c r="L446" i="6"/>
  <c r="K446" i="6"/>
  <c r="P446" i="6" s="1"/>
  <c r="L422" i="6"/>
  <c r="K422" i="6"/>
  <c r="M361" i="6"/>
  <c r="N361" i="6" s="1"/>
  <c r="L361" i="6"/>
  <c r="K361" i="6"/>
  <c r="M305" i="6"/>
  <c r="N305" i="6" s="1"/>
  <c r="L305" i="6"/>
  <c r="K305" i="6"/>
  <c r="L706" i="6"/>
  <c r="K706" i="6"/>
  <c r="P706" i="6" s="1"/>
  <c r="L663" i="6"/>
  <c r="K663" i="6"/>
  <c r="M301" i="6"/>
  <c r="N301" i="6" s="1"/>
  <c r="L301" i="6"/>
  <c r="K301" i="6"/>
  <c r="M255" i="6"/>
  <c r="N255" i="6" s="1"/>
  <c r="L255" i="6"/>
  <c r="K255" i="6"/>
  <c r="L648" i="6"/>
  <c r="K648" i="6"/>
  <c r="L636" i="6"/>
  <c r="K636" i="6"/>
  <c r="M741" i="6"/>
  <c r="N741" i="6" s="1"/>
  <c r="L741" i="6"/>
  <c r="K741" i="6"/>
  <c r="M698" i="6"/>
  <c r="N698" i="6" s="1"/>
  <c r="L698" i="6"/>
  <c r="K698" i="6"/>
  <c r="L645" i="6"/>
  <c r="K645" i="6"/>
  <c r="L616" i="6"/>
  <c r="K616" i="6"/>
  <c r="M604" i="6"/>
  <c r="N604" i="6" s="1"/>
  <c r="L604" i="6"/>
  <c r="K604" i="6"/>
  <c r="M561" i="6"/>
  <c r="N561" i="6" s="1"/>
  <c r="L561" i="6"/>
  <c r="K561" i="6"/>
  <c r="L560" i="6"/>
  <c r="K560" i="6"/>
  <c r="L451" i="6"/>
  <c r="K451" i="6"/>
  <c r="M445" i="6"/>
  <c r="N445" i="6" s="1"/>
  <c r="L445" i="6"/>
  <c r="K445" i="6"/>
  <c r="M436" i="6"/>
  <c r="N436" i="6" s="1"/>
  <c r="L436" i="6"/>
  <c r="K436" i="6"/>
  <c r="L384" i="6"/>
  <c r="K384" i="6"/>
  <c r="L312" i="6"/>
  <c r="K312" i="6"/>
  <c r="M309" i="6"/>
  <c r="N309" i="6" s="1"/>
  <c r="L309" i="6"/>
  <c r="K309" i="6"/>
  <c r="M243" i="6"/>
  <c r="N243" i="6" s="1"/>
  <c r="L243" i="6"/>
  <c r="K243" i="6"/>
  <c r="L242" i="6"/>
  <c r="K242" i="6"/>
  <c r="P242" i="6" s="1"/>
  <c r="L615" i="6"/>
  <c r="K615" i="6"/>
  <c r="M764" i="6"/>
  <c r="N764" i="6" s="1"/>
  <c r="L764" i="6"/>
  <c r="K764" i="6"/>
  <c r="L758" i="6"/>
  <c r="K758" i="6"/>
  <c r="L725" i="6"/>
  <c r="K725" i="6"/>
  <c r="L724" i="6"/>
  <c r="K724" i="6"/>
  <c r="M719" i="6"/>
  <c r="N719" i="6" s="1"/>
  <c r="L719" i="6"/>
  <c r="K719" i="6"/>
  <c r="M718" i="6"/>
  <c r="N718" i="6" s="1"/>
  <c r="L718" i="6"/>
  <c r="K718" i="6"/>
  <c r="L717" i="6"/>
  <c r="K717" i="6"/>
  <c r="P717" i="6" s="1"/>
  <c r="M716" i="6"/>
  <c r="N716" i="6" s="1"/>
  <c r="L716" i="6"/>
  <c r="K716" i="6"/>
  <c r="M687" i="6"/>
  <c r="N687" i="6" s="1"/>
  <c r="L687" i="6"/>
  <c r="K687" i="6"/>
  <c r="L683" i="6"/>
  <c r="K683" i="6"/>
  <c r="M682" i="6"/>
  <c r="N682" i="6" s="1"/>
  <c r="L682" i="6"/>
  <c r="K682" i="6"/>
  <c r="M681" i="6"/>
  <c r="N681" i="6" s="1"/>
  <c r="L681" i="6"/>
  <c r="K681" i="6"/>
  <c r="L680" i="6"/>
  <c r="K680" i="6"/>
  <c r="L678" i="6"/>
  <c r="K678" i="6"/>
  <c r="L677" i="6"/>
  <c r="K677" i="6"/>
  <c r="L676" i="6"/>
  <c r="K676" i="6"/>
  <c r="M675" i="6"/>
  <c r="N675" i="6" s="1"/>
  <c r="L675" i="6"/>
  <c r="K675" i="6"/>
  <c r="L647" i="6"/>
  <c r="K647" i="6"/>
  <c r="L646" i="6"/>
  <c r="K646" i="6"/>
  <c r="L643" i="6"/>
  <c r="K643" i="6"/>
  <c r="M562" i="6"/>
  <c r="N562" i="6" s="1"/>
  <c r="L562" i="6"/>
  <c r="K562" i="6"/>
  <c r="M545" i="6"/>
  <c r="N545" i="6" s="1"/>
  <c r="L545" i="6"/>
  <c r="K545" i="6"/>
  <c r="L539" i="6"/>
  <c r="K539" i="6"/>
  <c r="P539" i="6" s="1"/>
  <c r="M538" i="6"/>
  <c r="N538" i="6" s="1"/>
  <c r="L538" i="6"/>
  <c r="K538" i="6"/>
  <c r="M536" i="6"/>
  <c r="N536" i="6" s="1"/>
  <c r="L536" i="6"/>
  <c r="K536" i="6"/>
  <c r="L535" i="6"/>
  <c r="K535" i="6"/>
  <c r="M534" i="6"/>
  <c r="N534" i="6" s="1"/>
  <c r="L534" i="6"/>
  <c r="K534" i="6"/>
  <c r="M527" i="6"/>
  <c r="N527" i="6" s="1"/>
  <c r="L527" i="6"/>
  <c r="K527" i="6"/>
  <c r="L521" i="6"/>
  <c r="K521" i="6"/>
  <c r="L520" i="6"/>
  <c r="K520" i="6"/>
  <c r="L515" i="6"/>
  <c r="K515" i="6"/>
  <c r="P515" i="6" s="1"/>
  <c r="L464" i="6"/>
  <c r="K464" i="6"/>
  <c r="P464" i="6" s="1"/>
  <c r="M453" i="6"/>
  <c r="N453" i="6" s="1"/>
  <c r="L453" i="6"/>
  <c r="K453" i="6"/>
  <c r="L452" i="6"/>
  <c r="K452" i="6"/>
  <c r="L442" i="6"/>
  <c r="K442" i="6"/>
  <c r="L441" i="6"/>
  <c r="K441" i="6"/>
  <c r="M423" i="6"/>
  <c r="N423" i="6" s="1"/>
  <c r="L423" i="6"/>
  <c r="K423" i="6"/>
  <c r="L420" i="6"/>
  <c r="K420" i="6"/>
  <c r="L418" i="6"/>
  <c r="K418" i="6"/>
  <c r="L412" i="6"/>
  <c r="K412" i="6"/>
  <c r="L322" i="6"/>
  <c r="K322" i="6"/>
  <c r="L317" i="6"/>
  <c r="K317" i="6"/>
  <c r="L308" i="6"/>
  <c r="K308" i="6"/>
  <c r="L304" i="6"/>
  <c r="K304" i="6"/>
  <c r="L256" i="6"/>
  <c r="K256" i="6"/>
  <c r="L249" i="6"/>
  <c r="K249" i="6"/>
  <c r="L238" i="6"/>
  <c r="K238" i="6"/>
  <c r="L226" i="6"/>
  <c r="K226" i="6"/>
  <c r="L225" i="6"/>
  <c r="K225" i="6"/>
  <c r="L200" i="6"/>
  <c r="K200" i="6"/>
  <c r="L199" i="6"/>
  <c r="K199" i="6"/>
  <c r="L198" i="6"/>
  <c r="K198" i="6"/>
  <c r="M197" i="6"/>
  <c r="N197" i="6" s="1"/>
  <c r="L197" i="6"/>
  <c r="K197" i="6"/>
  <c r="L175" i="6"/>
  <c r="K175" i="6"/>
  <c r="L151" i="6"/>
  <c r="K151" i="6"/>
  <c r="L150" i="6"/>
  <c r="K150" i="6"/>
  <c r="L149" i="6"/>
  <c r="K149" i="6"/>
  <c r="L148" i="6"/>
  <c r="K148" i="6"/>
  <c r="L147" i="6"/>
  <c r="K147" i="6"/>
  <c r="L146" i="6"/>
  <c r="K146" i="6"/>
  <c r="M145" i="6"/>
  <c r="N145" i="6" s="1"/>
  <c r="L145" i="6"/>
  <c r="K145" i="6"/>
  <c r="L99" i="6"/>
  <c r="K99" i="6"/>
  <c r="L98" i="6"/>
  <c r="K98" i="6"/>
  <c r="L94" i="6"/>
  <c r="K94" i="6"/>
  <c r="L72" i="6"/>
  <c r="K72" i="6"/>
  <c r="L63" i="6"/>
  <c r="K63" i="6"/>
  <c r="L58" i="6"/>
  <c r="K58" i="6"/>
  <c r="L57" i="6"/>
  <c r="K57" i="6"/>
  <c r="M53" i="6"/>
  <c r="N53" i="6" s="1"/>
  <c r="L53" i="6"/>
  <c r="K53" i="6"/>
  <c r="L41" i="6"/>
  <c r="K41" i="6"/>
  <c r="L16" i="6"/>
  <c r="K16" i="6"/>
  <c r="L13" i="6"/>
  <c r="K13" i="6"/>
  <c r="L12" i="6"/>
  <c r="K12" i="6"/>
  <c r="L298" i="6"/>
  <c r="K298" i="6"/>
  <c r="L737" i="6"/>
  <c r="K737" i="6"/>
  <c r="L700" i="6"/>
  <c r="K700" i="6"/>
  <c r="L699" i="6"/>
  <c r="K699" i="6"/>
  <c r="L664" i="6"/>
  <c r="K664" i="6"/>
  <c r="L634" i="6"/>
  <c r="K634" i="6"/>
  <c r="L77" i="6"/>
  <c r="K77" i="6"/>
  <c r="L419" i="6"/>
  <c r="K419" i="6"/>
  <c r="L416" i="6"/>
  <c r="K416" i="6"/>
  <c r="L626" i="6"/>
  <c r="K626" i="6"/>
  <c r="L601" i="6"/>
  <c r="K601" i="6"/>
  <c r="L600" i="6"/>
  <c r="K600" i="6"/>
  <c r="L579" i="6"/>
  <c r="K579" i="6"/>
  <c r="L578" i="6"/>
  <c r="K578" i="6"/>
  <c r="L540" i="6"/>
  <c r="K540" i="6"/>
  <c r="L537" i="6"/>
  <c r="K537" i="6"/>
  <c r="L450" i="6"/>
  <c r="K450" i="6"/>
  <c r="L239" i="6"/>
  <c r="K239" i="6"/>
  <c r="L232" i="6"/>
  <c r="K232" i="6"/>
  <c r="M66" i="6"/>
  <c r="N66" i="6" s="1"/>
  <c r="L66" i="6"/>
  <c r="K66" i="6"/>
  <c r="M65" i="6"/>
  <c r="N65" i="6" s="1"/>
  <c r="L65" i="6"/>
  <c r="K65" i="6"/>
  <c r="L56" i="6"/>
  <c r="K56" i="6"/>
  <c r="L55" i="6"/>
  <c r="K55" i="6"/>
  <c r="L722" i="6"/>
  <c r="K722" i="6"/>
  <c r="L679" i="6"/>
  <c r="K679" i="6"/>
  <c r="L632" i="6"/>
  <c r="K632" i="6"/>
  <c r="L623" i="6"/>
  <c r="K623" i="6"/>
  <c r="M620" i="6"/>
  <c r="N620" i="6" s="1"/>
  <c r="L620" i="6"/>
  <c r="K620" i="6"/>
  <c r="L619" i="6"/>
  <c r="K619" i="6"/>
  <c r="L617" i="6"/>
  <c r="K617" i="6"/>
  <c r="L614" i="6"/>
  <c r="K614" i="6"/>
  <c r="L609" i="6"/>
  <c r="K609" i="6"/>
  <c r="L580" i="6"/>
  <c r="K580" i="6"/>
  <c r="L546" i="6"/>
  <c r="K546" i="6"/>
  <c r="L543" i="6"/>
  <c r="K543" i="6"/>
  <c r="L531" i="6"/>
  <c r="K531" i="6"/>
  <c r="L529" i="6"/>
  <c r="K529" i="6"/>
  <c r="L519" i="6"/>
  <c r="K519" i="6"/>
  <c r="L508" i="6"/>
  <c r="K508" i="6"/>
  <c r="L497" i="6"/>
  <c r="K497" i="6"/>
  <c r="M462" i="6"/>
  <c r="N462" i="6" s="1"/>
  <c r="L462" i="6"/>
  <c r="K462" i="6"/>
  <c r="L415" i="6"/>
  <c r="K415" i="6"/>
  <c r="L414" i="6"/>
  <c r="K414" i="6"/>
  <c r="M385" i="6"/>
  <c r="N385" i="6" s="1"/>
  <c r="L385" i="6"/>
  <c r="K385" i="6"/>
  <c r="M340" i="6"/>
  <c r="N340" i="6" s="1"/>
  <c r="L340" i="6"/>
  <c r="K340" i="6"/>
  <c r="L339" i="6"/>
  <c r="K339" i="6"/>
  <c r="L18" i="6"/>
  <c r="K18" i="6"/>
  <c r="L22" i="6"/>
  <c r="K22" i="6"/>
  <c r="L654" i="6"/>
  <c r="K654" i="6"/>
  <c r="L509" i="6"/>
  <c r="K509" i="6"/>
  <c r="L659" i="6"/>
  <c r="K659" i="6"/>
  <c r="L42" i="6"/>
  <c r="K42" i="6"/>
  <c r="L684" i="6"/>
  <c r="K684" i="6"/>
  <c r="L669" i="6"/>
  <c r="K669" i="6"/>
  <c r="L666" i="6"/>
  <c r="K666" i="6"/>
  <c r="L650" i="6"/>
  <c r="K650" i="6"/>
  <c r="M369" i="6"/>
  <c r="N369" i="6" s="1"/>
  <c r="L369" i="6"/>
  <c r="K369" i="6"/>
  <c r="L360" i="6"/>
  <c r="K360" i="6"/>
  <c r="L358" i="6"/>
  <c r="K358" i="6"/>
  <c r="M660" i="6"/>
  <c r="N660" i="6" s="1"/>
  <c r="L660" i="6"/>
  <c r="K660" i="6"/>
  <c r="L641" i="6"/>
  <c r="K641" i="6"/>
  <c r="L630" i="6"/>
  <c r="K630" i="6"/>
  <c r="L753" i="6"/>
  <c r="K753" i="6"/>
  <c r="L736" i="6"/>
  <c r="K736" i="6"/>
  <c r="L723" i="6"/>
  <c r="K723" i="6"/>
  <c r="L711" i="6"/>
  <c r="K711" i="6"/>
  <c r="L710" i="6"/>
  <c r="K710" i="6"/>
  <c r="L709" i="6"/>
  <c r="K709" i="6"/>
  <c r="L708" i="6"/>
  <c r="K708" i="6"/>
  <c r="L707" i="6"/>
  <c r="K707" i="6"/>
  <c r="L693" i="6"/>
  <c r="K693" i="6"/>
  <c r="L692" i="6"/>
  <c r="K692" i="6"/>
  <c r="L674" i="6"/>
  <c r="K674" i="6"/>
  <c r="L608" i="6"/>
  <c r="K608" i="6"/>
  <c r="L567" i="6"/>
  <c r="K567" i="6"/>
  <c r="M566" i="6"/>
  <c r="N566" i="6" s="1"/>
  <c r="L566" i="6"/>
  <c r="K566" i="6"/>
  <c r="L565" i="6"/>
  <c r="K565" i="6"/>
  <c r="M542" i="6"/>
  <c r="N542" i="6" s="1"/>
  <c r="L542" i="6"/>
  <c r="K542" i="6"/>
  <c r="L541" i="6"/>
  <c r="K541" i="6"/>
  <c r="L474" i="6"/>
  <c r="K474" i="6"/>
  <c r="L468" i="6"/>
  <c r="K468" i="6"/>
  <c r="M467" i="6"/>
  <c r="N467" i="6" s="1"/>
  <c r="L467" i="6"/>
  <c r="K467" i="6"/>
  <c r="L466" i="6"/>
  <c r="K466" i="6"/>
  <c r="M465" i="6"/>
  <c r="N465" i="6" s="1"/>
  <c r="L465" i="6"/>
  <c r="K465" i="6"/>
  <c r="L460" i="6"/>
  <c r="K460" i="6"/>
  <c r="M408" i="6"/>
  <c r="N408" i="6" s="1"/>
  <c r="L408" i="6"/>
  <c r="K408" i="6"/>
  <c r="L380" i="6"/>
  <c r="K380" i="6"/>
  <c r="L348" i="6"/>
  <c r="K348" i="6"/>
  <c r="L338" i="6"/>
  <c r="K338" i="6"/>
  <c r="M324" i="6"/>
  <c r="N324" i="6" s="1"/>
  <c r="L324" i="6"/>
  <c r="K324" i="6"/>
  <c r="L631" i="6"/>
  <c r="K631" i="6"/>
  <c r="L307" i="6"/>
  <c r="K307" i="6"/>
  <c r="L262" i="6"/>
  <c r="K262" i="6"/>
  <c r="M344" i="6"/>
  <c r="N344" i="6" s="1"/>
  <c r="L344" i="6"/>
  <c r="K344" i="6"/>
  <c r="L629" i="6"/>
  <c r="K629" i="6"/>
  <c r="L625" i="6"/>
  <c r="K625" i="6"/>
  <c r="M516" i="6"/>
  <c r="N516" i="6" s="1"/>
  <c r="L516" i="6"/>
  <c r="K516" i="6"/>
  <c r="M484" i="6"/>
  <c r="N484" i="6" s="1"/>
  <c r="L484" i="6"/>
  <c r="K484" i="6"/>
  <c r="L440" i="6"/>
  <c r="K440" i="6"/>
  <c r="M330" i="6"/>
  <c r="N330" i="6" s="1"/>
  <c r="L330" i="6"/>
  <c r="K330" i="6"/>
  <c r="L271" i="6"/>
  <c r="K271" i="6"/>
  <c r="M251" i="6"/>
  <c r="N251" i="6" s="1"/>
  <c r="L251" i="6"/>
  <c r="K251" i="6"/>
  <c r="L250" i="6"/>
  <c r="K250" i="6"/>
  <c r="L248" i="6"/>
  <c r="K248" i="6"/>
  <c r="L245" i="6"/>
  <c r="K245" i="6"/>
  <c r="M244" i="6"/>
  <c r="N244" i="6" s="1"/>
  <c r="L244" i="6"/>
  <c r="K244" i="6"/>
  <c r="L230" i="6"/>
  <c r="K230" i="6"/>
  <c r="L229" i="6"/>
  <c r="K229" i="6"/>
  <c r="L228" i="6"/>
  <c r="K228" i="6"/>
  <c r="M227" i="6"/>
  <c r="N227" i="6" s="1"/>
  <c r="L227" i="6"/>
  <c r="K227" i="6"/>
  <c r="L221" i="6"/>
  <c r="K221" i="6"/>
  <c r="L209" i="6"/>
  <c r="K209" i="6"/>
  <c r="L153" i="6"/>
  <c r="K153" i="6"/>
  <c r="M100" i="6"/>
  <c r="N100" i="6" s="1"/>
  <c r="L100" i="6"/>
  <c r="K100" i="6"/>
  <c r="L93" i="6"/>
  <c r="K93" i="6"/>
  <c r="L92" i="6"/>
  <c r="K92" i="6"/>
  <c r="M60" i="6"/>
  <c r="N60" i="6" s="1"/>
  <c r="L60" i="6"/>
  <c r="K60" i="6"/>
  <c r="M30" i="6"/>
  <c r="N30" i="6" s="1"/>
  <c r="L30" i="6"/>
  <c r="K30" i="6"/>
  <c r="L574" i="6"/>
  <c r="K574" i="6"/>
  <c r="M573" i="6"/>
  <c r="N573" i="6" s="1"/>
  <c r="L573" i="6"/>
  <c r="K573" i="6"/>
  <c r="M572" i="6"/>
  <c r="N572" i="6" s="1"/>
  <c r="L572" i="6"/>
  <c r="K572" i="6"/>
  <c r="M583" i="6"/>
  <c r="N583" i="6" s="1"/>
  <c r="L583" i="6"/>
  <c r="K583" i="6"/>
  <c r="L581" i="6"/>
  <c r="K581" i="6"/>
  <c r="M413" i="6"/>
  <c r="N413" i="6" s="1"/>
  <c r="L413" i="6"/>
  <c r="K413" i="6"/>
  <c r="M144" i="6"/>
  <c r="N144" i="6" s="1"/>
  <c r="L144" i="6"/>
  <c r="K144" i="6"/>
  <c r="M54" i="6"/>
  <c r="N54" i="6" s="1"/>
  <c r="L54" i="6"/>
  <c r="K54" i="6"/>
  <c r="L752" i="6"/>
  <c r="K752" i="6"/>
  <c r="L747" i="6"/>
  <c r="K747" i="6"/>
  <c r="L628" i="6"/>
  <c r="K628" i="6"/>
  <c r="M575" i="6"/>
  <c r="N575" i="6" s="1"/>
  <c r="L575" i="6"/>
  <c r="K575" i="6"/>
  <c r="L554" i="6"/>
  <c r="K554" i="6"/>
  <c r="M526" i="6"/>
  <c r="N526" i="6" s="1"/>
  <c r="L526" i="6"/>
  <c r="K526" i="6"/>
  <c r="L482" i="6"/>
  <c r="K482" i="6"/>
  <c r="M480" i="6"/>
  <c r="N480" i="6" s="1"/>
  <c r="L480" i="6"/>
  <c r="K480" i="6"/>
  <c r="L479" i="6"/>
  <c r="K479" i="6"/>
  <c r="L478" i="6"/>
  <c r="K478" i="6"/>
  <c r="L463" i="6"/>
  <c r="K463" i="6"/>
  <c r="M295" i="6"/>
  <c r="N295" i="6" s="1"/>
  <c r="L295" i="6"/>
  <c r="K295" i="6"/>
  <c r="L726" i="6"/>
  <c r="K726" i="6"/>
  <c r="L714" i="6"/>
  <c r="K714" i="6"/>
  <c r="M577" i="6"/>
  <c r="N577" i="6" s="1"/>
  <c r="L577" i="6"/>
  <c r="K577" i="6"/>
  <c r="M551" i="6"/>
  <c r="N551" i="6" s="1"/>
  <c r="L551" i="6"/>
  <c r="K551" i="6"/>
  <c r="L528" i="6"/>
  <c r="K528" i="6"/>
  <c r="L421" i="6"/>
  <c r="K421" i="6"/>
  <c r="M52" i="6"/>
  <c r="N52" i="6" s="1"/>
  <c r="L52" i="6"/>
  <c r="K52" i="6"/>
  <c r="M303" i="6"/>
  <c r="N303" i="6" s="1"/>
  <c r="L303" i="6"/>
  <c r="K303" i="6"/>
  <c r="L266" i="6"/>
  <c r="K266" i="6"/>
  <c r="L265" i="6"/>
  <c r="K265" i="6"/>
  <c r="M14" i="6"/>
  <c r="N14" i="6" s="1"/>
  <c r="L14" i="6"/>
  <c r="K14" i="6"/>
  <c r="M15" i="6"/>
  <c r="N15" i="6" s="1"/>
  <c r="L15" i="6"/>
  <c r="K15" i="6"/>
  <c r="L668" i="6"/>
  <c r="K668" i="6"/>
  <c r="L667" i="6"/>
  <c r="K667" i="6"/>
  <c r="L665" i="6"/>
  <c r="K665" i="6"/>
  <c r="M644" i="6"/>
  <c r="N644" i="6" s="1"/>
  <c r="L644" i="6"/>
  <c r="K644" i="6"/>
  <c r="L582" i="6"/>
  <c r="K582" i="6"/>
  <c r="L559" i="6"/>
  <c r="K559" i="6"/>
  <c r="L558" i="6"/>
  <c r="K558" i="6"/>
  <c r="M557" i="6"/>
  <c r="N557" i="6" s="1"/>
  <c r="L557" i="6"/>
  <c r="K557" i="6"/>
  <c r="L553" i="6"/>
  <c r="K553" i="6"/>
  <c r="L550" i="6"/>
  <c r="K550" i="6"/>
  <c r="L549" i="6"/>
  <c r="K549" i="6"/>
  <c r="M548" i="6"/>
  <c r="N548" i="6" s="1"/>
  <c r="L548" i="6"/>
  <c r="K548" i="6"/>
  <c r="L547" i="6"/>
  <c r="K547" i="6"/>
  <c r="L544" i="6"/>
  <c r="K544" i="6"/>
  <c r="M481" i="6"/>
  <c r="N481" i="6" s="1"/>
  <c r="L481" i="6"/>
  <c r="K481" i="6"/>
  <c r="L473" i="6"/>
  <c r="K473" i="6"/>
  <c r="P473" i="6" s="1"/>
  <c r="M267" i="6"/>
  <c r="N267" i="6" s="1"/>
  <c r="L267" i="6"/>
  <c r="K267" i="6"/>
  <c r="L17" i="6"/>
  <c r="K17" i="6"/>
  <c r="M268" i="6"/>
  <c r="N268" i="6" s="1"/>
  <c r="L268" i="6"/>
  <c r="K268" i="6"/>
  <c r="L233" i="6"/>
  <c r="K233" i="6"/>
  <c r="M193" i="6"/>
  <c r="N193" i="6" s="1"/>
  <c r="L193" i="6"/>
  <c r="K193" i="6"/>
  <c r="L595" i="6"/>
  <c r="K595" i="6"/>
  <c r="P595" i="6" s="1"/>
  <c r="M556" i="6"/>
  <c r="N556" i="6" s="1"/>
  <c r="L556" i="6"/>
  <c r="K556" i="6"/>
  <c r="L552" i="6"/>
  <c r="K552" i="6"/>
  <c r="M417" i="6"/>
  <c r="N417" i="6" s="1"/>
  <c r="L417" i="6"/>
  <c r="K417" i="6"/>
  <c r="M315" i="6"/>
  <c r="N315" i="6" s="1"/>
  <c r="L315" i="6"/>
  <c r="K315" i="6"/>
  <c r="P315" i="6" s="1"/>
  <c r="M83" i="6"/>
  <c r="N83" i="6" s="1"/>
  <c r="L83" i="6"/>
  <c r="K83" i="6"/>
  <c r="L297" i="6"/>
  <c r="K297" i="6"/>
  <c r="M691" i="6"/>
  <c r="N691" i="6" s="1"/>
  <c r="L691" i="6"/>
  <c r="K691" i="6"/>
  <c r="L635" i="6"/>
  <c r="K635" i="6"/>
  <c r="P635" i="6" s="1"/>
  <c r="M597" i="6"/>
  <c r="N597" i="6" s="1"/>
  <c r="L597" i="6"/>
  <c r="K597" i="6"/>
  <c r="L488" i="6"/>
  <c r="K488" i="6"/>
  <c r="M444" i="6"/>
  <c r="N444" i="6" s="1"/>
  <c r="L444" i="6"/>
  <c r="K444" i="6"/>
  <c r="L341" i="6"/>
  <c r="K341" i="6"/>
  <c r="M59" i="6"/>
  <c r="N59" i="6" s="1"/>
  <c r="L59" i="6"/>
  <c r="K59" i="6"/>
  <c r="L570" i="6"/>
  <c r="K570" i="6"/>
  <c r="M33" i="6"/>
  <c r="N33" i="6" s="1"/>
  <c r="L33" i="6"/>
  <c r="K33" i="6"/>
  <c r="L740" i="6"/>
  <c r="K740" i="6"/>
  <c r="M721" i="6"/>
  <c r="N721" i="6" s="1"/>
  <c r="L721" i="6"/>
  <c r="K721" i="6"/>
  <c r="L704" i="6"/>
  <c r="K704" i="6"/>
  <c r="P704" i="6" s="1"/>
  <c r="M696" i="6"/>
  <c r="N696" i="6" s="1"/>
  <c r="L696" i="6"/>
  <c r="K696" i="6"/>
  <c r="L598" i="6"/>
  <c r="K598" i="6"/>
  <c r="M494" i="6"/>
  <c r="N494" i="6" s="1"/>
  <c r="L494" i="6"/>
  <c r="K494" i="6"/>
  <c r="L493" i="6"/>
  <c r="K493" i="6"/>
  <c r="M492" i="6"/>
  <c r="N492" i="6" s="1"/>
  <c r="L492" i="6"/>
  <c r="K492" i="6"/>
  <c r="L491" i="6"/>
  <c r="K491" i="6"/>
  <c r="M490" i="6"/>
  <c r="N490" i="6" s="1"/>
  <c r="L490" i="6"/>
  <c r="K490" i="6"/>
  <c r="L487" i="6"/>
  <c r="K487" i="6"/>
  <c r="M483" i="6"/>
  <c r="N483" i="6" s="1"/>
  <c r="L483" i="6"/>
  <c r="K483" i="6"/>
  <c r="L379" i="6"/>
  <c r="K379" i="6"/>
  <c r="M343" i="6"/>
  <c r="N343" i="6" s="1"/>
  <c r="L343" i="6"/>
  <c r="K343" i="6"/>
  <c r="M40" i="6"/>
  <c r="N40" i="6" s="1"/>
  <c r="L40" i="6"/>
  <c r="K40" i="6"/>
  <c r="M45" i="6"/>
  <c r="N45" i="6" s="1"/>
  <c r="L45" i="6"/>
  <c r="K45" i="6"/>
  <c r="L299" i="6"/>
  <c r="K299" i="6"/>
  <c r="P299" i="6" s="1"/>
  <c r="M748" i="6"/>
  <c r="N748" i="6" s="1"/>
  <c r="L748" i="6"/>
  <c r="K748" i="6"/>
  <c r="L739" i="6"/>
  <c r="K739" i="6"/>
  <c r="M697" i="6"/>
  <c r="N697" i="6" s="1"/>
  <c r="L697" i="6"/>
  <c r="K697" i="6"/>
  <c r="L685" i="6"/>
  <c r="K685" i="6"/>
  <c r="M661" i="6"/>
  <c r="N661" i="6" s="1"/>
  <c r="L661" i="6"/>
  <c r="K661" i="6"/>
  <c r="L624" i="6"/>
  <c r="K624" i="6"/>
  <c r="P624" i="6" s="1"/>
  <c r="M586" i="6"/>
  <c r="N586" i="6" s="1"/>
  <c r="L586" i="6"/>
  <c r="K586" i="6"/>
  <c r="L584" i="6"/>
  <c r="K584" i="6"/>
  <c r="M568" i="6"/>
  <c r="N568" i="6" s="1"/>
  <c r="L568" i="6"/>
  <c r="K568" i="6"/>
  <c r="M523" i="6"/>
  <c r="N523" i="6" s="1"/>
  <c r="L523" i="6"/>
  <c r="K523" i="6"/>
  <c r="M459" i="6"/>
  <c r="N459" i="6" s="1"/>
  <c r="L459" i="6"/>
  <c r="K459" i="6"/>
  <c r="L374" i="6"/>
  <c r="K374" i="6"/>
  <c r="M363" i="6"/>
  <c r="N363" i="6" s="1"/>
  <c r="L363" i="6"/>
  <c r="K363" i="6"/>
  <c r="L335" i="6"/>
  <c r="K335" i="6"/>
  <c r="M334" i="6"/>
  <c r="N334" i="6" s="1"/>
  <c r="L334" i="6"/>
  <c r="K334" i="6"/>
  <c r="L333" i="6"/>
  <c r="K333" i="6"/>
  <c r="M240" i="6"/>
  <c r="N240" i="6" s="1"/>
  <c r="L240" i="6"/>
  <c r="K240" i="6"/>
  <c r="L219" i="6"/>
  <c r="K219" i="6"/>
  <c r="M218" i="6"/>
  <c r="N218" i="6" s="1"/>
  <c r="L218" i="6"/>
  <c r="K218" i="6"/>
  <c r="L143" i="6"/>
  <c r="K143" i="6"/>
  <c r="M140" i="6"/>
  <c r="N140" i="6" s="1"/>
  <c r="L140" i="6"/>
  <c r="K140" i="6"/>
  <c r="M139" i="6"/>
  <c r="N139" i="6" s="1"/>
  <c r="L139" i="6"/>
  <c r="K139" i="6"/>
  <c r="M138" i="6"/>
  <c r="N138" i="6" s="1"/>
  <c r="L138" i="6"/>
  <c r="K138" i="6"/>
  <c r="L108" i="6"/>
  <c r="K108" i="6"/>
  <c r="P108" i="6" s="1"/>
  <c r="M91" i="6"/>
  <c r="N91" i="6" s="1"/>
  <c r="L91" i="6"/>
  <c r="K91" i="6"/>
  <c r="L73" i="6"/>
  <c r="K73" i="6"/>
  <c r="M69" i="6"/>
  <c r="N69" i="6" s="1"/>
  <c r="L69" i="6"/>
  <c r="K69" i="6"/>
  <c r="L68" i="6"/>
  <c r="K68" i="6"/>
  <c r="P68" i="6" s="1"/>
  <c r="M62" i="6"/>
  <c r="N62" i="6" s="1"/>
  <c r="L62" i="6"/>
  <c r="K62" i="6"/>
  <c r="L61" i="6"/>
  <c r="K61" i="6"/>
  <c r="P61" i="6" s="1"/>
  <c r="M50" i="6"/>
  <c r="N50" i="6" s="1"/>
  <c r="L50" i="6"/>
  <c r="K50" i="6"/>
  <c r="L49" i="6"/>
  <c r="K49" i="6"/>
  <c r="M48" i="6"/>
  <c r="N48" i="6" s="1"/>
  <c r="L48" i="6"/>
  <c r="K48" i="6"/>
  <c r="L24" i="6"/>
  <c r="K24" i="6"/>
  <c r="P24" i="6" s="1"/>
  <c r="M728" i="6"/>
  <c r="N728" i="6" s="1"/>
  <c r="L728" i="6"/>
  <c r="K728" i="6"/>
  <c r="M585" i="6"/>
  <c r="N585" i="6" s="1"/>
  <c r="L585" i="6"/>
  <c r="K585" i="6"/>
  <c r="M569" i="6"/>
  <c r="N569" i="6" s="1"/>
  <c r="L569" i="6"/>
  <c r="K569" i="6"/>
  <c r="L533" i="6"/>
  <c r="K533" i="6"/>
  <c r="M530" i="6"/>
  <c r="N530" i="6" s="1"/>
  <c r="L530" i="6"/>
  <c r="K530" i="6"/>
  <c r="L525" i="6"/>
  <c r="K525" i="6"/>
  <c r="M522" i="6"/>
  <c r="N522" i="6" s="1"/>
  <c r="L522" i="6"/>
  <c r="K522" i="6"/>
  <c r="L518" i="6"/>
  <c r="K518" i="6"/>
  <c r="M512" i="6"/>
  <c r="N512" i="6" s="1"/>
  <c r="L512" i="6"/>
  <c r="K512" i="6"/>
  <c r="L486" i="6"/>
  <c r="K486" i="6"/>
  <c r="M383" i="6"/>
  <c r="N383" i="6" s="1"/>
  <c r="L383" i="6"/>
  <c r="K383" i="6"/>
  <c r="L362" i="6"/>
  <c r="K362" i="6"/>
  <c r="M357" i="6"/>
  <c r="N357" i="6" s="1"/>
  <c r="L357" i="6"/>
  <c r="K357" i="6"/>
  <c r="L350" i="6"/>
  <c r="K350" i="6"/>
  <c r="M349" i="6"/>
  <c r="N349" i="6" s="1"/>
  <c r="L349" i="6"/>
  <c r="K349" i="6"/>
  <c r="M336" i="6"/>
  <c r="N336" i="6" s="1"/>
  <c r="L336" i="6"/>
  <c r="K336" i="6"/>
  <c r="M332" i="6"/>
  <c r="N332" i="6" s="1"/>
  <c r="L332" i="6"/>
  <c r="K332" i="6"/>
  <c r="L310" i="6"/>
  <c r="K310" i="6"/>
  <c r="P310" i="6" s="1"/>
  <c r="M524" i="6"/>
  <c r="N524" i="6" s="1"/>
  <c r="L524" i="6"/>
  <c r="K524" i="6"/>
  <c r="L375" i="6"/>
  <c r="K375" i="6"/>
  <c r="M319" i="6"/>
  <c r="N319" i="6" s="1"/>
  <c r="L319" i="6"/>
  <c r="K319" i="6"/>
  <c r="L97" i="6"/>
  <c r="K97" i="6"/>
  <c r="M662" i="6"/>
  <c r="N662" i="6" s="1"/>
  <c r="L662" i="6"/>
  <c r="K662" i="6"/>
  <c r="L427" i="6"/>
  <c r="K427" i="6"/>
  <c r="P427" i="6" s="1"/>
  <c r="M396" i="6"/>
  <c r="N396" i="6" s="1"/>
  <c r="L396" i="6"/>
  <c r="K396" i="6"/>
  <c r="L378" i="6"/>
  <c r="K378" i="6"/>
  <c r="M368" i="6"/>
  <c r="N368" i="6" s="1"/>
  <c r="L368" i="6"/>
  <c r="K368" i="6"/>
  <c r="M367" i="6"/>
  <c r="N367" i="6" s="1"/>
  <c r="L367" i="6"/>
  <c r="K367" i="6"/>
  <c r="M513" i="6"/>
  <c r="N513" i="6" s="1"/>
  <c r="L513" i="6"/>
  <c r="K513" i="6"/>
  <c r="L426" i="6"/>
  <c r="K426" i="6"/>
  <c r="M376" i="6"/>
  <c r="N376" i="6" s="1"/>
  <c r="L376" i="6"/>
  <c r="K376" i="6"/>
  <c r="L355" i="6"/>
  <c r="K355" i="6"/>
  <c r="P355" i="6" s="1"/>
  <c r="M354" i="6"/>
  <c r="N354" i="6" s="1"/>
  <c r="L354" i="6"/>
  <c r="K354" i="6"/>
  <c r="L353" i="6"/>
  <c r="K353" i="6"/>
  <c r="L352" i="6"/>
  <c r="K352" i="6"/>
  <c r="L326" i="6"/>
  <c r="K326" i="6"/>
  <c r="M192" i="6"/>
  <c r="N192" i="6" s="1"/>
  <c r="L192" i="6"/>
  <c r="K192" i="6"/>
  <c r="L64" i="6"/>
  <c r="K64" i="6"/>
  <c r="M351" i="6"/>
  <c r="N351" i="6" s="1"/>
  <c r="L351" i="6"/>
  <c r="K351" i="6"/>
  <c r="M627" i="6"/>
  <c r="N627" i="6" s="1"/>
  <c r="L627" i="6"/>
  <c r="K627" i="6"/>
  <c r="M622" i="6"/>
  <c r="N622" i="6" s="1"/>
  <c r="L622" i="6"/>
  <c r="K622" i="6"/>
  <c r="L621" i="6"/>
  <c r="K621" i="6"/>
  <c r="P621" i="6" s="1"/>
  <c r="L366" i="6"/>
  <c r="K366" i="6"/>
  <c r="L364" i="6"/>
  <c r="K364" i="6"/>
  <c r="M342" i="6"/>
  <c r="N342" i="6" s="1"/>
  <c r="L342" i="6"/>
  <c r="K342" i="6"/>
  <c r="L337" i="6"/>
  <c r="K337" i="6"/>
  <c r="M36" i="6"/>
  <c r="N36" i="6" s="1"/>
  <c r="L36" i="6"/>
  <c r="K36" i="6"/>
  <c r="M35" i="6"/>
  <c r="N35" i="6" s="1"/>
  <c r="L35" i="6"/>
  <c r="K35" i="6"/>
  <c r="M510" i="6"/>
  <c r="N510" i="6" s="1"/>
  <c r="L510" i="6"/>
  <c r="K510" i="6"/>
  <c r="L409" i="6"/>
  <c r="K409" i="6"/>
  <c r="L365" i="6"/>
  <c r="K365" i="6"/>
  <c r="L331" i="6"/>
  <c r="K331" i="6"/>
  <c r="M391" i="6"/>
  <c r="N391" i="6" s="1"/>
  <c r="L391" i="6"/>
  <c r="K391" i="6"/>
  <c r="L283" i="6"/>
  <c r="K283" i="6"/>
  <c r="M757" i="6"/>
  <c r="N757" i="6" s="1"/>
  <c r="L757" i="6"/>
  <c r="K757" i="6"/>
  <c r="L756" i="6"/>
  <c r="K756" i="6"/>
  <c r="M754" i="6"/>
  <c r="N754" i="6" s="1"/>
  <c r="L754" i="6"/>
  <c r="K754" i="6"/>
  <c r="L735" i="6"/>
  <c r="K735" i="6"/>
  <c r="P735" i="6" s="1"/>
  <c r="L733" i="6"/>
  <c r="K733" i="6"/>
  <c r="L734" i="6"/>
  <c r="K734" i="6"/>
  <c r="M763" i="6"/>
  <c r="N763" i="6" s="1"/>
  <c r="L763" i="6"/>
  <c r="K763" i="6"/>
  <c r="L762" i="6"/>
  <c r="K762" i="6"/>
  <c r="M761" i="6"/>
  <c r="N761" i="6" s="1"/>
  <c r="L761" i="6"/>
  <c r="K761" i="6"/>
  <c r="L751" i="6"/>
  <c r="K751" i="6"/>
  <c r="M746" i="6"/>
  <c r="N746" i="6" s="1"/>
  <c r="L746" i="6"/>
  <c r="K746" i="6"/>
  <c r="L745" i="6"/>
  <c r="K745" i="6"/>
  <c r="P745" i="6" s="1"/>
  <c r="L744" i="6"/>
  <c r="K744" i="6"/>
  <c r="L743" i="6"/>
  <c r="K743" i="6"/>
  <c r="M731" i="6"/>
  <c r="N731" i="6" s="1"/>
  <c r="L731" i="6"/>
  <c r="K731" i="6"/>
  <c r="L730" i="6"/>
  <c r="K730" i="6"/>
  <c r="M686" i="6"/>
  <c r="N686" i="6" s="1"/>
  <c r="L686" i="6"/>
  <c r="K686" i="6"/>
  <c r="L742" i="6"/>
  <c r="K742" i="6"/>
  <c r="M732" i="6"/>
  <c r="N732" i="6" s="1"/>
  <c r="L732" i="6"/>
  <c r="K732" i="6"/>
  <c r="L402" i="6"/>
  <c r="K402" i="6"/>
  <c r="L261" i="6"/>
  <c r="K261" i="6"/>
  <c r="L224" i="6"/>
  <c r="K224" i="6"/>
  <c r="M220" i="6"/>
  <c r="N220" i="6" s="1"/>
  <c r="L220" i="6"/>
  <c r="K220" i="6"/>
  <c r="L194" i="6"/>
  <c r="K194" i="6"/>
  <c r="M137" i="6"/>
  <c r="N137" i="6" s="1"/>
  <c r="L137" i="6"/>
  <c r="K137" i="6"/>
  <c r="L88" i="6"/>
  <c r="K88" i="6"/>
  <c r="M82" i="6"/>
  <c r="N82" i="6" s="1"/>
  <c r="L82" i="6"/>
  <c r="K82" i="6"/>
  <c r="L241" i="6"/>
  <c r="K241" i="6"/>
  <c r="P241" i="6" s="1"/>
  <c r="L109" i="6"/>
  <c r="K109" i="6"/>
  <c r="L87" i="6"/>
  <c r="K87" i="6"/>
  <c r="M75" i="6"/>
  <c r="N75" i="6" s="1"/>
  <c r="L75" i="6"/>
  <c r="K75" i="6"/>
  <c r="L74" i="6"/>
  <c r="K74" i="6"/>
  <c r="M729" i="6"/>
  <c r="N729" i="6" s="1"/>
  <c r="L729" i="6"/>
  <c r="K729" i="6"/>
  <c r="L720" i="6"/>
  <c r="K720" i="6"/>
  <c r="M432" i="6"/>
  <c r="N432" i="6" s="1"/>
  <c r="L432" i="6"/>
  <c r="K432" i="6"/>
  <c r="L347" i="6"/>
  <c r="K347" i="6"/>
  <c r="P347" i="6" s="1"/>
  <c r="L346" i="6"/>
  <c r="K346" i="6"/>
  <c r="M345" i="6"/>
  <c r="N345" i="6" s="1"/>
  <c r="L345" i="6"/>
  <c r="K345" i="6"/>
  <c r="M321" i="6"/>
  <c r="N321" i="6" s="1"/>
  <c r="L321" i="6"/>
  <c r="K321" i="6"/>
  <c r="L96" i="6"/>
  <c r="K96" i="6"/>
  <c r="M727" i="6"/>
  <c r="N727" i="6" s="1"/>
  <c r="L727" i="6"/>
  <c r="K727" i="6"/>
  <c r="L496" i="6"/>
  <c r="K496" i="6"/>
  <c r="M454" i="6"/>
  <c r="N454" i="6" s="1"/>
  <c r="L454" i="6"/>
  <c r="K454" i="6"/>
  <c r="L320" i="6"/>
  <c r="K320" i="6"/>
  <c r="L39" i="6"/>
  <c r="K39" i="6"/>
  <c r="L381" i="6"/>
  <c r="K381" i="6"/>
  <c r="M291" i="6"/>
  <c r="N291" i="6" s="1"/>
  <c r="L291" i="6"/>
  <c r="K291" i="6"/>
  <c r="L290" i="6"/>
  <c r="K290" i="6"/>
  <c r="M289" i="6"/>
  <c r="N289" i="6" s="1"/>
  <c r="L289" i="6"/>
  <c r="K289" i="6"/>
  <c r="L288" i="6"/>
  <c r="K288" i="6"/>
  <c r="M287" i="6"/>
  <c r="N287" i="6" s="1"/>
  <c r="L287" i="6"/>
  <c r="K287" i="6"/>
  <c r="L276" i="6"/>
  <c r="K276" i="6"/>
  <c r="L259" i="6"/>
  <c r="K259" i="6"/>
  <c r="L258" i="6"/>
  <c r="K258" i="6"/>
  <c r="M253" i="6"/>
  <c r="N253" i="6" s="1"/>
  <c r="L253" i="6"/>
  <c r="K253" i="6"/>
  <c r="L186" i="6"/>
  <c r="K186" i="6"/>
  <c r="M185" i="6"/>
  <c r="N185" i="6" s="1"/>
  <c r="L185" i="6"/>
  <c r="K185" i="6"/>
  <c r="L180" i="6"/>
  <c r="K180" i="6"/>
  <c r="M179" i="6"/>
  <c r="N179" i="6" s="1"/>
  <c r="L179" i="6"/>
  <c r="K179" i="6"/>
  <c r="L178" i="6"/>
  <c r="K178" i="6"/>
  <c r="P178" i="6" s="1"/>
  <c r="M177" i="6"/>
  <c r="N177" i="6" s="1"/>
  <c r="L177" i="6"/>
  <c r="K177" i="6"/>
  <c r="L176" i="6"/>
  <c r="K176" i="6"/>
  <c r="M170" i="6"/>
  <c r="N170" i="6" s="1"/>
  <c r="L170" i="6"/>
  <c r="K170" i="6"/>
  <c r="M169" i="6"/>
  <c r="N169" i="6" s="1"/>
  <c r="L169" i="6"/>
  <c r="K169" i="6"/>
  <c r="M168" i="6"/>
  <c r="N168" i="6" s="1"/>
  <c r="L168" i="6"/>
  <c r="K168" i="6"/>
  <c r="L167" i="6"/>
  <c r="K167" i="6"/>
  <c r="M166" i="6"/>
  <c r="N166" i="6" s="1"/>
  <c r="L166" i="6"/>
  <c r="K166" i="6"/>
  <c r="L164" i="6"/>
  <c r="K164" i="6"/>
  <c r="L163" i="6"/>
  <c r="K163" i="6"/>
  <c r="L160" i="6"/>
  <c r="K160" i="6"/>
  <c r="M158" i="6"/>
  <c r="N158" i="6" s="1"/>
  <c r="L158" i="6"/>
  <c r="K158" i="6"/>
  <c r="L157" i="6"/>
  <c r="K157" i="6"/>
  <c r="M156" i="6"/>
  <c r="N156" i="6" s="1"/>
  <c r="L156" i="6"/>
  <c r="K156" i="6"/>
  <c r="L155" i="6"/>
  <c r="K155" i="6"/>
  <c r="P155" i="6" s="1"/>
  <c r="M154" i="6"/>
  <c r="N154" i="6" s="1"/>
  <c r="L154" i="6"/>
  <c r="K154" i="6"/>
  <c r="L135" i="6"/>
  <c r="K135" i="6"/>
  <c r="M134" i="6"/>
  <c r="N134" i="6" s="1"/>
  <c r="L134" i="6"/>
  <c r="K134" i="6"/>
  <c r="L131" i="6"/>
  <c r="K131" i="6"/>
  <c r="M130" i="6"/>
  <c r="N130" i="6" s="1"/>
  <c r="L130" i="6"/>
  <c r="K130" i="6"/>
  <c r="L129" i="6"/>
  <c r="K129" i="6"/>
  <c r="M127" i="6"/>
  <c r="N127" i="6" s="1"/>
  <c r="L127" i="6"/>
  <c r="K127" i="6"/>
  <c r="L126" i="6"/>
  <c r="K126" i="6"/>
  <c r="M125" i="6"/>
  <c r="N125" i="6" s="1"/>
  <c r="L125" i="6"/>
  <c r="K125" i="6"/>
  <c r="L124" i="6"/>
  <c r="K124" i="6"/>
  <c r="M123" i="6"/>
  <c r="N123" i="6" s="1"/>
  <c r="L123" i="6"/>
  <c r="K123" i="6"/>
  <c r="L122" i="6"/>
  <c r="K122" i="6"/>
  <c r="M121" i="6"/>
  <c r="N121" i="6" s="1"/>
  <c r="L121" i="6"/>
  <c r="K121" i="6"/>
  <c r="L120" i="6"/>
  <c r="K120" i="6"/>
  <c r="M119" i="6"/>
  <c r="N119" i="6" s="1"/>
  <c r="L119" i="6"/>
  <c r="K119" i="6"/>
  <c r="M118" i="6"/>
  <c r="N118" i="6" s="1"/>
  <c r="L118" i="6"/>
  <c r="K118" i="6"/>
  <c r="M117" i="6"/>
  <c r="N117" i="6" s="1"/>
  <c r="L117" i="6"/>
  <c r="K117" i="6"/>
  <c r="L116" i="6"/>
  <c r="K116" i="6"/>
  <c r="M115" i="6"/>
  <c r="N115" i="6" s="1"/>
  <c r="L115" i="6"/>
  <c r="K115" i="6"/>
  <c r="L113" i="6"/>
  <c r="K113" i="6"/>
  <c r="M112" i="6"/>
  <c r="N112" i="6" s="1"/>
  <c r="L112" i="6"/>
  <c r="K112" i="6"/>
  <c r="L111" i="6"/>
  <c r="K111" i="6"/>
  <c r="M110" i="6"/>
  <c r="N110" i="6" s="1"/>
  <c r="L110" i="6"/>
  <c r="K110" i="6"/>
  <c r="L174" i="6"/>
  <c r="K174" i="6"/>
  <c r="M715" i="6"/>
  <c r="N715" i="6" s="1"/>
  <c r="L715" i="6"/>
  <c r="K715" i="6"/>
  <c r="L701" i="6"/>
  <c r="K701" i="6"/>
  <c r="M618" i="6"/>
  <c r="N618" i="6" s="1"/>
  <c r="L618" i="6"/>
  <c r="K618" i="6"/>
  <c r="L689" i="6"/>
  <c r="K689" i="6"/>
  <c r="M688" i="6"/>
  <c r="N688" i="6" s="1"/>
  <c r="L688" i="6"/>
  <c r="K688" i="6"/>
  <c r="L695" i="6"/>
  <c r="K695" i="6"/>
  <c r="P695" i="6" s="1"/>
  <c r="M690" i="6"/>
  <c r="N690" i="6" s="1"/>
  <c r="L690" i="6"/>
  <c r="K690" i="6"/>
  <c r="M152" i="6"/>
  <c r="N152" i="6" s="1"/>
  <c r="L152" i="6"/>
  <c r="K152" i="6"/>
  <c r="M430" i="6"/>
  <c r="N430" i="6" s="1"/>
  <c r="L430" i="6"/>
  <c r="K430" i="6"/>
  <c r="L286" i="6"/>
  <c r="K286" i="6"/>
  <c r="P286" i="6" s="1"/>
  <c r="M285" i="6"/>
  <c r="N285" i="6" s="1"/>
  <c r="L285" i="6"/>
  <c r="K285" i="6"/>
  <c r="M382" i="6"/>
  <c r="N382" i="6" s="1"/>
  <c r="L382" i="6"/>
  <c r="K382" i="6"/>
  <c r="M431" i="6"/>
  <c r="N431" i="6" s="1"/>
  <c r="L431" i="6"/>
  <c r="K431" i="6"/>
  <c r="L429" i="6"/>
  <c r="K429" i="6"/>
  <c r="M428" i="6"/>
  <c r="N428" i="6" s="1"/>
  <c r="L428" i="6"/>
  <c r="K428" i="6"/>
  <c r="L292" i="6"/>
  <c r="K292" i="6"/>
  <c r="M195" i="6"/>
  <c r="N195" i="6" s="1"/>
  <c r="L195" i="6"/>
  <c r="K195" i="6"/>
  <c r="L70" i="6"/>
  <c r="K70" i="6"/>
  <c r="M393" i="6"/>
  <c r="N393" i="6" s="1"/>
  <c r="L393" i="6"/>
  <c r="K393" i="6"/>
  <c r="L187" i="6"/>
  <c r="K187" i="6"/>
  <c r="M159" i="6"/>
  <c r="N159" i="6" s="1"/>
  <c r="L159" i="6"/>
  <c r="K159" i="6"/>
  <c r="L128" i="6"/>
  <c r="K128" i="6"/>
  <c r="M114" i="6"/>
  <c r="N114" i="6" s="1"/>
  <c r="L114" i="6"/>
  <c r="K114" i="6"/>
  <c r="L694" i="6"/>
  <c r="K694" i="6"/>
  <c r="M279" i="6"/>
  <c r="N279" i="6" s="1"/>
  <c r="L279" i="6"/>
  <c r="K279" i="6"/>
  <c r="P260" i="6"/>
  <c r="L294" i="6"/>
  <c r="K294" i="6"/>
  <c r="P294" i="6" s="1"/>
  <c r="M282" i="6"/>
  <c r="N282" i="6" s="1"/>
  <c r="L282" i="6"/>
  <c r="K282" i="6"/>
  <c r="L136" i="6"/>
  <c r="K136" i="6"/>
  <c r="M81" i="6"/>
  <c r="N81" i="6" s="1"/>
  <c r="L81" i="6"/>
  <c r="K81" i="6"/>
  <c r="L26" i="6"/>
  <c r="K26" i="6"/>
  <c r="M133" i="6"/>
  <c r="N133" i="6" s="1"/>
  <c r="L133" i="6"/>
  <c r="K133" i="6"/>
  <c r="L613" i="6"/>
  <c r="K613" i="6"/>
  <c r="P613" i="6" s="1"/>
  <c r="M612" i="6"/>
  <c r="N612" i="6" s="1"/>
  <c r="L612" i="6"/>
  <c r="K612" i="6"/>
  <c r="L713" i="6"/>
  <c r="K713" i="6"/>
  <c r="M191" i="6"/>
  <c r="N191" i="6" s="1"/>
  <c r="L191" i="6"/>
  <c r="K191" i="6"/>
  <c r="L190" i="6"/>
  <c r="K190" i="6"/>
  <c r="M189" i="6"/>
  <c r="N189" i="6" s="1"/>
  <c r="L189" i="6"/>
  <c r="K189" i="6"/>
  <c r="L188" i="6"/>
  <c r="K188" i="6"/>
  <c r="M173" i="6"/>
  <c r="N173" i="6" s="1"/>
  <c r="L173" i="6"/>
  <c r="K173" i="6"/>
  <c r="L172" i="6"/>
  <c r="K172" i="6"/>
  <c r="M101" i="6"/>
  <c r="N101" i="6" s="1"/>
  <c r="L101" i="6"/>
  <c r="K101" i="6"/>
  <c r="L86" i="6"/>
  <c r="K86" i="6"/>
  <c r="M95" i="6"/>
  <c r="N95" i="6" s="1"/>
  <c r="L95" i="6"/>
  <c r="K95" i="6"/>
  <c r="L67" i="6"/>
  <c r="K67" i="6"/>
  <c r="M104" i="6"/>
  <c r="N104" i="6" s="1"/>
  <c r="L104" i="6"/>
  <c r="K104" i="6"/>
  <c r="L27" i="6"/>
  <c r="K27" i="6"/>
  <c r="P27" i="6" s="1"/>
  <c r="M102" i="6"/>
  <c r="N102" i="6" s="1"/>
  <c r="L102" i="6"/>
  <c r="K102" i="6"/>
  <c r="M71" i="6"/>
  <c r="N71" i="6" s="1"/>
  <c r="L71" i="6"/>
  <c r="K71" i="6"/>
  <c r="M280" i="6"/>
  <c r="N280" i="6" s="1"/>
  <c r="L280" i="6"/>
  <c r="K280" i="6"/>
  <c r="L80" i="6"/>
  <c r="K80" i="6"/>
  <c r="M392" i="6"/>
  <c r="N392" i="6" s="1"/>
  <c r="L392" i="6"/>
  <c r="K392" i="6"/>
  <c r="M254" i="6"/>
  <c r="N254" i="6" s="1"/>
  <c r="L254" i="6"/>
  <c r="K254" i="6"/>
  <c r="P491" i="6" l="1"/>
  <c r="P172" i="6"/>
  <c r="P254" i="6"/>
  <c r="P677" i="6"/>
  <c r="P486" i="6"/>
  <c r="P174" i="6"/>
  <c r="P288" i="6"/>
  <c r="P331" i="6"/>
  <c r="P335" i="6"/>
  <c r="P113" i="6"/>
  <c r="P160" i="6"/>
  <c r="P258" i="6"/>
  <c r="P533" i="6"/>
  <c r="P523" i="6"/>
  <c r="P570" i="6"/>
  <c r="P384" i="6"/>
  <c r="P86" i="6"/>
  <c r="P190" i="6"/>
  <c r="P381" i="6"/>
  <c r="P208" i="6"/>
  <c r="P187" i="6"/>
  <c r="P129" i="6"/>
  <c r="P167" i="6"/>
  <c r="P367" i="6"/>
  <c r="P382" i="6"/>
  <c r="P488" i="6"/>
  <c r="P80" i="6"/>
  <c r="P26" i="6"/>
  <c r="P694" i="6"/>
  <c r="P292" i="6"/>
  <c r="P743" i="6"/>
  <c r="P353" i="6"/>
  <c r="P379" i="6"/>
  <c r="P648" i="6"/>
  <c r="P124" i="6"/>
  <c r="P756" i="6"/>
  <c r="P120" i="6"/>
  <c r="P224" i="6"/>
  <c r="P742" i="6"/>
  <c r="P375" i="6"/>
  <c r="P458" i="6"/>
  <c r="P88" i="6"/>
  <c r="M190" i="6"/>
  <c r="N190" i="6" s="1"/>
  <c r="M370" i="6"/>
  <c r="N370" i="6" s="1"/>
  <c r="M113" i="6"/>
  <c r="N113" i="6" s="1"/>
  <c r="M742" i="6"/>
  <c r="N742" i="6" s="1"/>
  <c r="M704" i="6"/>
  <c r="N704" i="6" s="1"/>
  <c r="P205" i="6"/>
  <c r="M458" i="6"/>
  <c r="N458" i="6" s="1"/>
  <c r="M331" i="6"/>
  <c r="N331" i="6" s="1"/>
  <c r="M61" i="6"/>
  <c r="N61" i="6" s="1"/>
  <c r="P393" i="6"/>
  <c r="P445" i="6"/>
  <c r="M613" i="6"/>
  <c r="N613" i="6" s="1"/>
  <c r="M288" i="6"/>
  <c r="N288" i="6" s="1"/>
  <c r="M353" i="6"/>
  <c r="N353" i="6" s="1"/>
  <c r="M375" i="6"/>
  <c r="N375" i="6" s="1"/>
  <c r="M488" i="6"/>
  <c r="N488" i="6" s="1"/>
  <c r="M38" i="6"/>
  <c r="N38" i="6" s="1"/>
  <c r="M132" i="6"/>
  <c r="N132" i="6" s="1"/>
  <c r="M181" i="6"/>
  <c r="N181" i="6" s="1"/>
  <c r="P301" i="6"/>
  <c r="P19" i="6"/>
  <c r="P320" i="6"/>
  <c r="M320" i="6"/>
  <c r="N320" i="6" s="1"/>
  <c r="P135" i="6"/>
  <c r="P180" i="6"/>
  <c r="M180" i="6"/>
  <c r="N180" i="6" s="1"/>
  <c r="P188" i="6"/>
  <c r="P128" i="6"/>
  <c r="P111" i="6"/>
  <c r="P118" i="6"/>
  <c r="P122" i="6"/>
  <c r="P123" i="6"/>
  <c r="P164" i="6"/>
  <c r="M164" i="6"/>
  <c r="N164" i="6" s="1"/>
  <c r="P71" i="6"/>
  <c r="P67" i="6"/>
  <c r="M172" i="6"/>
  <c r="N172" i="6" s="1"/>
  <c r="P713" i="6"/>
  <c r="M694" i="6"/>
  <c r="N694" i="6" s="1"/>
  <c r="P70" i="6"/>
  <c r="P429" i="6"/>
  <c r="P152" i="6"/>
  <c r="P689" i="6"/>
  <c r="P618" i="6"/>
  <c r="P116" i="6"/>
  <c r="P126" i="6"/>
  <c r="P131" i="6"/>
  <c r="M131" i="6"/>
  <c r="N131" i="6" s="1"/>
  <c r="M155" i="6"/>
  <c r="N155" i="6" s="1"/>
  <c r="P169" i="6"/>
  <c r="P276" i="6"/>
  <c r="P87" i="6"/>
  <c r="M87" i="6"/>
  <c r="N87" i="6" s="1"/>
  <c r="M88" i="6"/>
  <c r="N88" i="6" s="1"/>
  <c r="M745" i="6"/>
  <c r="N745" i="6" s="1"/>
  <c r="P350" i="6"/>
  <c r="P685" i="6"/>
  <c r="M685" i="6"/>
  <c r="N685" i="6" s="1"/>
  <c r="P182" i="6"/>
  <c r="M182" i="6"/>
  <c r="N182" i="6" s="1"/>
  <c r="M498" i="6"/>
  <c r="N498" i="6" s="1"/>
  <c r="P498" i="6"/>
  <c r="P219" i="6"/>
  <c r="M219" i="6"/>
  <c r="N219" i="6" s="1"/>
  <c r="M477" i="6"/>
  <c r="N477" i="6" s="1"/>
  <c r="P477" i="6"/>
  <c r="P518" i="6"/>
  <c r="M518" i="6"/>
  <c r="N518" i="6" s="1"/>
  <c r="P233" i="6"/>
  <c r="M233" i="6"/>
  <c r="N233" i="6" s="1"/>
  <c r="P395" i="6"/>
  <c r="M395" i="6"/>
  <c r="N395" i="6" s="1"/>
  <c r="M475" i="6"/>
  <c r="N475" i="6" s="1"/>
  <c r="P475" i="6"/>
  <c r="P136" i="6"/>
  <c r="P701" i="6"/>
  <c r="P496" i="6"/>
  <c r="P734" i="6"/>
  <c r="M734" i="6"/>
  <c r="N734" i="6" s="1"/>
  <c r="P143" i="6"/>
  <c r="P493" i="6"/>
  <c r="M493" i="6"/>
  <c r="N493" i="6" s="1"/>
  <c r="P676" i="6"/>
  <c r="P560" i="6"/>
  <c r="P356" i="6"/>
  <c r="M356" i="6"/>
  <c r="N356" i="6" s="1"/>
  <c r="M471" i="6"/>
  <c r="N471" i="6" s="1"/>
  <c r="P471" i="6"/>
  <c r="P35" i="6"/>
  <c r="P364" i="6"/>
  <c r="P426" i="6"/>
  <c r="P525" i="6"/>
  <c r="P73" i="6"/>
  <c r="P333" i="6"/>
  <c r="P374" i="6"/>
  <c r="P739" i="6"/>
  <c r="P598" i="6"/>
  <c r="P297" i="6"/>
  <c r="P17" i="6"/>
  <c r="P544" i="6"/>
  <c r="P550" i="6"/>
  <c r="P559" i="6"/>
  <c r="P667" i="6"/>
  <c r="P265" i="6"/>
  <c r="P421" i="6"/>
  <c r="P714" i="6"/>
  <c r="P478" i="6"/>
  <c r="P747" i="6"/>
  <c r="P92" i="6"/>
  <c r="P209" i="6"/>
  <c r="P229" i="6"/>
  <c r="P248" i="6"/>
  <c r="P625" i="6"/>
  <c r="P307" i="6"/>
  <c r="P348" i="6"/>
  <c r="P474" i="6"/>
  <c r="P692" i="6"/>
  <c r="P709" i="6"/>
  <c r="P736" i="6"/>
  <c r="P650" i="6"/>
  <c r="P42" i="6"/>
  <c r="P22" i="6"/>
  <c r="P497" i="6"/>
  <c r="P531" i="6"/>
  <c r="P609" i="6"/>
  <c r="P722" i="6"/>
  <c r="P537" i="6"/>
  <c r="P600" i="6"/>
  <c r="P419" i="6"/>
  <c r="P699" i="6"/>
  <c r="P12" i="6"/>
  <c r="P72" i="6"/>
  <c r="P149" i="6"/>
  <c r="P225" i="6"/>
  <c r="P256" i="6"/>
  <c r="P322" i="6"/>
  <c r="P461" i="6"/>
  <c r="P206" i="6"/>
  <c r="P655" i="6"/>
  <c r="M34" i="6"/>
  <c r="N34" i="6" s="1"/>
  <c r="P157" i="6"/>
  <c r="P176" i="6"/>
  <c r="P345" i="6"/>
  <c r="P720" i="6"/>
  <c r="P402" i="6"/>
  <c r="P751" i="6"/>
  <c r="P409" i="6"/>
  <c r="P627" i="6"/>
  <c r="P326" i="6"/>
  <c r="P378" i="6"/>
  <c r="P97" i="6"/>
  <c r="P336" i="6"/>
  <c r="P362" i="6"/>
  <c r="P585" i="6"/>
  <c r="P49" i="6"/>
  <c r="P139" i="6"/>
  <c r="P584" i="6"/>
  <c r="P40" i="6"/>
  <c r="P487" i="6"/>
  <c r="P740" i="6"/>
  <c r="P341" i="6"/>
  <c r="P552" i="6"/>
  <c r="P549" i="6"/>
  <c r="P558" i="6"/>
  <c r="P665" i="6"/>
  <c r="P463" i="6"/>
  <c r="P482" i="6"/>
  <c r="P628" i="6"/>
  <c r="P153" i="6"/>
  <c r="P228" i="6"/>
  <c r="P245" i="6"/>
  <c r="P271" i="6"/>
  <c r="P262" i="6"/>
  <c r="P338" i="6"/>
  <c r="P460" i="6"/>
  <c r="P468" i="6"/>
  <c r="P565" i="6"/>
  <c r="P674" i="6"/>
  <c r="P708" i="6"/>
  <c r="P723" i="6"/>
  <c r="P641" i="6"/>
  <c r="P684" i="6"/>
  <c r="P654" i="6"/>
  <c r="P529" i="6"/>
  <c r="P580" i="6"/>
  <c r="P619" i="6"/>
  <c r="P679" i="6"/>
  <c r="P450" i="6"/>
  <c r="P579" i="6"/>
  <c r="P416" i="6"/>
  <c r="P664" i="6"/>
  <c r="P298" i="6"/>
  <c r="P41" i="6"/>
  <c r="P63" i="6"/>
  <c r="P99" i="6"/>
  <c r="P148" i="6"/>
  <c r="P175" i="6"/>
  <c r="P200" i="6"/>
  <c r="P249" i="6"/>
  <c r="P317" i="6"/>
  <c r="P420" i="6"/>
  <c r="P520" i="6"/>
  <c r="P535" i="6"/>
  <c r="P678" i="6"/>
  <c r="P683" i="6"/>
  <c r="P758" i="6"/>
  <c r="P211" i="6"/>
  <c r="P705" i="6"/>
  <c r="P263" i="6"/>
  <c r="P371" i="6"/>
  <c r="P104" i="6"/>
  <c r="M713" i="6"/>
  <c r="N713" i="6" s="1"/>
  <c r="M260" i="6"/>
  <c r="N260" i="6" s="1"/>
  <c r="M429" i="6"/>
  <c r="N429" i="6" s="1"/>
  <c r="M695" i="6"/>
  <c r="N695" i="6" s="1"/>
  <c r="M116" i="6"/>
  <c r="N116" i="6" s="1"/>
  <c r="M129" i="6"/>
  <c r="N129" i="6" s="1"/>
  <c r="M157" i="6"/>
  <c r="N157" i="6" s="1"/>
  <c r="M167" i="6"/>
  <c r="N167" i="6" s="1"/>
  <c r="M258" i="6"/>
  <c r="N258" i="6" s="1"/>
  <c r="M496" i="6"/>
  <c r="N496" i="6" s="1"/>
  <c r="M743" i="6"/>
  <c r="N743" i="6" s="1"/>
  <c r="M756" i="6"/>
  <c r="N756" i="6" s="1"/>
  <c r="M409" i="6"/>
  <c r="N409" i="6" s="1"/>
  <c r="M364" i="6"/>
  <c r="N364" i="6" s="1"/>
  <c r="M355" i="6"/>
  <c r="N355" i="6" s="1"/>
  <c r="M533" i="6"/>
  <c r="N533" i="6" s="1"/>
  <c r="M73" i="6"/>
  <c r="N73" i="6" s="1"/>
  <c r="M143" i="6"/>
  <c r="N143" i="6" s="1"/>
  <c r="M335" i="6"/>
  <c r="N335" i="6" s="1"/>
  <c r="M739" i="6"/>
  <c r="N739" i="6" s="1"/>
  <c r="M297" i="6"/>
  <c r="N297" i="6" s="1"/>
  <c r="M473" i="6"/>
  <c r="N473" i="6" s="1"/>
  <c r="M641" i="6"/>
  <c r="N641" i="6" s="1"/>
  <c r="M619" i="6"/>
  <c r="N619" i="6" s="1"/>
  <c r="M579" i="6"/>
  <c r="N579" i="6" s="1"/>
  <c r="M600" i="6"/>
  <c r="N600" i="6" s="1"/>
  <c r="M298" i="6"/>
  <c r="N298" i="6" s="1"/>
  <c r="M12" i="6"/>
  <c r="N12" i="6" s="1"/>
  <c r="M63" i="6"/>
  <c r="N63" i="6" s="1"/>
  <c r="M72" i="6"/>
  <c r="N72" i="6" s="1"/>
  <c r="M148" i="6"/>
  <c r="N148" i="6" s="1"/>
  <c r="M149" i="6"/>
  <c r="N149" i="6" s="1"/>
  <c r="M200" i="6"/>
  <c r="N200" i="6" s="1"/>
  <c r="M225" i="6"/>
  <c r="N225" i="6" s="1"/>
  <c r="M317" i="6"/>
  <c r="N317" i="6" s="1"/>
  <c r="M322" i="6"/>
  <c r="N322" i="6" s="1"/>
  <c r="M539" i="6"/>
  <c r="N539" i="6" s="1"/>
  <c r="P764" i="6"/>
  <c r="M648" i="6"/>
  <c r="N648" i="6" s="1"/>
  <c r="M28" i="6"/>
  <c r="N28" i="6" s="1"/>
  <c r="M90" i="6"/>
  <c r="N90" i="6" s="1"/>
  <c r="M272" i="6"/>
  <c r="N272" i="6" s="1"/>
  <c r="M306" i="6"/>
  <c r="N306" i="6" s="1"/>
  <c r="M386" i="6"/>
  <c r="N386" i="6" s="1"/>
  <c r="P507" i="6"/>
  <c r="P514" i="6"/>
  <c r="P555" i="6"/>
  <c r="P571" i="6"/>
  <c r="P671" i="6"/>
  <c r="P703" i="6"/>
  <c r="P749" i="6"/>
  <c r="M515" i="6"/>
  <c r="N515" i="6" s="1"/>
  <c r="M520" i="6"/>
  <c r="N520" i="6" s="1"/>
  <c r="M683" i="6"/>
  <c r="N683" i="6" s="1"/>
  <c r="M384" i="6"/>
  <c r="N384" i="6" s="1"/>
  <c r="M446" i="6"/>
  <c r="N446" i="6" s="1"/>
  <c r="M80" i="6"/>
  <c r="N80" i="6" s="1"/>
  <c r="M188" i="6"/>
  <c r="N188" i="6" s="1"/>
  <c r="P81" i="6"/>
  <c r="M128" i="6"/>
  <c r="N128" i="6" s="1"/>
  <c r="M286" i="6"/>
  <c r="N286" i="6" s="1"/>
  <c r="M111" i="6"/>
  <c r="N111" i="6" s="1"/>
  <c r="M120" i="6"/>
  <c r="N120" i="6" s="1"/>
  <c r="M135" i="6"/>
  <c r="N135" i="6" s="1"/>
  <c r="P177" i="6"/>
  <c r="M381" i="6"/>
  <c r="N381" i="6" s="1"/>
  <c r="M720" i="6"/>
  <c r="N720" i="6" s="1"/>
  <c r="M241" i="6"/>
  <c r="N241" i="6" s="1"/>
  <c r="M224" i="6"/>
  <c r="N224" i="6" s="1"/>
  <c r="M751" i="6"/>
  <c r="N751" i="6" s="1"/>
  <c r="M326" i="6"/>
  <c r="N326" i="6" s="1"/>
  <c r="M427" i="6"/>
  <c r="N427" i="6" s="1"/>
  <c r="M310" i="6"/>
  <c r="N310" i="6" s="1"/>
  <c r="M362" i="6"/>
  <c r="N362" i="6" s="1"/>
  <c r="M24" i="6"/>
  <c r="N24" i="6" s="1"/>
  <c r="M624" i="6"/>
  <c r="N624" i="6" s="1"/>
  <c r="M487" i="6"/>
  <c r="N487" i="6" s="1"/>
  <c r="M598" i="6"/>
  <c r="N598" i="6" s="1"/>
  <c r="M570" i="6"/>
  <c r="N570" i="6" s="1"/>
  <c r="M552" i="6"/>
  <c r="N552" i="6" s="1"/>
  <c r="M684" i="6"/>
  <c r="N684" i="6" s="1"/>
  <c r="M42" i="6"/>
  <c r="N42" i="6" s="1"/>
  <c r="M529" i="6"/>
  <c r="N529" i="6" s="1"/>
  <c r="M531" i="6"/>
  <c r="N531" i="6" s="1"/>
  <c r="M664" i="6"/>
  <c r="N664" i="6" s="1"/>
  <c r="M699" i="6"/>
  <c r="N699" i="6" s="1"/>
  <c r="M41" i="6"/>
  <c r="N41" i="6" s="1"/>
  <c r="M99" i="6"/>
  <c r="N99" i="6" s="1"/>
  <c r="M175" i="6"/>
  <c r="N175" i="6" s="1"/>
  <c r="M249" i="6"/>
  <c r="N249" i="6" s="1"/>
  <c r="M256" i="6"/>
  <c r="N256" i="6" s="1"/>
  <c r="M420" i="6"/>
  <c r="N420" i="6" s="1"/>
  <c r="M677" i="6"/>
  <c r="N677" i="6" s="1"/>
  <c r="M678" i="6"/>
  <c r="N678" i="6" s="1"/>
  <c r="M758" i="6"/>
  <c r="N758" i="6" s="1"/>
  <c r="P672" i="6"/>
  <c r="M25" i="6"/>
  <c r="N25" i="6" s="1"/>
  <c r="M51" i="6"/>
  <c r="N51" i="6" s="1"/>
  <c r="M105" i="6"/>
  <c r="N105" i="6" s="1"/>
  <c r="M246" i="6"/>
  <c r="N246" i="6" s="1"/>
  <c r="M387" i="6"/>
  <c r="N387" i="6" s="1"/>
  <c r="P410" i="6"/>
  <c r="P424" i="6"/>
  <c r="P433" i="6"/>
  <c r="P437" i="6"/>
  <c r="P602" i="6"/>
  <c r="P606" i="6"/>
  <c r="P637" i="6"/>
  <c r="M259" i="6"/>
  <c r="N259" i="6" s="1"/>
  <c r="P259" i="6"/>
  <c r="P96" i="6"/>
  <c r="M96" i="6"/>
  <c r="N96" i="6" s="1"/>
  <c r="M261" i="6"/>
  <c r="N261" i="6" s="1"/>
  <c r="P261" i="6"/>
  <c r="P762" i="6"/>
  <c r="M762" i="6"/>
  <c r="N762" i="6" s="1"/>
  <c r="M366" i="6"/>
  <c r="N366" i="6" s="1"/>
  <c r="P366" i="6"/>
  <c r="P290" i="6"/>
  <c r="M290" i="6"/>
  <c r="N290" i="6" s="1"/>
  <c r="M347" i="6"/>
  <c r="N347" i="6" s="1"/>
  <c r="M109" i="6"/>
  <c r="N109" i="6" s="1"/>
  <c r="P109" i="6"/>
  <c r="P730" i="6"/>
  <c r="M730" i="6"/>
  <c r="N730" i="6" s="1"/>
  <c r="M735" i="6"/>
  <c r="N735" i="6" s="1"/>
  <c r="M365" i="6"/>
  <c r="N365" i="6" s="1"/>
  <c r="P365" i="6"/>
  <c r="P64" i="6"/>
  <c r="M64" i="6"/>
  <c r="N64" i="6" s="1"/>
  <c r="P189" i="6"/>
  <c r="P285" i="6"/>
  <c r="P115" i="6"/>
  <c r="P134" i="6"/>
  <c r="P186" i="6"/>
  <c r="M186" i="6"/>
  <c r="N186" i="6" s="1"/>
  <c r="M346" i="6"/>
  <c r="N346" i="6" s="1"/>
  <c r="P346" i="6"/>
  <c r="P194" i="6"/>
  <c r="M194" i="6"/>
  <c r="N194" i="6" s="1"/>
  <c r="M733" i="6"/>
  <c r="N733" i="6" s="1"/>
  <c r="P733" i="6"/>
  <c r="P337" i="6"/>
  <c r="M337" i="6"/>
  <c r="N337" i="6" s="1"/>
  <c r="M27" i="6"/>
  <c r="N27" i="6" s="1"/>
  <c r="M67" i="6"/>
  <c r="N67" i="6" s="1"/>
  <c r="M86" i="6"/>
  <c r="N86" i="6" s="1"/>
  <c r="M26" i="6"/>
  <c r="N26" i="6" s="1"/>
  <c r="M136" i="6"/>
  <c r="N136" i="6" s="1"/>
  <c r="M294" i="6"/>
  <c r="N294" i="6" s="1"/>
  <c r="M187" i="6"/>
  <c r="N187" i="6" s="1"/>
  <c r="M70" i="6"/>
  <c r="N70" i="6" s="1"/>
  <c r="M292" i="6"/>
  <c r="N292" i="6" s="1"/>
  <c r="M689" i="6"/>
  <c r="N689" i="6" s="1"/>
  <c r="M701" i="6"/>
  <c r="N701" i="6" s="1"/>
  <c r="M174" i="6"/>
  <c r="N174" i="6" s="1"/>
  <c r="M122" i="6"/>
  <c r="N122" i="6" s="1"/>
  <c r="M124" i="6"/>
  <c r="N124" i="6" s="1"/>
  <c r="M126" i="6"/>
  <c r="N126" i="6" s="1"/>
  <c r="M160" i="6"/>
  <c r="N160" i="6" s="1"/>
  <c r="M163" i="6"/>
  <c r="N163" i="6" s="1"/>
  <c r="P163" i="6"/>
  <c r="M176" i="6"/>
  <c r="N176" i="6" s="1"/>
  <c r="M178" i="6"/>
  <c r="N178" i="6" s="1"/>
  <c r="M276" i="6"/>
  <c r="N276" i="6" s="1"/>
  <c r="M39" i="6"/>
  <c r="N39" i="6" s="1"/>
  <c r="P39" i="6"/>
  <c r="P74" i="6"/>
  <c r="M74" i="6"/>
  <c r="N74" i="6" s="1"/>
  <c r="M402" i="6"/>
  <c r="N402" i="6" s="1"/>
  <c r="M744" i="6"/>
  <c r="N744" i="6" s="1"/>
  <c r="P744" i="6"/>
  <c r="P283" i="6"/>
  <c r="M283" i="6"/>
  <c r="N283" i="6" s="1"/>
  <c r="M621" i="6"/>
  <c r="N621" i="6" s="1"/>
  <c r="M352" i="6"/>
  <c r="N352" i="6" s="1"/>
  <c r="P352" i="6"/>
  <c r="M378" i="6"/>
  <c r="N378" i="6" s="1"/>
  <c r="M486" i="6"/>
  <c r="N486" i="6" s="1"/>
  <c r="M68" i="6"/>
  <c r="N68" i="6" s="1"/>
  <c r="M374" i="6"/>
  <c r="N374" i="6" s="1"/>
  <c r="M379" i="6"/>
  <c r="N379" i="6" s="1"/>
  <c r="M341" i="6"/>
  <c r="N341" i="6" s="1"/>
  <c r="M17" i="6"/>
  <c r="N17" i="6" s="1"/>
  <c r="P309" i="6"/>
  <c r="M560" i="6"/>
  <c r="N560" i="6" s="1"/>
  <c r="P741" i="6"/>
  <c r="M706" i="6"/>
  <c r="N706" i="6" s="1"/>
  <c r="P201" i="6"/>
  <c r="P214" i="6"/>
  <c r="P236" i="6"/>
  <c r="P43" i="6"/>
  <c r="M11" i="6"/>
  <c r="N11" i="6" s="1"/>
  <c r="M107" i="6"/>
  <c r="N107" i="6" s="1"/>
  <c r="M162" i="6"/>
  <c r="N162" i="6" s="1"/>
  <c r="M275" i="6"/>
  <c r="N275" i="6" s="1"/>
  <c r="M296" i="6"/>
  <c r="N296" i="6" s="1"/>
  <c r="M302" i="6"/>
  <c r="N302" i="6" s="1"/>
  <c r="M325" i="6"/>
  <c r="N325" i="6" s="1"/>
  <c r="M394" i="6"/>
  <c r="N394" i="6" s="1"/>
  <c r="P398" i="6"/>
  <c r="P403" i="6"/>
  <c r="P407" i="6"/>
  <c r="P499" i="6"/>
  <c r="P501" i="6"/>
  <c r="P503" i="6"/>
  <c r="P506" i="6"/>
  <c r="P638" i="6"/>
  <c r="P640" i="6"/>
  <c r="P651" i="6"/>
  <c r="P657" i="6"/>
  <c r="M426" i="6"/>
  <c r="N426" i="6" s="1"/>
  <c r="P368" i="6"/>
  <c r="M350" i="6"/>
  <c r="N350" i="6" s="1"/>
  <c r="P383" i="6"/>
  <c r="M49" i="6"/>
  <c r="N49" i="6" s="1"/>
  <c r="P62" i="6"/>
  <c r="M333" i="6"/>
  <c r="N333" i="6" s="1"/>
  <c r="P363" i="6"/>
  <c r="M299" i="6"/>
  <c r="N299" i="6" s="1"/>
  <c r="P343" i="6"/>
  <c r="M740" i="6"/>
  <c r="N740" i="6" s="1"/>
  <c r="P59" i="6"/>
  <c r="M595" i="6"/>
  <c r="N595" i="6" s="1"/>
  <c r="P268" i="6"/>
  <c r="M549" i="6"/>
  <c r="N549" i="6" s="1"/>
  <c r="M550" i="6"/>
  <c r="N550" i="6" s="1"/>
  <c r="M665" i="6"/>
  <c r="N665" i="6" s="1"/>
  <c r="M667" i="6"/>
  <c r="N667" i="6" s="1"/>
  <c r="M421" i="6"/>
  <c r="N421" i="6" s="1"/>
  <c r="M463" i="6"/>
  <c r="N463" i="6" s="1"/>
  <c r="M478" i="6"/>
  <c r="N478" i="6" s="1"/>
  <c r="M628" i="6"/>
  <c r="N628" i="6" s="1"/>
  <c r="M747" i="6"/>
  <c r="N747" i="6" s="1"/>
  <c r="M153" i="6"/>
  <c r="N153" i="6" s="1"/>
  <c r="M209" i="6"/>
  <c r="N209" i="6" s="1"/>
  <c r="M245" i="6"/>
  <c r="N245" i="6" s="1"/>
  <c r="M248" i="6"/>
  <c r="N248" i="6" s="1"/>
  <c r="M625" i="6"/>
  <c r="N625" i="6" s="1"/>
  <c r="M338" i="6"/>
  <c r="N338" i="6" s="1"/>
  <c r="M348" i="6"/>
  <c r="N348" i="6" s="1"/>
  <c r="M468" i="6"/>
  <c r="N468" i="6" s="1"/>
  <c r="M474" i="6"/>
  <c r="N474" i="6" s="1"/>
  <c r="M674" i="6"/>
  <c r="N674" i="6" s="1"/>
  <c r="M692" i="6"/>
  <c r="N692" i="6" s="1"/>
  <c r="M723" i="6"/>
  <c r="N723" i="6" s="1"/>
  <c r="M736" i="6"/>
  <c r="N736" i="6" s="1"/>
  <c r="M650" i="6"/>
  <c r="N650" i="6" s="1"/>
  <c r="M654" i="6"/>
  <c r="N654" i="6" s="1"/>
  <c r="M22" i="6"/>
  <c r="N22" i="6" s="1"/>
  <c r="M497" i="6"/>
  <c r="N497" i="6" s="1"/>
  <c r="M580" i="6"/>
  <c r="N580" i="6" s="1"/>
  <c r="M609" i="6"/>
  <c r="N609" i="6" s="1"/>
  <c r="M679" i="6"/>
  <c r="N679" i="6" s="1"/>
  <c r="M722" i="6"/>
  <c r="N722" i="6" s="1"/>
  <c r="M450" i="6"/>
  <c r="N450" i="6" s="1"/>
  <c r="M537" i="6"/>
  <c r="N537" i="6" s="1"/>
  <c r="M416" i="6"/>
  <c r="N416" i="6" s="1"/>
  <c r="M419" i="6"/>
  <c r="N419" i="6" s="1"/>
  <c r="P453" i="6"/>
  <c r="M76" i="6"/>
  <c r="N76" i="6" s="1"/>
  <c r="P596" i="6"/>
  <c r="M535" i="6"/>
  <c r="N535" i="6" s="1"/>
  <c r="P675" i="6"/>
  <c r="M717" i="6"/>
  <c r="N717" i="6" s="1"/>
  <c r="M242" i="6"/>
  <c r="N242" i="6" s="1"/>
  <c r="P604" i="6"/>
  <c r="P605" i="6"/>
  <c r="M211" i="6"/>
  <c r="N211" i="6" s="1"/>
  <c r="P399" i="6"/>
  <c r="M263" i="6"/>
  <c r="N263" i="6" s="1"/>
  <c r="M208" i="6"/>
  <c r="N208" i="6" s="1"/>
  <c r="P234" i="6"/>
  <c r="P247" i="6"/>
  <c r="P359" i="6"/>
  <c r="M371" i="6"/>
  <c r="N371" i="6" s="1"/>
  <c r="M20" i="6"/>
  <c r="N20" i="6" s="1"/>
  <c r="M165" i="6"/>
  <c r="N165" i="6" s="1"/>
  <c r="M274" i="6"/>
  <c r="N274" i="6" s="1"/>
  <c r="M293" i="6"/>
  <c r="N293" i="6" s="1"/>
  <c r="M327" i="6"/>
  <c r="N327" i="6" s="1"/>
  <c r="M389" i="6"/>
  <c r="N389" i="6" s="1"/>
  <c r="P438" i="6"/>
  <c r="P443" i="6"/>
  <c r="P455" i="6"/>
  <c r="P470" i="6"/>
  <c r="P587" i="6"/>
  <c r="P589" i="6"/>
  <c r="P591" i="6"/>
  <c r="P594" i="6"/>
  <c r="P750" i="6"/>
  <c r="P760" i="6"/>
  <c r="P766" i="6"/>
  <c r="M97" i="6"/>
  <c r="N97" i="6" s="1"/>
  <c r="P524" i="6"/>
  <c r="M525" i="6"/>
  <c r="N525" i="6" s="1"/>
  <c r="P569" i="6"/>
  <c r="M108" i="6"/>
  <c r="N108" i="6" s="1"/>
  <c r="P140" i="6"/>
  <c r="M584" i="6"/>
  <c r="N584" i="6" s="1"/>
  <c r="P661" i="6"/>
  <c r="M491" i="6"/>
  <c r="N491" i="6" s="1"/>
  <c r="P494" i="6"/>
  <c r="M635" i="6"/>
  <c r="N635" i="6" s="1"/>
  <c r="P83" i="6"/>
  <c r="M544" i="6"/>
  <c r="N544" i="6" s="1"/>
  <c r="M558" i="6"/>
  <c r="N558" i="6" s="1"/>
  <c r="M559" i="6"/>
  <c r="N559" i="6" s="1"/>
  <c r="M265" i="6"/>
  <c r="N265" i="6" s="1"/>
  <c r="M714" i="6"/>
  <c r="N714" i="6" s="1"/>
  <c r="M482" i="6"/>
  <c r="N482" i="6" s="1"/>
  <c r="M92" i="6"/>
  <c r="N92" i="6" s="1"/>
  <c r="M228" i="6"/>
  <c r="N228" i="6" s="1"/>
  <c r="M229" i="6"/>
  <c r="N229" i="6" s="1"/>
  <c r="M271" i="6"/>
  <c r="N271" i="6" s="1"/>
  <c r="M262" i="6"/>
  <c r="N262" i="6" s="1"/>
  <c r="M307" i="6"/>
  <c r="N307" i="6" s="1"/>
  <c r="M460" i="6"/>
  <c r="N460" i="6" s="1"/>
  <c r="M565" i="6"/>
  <c r="N565" i="6" s="1"/>
  <c r="M708" i="6"/>
  <c r="N708" i="6" s="1"/>
  <c r="M709" i="6"/>
  <c r="N709" i="6" s="1"/>
  <c r="P658" i="6"/>
  <c r="P693" i="6"/>
  <c r="M693" i="6"/>
  <c r="N693" i="6" s="1"/>
  <c r="P666" i="6"/>
  <c r="M666" i="6"/>
  <c r="N666" i="6" s="1"/>
  <c r="P18" i="6"/>
  <c r="M18" i="6"/>
  <c r="N18" i="6" s="1"/>
  <c r="P614" i="6"/>
  <c r="M614" i="6"/>
  <c r="N614" i="6" s="1"/>
  <c r="P55" i="6"/>
  <c r="M55" i="6"/>
  <c r="N55" i="6" s="1"/>
  <c r="P77" i="6"/>
  <c r="M77" i="6"/>
  <c r="N77" i="6" s="1"/>
  <c r="P13" i="6"/>
  <c r="M13" i="6"/>
  <c r="N13" i="6" s="1"/>
  <c r="P94" i="6"/>
  <c r="M94" i="6"/>
  <c r="N94" i="6" s="1"/>
  <c r="P226" i="6"/>
  <c r="M226" i="6"/>
  <c r="N226" i="6" s="1"/>
  <c r="P643" i="6"/>
  <c r="M643" i="6"/>
  <c r="N643" i="6" s="1"/>
  <c r="P611" i="6"/>
  <c r="M611" i="6"/>
  <c r="N611" i="6" s="1"/>
  <c r="M213" i="6"/>
  <c r="N213" i="6" s="1"/>
  <c r="P213" i="6"/>
  <c r="P215" i="6"/>
  <c r="M215" i="6"/>
  <c r="N215" i="6" s="1"/>
  <c r="P282" i="6"/>
  <c r="P279" i="6"/>
  <c r="P715" i="6"/>
  <c r="P117" i="6"/>
  <c r="P154" i="6"/>
  <c r="P454" i="6"/>
  <c r="P82" i="6"/>
  <c r="P732" i="6"/>
  <c r="P754" i="6"/>
  <c r="P354" i="6"/>
  <c r="P396" i="6"/>
  <c r="P459" i="6"/>
  <c r="P697" i="6"/>
  <c r="P444" i="6"/>
  <c r="P608" i="6"/>
  <c r="M608" i="6"/>
  <c r="N608" i="6" s="1"/>
  <c r="P360" i="6"/>
  <c r="M360" i="6"/>
  <c r="N360" i="6" s="1"/>
  <c r="M415" i="6"/>
  <c r="N415" i="6" s="1"/>
  <c r="P415" i="6"/>
  <c r="P632" i="6"/>
  <c r="M632" i="6"/>
  <c r="N632" i="6" s="1"/>
  <c r="P737" i="6"/>
  <c r="M737" i="6"/>
  <c r="N737" i="6" s="1"/>
  <c r="P147" i="6"/>
  <c r="M147" i="6"/>
  <c r="N147" i="6" s="1"/>
  <c r="P308" i="6"/>
  <c r="M308" i="6"/>
  <c r="N308" i="6" s="1"/>
  <c r="M680" i="6"/>
  <c r="N680" i="6" s="1"/>
  <c r="P680" i="6"/>
  <c r="P610" i="6"/>
  <c r="M610" i="6"/>
  <c r="N610" i="6" s="1"/>
  <c r="P311" i="6"/>
  <c r="M311" i="6"/>
  <c r="N311" i="6" s="1"/>
  <c r="M449" i="6"/>
  <c r="N449" i="6" s="1"/>
  <c r="P449" i="6"/>
  <c r="M759" i="6"/>
  <c r="N759" i="6" s="1"/>
  <c r="P759" i="6"/>
  <c r="P280" i="6"/>
  <c r="P612" i="6"/>
  <c r="P114" i="6"/>
  <c r="P119" i="6"/>
  <c r="P156" i="6"/>
  <c r="P185" i="6"/>
  <c r="P289" i="6"/>
  <c r="P729" i="6"/>
  <c r="P686" i="6"/>
  <c r="P757" i="6"/>
  <c r="P351" i="6"/>
  <c r="P376" i="6"/>
  <c r="P349" i="6"/>
  <c r="P522" i="6"/>
  <c r="P240" i="6"/>
  <c r="P568" i="6"/>
  <c r="P102" i="6"/>
  <c r="P173" i="6"/>
  <c r="P133" i="6"/>
  <c r="P159" i="6"/>
  <c r="P431" i="6"/>
  <c r="P688" i="6"/>
  <c r="P112" i="6"/>
  <c r="P121" i="6"/>
  <c r="P130" i="6"/>
  <c r="P158" i="6"/>
  <c r="P170" i="6"/>
  <c r="P253" i="6"/>
  <c r="P291" i="6"/>
  <c r="P321" i="6"/>
  <c r="P75" i="6"/>
  <c r="P220" i="6"/>
  <c r="P731" i="6"/>
  <c r="P763" i="6"/>
  <c r="P391" i="6"/>
  <c r="P342" i="6"/>
  <c r="P192" i="6"/>
  <c r="P513" i="6"/>
  <c r="P319" i="6"/>
  <c r="P357" i="6"/>
  <c r="P530" i="6"/>
  <c r="P50" i="6"/>
  <c r="P138" i="6"/>
  <c r="P334" i="6"/>
  <c r="P586" i="6"/>
  <c r="P45" i="6"/>
  <c r="P492" i="6"/>
  <c r="P33" i="6"/>
  <c r="P691" i="6"/>
  <c r="P193" i="6"/>
  <c r="P526" i="6"/>
  <c r="P413" i="6"/>
  <c r="P573" i="6"/>
  <c r="P330" i="6"/>
  <c r="P465" i="6"/>
  <c r="P566" i="6"/>
  <c r="M707" i="6"/>
  <c r="N707" i="6" s="1"/>
  <c r="P707" i="6"/>
  <c r="M630" i="6"/>
  <c r="N630" i="6" s="1"/>
  <c r="P630" i="6"/>
  <c r="P660" i="6"/>
  <c r="M669" i="6"/>
  <c r="N669" i="6" s="1"/>
  <c r="P669" i="6"/>
  <c r="P339" i="6"/>
  <c r="M339" i="6"/>
  <c r="N339" i="6" s="1"/>
  <c r="P385" i="6"/>
  <c r="P519" i="6"/>
  <c r="M519" i="6"/>
  <c r="N519" i="6" s="1"/>
  <c r="P617" i="6"/>
  <c r="M617" i="6"/>
  <c r="N617" i="6" s="1"/>
  <c r="P620" i="6"/>
  <c r="M56" i="6"/>
  <c r="N56" i="6" s="1"/>
  <c r="P56" i="6"/>
  <c r="P66" i="6"/>
  <c r="M578" i="6"/>
  <c r="N578" i="6" s="1"/>
  <c r="P578" i="6"/>
  <c r="M634" i="6"/>
  <c r="N634" i="6" s="1"/>
  <c r="P634" i="6"/>
  <c r="M16" i="6"/>
  <c r="N16" i="6" s="1"/>
  <c r="P16" i="6"/>
  <c r="P53" i="6"/>
  <c r="P98" i="6"/>
  <c r="M98" i="6"/>
  <c r="N98" i="6" s="1"/>
  <c r="P145" i="6"/>
  <c r="P151" i="6"/>
  <c r="M151" i="6"/>
  <c r="N151" i="6" s="1"/>
  <c r="P197" i="6"/>
  <c r="P238" i="6"/>
  <c r="M238" i="6"/>
  <c r="N238" i="6" s="1"/>
  <c r="P418" i="6"/>
  <c r="M418" i="6"/>
  <c r="N418" i="6" s="1"/>
  <c r="P423" i="6"/>
  <c r="M521" i="6"/>
  <c r="N521" i="6" s="1"/>
  <c r="P521" i="6"/>
  <c r="P646" i="6"/>
  <c r="M646" i="6"/>
  <c r="N646" i="6" s="1"/>
  <c r="P616" i="6"/>
  <c r="M616" i="6"/>
  <c r="N616" i="6" s="1"/>
  <c r="P517" i="6"/>
  <c r="M517" i="6"/>
  <c r="N517" i="6" s="1"/>
  <c r="M212" i="6"/>
  <c r="N212" i="6" s="1"/>
  <c r="P212" i="6"/>
  <c r="P329" i="6"/>
  <c r="M329" i="6"/>
  <c r="N329" i="6" s="1"/>
  <c r="P673" i="6"/>
  <c r="M673" i="6"/>
  <c r="N673" i="6" s="1"/>
  <c r="P222" i="6"/>
  <c r="M222" i="6"/>
  <c r="N222" i="6" s="1"/>
  <c r="P32" i="6"/>
  <c r="M32" i="6"/>
  <c r="N32" i="6" s="1"/>
  <c r="P84" i="6"/>
  <c r="M84" i="6"/>
  <c r="N84" i="6" s="1"/>
  <c r="M588" i="6"/>
  <c r="N588" i="6" s="1"/>
  <c r="P588" i="6"/>
  <c r="M590" i="6"/>
  <c r="N590" i="6" s="1"/>
  <c r="P590" i="6"/>
  <c r="P753" i="6"/>
  <c r="M753" i="6"/>
  <c r="N753" i="6" s="1"/>
  <c r="P508" i="6"/>
  <c r="M508" i="6"/>
  <c r="N508" i="6" s="1"/>
  <c r="P540" i="6"/>
  <c r="M540" i="6"/>
  <c r="N540" i="6" s="1"/>
  <c r="P150" i="6"/>
  <c r="M150" i="6"/>
  <c r="N150" i="6" s="1"/>
  <c r="P412" i="6"/>
  <c r="M412" i="6"/>
  <c r="N412" i="6" s="1"/>
  <c r="P452" i="6"/>
  <c r="M452" i="6"/>
  <c r="N452" i="6" s="1"/>
  <c r="P469" i="6"/>
  <c r="M469" i="6"/>
  <c r="N469" i="6" s="1"/>
  <c r="P448" i="6"/>
  <c r="M448" i="6"/>
  <c r="N448" i="6" s="1"/>
  <c r="P171" i="6"/>
  <c r="M171" i="6"/>
  <c r="N171" i="6" s="1"/>
  <c r="P392" i="6"/>
  <c r="P95" i="6"/>
  <c r="P191" i="6"/>
  <c r="P195" i="6"/>
  <c r="P430" i="6"/>
  <c r="P125" i="6"/>
  <c r="P166" i="6"/>
  <c r="P179" i="6"/>
  <c r="P287" i="6"/>
  <c r="P432" i="6"/>
  <c r="P746" i="6"/>
  <c r="P510" i="6"/>
  <c r="P622" i="6"/>
  <c r="P332" i="6"/>
  <c r="P512" i="6"/>
  <c r="P728" i="6"/>
  <c r="P69" i="6"/>
  <c r="P218" i="6"/>
  <c r="P483" i="6"/>
  <c r="P696" i="6"/>
  <c r="P417" i="6"/>
  <c r="P267" i="6"/>
  <c r="P711" i="6"/>
  <c r="M711" i="6"/>
  <c r="N711" i="6" s="1"/>
  <c r="P509" i="6"/>
  <c r="M509" i="6"/>
  <c r="N509" i="6" s="1"/>
  <c r="M546" i="6"/>
  <c r="N546" i="6" s="1"/>
  <c r="P546" i="6"/>
  <c r="P239" i="6"/>
  <c r="M239" i="6"/>
  <c r="N239" i="6" s="1"/>
  <c r="P626" i="6"/>
  <c r="M626" i="6"/>
  <c r="N626" i="6" s="1"/>
  <c r="P58" i="6"/>
  <c r="M58" i="6"/>
  <c r="N58" i="6" s="1"/>
  <c r="P199" i="6"/>
  <c r="M199" i="6"/>
  <c r="N199" i="6" s="1"/>
  <c r="P442" i="6"/>
  <c r="M442" i="6"/>
  <c r="N442" i="6" s="1"/>
  <c r="P725" i="6"/>
  <c r="M725" i="6"/>
  <c r="N725" i="6" s="1"/>
  <c r="P284" i="6"/>
  <c r="M284" i="6"/>
  <c r="N284" i="6" s="1"/>
  <c r="M439" i="6"/>
  <c r="N439" i="6" s="1"/>
  <c r="P439" i="6"/>
  <c r="M765" i="6"/>
  <c r="N765" i="6" s="1"/>
  <c r="P765" i="6"/>
  <c r="P101" i="6"/>
  <c r="P428" i="6"/>
  <c r="P690" i="6"/>
  <c r="P110" i="6"/>
  <c r="P127" i="6"/>
  <c r="P168" i="6"/>
  <c r="P727" i="6"/>
  <c r="P137" i="6"/>
  <c r="P761" i="6"/>
  <c r="P36" i="6"/>
  <c r="P662" i="6"/>
  <c r="P48" i="6"/>
  <c r="P91" i="6"/>
  <c r="P748" i="6"/>
  <c r="P490" i="6"/>
  <c r="P721" i="6"/>
  <c r="P597" i="6"/>
  <c r="P556" i="6"/>
  <c r="P481" i="6"/>
  <c r="P547" i="6"/>
  <c r="M547" i="6"/>
  <c r="N547" i="6" s="1"/>
  <c r="P548" i="6"/>
  <c r="P553" i="6"/>
  <c r="M553" i="6"/>
  <c r="N553" i="6" s="1"/>
  <c r="P557" i="6"/>
  <c r="P582" i="6"/>
  <c r="M582" i="6"/>
  <c r="N582" i="6" s="1"/>
  <c r="P644" i="6"/>
  <c r="P668" i="6"/>
  <c r="M668" i="6"/>
  <c r="N668" i="6" s="1"/>
  <c r="P15" i="6"/>
  <c r="P266" i="6"/>
  <c r="M266" i="6"/>
  <c r="N266" i="6" s="1"/>
  <c r="P303" i="6"/>
  <c r="P528" i="6"/>
  <c r="M528" i="6"/>
  <c r="N528" i="6" s="1"/>
  <c r="P551" i="6"/>
  <c r="P726" i="6"/>
  <c r="M726" i="6"/>
  <c r="N726" i="6" s="1"/>
  <c r="P295" i="6"/>
  <c r="P479" i="6"/>
  <c r="M479" i="6"/>
  <c r="N479" i="6" s="1"/>
  <c r="P480" i="6"/>
  <c r="P554" i="6"/>
  <c r="M554" i="6"/>
  <c r="N554" i="6" s="1"/>
  <c r="P575" i="6"/>
  <c r="P752" i="6"/>
  <c r="M752" i="6"/>
  <c r="N752" i="6" s="1"/>
  <c r="P54" i="6"/>
  <c r="P581" i="6"/>
  <c r="M581" i="6"/>
  <c r="N581" i="6" s="1"/>
  <c r="P583" i="6"/>
  <c r="P574" i="6"/>
  <c r="M574" i="6"/>
  <c r="N574" i="6" s="1"/>
  <c r="P30" i="6"/>
  <c r="P93" i="6"/>
  <c r="M93" i="6"/>
  <c r="N93" i="6" s="1"/>
  <c r="P100" i="6"/>
  <c r="P221" i="6"/>
  <c r="M221" i="6"/>
  <c r="N221" i="6" s="1"/>
  <c r="P227" i="6"/>
  <c r="P230" i="6"/>
  <c r="M230" i="6"/>
  <c r="N230" i="6" s="1"/>
  <c r="P244" i="6"/>
  <c r="P250" i="6"/>
  <c r="M250" i="6"/>
  <c r="N250" i="6" s="1"/>
  <c r="P251" i="6"/>
  <c r="P440" i="6"/>
  <c r="M440" i="6"/>
  <c r="N440" i="6" s="1"/>
  <c r="P484" i="6"/>
  <c r="P629" i="6"/>
  <c r="M629" i="6"/>
  <c r="N629" i="6" s="1"/>
  <c r="P344" i="6"/>
  <c r="P631" i="6"/>
  <c r="M631" i="6"/>
  <c r="N631" i="6" s="1"/>
  <c r="P324" i="6"/>
  <c r="P380" i="6"/>
  <c r="M380" i="6"/>
  <c r="N380" i="6" s="1"/>
  <c r="P408" i="6"/>
  <c r="P466" i="6"/>
  <c r="M466" i="6"/>
  <c r="N466" i="6" s="1"/>
  <c r="P467" i="6"/>
  <c r="P541" i="6"/>
  <c r="M541" i="6"/>
  <c r="N541" i="6" s="1"/>
  <c r="P542" i="6"/>
  <c r="P567" i="6"/>
  <c r="M567" i="6"/>
  <c r="N567" i="6" s="1"/>
  <c r="P710" i="6"/>
  <c r="M710" i="6"/>
  <c r="N710" i="6" s="1"/>
  <c r="P358" i="6"/>
  <c r="M358" i="6"/>
  <c r="N358" i="6" s="1"/>
  <c r="P659" i="6"/>
  <c r="M659" i="6"/>
  <c r="N659" i="6" s="1"/>
  <c r="P414" i="6"/>
  <c r="M414" i="6"/>
  <c r="N414" i="6" s="1"/>
  <c r="P543" i="6"/>
  <c r="M543" i="6"/>
  <c r="N543" i="6" s="1"/>
  <c r="P623" i="6"/>
  <c r="M623" i="6"/>
  <c r="N623" i="6" s="1"/>
  <c r="P232" i="6"/>
  <c r="M232" i="6"/>
  <c r="N232" i="6" s="1"/>
  <c r="P601" i="6"/>
  <c r="M601" i="6"/>
  <c r="N601" i="6" s="1"/>
  <c r="P700" i="6"/>
  <c r="M700" i="6"/>
  <c r="N700" i="6" s="1"/>
  <c r="P57" i="6"/>
  <c r="M57" i="6"/>
  <c r="N57" i="6" s="1"/>
  <c r="P146" i="6"/>
  <c r="M146" i="6"/>
  <c r="N146" i="6" s="1"/>
  <c r="P198" i="6"/>
  <c r="M198" i="6"/>
  <c r="N198" i="6" s="1"/>
  <c r="P304" i="6"/>
  <c r="M304" i="6"/>
  <c r="N304" i="6" s="1"/>
  <c r="P441" i="6"/>
  <c r="M441" i="6"/>
  <c r="N441" i="6" s="1"/>
  <c r="P647" i="6"/>
  <c r="M647" i="6"/>
  <c r="N647" i="6" s="1"/>
  <c r="P724" i="6"/>
  <c r="M724" i="6"/>
  <c r="N724" i="6" s="1"/>
  <c r="P645" i="6"/>
  <c r="M645" i="6"/>
  <c r="N645" i="6" s="1"/>
  <c r="P361" i="6"/>
  <c r="P405" i="6"/>
  <c r="M405" i="6"/>
  <c r="N405" i="6" s="1"/>
  <c r="P235" i="6"/>
  <c r="M235" i="6"/>
  <c r="N235" i="6" s="1"/>
  <c r="P388" i="6"/>
  <c r="M388" i="6"/>
  <c r="N388" i="6" s="1"/>
  <c r="P615" i="6"/>
  <c r="M615" i="6"/>
  <c r="N615" i="6" s="1"/>
  <c r="P29" i="6"/>
  <c r="M29" i="6"/>
  <c r="N29" i="6" s="1"/>
  <c r="P196" i="6"/>
  <c r="M196" i="6"/>
  <c r="N196" i="6" s="1"/>
  <c r="P328" i="6"/>
  <c r="M328" i="6"/>
  <c r="N328" i="6" s="1"/>
  <c r="M476" i="6"/>
  <c r="N476" i="6" s="1"/>
  <c r="P476" i="6"/>
  <c r="M603" i="6"/>
  <c r="N603" i="6" s="1"/>
  <c r="P603" i="6"/>
  <c r="P14" i="6"/>
  <c r="P577" i="6"/>
  <c r="P572" i="6"/>
  <c r="P516" i="6"/>
  <c r="P65" i="6"/>
  <c r="M464" i="6"/>
  <c r="N464" i="6" s="1"/>
  <c r="P538" i="6"/>
  <c r="P545" i="6"/>
  <c r="P562" i="6"/>
  <c r="M676" i="6"/>
  <c r="N676" i="6" s="1"/>
  <c r="P716" i="6"/>
  <c r="P718" i="6"/>
  <c r="P719" i="6"/>
  <c r="P451" i="6"/>
  <c r="M451" i="6"/>
  <c r="N451" i="6" s="1"/>
  <c r="P422" i="6"/>
  <c r="M422" i="6"/>
  <c r="N422" i="6" s="1"/>
  <c r="P656" i="6"/>
  <c r="M656" i="6"/>
  <c r="N656" i="6" s="1"/>
  <c r="P37" i="6"/>
  <c r="M37" i="6"/>
  <c r="N37" i="6" s="1"/>
  <c r="P79" i="6"/>
  <c r="P78" i="6"/>
  <c r="M78" i="6"/>
  <c r="N78" i="6" s="1"/>
  <c r="P23" i="6"/>
  <c r="M23" i="6"/>
  <c r="N23" i="6" s="1"/>
  <c r="P89" i="6"/>
  <c r="M89" i="6"/>
  <c r="N89" i="6" s="1"/>
  <c r="P141" i="6"/>
  <c r="M141" i="6"/>
  <c r="N141" i="6" s="1"/>
  <c r="P273" i="6"/>
  <c r="M273" i="6"/>
  <c r="N273" i="6" s="1"/>
  <c r="P316" i="6"/>
  <c r="M316" i="6"/>
  <c r="N316" i="6" s="1"/>
  <c r="P372" i="6"/>
  <c r="M372" i="6"/>
  <c r="N372" i="6" s="1"/>
  <c r="P636" i="6"/>
  <c r="M636" i="6"/>
  <c r="N636" i="6" s="1"/>
  <c r="P323" i="6"/>
  <c r="M323" i="6"/>
  <c r="N323" i="6" s="1"/>
  <c r="P390" i="6"/>
  <c r="M390" i="6"/>
  <c r="N390" i="6" s="1"/>
  <c r="P21" i="6"/>
  <c r="M21" i="6"/>
  <c r="N21" i="6" s="1"/>
  <c r="P106" i="6"/>
  <c r="M106" i="6"/>
  <c r="N106" i="6" s="1"/>
  <c r="P277" i="6"/>
  <c r="M277" i="6"/>
  <c r="N277" i="6" s="1"/>
  <c r="M472" i="6"/>
  <c r="N472" i="6" s="1"/>
  <c r="P472" i="6"/>
  <c r="M599" i="6"/>
  <c r="N599" i="6" s="1"/>
  <c r="P599" i="6"/>
  <c r="P52" i="6"/>
  <c r="P144" i="6"/>
  <c r="P60" i="6"/>
  <c r="P369" i="6"/>
  <c r="P340" i="6"/>
  <c r="P462" i="6"/>
  <c r="P527" i="6"/>
  <c r="P534" i="6"/>
  <c r="P536" i="6"/>
  <c r="P681" i="6"/>
  <c r="P682" i="6"/>
  <c r="P687" i="6"/>
  <c r="P312" i="6"/>
  <c r="M312" i="6"/>
  <c r="N312" i="6" s="1"/>
  <c r="P663" i="6"/>
  <c r="M663" i="6"/>
  <c r="N663" i="6" s="1"/>
  <c r="P318" i="6"/>
  <c r="M318" i="6"/>
  <c r="N318" i="6" s="1"/>
  <c r="P270" i="6"/>
  <c r="M270" i="6"/>
  <c r="N270" i="6" s="1"/>
  <c r="P485" i="6"/>
  <c r="M485" i="6"/>
  <c r="N485" i="6" s="1"/>
  <c r="P44" i="6"/>
  <c r="M44" i="6"/>
  <c r="N44" i="6" s="1"/>
  <c r="P161" i="6"/>
  <c r="M161" i="6"/>
  <c r="N161" i="6" s="1"/>
  <c r="P183" i="6"/>
  <c r="M183" i="6"/>
  <c r="N183" i="6" s="1"/>
  <c r="P300" i="6"/>
  <c r="M300" i="6"/>
  <c r="N300" i="6" s="1"/>
  <c r="P377" i="6"/>
  <c r="M377" i="6"/>
  <c r="N377" i="6" s="1"/>
  <c r="M406" i="6"/>
  <c r="N406" i="6" s="1"/>
  <c r="P406" i="6"/>
  <c r="M435" i="6"/>
  <c r="N435" i="6" s="1"/>
  <c r="P435" i="6"/>
  <c r="M505" i="6"/>
  <c r="N505" i="6" s="1"/>
  <c r="P505" i="6"/>
  <c r="M564" i="6"/>
  <c r="N564" i="6" s="1"/>
  <c r="P564" i="6"/>
  <c r="M653" i="6"/>
  <c r="N653" i="6" s="1"/>
  <c r="P653" i="6"/>
  <c r="M738" i="6"/>
  <c r="N738" i="6" s="1"/>
  <c r="P738" i="6"/>
  <c r="P243" i="6"/>
  <c r="P436" i="6"/>
  <c r="P561" i="6"/>
  <c r="P698" i="6"/>
  <c r="P255" i="6"/>
  <c r="P305" i="6"/>
  <c r="P447" i="6"/>
  <c r="P216" i="6"/>
  <c r="P217" i="6"/>
  <c r="P257" i="6"/>
  <c r="P252" i="6"/>
  <c r="P223" i="6"/>
  <c r="P264" i="6"/>
  <c r="P269" i="6"/>
  <c r="P103" i="6"/>
  <c r="M103" i="6"/>
  <c r="N103" i="6" s="1"/>
  <c r="P278" i="6"/>
  <c r="M278" i="6"/>
  <c r="N278" i="6" s="1"/>
  <c r="P46" i="6"/>
  <c r="M411" i="6"/>
  <c r="N411" i="6" s="1"/>
  <c r="P411" i="6"/>
  <c r="M425" i="6"/>
  <c r="N425" i="6" s="1"/>
  <c r="P425" i="6"/>
  <c r="M495" i="6"/>
  <c r="N495" i="6" s="1"/>
  <c r="P495" i="6"/>
  <c r="M511" i="6"/>
  <c r="N511" i="6" s="1"/>
  <c r="P511" i="6"/>
  <c r="M532" i="6"/>
  <c r="N532" i="6" s="1"/>
  <c r="P532" i="6"/>
  <c r="M633" i="6"/>
  <c r="N633" i="6" s="1"/>
  <c r="P633" i="6"/>
  <c r="M670" i="6"/>
  <c r="N670" i="6" s="1"/>
  <c r="P670" i="6"/>
  <c r="M702" i="6"/>
  <c r="N702" i="6" s="1"/>
  <c r="P702" i="6"/>
  <c r="P649" i="6"/>
  <c r="P755" i="6"/>
  <c r="P203" i="6"/>
  <c r="P204" i="6"/>
  <c r="P207" i="6"/>
  <c r="M207" i="6"/>
  <c r="N207" i="6" s="1"/>
  <c r="P400" i="6"/>
  <c r="M400" i="6"/>
  <c r="N400" i="6" s="1"/>
  <c r="P31" i="6"/>
  <c r="M31" i="6"/>
  <c r="N31" i="6" s="1"/>
  <c r="P85" i="6"/>
  <c r="M85" i="6"/>
  <c r="N85" i="6" s="1"/>
  <c r="P142" i="6"/>
  <c r="M142" i="6"/>
  <c r="N142" i="6" s="1"/>
  <c r="P184" i="6"/>
  <c r="M184" i="6"/>
  <c r="N184" i="6" s="1"/>
  <c r="P281" i="6"/>
  <c r="M281" i="6"/>
  <c r="N281" i="6" s="1"/>
  <c r="P313" i="6"/>
  <c r="M313" i="6"/>
  <c r="N313" i="6" s="1"/>
  <c r="P373" i="6"/>
  <c r="M373" i="6"/>
  <c r="N373" i="6" s="1"/>
  <c r="P397" i="6"/>
  <c r="M397" i="6"/>
  <c r="N397" i="6" s="1"/>
  <c r="M401" i="6"/>
  <c r="N401" i="6" s="1"/>
  <c r="P401" i="6"/>
  <c r="M457" i="6"/>
  <c r="N457" i="6" s="1"/>
  <c r="P457" i="6"/>
  <c r="M500" i="6"/>
  <c r="N500" i="6" s="1"/>
  <c r="P500" i="6"/>
  <c r="M502" i="6"/>
  <c r="N502" i="6" s="1"/>
  <c r="P502" i="6"/>
  <c r="M593" i="6"/>
  <c r="N593" i="6" s="1"/>
  <c r="P593" i="6"/>
  <c r="M639" i="6"/>
  <c r="N639" i="6" s="1"/>
  <c r="P639" i="6"/>
  <c r="M642" i="6"/>
  <c r="N642" i="6" s="1"/>
  <c r="P642" i="6"/>
  <c r="M768" i="6"/>
  <c r="N768" i="6" s="1"/>
  <c r="P768" i="6"/>
  <c r="P202" i="6"/>
  <c r="P210" i="6"/>
  <c r="P231" i="6"/>
  <c r="P237" i="6"/>
  <c r="P314" i="6"/>
  <c r="P576" i="6"/>
  <c r="P47" i="6"/>
  <c r="M404" i="6"/>
  <c r="N404" i="6" s="1"/>
  <c r="P404" i="6"/>
  <c r="M434" i="6"/>
  <c r="N434" i="6" s="1"/>
  <c r="P434" i="6"/>
  <c r="M456" i="6"/>
  <c r="N456" i="6" s="1"/>
  <c r="P456" i="6"/>
  <c r="M489" i="6"/>
  <c r="N489" i="6" s="1"/>
  <c r="P489" i="6"/>
  <c r="M504" i="6"/>
  <c r="N504" i="6" s="1"/>
  <c r="P504" i="6"/>
  <c r="M563" i="6"/>
  <c r="N563" i="6" s="1"/>
  <c r="P563" i="6"/>
  <c r="M592" i="6"/>
  <c r="N592" i="6" s="1"/>
  <c r="P592" i="6"/>
  <c r="M607" i="6"/>
  <c r="N607" i="6" s="1"/>
  <c r="P607" i="6"/>
  <c r="M652" i="6"/>
  <c r="N652" i="6" s="1"/>
  <c r="P652" i="6"/>
  <c r="M712" i="6"/>
  <c r="N712" i="6" s="1"/>
  <c r="P712" i="6"/>
  <c r="M767" i="6"/>
  <c r="N767" i="6" s="1"/>
  <c r="P767" i="6"/>
  <c r="C15" i="5" l="1"/>
  <c r="C9" i="5"/>
  <c r="C3" i="5"/>
  <c r="E9" i="5" l="1"/>
  <c r="C9" i="3"/>
  <c r="B5" i="2" l="1"/>
  <c r="C6" i="3" s="1"/>
  <c r="B4" i="2"/>
  <c r="C5" i="3" s="1"/>
  <c r="B6" i="2"/>
  <c r="C7" i="3" s="1"/>
  <c r="B11" i="2" l="1"/>
  <c r="C10" i="3" s="1"/>
  <c r="B7" i="2" l="1"/>
  <c r="B12" i="2" l="1"/>
  <c r="C11" i="3" s="1"/>
  <c r="B13" i="2" l="1"/>
  <c r="N9" i="7" l="1"/>
  <c r="O9" i="7" s="1"/>
  <c r="Q9" i="7"/>
  <c r="Q24" i="7"/>
  <c r="N24" i="7"/>
  <c r="O24" i="7" s="1"/>
  <c r="Q13" i="7"/>
  <c r="N13" i="7"/>
  <c r="O13" i="7" s="1"/>
  <c r="N379" i="7" l="1"/>
  <c r="O379" i="7" s="1"/>
  <c r="Q379" i="7"/>
  <c r="N363" i="7"/>
  <c r="O363" i="7" s="1"/>
  <c r="Q363" i="7"/>
  <c r="Q15" i="7"/>
  <c r="N15" i="7"/>
  <c r="O15" i="7" s="1"/>
  <c r="Q392" i="7"/>
  <c r="N392" i="7"/>
  <c r="O392" i="7" s="1"/>
  <c r="Q11" i="7" l="1"/>
  <c r="N11" i="7"/>
  <c r="O11" i="7" s="1"/>
  <c r="N56" i="7" l="1"/>
  <c r="O56" i="7" s="1"/>
  <c r="Q56" i="7"/>
  <c r="Q67" i="7"/>
  <c r="N67" i="7"/>
  <c r="O67" i="7" s="1"/>
  <c r="N20" i="7"/>
  <c r="O20" i="7" s="1"/>
  <c r="Q20" i="7"/>
  <c r="N218" i="7" l="1"/>
  <c r="O218" i="7" s="1"/>
  <c r="Q218" i="7"/>
  <c r="Q450" i="7"/>
  <c r="N450" i="7"/>
  <c r="O450" i="7" s="1"/>
  <c r="N170" i="7" l="1"/>
  <c r="O170" i="7" s="1"/>
  <c r="Q170" i="7"/>
  <c r="N19" i="7"/>
  <c r="O19" i="7" s="1"/>
  <c r="Q19" i="7"/>
  <c r="N200" i="7"/>
  <c r="O200" i="7" s="1"/>
  <c r="Q200" i="7"/>
  <c r="N21" i="7"/>
  <c r="O21" i="7" s="1"/>
  <c r="Q21" i="7"/>
  <c r="N84" i="7"/>
  <c r="O84" i="7" s="1"/>
  <c r="Q84" i="7"/>
  <c r="N16" i="7"/>
  <c r="O16" i="7" s="1"/>
  <c r="Q16" i="7"/>
  <c r="N306" i="7"/>
  <c r="O306" i="7" s="1"/>
  <c r="Q306" i="7"/>
  <c r="Q419" i="7"/>
  <c r="N419" i="7"/>
  <c r="O419" i="7" s="1"/>
  <c r="N174" i="7"/>
  <c r="O174" i="7" s="1"/>
  <c r="Q174" i="7"/>
  <c r="Q420" i="7"/>
  <c r="N420" i="7"/>
  <c r="O420" i="7" s="1"/>
  <c r="Q145" i="7"/>
  <c r="N145" i="7"/>
  <c r="O145" i="7" s="1"/>
  <c r="Q143" i="7"/>
  <c r="N143" i="7"/>
  <c r="O143" i="7" s="1"/>
  <c r="Q449" i="7"/>
  <c r="N449" i="7"/>
  <c r="O449" i="7" s="1"/>
  <c r="N28" i="7"/>
  <c r="O28" i="7" s="1"/>
  <c r="Q28" i="7"/>
  <c r="Q142" i="7"/>
  <c r="N142" i="7"/>
  <c r="O142" i="7" s="1"/>
  <c r="Q319" i="7"/>
  <c r="N319" i="7"/>
  <c r="O319" i="7" s="1"/>
  <c r="N92" i="7"/>
  <c r="O92" i="7" s="1"/>
  <c r="Q92" i="7"/>
  <c r="N14" i="7"/>
  <c r="O14" i="7" s="1"/>
  <c r="Q14" i="7"/>
  <c r="N393" i="7" l="1"/>
  <c r="O393" i="7" s="1"/>
  <c r="Q393" i="7"/>
  <c r="Q523" i="7"/>
  <c r="N523" i="7"/>
  <c r="O523" i="7" s="1"/>
  <c r="Q539" i="7"/>
  <c r="N539" i="7"/>
  <c r="O539" i="7" s="1"/>
  <c r="Q538" i="7"/>
  <c r="N538" i="7"/>
  <c r="O538" i="7" s="1"/>
  <c r="N547" i="7"/>
  <c r="O547" i="7" s="1"/>
  <c r="Q547" i="7"/>
  <c r="Q35" i="7" l="1"/>
  <c r="N35" i="7"/>
  <c r="O35" i="7" s="1"/>
  <c r="N256" i="7"/>
  <c r="O256" i="7" s="1"/>
  <c r="Q256" i="7"/>
  <c r="Q552" i="7"/>
  <c r="N552" i="7"/>
  <c r="O552" i="7" s="1"/>
  <c r="Q451" i="7"/>
  <c r="N451" i="7"/>
  <c r="O451" i="7" s="1"/>
  <c r="N151" i="7"/>
  <c r="O151" i="7" s="1"/>
  <c r="Q151" i="7"/>
  <c r="Q489" i="7"/>
  <c r="N489" i="7"/>
  <c r="O489" i="7" s="1"/>
  <c r="Q457" i="7"/>
  <c r="N457" i="7"/>
  <c r="O457" i="7" s="1"/>
  <c r="Q77" i="7"/>
  <c r="N77" i="7"/>
  <c r="O77" i="7" s="1"/>
  <c r="Q250" i="7"/>
  <c r="N250" i="7"/>
  <c r="O250" i="7" s="1"/>
  <c r="N378" i="7"/>
  <c r="O378" i="7" s="1"/>
  <c r="Q378" i="7"/>
  <c r="Q325" i="7"/>
  <c r="N325" i="7"/>
  <c r="O325" i="7" s="1"/>
  <c r="N555" i="7"/>
  <c r="O555" i="7" s="1"/>
  <c r="Q555" i="7"/>
  <c r="N152" i="7" l="1"/>
  <c r="O152" i="7" s="1"/>
  <c r="Q152" i="7"/>
  <c r="Q414" i="7" l="1"/>
  <c r="N414" i="7"/>
  <c r="O414" i="7" s="1"/>
  <c r="N131" i="7"/>
  <c r="O131" i="7" s="1"/>
  <c r="Q131" i="7"/>
  <c r="Q461" i="7"/>
  <c r="N461" i="7"/>
  <c r="O461" i="7" s="1"/>
  <c r="Q113" i="7"/>
  <c r="N113" i="7"/>
  <c r="O113" i="7" s="1"/>
  <c r="N260" i="7" l="1"/>
  <c r="O260" i="7" s="1"/>
  <c r="Q260" i="7"/>
  <c r="Q182" i="7" l="1"/>
  <c r="N182" i="7"/>
  <c r="O182" i="7" s="1"/>
  <c r="N37" i="7"/>
  <c r="O37" i="7" s="1"/>
  <c r="Q37" i="7"/>
  <c r="Q38" i="7"/>
  <c r="N38" i="7"/>
  <c r="O38" i="7" s="1"/>
  <c r="N389" i="7" l="1"/>
  <c r="O389" i="7" s="1"/>
  <c r="Q389" i="7"/>
  <c r="N238" i="7"/>
  <c r="O238" i="7" s="1"/>
  <c r="Q238" i="7"/>
  <c r="Q201" i="7"/>
  <c r="N201" i="7"/>
  <c r="O201" i="7" s="1"/>
  <c r="Q264" i="7"/>
  <c r="N264" i="7"/>
  <c r="O264" i="7" s="1"/>
  <c r="Q40" i="7"/>
  <c r="N40" i="7"/>
  <c r="O40" i="7" s="1"/>
  <c r="Q103" i="7"/>
  <c r="N103" i="7"/>
  <c r="O103" i="7" s="1"/>
  <c r="N399" i="7"/>
  <c r="O399" i="7" s="1"/>
  <c r="Q399" i="7"/>
  <c r="N542" i="7"/>
  <c r="O542" i="7" s="1"/>
  <c r="Q542" i="7"/>
  <c r="Q215" i="7" l="1"/>
  <c r="N215" i="7"/>
  <c r="O215" i="7" s="1"/>
  <c r="N39" i="7" l="1"/>
  <c r="O39" i="7" s="1"/>
  <c r="Q39" i="7"/>
  <c r="Q91" i="7"/>
  <c r="N91" i="7"/>
  <c r="O91" i="7" s="1"/>
  <c r="N446" i="7"/>
  <c r="O446" i="7" s="1"/>
  <c r="Q446" i="7"/>
  <c r="Q208" i="7"/>
  <c r="N208" i="7"/>
  <c r="O208" i="7" s="1"/>
  <c r="N278" i="7"/>
  <c r="O278" i="7" s="1"/>
  <c r="Q278" i="7"/>
  <c r="Q553" i="7"/>
  <c r="N553" i="7"/>
  <c r="O553" i="7" s="1"/>
  <c r="N513" i="7"/>
  <c r="O513" i="7" s="1"/>
  <c r="Q513" i="7"/>
  <c r="Q10" i="7"/>
  <c r="N10" i="7"/>
  <c r="O10" i="7" s="1"/>
  <c r="Q544" i="7" l="1"/>
  <c r="N544" i="7"/>
  <c r="O544" i="7" s="1"/>
  <c r="N382" i="7"/>
  <c r="O382" i="7" s="1"/>
  <c r="Q382" i="7"/>
  <c r="Q338" i="7"/>
  <c r="N338" i="7"/>
  <c r="O338" i="7" s="1"/>
  <c r="N185" i="7"/>
  <c r="O185" i="7" s="1"/>
  <c r="Q185" i="7"/>
  <c r="Q330" i="7"/>
  <c r="N330" i="7"/>
  <c r="O330" i="7" s="1"/>
  <c r="Q410" i="7"/>
  <c r="N410" i="7"/>
  <c r="O410" i="7" s="1"/>
  <c r="Q364" i="7"/>
  <c r="N364" i="7"/>
  <c r="O364" i="7" s="1"/>
  <c r="Q535" i="7"/>
  <c r="N535" i="7"/>
  <c r="O535" i="7" s="1"/>
  <c r="N517" i="7"/>
  <c r="O517" i="7" s="1"/>
  <c r="Q517" i="7"/>
  <c r="N432" i="7"/>
  <c r="O432" i="7" s="1"/>
  <c r="Q432" i="7"/>
  <c r="Q167" i="7"/>
  <c r="N167" i="7"/>
  <c r="O167" i="7" s="1"/>
  <c r="Q343" i="7"/>
  <c r="N343" i="7"/>
  <c r="O343" i="7" s="1"/>
  <c r="Q496" i="7"/>
  <c r="N496" i="7"/>
  <c r="O496" i="7" s="1"/>
  <c r="Q458" i="7"/>
  <c r="N458" i="7"/>
  <c r="O458" i="7" s="1"/>
  <c r="Q310" i="7"/>
  <c r="N310" i="7"/>
  <c r="O310" i="7" s="1"/>
  <c r="N150" i="7"/>
  <c r="O150" i="7" s="1"/>
  <c r="Q150" i="7"/>
  <c r="N18" i="7"/>
  <c r="O18" i="7" s="1"/>
  <c r="Q18" i="7"/>
  <c r="N473" i="7"/>
  <c r="O473" i="7" s="1"/>
  <c r="Q473" i="7"/>
  <c r="N31" i="7"/>
  <c r="O31" i="7" s="1"/>
  <c r="Q31" i="7"/>
  <c r="Q369" i="7"/>
  <c r="N369" i="7"/>
  <c r="O369" i="7" s="1"/>
  <c r="Q111" i="7"/>
  <c r="N111" i="7"/>
  <c r="O111" i="7" s="1"/>
  <c r="Q527" i="7"/>
  <c r="N527" i="7"/>
  <c r="O527" i="7" s="1"/>
  <c r="N313" i="7"/>
  <c r="O313" i="7" s="1"/>
  <c r="Q313" i="7"/>
  <c r="Q134" i="7"/>
  <c r="N134" i="7"/>
  <c r="O134" i="7" s="1"/>
  <c r="N141" i="7"/>
  <c r="O141" i="7" s="1"/>
  <c r="Q141" i="7"/>
  <c r="N395" i="7"/>
  <c r="O395" i="7" s="1"/>
  <c r="Q395" i="7"/>
  <c r="N359" i="7"/>
  <c r="O359" i="7" s="1"/>
  <c r="Q359" i="7"/>
  <c r="Q187" i="7"/>
  <c r="N187" i="7"/>
  <c r="O187" i="7" s="1"/>
  <c r="N430" i="7"/>
  <c r="O430" i="7" s="1"/>
  <c r="Q430" i="7"/>
  <c r="Q456" i="7"/>
  <c r="N456" i="7"/>
  <c r="O456" i="7" s="1"/>
  <c r="N49" i="7"/>
  <c r="O49" i="7" s="1"/>
  <c r="Q49" i="7"/>
  <c r="Q123" i="7"/>
  <c r="N123" i="7"/>
  <c r="O123" i="7" s="1"/>
  <c r="N198" i="7"/>
  <c r="O198" i="7" s="1"/>
  <c r="Q198" i="7"/>
  <c r="N336" i="7"/>
  <c r="O336" i="7" s="1"/>
  <c r="Q336" i="7"/>
  <c r="Q169" i="7"/>
  <c r="N169" i="7"/>
  <c r="O169" i="7" s="1"/>
  <c r="N307" i="7"/>
  <c r="O307" i="7" s="1"/>
  <c r="Q307" i="7"/>
  <c r="N357" i="7"/>
  <c r="O357" i="7" s="1"/>
  <c r="Q357" i="7"/>
  <c r="Q505" i="7"/>
  <c r="N505" i="7"/>
  <c r="O505" i="7" s="1"/>
  <c r="Q415" i="7"/>
  <c r="N415" i="7"/>
  <c r="O415" i="7" s="1"/>
  <c r="N488" i="7"/>
  <c r="O488" i="7" s="1"/>
  <c r="Q488" i="7"/>
  <c r="Q409" i="7"/>
  <c r="N409" i="7"/>
  <c r="O409" i="7" s="1"/>
  <c r="N354" i="7"/>
  <c r="O354" i="7" s="1"/>
  <c r="Q354" i="7"/>
  <c r="Q333" i="7"/>
  <c r="N333" i="7"/>
  <c r="O333" i="7" s="1"/>
  <c r="N65" i="7"/>
  <c r="O65" i="7" s="1"/>
  <c r="Q65" i="7"/>
  <c r="N136" i="7"/>
  <c r="O136" i="7" s="1"/>
  <c r="Q136" i="7"/>
  <c r="N388" i="7"/>
  <c r="O388" i="7" s="1"/>
  <c r="Q388" i="7"/>
  <c r="Q94" i="7"/>
  <c r="N94" i="7"/>
  <c r="O94" i="7" s="1"/>
  <c r="Q147" i="7"/>
  <c r="N147" i="7"/>
  <c r="O147" i="7" s="1"/>
  <c r="N153" i="7"/>
  <c r="O153" i="7" s="1"/>
  <c r="Q153" i="7"/>
  <c r="Q511" i="7"/>
  <c r="N511" i="7"/>
  <c r="O511" i="7" s="1"/>
  <c r="Q435" i="7"/>
  <c r="N435" i="7"/>
  <c r="O435" i="7" s="1"/>
  <c r="Q58" i="7"/>
  <c r="N58" i="7"/>
  <c r="O58" i="7" s="1"/>
  <c r="N146" i="7"/>
  <c r="O146" i="7" s="1"/>
  <c r="Q146" i="7"/>
  <c r="N140" i="7"/>
  <c r="O140" i="7" s="1"/>
  <c r="Q140" i="7"/>
  <c r="Q303" i="7"/>
  <c r="N303" i="7"/>
  <c r="O303" i="7" s="1"/>
  <c r="N45" i="7"/>
  <c r="O45" i="7" s="1"/>
  <c r="Q45" i="7"/>
  <c r="Q493" i="7"/>
  <c r="N493" i="7"/>
  <c r="O493" i="7" s="1"/>
  <c r="N157" i="7"/>
  <c r="O157" i="7" s="1"/>
  <c r="Q157" i="7"/>
  <c r="Q41" i="7"/>
  <c r="N41" i="7"/>
  <c r="O41" i="7" s="1"/>
  <c r="Q386" i="7"/>
  <c r="N386" i="7"/>
  <c r="O386" i="7" s="1"/>
  <c r="N132" i="7"/>
  <c r="O132" i="7" s="1"/>
  <c r="Q132" i="7"/>
  <c r="Q339" i="7"/>
  <c r="N339" i="7"/>
  <c r="O339" i="7" s="1"/>
  <c r="N295" i="7"/>
  <c r="O295" i="7" s="1"/>
  <c r="Q295" i="7"/>
  <c r="Q550" i="7"/>
  <c r="N550" i="7"/>
  <c r="O550" i="7" s="1"/>
  <c r="Q529" i="7"/>
  <c r="N529" i="7"/>
  <c r="O529" i="7" s="1"/>
  <c r="Q531" i="7"/>
  <c r="N531" i="7"/>
  <c r="O531" i="7" s="1"/>
  <c r="N204" i="7"/>
  <c r="O204" i="7" s="1"/>
  <c r="Q204" i="7"/>
  <c r="N99" i="7"/>
  <c r="O99" i="7" s="1"/>
  <c r="Q99" i="7"/>
  <c r="N68" i="7"/>
  <c r="O68" i="7" s="1"/>
  <c r="Q68" i="7"/>
  <c r="Q273" i="7"/>
  <c r="N273" i="7"/>
  <c r="O273" i="7" s="1"/>
  <c r="N217" i="7"/>
  <c r="O217" i="7" s="1"/>
  <c r="Q217" i="7"/>
  <c r="N407" i="7"/>
  <c r="O407" i="7" s="1"/>
  <c r="Q407" i="7"/>
  <c r="Q81" i="7"/>
  <c r="N81" i="7"/>
  <c r="O81" i="7" s="1"/>
  <c r="N69" i="7"/>
  <c r="O69" i="7" s="1"/>
  <c r="Q69" i="7"/>
  <c r="Q418" i="7"/>
  <c r="N418" i="7"/>
  <c r="O418" i="7" s="1"/>
  <c r="Q108" i="7"/>
  <c r="N108" i="7"/>
  <c r="O108" i="7" s="1"/>
  <c r="N322" i="7"/>
  <c r="O322" i="7" s="1"/>
  <c r="Q322" i="7"/>
  <c r="Q154" i="7"/>
  <c r="N154" i="7"/>
  <c r="O154" i="7" s="1"/>
  <c r="N293" i="7"/>
  <c r="O293" i="7" s="1"/>
  <c r="Q293" i="7"/>
  <c r="N335" i="7"/>
  <c r="O335" i="7" s="1"/>
  <c r="Q335" i="7"/>
  <c r="Q223" i="7"/>
  <c r="N223" i="7"/>
  <c r="O223" i="7" s="1"/>
  <c r="N540" i="7"/>
  <c r="O540" i="7" s="1"/>
  <c r="Q540" i="7"/>
  <c r="N228" i="7"/>
  <c r="O228" i="7" s="1"/>
  <c r="Q228" i="7"/>
  <c r="N60" i="7"/>
  <c r="O60" i="7" s="1"/>
  <c r="Q60" i="7"/>
  <c r="Q408" i="7"/>
  <c r="N408" i="7"/>
  <c r="O408" i="7" s="1"/>
  <c r="Q302" i="7"/>
  <c r="N302" i="7"/>
  <c r="O302" i="7" s="1"/>
  <c r="N497" i="7"/>
  <c r="O497" i="7" s="1"/>
  <c r="Q497" i="7"/>
  <c r="Q291" i="7"/>
  <c r="N291" i="7"/>
  <c r="O291" i="7" s="1"/>
  <c r="Q186" i="7"/>
  <c r="N186" i="7"/>
  <c r="O186" i="7" s="1"/>
  <c r="N537" i="7"/>
  <c r="O537" i="7" s="1"/>
  <c r="Q537" i="7"/>
  <c r="N83" i="7"/>
  <c r="O83" i="7" s="1"/>
  <c r="Q83" i="7"/>
  <c r="N209" i="7"/>
  <c r="O209" i="7" s="1"/>
  <c r="Q209" i="7"/>
  <c r="N367" i="7"/>
  <c r="O367" i="7" s="1"/>
  <c r="Q367" i="7"/>
  <c r="N287" i="7"/>
  <c r="O287" i="7" s="1"/>
  <c r="Q287" i="7"/>
  <c r="Q294" i="7"/>
  <c r="N294" i="7"/>
  <c r="O294" i="7" s="1"/>
  <c r="Q138" i="7"/>
  <c r="N138" i="7"/>
  <c r="O138" i="7" s="1"/>
  <c r="Q530" i="7"/>
  <c r="N530" i="7"/>
  <c r="O530" i="7" s="1"/>
  <c r="N372" i="7"/>
  <c r="O372" i="7" s="1"/>
  <c r="Q372" i="7"/>
  <c r="Q283" i="7"/>
  <c r="N283" i="7"/>
  <c r="O283" i="7" s="1"/>
  <c r="N301" i="7"/>
  <c r="O301" i="7" s="1"/>
  <c r="Q301" i="7"/>
  <c r="N181" i="7"/>
  <c r="O181" i="7" s="1"/>
  <c r="Q181" i="7"/>
  <c r="Q88" i="7"/>
  <c r="N88" i="7"/>
  <c r="O88" i="7" s="1"/>
  <c r="N12" i="7"/>
  <c r="O12" i="7" s="1"/>
  <c r="Q12" i="7"/>
  <c r="Q144" i="7"/>
  <c r="N144" i="7"/>
  <c r="O144" i="7" s="1"/>
  <c r="N114" i="7"/>
  <c r="O114" i="7" s="1"/>
  <c r="Q114" i="7"/>
  <c r="Q119" i="7"/>
  <c r="N119" i="7"/>
  <c r="O119" i="7" s="1"/>
  <c r="Q289" i="7"/>
  <c r="N289" i="7"/>
  <c r="O289" i="7" s="1"/>
  <c r="Q326" i="7"/>
  <c r="N326" i="7"/>
  <c r="O326" i="7" s="1"/>
  <c r="N162" i="7"/>
  <c r="O162" i="7" s="1"/>
  <c r="Q162" i="7"/>
  <c r="Q404" i="7"/>
  <c r="N404" i="7"/>
  <c r="O404" i="7" s="1"/>
  <c r="Q221" i="7"/>
  <c r="N221" i="7"/>
  <c r="O221" i="7" s="1"/>
  <c r="N406" i="7"/>
  <c r="O406" i="7" s="1"/>
  <c r="Q406" i="7"/>
  <c r="Q543" i="7"/>
  <c r="N543" i="7"/>
  <c r="O543" i="7" s="1"/>
  <c r="N437" i="7"/>
  <c r="O437" i="7" s="1"/>
  <c r="Q437" i="7"/>
  <c r="N453" i="7"/>
  <c r="O453" i="7" s="1"/>
  <c r="Q453" i="7"/>
  <c r="Q116" i="7"/>
  <c r="N116" i="7"/>
  <c r="O116" i="7" s="1"/>
  <c r="N52" i="7"/>
  <c r="O52" i="7" s="1"/>
  <c r="Q52" i="7"/>
  <c r="N344" i="7"/>
  <c r="O344" i="7" s="1"/>
  <c r="Q344" i="7"/>
  <c r="N498" i="7"/>
  <c r="O498" i="7" s="1"/>
  <c r="Q498" i="7"/>
  <c r="N93" i="7"/>
  <c r="O93" i="7" s="1"/>
  <c r="Q93" i="7"/>
  <c r="Q242" i="7"/>
  <c r="N242" i="7"/>
  <c r="O242" i="7" s="1"/>
  <c r="N63" i="7"/>
  <c r="O63" i="7" s="1"/>
  <c r="Q63" i="7"/>
  <c r="N465" i="7"/>
  <c r="O465" i="7" s="1"/>
  <c r="Q465" i="7"/>
  <c r="N195" i="7"/>
  <c r="O195" i="7" s="1"/>
  <c r="Q195" i="7"/>
  <c r="N125" i="7"/>
  <c r="O125" i="7" s="1"/>
  <c r="Q125" i="7"/>
  <c r="N524" i="7"/>
  <c r="O524" i="7" s="1"/>
  <c r="Q524" i="7"/>
  <c r="N48" i="7"/>
  <c r="O48" i="7" s="1"/>
  <c r="Q48" i="7"/>
  <c r="N361" i="7"/>
  <c r="O361" i="7" s="1"/>
  <c r="Q361" i="7"/>
  <c r="N234" i="7"/>
  <c r="O234" i="7" s="1"/>
  <c r="Q234" i="7"/>
  <c r="N510" i="7"/>
  <c r="O510" i="7" s="1"/>
  <c r="Q510" i="7"/>
  <c r="Q374" i="7"/>
  <c r="N374" i="7"/>
  <c r="O374" i="7" s="1"/>
  <c r="Q431" i="7"/>
  <c r="N431" i="7"/>
  <c r="O431" i="7" s="1"/>
  <c r="N533" i="7"/>
  <c r="O533" i="7" s="1"/>
  <c r="Q533" i="7"/>
  <c r="Q334" i="7"/>
  <c r="N334" i="7"/>
  <c r="O334" i="7" s="1"/>
  <c r="N79" i="7"/>
  <c r="O79" i="7" s="1"/>
  <c r="Q79" i="7"/>
  <c r="Q245" i="7"/>
  <c r="N245" i="7"/>
  <c r="O245" i="7" s="1"/>
  <c r="N194" i="7"/>
  <c r="O194" i="7" s="1"/>
  <c r="Q194" i="7"/>
  <c r="N155" i="7"/>
  <c r="O155" i="7" s="1"/>
  <c r="Q155" i="7"/>
  <c r="Q464" i="7"/>
  <c r="N464" i="7"/>
  <c r="O464" i="7" s="1"/>
  <c r="Q211" i="7"/>
  <c r="N211" i="7"/>
  <c r="O211" i="7" s="1"/>
  <c r="N472" i="7"/>
  <c r="O472" i="7" s="1"/>
  <c r="Q472" i="7"/>
  <c r="Q376" i="7"/>
  <c r="N376" i="7"/>
  <c r="O376" i="7" s="1"/>
  <c r="N340" i="7"/>
  <c r="O340" i="7" s="1"/>
  <c r="Q340" i="7"/>
  <c r="Q470" i="7"/>
  <c r="N470" i="7"/>
  <c r="O470" i="7" s="1"/>
  <c r="Q259" i="7"/>
  <c r="N259" i="7"/>
  <c r="O259" i="7" s="1"/>
  <c r="Q491" i="7"/>
  <c r="N491" i="7"/>
  <c r="O491" i="7" s="1"/>
  <c r="N545" i="7"/>
  <c r="O545" i="7" s="1"/>
  <c r="Q545" i="7"/>
  <c r="N175" i="7"/>
  <c r="O175" i="7" s="1"/>
  <c r="Q175" i="7"/>
  <c r="N507" i="7"/>
  <c r="O507" i="7" s="1"/>
  <c r="Q507" i="7"/>
  <c r="N178" i="7"/>
  <c r="O178" i="7" s="1"/>
  <c r="Q178" i="7"/>
  <c r="N32" i="7"/>
  <c r="O32" i="7" s="1"/>
  <c r="Q32" i="7"/>
  <c r="Q117" i="7"/>
  <c r="N117" i="7"/>
  <c r="O117" i="7" s="1"/>
  <c r="N270" i="7"/>
  <c r="O270" i="7" s="1"/>
  <c r="Q270" i="7"/>
  <c r="N323" i="7"/>
  <c r="O323" i="7" s="1"/>
  <c r="Q323" i="7"/>
  <c r="Q98" i="7"/>
  <c r="N98" i="7"/>
  <c r="O98" i="7" s="1"/>
  <c r="Q255" i="7"/>
  <c r="N255" i="7"/>
  <c r="O255" i="7" s="1"/>
  <c r="Q468" i="7"/>
  <c r="N468" i="7"/>
  <c r="O468" i="7" s="1"/>
  <c r="N96" i="7"/>
  <c r="O96" i="7" s="1"/>
  <c r="Q96" i="7"/>
  <c r="Q377" i="7"/>
  <c r="N377" i="7"/>
  <c r="O377" i="7" s="1"/>
  <c r="N50" i="7"/>
  <c r="O50" i="7" s="1"/>
  <c r="Q50" i="7"/>
  <c r="N429" i="7"/>
  <c r="O429" i="7" s="1"/>
  <c r="Q429" i="7"/>
  <c r="Q433" i="7"/>
  <c r="N433" i="7"/>
  <c r="O433" i="7" s="1"/>
  <c r="N66" i="7"/>
  <c r="O66" i="7" s="1"/>
  <c r="Q66" i="7"/>
  <c r="N249" i="7"/>
  <c r="O249" i="7" s="1"/>
  <c r="Q249" i="7"/>
  <c r="Q548" i="7"/>
  <c r="N548" i="7"/>
  <c r="O548" i="7" s="1"/>
  <c r="N398" i="7"/>
  <c r="O398" i="7" s="1"/>
  <c r="Q398" i="7"/>
  <c r="N97" i="7"/>
  <c r="O97" i="7" s="1"/>
  <c r="Q97" i="7"/>
  <c r="Q224" i="7"/>
  <c r="N224" i="7"/>
  <c r="O224" i="7" s="1"/>
  <c r="N282" i="7"/>
  <c r="O282" i="7" s="1"/>
  <c r="Q282" i="7"/>
  <c r="N115" i="7"/>
  <c r="O115" i="7" s="1"/>
  <c r="Q115" i="7"/>
  <c r="Q476" i="7"/>
  <c r="N476" i="7"/>
  <c r="O476" i="7" s="1"/>
  <c r="Q371" i="7"/>
  <c r="N371" i="7"/>
  <c r="O371" i="7" s="1"/>
  <c r="Q137" i="7"/>
  <c r="N137" i="7"/>
  <c r="O137" i="7" s="1"/>
  <c r="N440" i="7"/>
  <c r="O440" i="7" s="1"/>
  <c r="Q440" i="7"/>
  <c r="N252" i="7"/>
  <c r="O252" i="7" s="1"/>
  <c r="Q252" i="7"/>
  <c r="Q462" i="7"/>
  <c r="N462" i="7"/>
  <c r="O462" i="7" s="1"/>
  <c r="Q164" i="7"/>
  <c r="N164" i="7"/>
  <c r="O164" i="7" s="1"/>
  <c r="N171" i="7"/>
  <c r="O171" i="7" s="1"/>
  <c r="Q171" i="7"/>
  <c r="Q109" i="7"/>
  <c r="N109" i="7"/>
  <c r="O109" i="7" s="1"/>
  <c r="N434" i="7"/>
  <c r="O434" i="7" s="1"/>
  <c r="Q434" i="7"/>
  <c r="N246" i="7"/>
  <c r="O246" i="7" s="1"/>
  <c r="Q246" i="7"/>
  <c r="Q275" i="7"/>
  <c r="N275" i="7"/>
  <c r="O275" i="7" s="1"/>
  <c r="N403" i="7"/>
  <c r="O403" i="7" s="1"/>
  <c r="Q403" i="7"/>
  <c r="N281" i="7"/>
  <c r="O281" i="7" s="1"/>
  <c r="Q281" i="7"/>
  <c r="N219" i="7"/>
  <c r="O219" i="7" s="1"/>
  <c r="Q219" i="7"/>
  <c r="N370" i="7"/>
  <c r="O370" i="7" s="1"/>
  <c r="Q370" i="7"/>
  <c r="Q375" i="7"/>
  <c r="N375" i="7"/>
  <c r="O375" i="7" s="1"/>
  <c r="N441" i="7"/>
  <c r="O441" i="7" s="1"/>
  <c r="Q441" i="7"/>
  <c r="Q526" i="7"/>
  <c r="N526" i="7"/>
  <c r="O526" i="7" s="1"/>
  <c r="N416" i="7"/>
  <c r="O416" i="7" s="1"/>
  <c r="Q416" i="7"/>
  <c r="Q541" i="7"/>
  <c r="N541" i="7"/>
  <c r="O541" i="7" s="1"/>
  <c r="N254" i="7"/>
  <c r="O254" i="7" s="1"/>
  <c r="Q254" i="7"/>
  <c r="N308" i="7"/>
  <c r="O308" i="7" s="1"/>
  <c r="Q308" i="7"/>
  <c r="N133" i="7"/>
  <c r="O133" i="7" s="1"/>
  <c r="Q133" i="7"/>
  <c r="Q237" i="7"/>
  <c r="N237" i="7"/>
  <c r="O237" i="7" s="1"/>
  <c r="N78" i="7"/>
  <c r="O78" i="7" s="1"/>
  <c r="Q78" i="7"/>
  <c r="N405" i="7"/>
  <c r="O405" i="7" s="1"/>
  <c r="Q405" i="7"/>
  <c r="Q261" i="7"/>
  <c r="N261" i="7"/>
  <c r="O261" i="7" s="1"/>
  <c r="Q184" i="7"/>
  <c r="N184" i="7"/>
  <c r="O184" i="7" s="1"/>
  <c r="N337" i="7"/>
  <c r="O337" i="7" s="1"/>
  <c r="Q337" i="7"/>
  <c r="N480" i="7"/>
  <c r="O480" i="7" s="1"/>
  <c r="Q480" i="7"/>
  <c r="N51" i="7"/>
  <c r="O51" i="7" s="1"/>
  <c r="Q51" i="7"/>
  <c r="Q190" i="7"/>
  <c r="N190" i="7"/>
  <c r="O190" i="7" s="1"/>
  <c r="N428" i="7"/>
  <c r="O428" i="7" s="1"/>
  <c r="Q428" i="7"/>
  <c r="Q235" i="7"/>
  <c r="N235" i="7"/>
  <c r="O235" i="7" s="1"/>
  <c r="Q422" i="7"/>
  <c r="N422" i="7"/>
  <c r="O422" i="7" s="1"/>
  <c r="N34" i="7"/>
  <c r="O34" i="7" s="1"/>
  <c r="Q34" i="7"/>
  <c r="N318" i="7"/>
  <c r="O318" i="7" s="1"/>
  <c r="Q318" i="7"/>
  <c r="N203" i="7"/>
  <c r="O203" i="7" s="1"/>
  <c r="Q203" i="7"/>
  <c r="Q107" i="7"/>
  <c r="N107" i="7"/>
  <c r="O107" i="7" s="1"/>
  <c r="Q248" i="7"/>
  <c r="N248" i="7"/>
  <c r="O248" i="7" s="1"/>
  <c r="N139" i="7"/>
  <c r="O139" i="7" s="1"/>
  <c r="Q139" i="7"/>
  <c r="N205" i="7"/>
  <c r="O205" i="7" s="1"/>
  <c r="Q205" i="7"/>
  <c r="Q199" i="7"/>
  <c r="N199" i="7"/>
  <c r="O199" i="7" s="1"/>
  <c r="Q148" i="7"/>
  <c r="N148" i="7"/>
  <c r="O148" i="7" s="1"/>
  <c r="N384" i="7"/>
  <c r="O384" i="7" s="1"/>
  <c r="Q384" i="7"/>
  <c r="N176" i="7"/>
  <c r="O176" i="7" s="1"/>
  <c r="Q176" i="7"/>
  <c r="Q438" i="7"/>
  <c r="N438" i="7"/>
  <c r="O438" i="7" s="1"/>
  <c r="Q266" i="7"/>
  <c r="N266" i="7"/>
  <c r="O266" i="7" s="1"/>
  <c r="N447" i="7"/>
  <c r="O447" i="7" s="1"/>
  <c r="Q447" i="7"/>
  <c r="N74" i="7"/>
  <c r="O74" i="7" s="1"/>
  <c r="Q74" i="7"/>
  <c r="Q85" i="7"/>
  <c r="N85" i="7"/>
  <c r="O85" i="7" s="1"/>
  <c r="Q61" i="7"/>
  <c r="N61" i="7"/>
  <c r="O61" i="7" s="1"/>
  <c r="N397" i="7"/>
  <c r="O397" i="7" s="1"/>
  <c r="Q397" i="7"/>
  <c r="N296" i="7"/>
  <c r="O296" i="7" s="1"/>
  <c r="Q296" i="7"/>
  <c r="N471" i="7"/>
  <c r="O471" i="7" s="1"/>
  <c r="Q471" i="7"/>
  <c r="N348" i="7"/>
  <c r="O348" i="7" s="1"/>
  <c r="Q348" i="7"/>
  <c r="N277" i="7"/>
  <c r="O277" i="7" s="1"/>
  <c r="Q277" i="7"/>
  <c r="N528" i="7"/>
  <c r="O528" i="7" s="1"/>
  <c r="Q528" i="7"/>
  <c r="N391" i="7"/>
  <c r="O391" i="7" s="1"/>
  <c r="Q391" i="7"/>
  <c r="N504" i="7"/>
  <c r="O504" i="7" s="1"/>
  <c r="Q504" i="7"/>
  <c r="N358" i="7"/>
  <c r="O358" i="7" s="1"/>
  <c r="Q358" i="7"/>
  <c r="N297" i="7"/>
  <c r="O297" i="7" s="1"/>
  <c r="Q297" i="7"/>
  <c r="N444" i="7"/>
  <c r="O444" i="7" s="1"/>
  <c r="Q444" i="7"/>
  <c r="Q396" i="7"/>
  <c r="N396" i="7"/>
  <c r="O396" i="7" s="1"/>
  <c r="N213" i="7"/>
  <c r="O213" i="7" s="1"/>
  <c r="Q213" i="7"/>
  <c r="N172" i="7"/>
  <c r="O172" i="7" s="1"/>
  <c r="Q172" i="7"/>
  <c r="Q425" i="7"/>
  <c r="N425" i="7"/>
  <c r="O425" i="7" s="1"/>
  <c r="N327" i="7"/>
  <c r="O327" i="7" s="1"/>
  <c r="Q327" i="7"/>
  <c r="N251" i="7"/>
  <c r="O251" i="7" s="1"/>
  <c r="Q251" i="7"/>
  <c r="N481" i="7"/>
  <c r="O481" i="7" s="1"/>
  <c r="Q481" i="7"/>
  <c r="N467" i="7"/>
  <c r="O467" i="7" s="1"/>
  <c r="Q467" i="7"/>
  <c r="N160" i="7"/>
  <c r="O160" i="7" s="1"/>
  <c r="Q160" i="7"/>
  <c r="N229" i="7"/>
  <c r="O229" i="7" s="1"/>
  <c r="Q229" i="7"/>
  <c r="Q279" i="7"/>
  <c r="N279" i="7"/>
  <c r="O279" i="7" s="1"/>
  <c r="Q191" i="7"/>
  <c r="N191" i="7"/>
  <c r="O191" i="7" s="1"/>
  <c r="N454" i="7"/>
  <c r="O454" i="7" s="1"/>
  <c r="Q454" i="7"/>
  <c r="N487" i="7"/>
  <c r="O487" i="7" s="1"/>
  <c r="Q487" i="7"/>
  <c r="Q423" i="7"/>
  <c r="N423" i="7"/>
  <c r="O423" i="7" s="1"/>
  <c r="Q70" i="7"/>
  <c r="N70" i="7"/>
  <c r="O70" i="7" s="1"/>
  <c r="N54" i="7"/>
  <c r="O54" i="7" s="1"/>
  <c r="Q54" i="7"/>
  <c r="N353" i="7"/>
  <c r="O353" i="7" s="1"/>
  <c r="Q353" i="7"/>
  <c r="N87" i="7"/>
  <c r="O87" i="7" s="1"/>
  <c r="Q87" i="7"/>
  <c r="N516" i="7"/>
  <c r="O516" i="7" s="1"/>
  <c r="Q516" i="7"/>
  <c r="Q173" i="7"/>
  <c r="N173" i="7"/>
  <c r="O173" i="7" s="1"/>
  <c r="Q47" i="7"/>
  <c r="N47" i="7"/>
  <c r="O47" i="7" s="1"/>
  <c r="Q385" i="7"/>
  <c r="N385" i="7"/>
  <c r="O385" i="7" s="1"/>
  <c r="N518" i="7"/>
  <c r="O518" i="7" s="1"/>
  <c r="Q518" i="7"/>
  <c r="Q486" i="7"/>
  <c r="N486" i="7"/>
  <c r="O486" i="7" s="1"/>
  <c r="Q220" i="7"/>
  <c r="N220" i="7"/>
  <c r="O220" i="7" s="1"/>
  <c r="N73" i="7"/>
  <c r="O73" i="7" s="1"/>
  <c r="Q73" i="7"/>
  <c r="N495" i="7"/>
  <c r="O495" i="7" s="1"/>
  <c r="Q495" i="7"/>
  <c r="N314" i="7"/>
  <c r="O314" i="7" s="1"/>
  <c r="Q314" i="7"/>
  <c r="N193" i="7"/>
  <c r="O193" i="7" s="1"/>
  <c r="Q193" i="7"/>
  <c r="N519" i="7"/>
  <c r="O519" i="7" s="1"/>
  <c r="Q519" i="7"/>
  <c r="Q64" i="7"/>
  <c r="N64" i="7"/>
  <c r="O64" i="7" s="1"/>
  <c r="Q351" i="7"/>
  <c r="N351" i="7"/>
  <c r="O351" i="7" s="1"/>
  <c r="Q156" i="7"/>
  <c r="N156" i="7"/>
  <c r="O156" i="7" s="1"/>
  <c r="Q292" i="7"/>
  <c r="N292" i="7"/>
  <c r="O292" i="7" s="1"/>
  <c r="Q268" i="7"/>
  <c r="N268" i="7"/>
  <c r="O268" i="7" s="1"/>
  <c r="Q101" i="7"/>
  <c r="N101" i="7"/>
  <c r="O101" i="7" s="1"/>
  <c r="Q479" i="7"/>
  <c r="N479" i="7"/>
  <c r="O479" i="7" s="1"/>
  <c r="Q534" i="7"/>
  <c r="N534" i="7"/>
  <c r="O534" i="7" s="1"/>
  <c r="Q305" i="7"/>
  <c r="N305" i="7"/>
  <c r="O305" i="7" s="1"/>
  <c r="N240" i="7"/>
  <c r="O240" i="7" s="1"/>
  <c r="Q240" i="7"/>
  <c r="N536" i="7"/>
  <c r="O536" i="7" s="1"/>
  <c r="Q536" i="7"/>
  <c r="Q332" i="7"/>
  <c r="N332" i="7"/>
  <c r="O332" i="7" s="1"/>
  <c r="Q304" i="7"/>
  <c r="N304" i="7"/>
  <c r="O304" i="7" s="1"/>
  <c r="N53" i="7"/>
  <c r="O53" i="7" s="1"/>
  <c r="Q53" i="7"/>
  <c r="Q104" i="7"/>
  <c r="N104" i="7"/>
  <c r="O104" i="7" s="1"/>
  <c r="Q231" i="7"/>
  <c r="N231" i="7"/>
  <c r="O231" i="7" s="1"/>
  <c r="Q192" i="7"/>
  <c r="N192" i="7"/>
  <c r="O192" i="7" s="1"/>
  <c r="N188" i="7"/>
  <c r="O188" i="7" s="1"/>
  <c r="Q188" i="7"/>
  <c r="N421" i="7"/>
  <c r="O421" i="7" s="1"/>
  <c r="Q421" i="7"/>
  <c r="N482" i="7"/>
  <c r="O482" i="7" s="1"/>
  <c r="Q482" i="7"/>
  <c r="N128" i="7"/>
  <c r="O128" i="7" s="1"/>
  <c r="Q128" i="7"/>
  <c r="N321" i="7"/>
  <c r="O321" i="7" s="1"/>
  <c r="Q321" i="7"/>
  <c r="Q508" i="7"/>
  <c r="N508" i="7"/>
  <c r="O508" i="7" s="1"/>
  <c r="Q315" i="7"/>
  <c r="N315" i="7"/>
  <c r="O315" i="7" s="1"/>
  <c r="N346" i="7"/>
  <c r="O346" i="7" s="1"/>
  <c r="Q346" i="7"/>
  <c r="N29" i="7"/>
  <c r="O29" i="7" s="1"/>
  <c r="Q29" i="7"/>
  <c r="N102" i="7"/>
  <c r="O102" i="7" s="1"/>
  <c r="Q102" i="7"/>
  <c r="Q75" i="7"/>
  <c r="N75" i="7"/>
  <c r="O75" i="7" s="1"/>
  <c r="Q554" i="7"/>
  <c r="N554" i="7"/>
  <c r="O554" i="7" s="1"/>
  <c r="N413" i="7"/>
  <c r="O413" i="7" s="1"/>
  <c r="Q413" i="7"/>
  <c r="Q80" i="7"/>
  <c r="N80" i="7"/>
  <c r="O80" i="7" s="1"/>
  <c r="Q42" i="7"/>
  <c r="N42" i="7"/>
  <c r="O42" i="7" s="1"/>
  <c r="Q380" i="7"/>
  <c r="N380" i="7"/>
  <c r="O380" i="7" s="1"/>
  <c r="Q44" i="7"/>
  <c r="N44" i="7"/>
  <c r="O44" i="7" s="1"/>
  <c r="N368" i="7"/>
  <c r="O368" i="7" s="1"/>
  <c r="Q368" i="7"/>
  <c r="N424" i="7"/>
  <c r="O424" i="7" s="1"/>
  <c r="Q424" i="7"/>
  <c r="Q298" i="7"/>
  <c r="N298" i="7"/>
  <c r="O298" i="7" s="1"/>
  <c r="N355" i="7"/>
  <c r="O355" i="7" s="1"/>
  <c r="Q355" i="7"/>
  <c r="Q320" i="7"/>
  <c r="N320" i="7"/>
  <c r="O320" i="7" s="1"/>
  <c r="N159" i="7"/>
  <c r="O159" i="7" s="1"/>
  <c r="Q159" i="7"/>
  <c r="N331" i="7"/>
  <c r="O331" i="7" s="1"/>
  <c r="Q331" i="7"/>
  <c r="N452" i="7"/>
  <c r="O452" i="7" s="1"/>
  <c r="Q452" i="7"/>
  <c r="N276" i="7"/>
  <c r="O276" i="7" s="1"/>
  <c r="Q276" i="7"/>
  <c r="N17" i="7"/>
  <c r="O17" i="7" s="1"/>
  <c r="Q17" i="7"/>
  <c r="N130" i="7"/>
  <c r="O130" i="7" s="1"/>
  <c r="Q130" i="7"/>
  <c r="Q514" i="7"/>
  <c r="N514" i="7"/>
  <c r="O514" i="7" s="1"/>
  <c r="N329" i="7"/>
  <c r="O329" i="7" s="1"/>
  <c r="Q329" i="7"/>
  <c r="N288" i="7"/>
  <c r="O288" i="7" s="1"/>
  <c r="Q288" i="7"/>
  <c r="Q286" i="7"/>
  <c r="N286" i="7"/>
  <c r="O286" i="7" s="1"/>
  <c r="Q100" i="7"/>
  <c r="N100" i="7"/>
  <c r="O100" i="7" s="1"/>
  <c r="N233" i="7"/>
  <c r="O233" i="7" s="1"/>
  <c r="Q233" i="7"/>
  <c r="N373" i="7"/>
  <c r="O373" i="7" s="1"/>
  <c r="Q373" i="7"/>
  <c r="Q443" i="7"/>
  <c r="N443" i="7"/>
  <c r="O443" i="7" s="1"/>
  <c r="N161" i="7"/>
  <c r="O161" i="7" s="1"/>
  <c r="Q161" i="7"/>
  <c r="N400" i="7"/>
  <c r="O400" i="7" s="1"/>
  <c r="Q400" i="7"/>
  <c r="Q300" i="7"/>
  <c r="N300" i="7"/>
  <c r="O300" i="7" s="1"/>
  <c r="Q106" i="7"/>
  <c r="N106" i="7"/>
  <c r="O106" i="7" s="1"/>
  <c r="N177" i="7"/>
  <c r="O177" i="7" s="1"/>
  <c r="Q177" i="7"/>
  <c r="N82" i="7"/>
  <c r="O82" i="7" s="1"/>
  <c r="Q82" i="7"/>
  <c r="N120" i="7"/>
  <c r="O120" i="7" s="1"/>
  <c r="Q120" i="7"/>
  <c r="Q269" i="7"/>
  <c r="N269" i="7"/>
  <c r="O269" i="7" s="1"/>
  <c r="Q285" i="7"/>
  <c r="N285" i="7"/>
  <c r="O285" i="7" s="1"/>
  <c r="Q280" i="7"/>
  <c r="N280" i="7"/>
  <c r="O280" i="7" s="1"/>
  <c r="Q258" i="7"/>
  <c r="N258" i="7"/>
  <c r="O258" i="7" s="1"/>
  <c r="N503" i="7"/>
  <c r="O503" i="7" s="1"/>
  <c r="Q503" i="7"/>
  <c r="N135" i="7"/>
  <c r="O135" i="7" s="1"/>
  <c r="Q135" i="7"/>
  <c r="Q501" i="7"/>
  <c r="N501" i="7"/>
  <c r="O501" i="7" s="1"/>
  <c r="Q394" i="7"/>
  <c r="N394" i="7"/>
  <c r="O394" i="7" s="1"/>
  <c r="N202" i="7"/>
  <c r="O202" i="7" s="1"/>
  <c r="Q202" i="7"/>
  <c r="N23" i="7"/>
  <c r="O23" i="7" s="1"/>
  <c r="Q23" i="7"/>
  <c r="Q402" i="7"/>
  <c r="N402" i="7"/>
  <c r="O402" i="7" s="1"/>
  <c r="Q474" i="7"/>
  <c r="N474" i="7"/>
  <c r="O474" i="7" s="1"/>
  <c r="N475" i="7"/>
  <c r="O475" i="7" s="1"/>
  <c r="Q475" i="7"/>
  <c r="Q466" i="7"/>
  <c r="N466" i="7"/>
  <c r="O466" i="7" s="1"/>
  <c r="Q262" i="7"/>
  <c r="N262" i="7"/>
  <c r="O262" i="7" s="1"/>
  <c r="Q360" i="7"/>
  <c r="N360" i="7"/>
  <c r="O360" i="7" s="1"/>
  <c r="N490" i="7"/>
  <c r="O490" i="7" s="1"/>
  <c r="Q490" i="7"/>
  <c r="N532" i="7"/>
  <c r="O532" i="7" s="1"/>
  <c r="Q532" i="7"/>
  <c r="N317" i="7"/>
  <c r="O317" i="7" s="1"/>
  <c r="Q317" i="7"/>
  <c r="N417" i="7"/>
  <c r="O417" i="7" s="1"/>
  <c r="Q417" i="7"/>
  <c r="Q506" i="7"/>
  <c r="N506" i="7"/>
  <c r="O506" i="7" s="1"/>
  <c r="Q163" i="7"/>
  <c r="N163" i="7"/>
  <c r="O163" i="7" s="1"/>
  <c r="N57" i="7"/>
  <c r="O57" i="7" s="1"/>
  <c r="Q57" i="7"/>
  <c r="N463" i="7"/>
  <c r="O463" i="7" s="1"/>
  <c r="Q463" i="7"/>
  <c r="N387" i="7"/>
  <c r="O387" i="7" s="1"/>
  <c r="Q387" i="7"/>
  <c r="N328" i="7"/>
  <c r="O328" i="7" s="1"/>
  <c r="Q328" i="7"/>
  <c r="Q149" i="7"/>
  <c r="N149" i="7"/>
  <c r="O149" i="7" s="1"/>
  <c r="N478" i="7"/>
  <c r="O478" i="7" s="1"/>
  <c r="Q478" i="7"/>
  <c r="Q500" i="7"/>
  <c r="N500" i="7"/>
  <c r="O500" i="7" s="1"/>
  <c r="N284" i="7"/>
  <c r="O284" i="7" s="1"/>
  <c r="Q284" i="7"/>
  <c r="Q309" i="7"/>
  <c r="N309" i="7"/>
  <c r="O309" i="7" s="1"/>
  <c r="Q241" i="7"/>
  <c r="N241" i="7"/>
  <c r="O241" i="7" s="1"/>
  <c r="N59" i="7"/>
  <c r="O59" i="7" s="1"/>
  <c r="Q59" i="7"/>
  <c r="N492" i="7"/>
  <c r="O492" i="7" s="1"/>
  <c r="Q492" i="7"/>
  <c r="Q179" i="7"/>
  <c r="N179" i="7"/>
  <c r="O179" i="7" s="1"/>
  <c r="N442" i="7"/>
  <c r="O442" i="7" s="1"/>
  <c r="Q442" i="7"/>
  <c r="N110" i="7"/>
  <c r="O110" i="7" s="1"/>
  <c r="Q110" i="7"/>
  <c r="Q515" i="7"/>
  <c r="N515" i="7"/>
  <c r="O515" i="7" s="1"/>
  <c r="N165" i="7"/>
  <c r="O165" i="7" s="1"/>
  <c r="Q165" i="7"/>
  <c r="Q383" i="7"/>
  <c r="N383" i="7"/>
  <c r="O383" i="7" s="1"/>
  <c r="N197" i="7"/>
  <c r="O197" i="7" s="1"/>
  <c r="Q197" i="7"/>
  <c r="N352" i="7"/>
  <c r="O352" i="7" s="1"/>
  <c r="Q352" i="7"/>
  <c r="Q216" i="7"/>
  <c r="N216" i="7"/>
  <c r="O216" i="7" s="1"/>
  <c r="N390" i="7"/>
  <c r="O390" i="7" s="1"/>
  <c r="Q390" i="7"/>
  <c r="Q30" i="7"/>
  <c r="N30" i="7"/>
  <c r="O30" i="7" s="1"/>
  <c r="N267" i="7"/>
  <c r="O267" i="7" s="1"/>
  <c r="Q267" i="7"/>
  <c r="Q345" i="7"/>
  <c r="N345" i="7"/>
  <c r="O345" i="7" s="1"/>
  <c r="N27" i="7"/>
  <c r="O27" i="7" s="1"/>
  <c r="Q27" i="7"/>
  <c r="N122" i="7"/>
  <c r="O122" i="7" s="1"/>
  <c r="Q122" i="7"/>
  <c r="N86" i="7"/>
  <c r="O86" i="7" s="1"/>
  <c r="Q86" i="7"/>
  <c r="Q207" i="7"/>
  <c r="N207" i="7"/>
  <c r="O207" i="7" s="1"/>
  <c r="N95" i="7"/>
  <c r="O95" i="7" s="1"/>
  <c r="Q95" i="7"/>
  <c r="N366" i="7"/>
  <c r="O366" i="7" s="1"/>
  <c r="Q366" i="7"/>
  <c r="N350" i="7"/>
  <c r="O350" i="7" s="1"/>
  <c r="Q350" i="7"/>
  <c r="Q341" i="7"/>
  <c r="N341" i="7"/>
  <c r="O341" i="7" s="1"/>
  <c r="N257" i="7"/>
  <c r="O257" i="7" s="1"/>
  <c r="Q257" i="7"/>
  <c r="N347" i="7"/>
  <c r="O347" i="7" s="1"/>
  <c r="Q347" i="7"/>
  <c r="N485" i="7"/>
  <c r="O485" i="7" s="1"/>
  <c r="Q485" i="7"/>
  <c r="Q236" i="7"/>
  <c r="N236" i="7"/>
  <c r="O236" i="7" s="1"/>
  <c r="N196" i="7"/>
  <c r="O196" i="7" s="1"/>
  <c r="Q196" i="7"/>
  <c r="Q521" i="7"/>
  <c r="N521" i="7"/>
  <c r="O521" i="7" s="1"/>
  <c r="N342" i="7"/>
  <c r="O342" i="7" s="1"/>
  <c r="Q342" i="7"/>
  <c r="Q26" i="7"/>
  <c r="N26" i="7"/>
  <c r="O26" i="7" s="1"/>
  <c r="Q263" i="7"/>
  <c r="N263" i="7"/>
  <c r="O263" i="7" s="1"/>
  <c r="N265" i="7"/>
  <c r="O265" i="7" s="1"/>
  <c r="Q265" i="7"/>
  <c r="Q427" i="7"/>
  <c r="N427" i="7"/>
  <c r="O427" i="7" s="1"/>
  <c r="Q324" i="7"/>
  <c r="N324" i="7"/>
  <c r="O324" i="7" s="1"/>
  <c r="N243" i="7"/>
  <c r="O243" i="7" s="1"/>
  <c r="Q243" i="7"/>
  <c r="Q124" i="7"/>
  <c r="N124" i="7"/>
  <c r="O124" i="7" s="1"/>
  <c r="Q381" i="7"/>
  <c r="N381" i="7"/>
  <c r="O381" i="7" s="1"/>
  <c r="N522" i="7"/>
  <c r="O522" i="7" s="1"/>
  <c r="Q522" i="7"/>
  <c r="Q316" i="7"/>
  <c r="N316" i="7"/>
  <c r="O316" i="7" s="1"/>
  <c r="N412" i="7"/>
  <c r="O412" i="7" s="1"/>
  <c r="Q412" i="7"/>
  <c r="Q274" i="7"/>
  <c r="N274" i="7"/>
  <c r="O274" i="7" s="1"/>
  <c r="Q362" i="7"/>
  <c r="N362" i="7"/>
  <c r="O362" i="7" s="1"/>
  <c r="N401" i="7"/>
  <c r="O401" i="7" s="1"/>
  <c r="Q401" i="7"/>
  <c r="N62" i="7"/>
  <c r="O62" i="7" s="1"/>
  <c r="Q62" i="7"/>
  <c r="Q311" i="7"/>
  <c r="N311" i="7"/>
  <c r="O311" i="7" s="1"/>
  <c r="N272" i="7"/>
  <c r="O272" i="7" s="1"/>
  <c r="Q272" i="7"/>
  <c r="Q89" i="7"/>
  <c r="N89" i="7"/>
  <c r="O89" i="7" s="1"/>
  <c r="Q168" i="7"/>
  <c r="N168" i="7"/>
  <c r="O168" i="7" s="1"/>
  <c r="N549" i="7"/>
  <c r="O549" i="7" s="1"/>
  <c r="Q549" i="7"/>
  <c r="N225" i="7"/>
  <c r="O225" i="7" s="1"/>
  <c r="Q225" i="7"/>
  <c r="N290" i="7"/>
  <c r="O290" i="7" s="1"/>
  <c r="Q290" i="7"/>
  <c r="Q356" i="7"/>
  <c r="N356" i="7"/>
  <c r="O356" i="7" s="1"/>
  <c r="Q271" i="7"/>
  <c r="N271" i="7"/>
  <c r="O271" i="7" s="1"/>
  <c r="N166" i="7"/>
  <c r="O166" i="7" s="1"/>
  <c r="Q166" i="7"/>
  <c r="Q411" i="7"/>
  <c r="N411" i="7"/>
  <c r="O411" i="7" s="1"/>
  <c r="Q76" i="7"/>
  <c r="N76" i="7"/>
  <c r="O76" i="7" s="1"/>
  <c r="N244" i="7"/>
  <c r="O244" i="7" s="1"/>
  <c r="Q244" i="7"/>
  <c r="N439" i="7"/>
  <c r="O439" i="7" s="1"/>
  <c r="Q439" i="7"/>
  <c r="N253" i="7"/>
  <c r="O253" i="7" s="1"/>
  <c r="Q253" i="7"/>
  <c r="N180" i="7"/>
  <c r="O180" i="7" s="1"/>
  <c r="Q180" i="7"/>
  <c r="N448" i="7"/>
  <c r="O448" i="7" s="1"/>
  <c r="Q448" i="7"/>
  <c r="N426" i="7"/>
  <c r="O426" i="7" s="1"/>
  <c r="Q426" i="7"/>
  <c r="Q226" i="7"/>
  <c r="N226" i="7"/>
  <c r="O226" i="7" s="1"/>
  <c r="N72" i="7"/>
  <c r="O72" i="7" s="1"/>
  <c r="Q72" i="7"/>
  <c r="Q214" i="7"/>
  <c r="N214" i="7"/>
  <c r="O214" i="7" s="1"/>
  <c r="Q349" i="7"/>
  <c r="N349" i="7"/>
  <c r="O349" i="7" s="1"/>
  <c r="N127" i="7"/>
  <c r="O127" i="7" s="1"/>
  <c r="Q127" i="7"/>
  <c r="N499" i="7"/>
  <c r="O499" i="7" s="1"/>
  <c r="Q499" i="7"/>
  <c r="Q436" i="7"/>
  <c r="N436" i="7"/>
  <c r="O436" i="7" s="1"/>
  <c r="N520" i="7"/>
  <c r="O520" i="7" s="1"/>
  <c r="Q520" i="7"/>
  <c r="N227" i="7"/>
  <c r="O227" i="7" s="1"/>
  <c r="Q227" i="7"/>
  <c r="Q494" i="7"/>
  <c r="N494" i="7"/>
  <c r="O494" i="7" s="1"/>
  <c r="Q546" i="7"/>
  <c r="N546" i="7"/>
  <c r="O546" i="7" s="1"/>
  <c r="Q43" i="7"/>
  <c r="N43" i="7"/>
  <c r="O43" i="7" s="1"/>
  <c r="N212" i="7"/>
  <c r="O212" i="7" s="1"/>
  <c r="Q212" i="7"/>
  <c r="N183" i="7"/>
  <c r="O183" i="7" s="1"/>
  <c r="Q183" i="7"/>
  <c r="Q121" i="7"/>
  <c r="N121" i="7"/>
  <c r="O121" i="7" s="1"/>
  <c r="N483" i="7"/>
  <c r="O483" i="7" s="1"/>
  <c r="Q483" i="7"/>
  <c r="Q126" i="7"/>
  <c r="N126" i="7"/>
  <c r="O126" i="7" s="1"/>
  <c r="Q460" i="7"/>
  <c r="N460" i="7"/>
  <c r="O460" i="7" s="1"/>
  <c r="N105" i="7"/>
  <c r="O105" i="7" s="1"/>
  <c r="Q105" i="7"/>
  <c r="Q158" i="7"/>
  <c r="N158" i="7"/>
  <c r="O158" i="7" s="1"/>
  <c r="Q502" i="7"/>
  <c r="N502" i="7"/>
  <c r="O502" i="7" s="1"/>
  <c r="N525" i="7"/>
  <c r="O525" i="7" s="1"/>
  <c r="Q525" i="7"/>
  <c r="N55" i="7"/>
  <c r="O55" i="7" s="1"/>
  <c r="Q55" i="7"/>
  <c r="N189" i="7"/>
  <c r="O189" i="7" s="1"/>
  <c r="Q189" i="7"/>
  <c r="Q512" i="7"/>
  <c r="N512" i="7"/>
  <c r="O512" i="7" s="1"/>
  <c r="N365" i="7"/>
  <c r="O365" i="7" s="1"/>
  <c r="Q365" i="7"/>
  <c r="N222" i="7"/>
  <c r="O222" i="7" s="1"/>
  <c r="Q222" i="7"/>
  <c r="Q551" i="7"/>
  <c r="N551" i="7"/>
  <c r="O551" i="7" s="1"/>
  <c r="N230" i="7"/>
  <c r="O230" i="7" s="1"/>
  <c r="Q230" i="7"/>
  <c r="N206" i="7"/>
  <c r="O206" i="7" s="1"/>
  <c r="Q206" i="7"/>
  <c r="N90" i="7"/>
  <c r="O90" i="7" s="1"/>
  <c r="Q90" i="7"/>
  <c r="Q129" i="7"/>
  <c r="N129" i="7"/>
  <c r="O129" i="7" s="1"/>
  <c r="Q33" i="7"/>
  <c r="N33" i="7"/>
  <c r="O33" i="7" s="1"/>
  <c r="N469" i="7"/>
  <c r="O469" i="7" s="1"/>
  <c r="Q469" i="7"/>
  <c r="N477" i="7"/>
  <c r="O477" i="7" s="1"/>
  <c r="Q477" i="7"/>
  <c r="N312" i="7"/>
  <c r="O312" i="7" s="1"/>
  <c r="Q312" i="7"/>
  <c r="Q232" i="7"/>
  <c r="N232" i="7"/>
  <c r="O232" i="7" s="1"/>
  <c r="Q455" i="7"/>
  <c r="N455" i="7"/>
  <c r="O455" i="7" s="1"/>
  <c r="Q210" i="7"/>
  <c r="N210" i="7"/>
  <c r="O210" i="7" s="1"/>
  <c r="N484" i="7"/>
  <c r="O484" i="7" s="1"/>
  <c r="Q484" i="7"/>
  <c r="N299" i="7"/>
  <c r="O299" i="7" s="1"/>
  <c r="Q299" i="7"/>
  <c r="N445" i="7"/>
  <c r="O445" i="7" s="1"/>
  <c r="Q445" i="7"/>
  <c r="N247" i="7"/>
  <c r="O247" i="7" s="1"/>
  <c r="Q247" i="7"/>
  <c r="Q239" i="7"/>
  <c r="N239" i="7"/>
  <c r="O239" i="7" s="1"/>
  <c r="N509" i="7"/>
  <c r="O509" i="7" s="1"/>
  <c r="Q509" i="7"/>
  <c r="Q71" i="7" l="1"/>
  <c r="N71" i="7"/>
  <c r="O71" i="7" s="1"/>
  <c r="Q22" i="7"/>
  <c r="N22" i="7"/>
  <c r="O22" i="7" s="1"/>
  <c r="N459" i="7"/>
  <c r="O459" i="7" s="1"/>
  <c r="Q459" i="7"/>
  <c r="N118" i="7"/>
  <c r="O118" i="7" s="1"/>
  <c r="Q118" i="7"/>
  <c r="N112" i="7"/>
  <c r="O112" i="7" s="1"/>
  <c r="Q112" i="7"/>
  <c r="N46" i="7"/>
  <c r="O46" i="7" s="1"/>
  <c r="Q46" i="7"/>
  <c r="Q25" i="7"/>
  <c r="N25" i="7"/>
  <c r="O25" i="7" s="1"/>
  <c r="N36" i="7"/>
  <c r="O36" i="7" s="1"/>
  <c r="Q36" i="7"/>
  <c r="N197" i="1" l="1"/>
  <c r="O197" i="1" s="1"/>
  <c r="M368" i="1" l="1"/>
  <c r="L368" i="1"/>
  <c r="Q368" i="1" s="1"/>
  <c r="N368" i="1"/>
  <c r="O368" i="1" s="1"/>
  <c r="L470" i="1"/>
  <c r="Q470" i="1" s="1"/>
  <c r="M470" i="1"/>
  <c r="N470" i="1"/>
  <c r="O470" i="1" s="1"/>
  <c r="L307" i="1"/>
  <c r="Q307" i="1" s="1"/>
  <c r="M307" i="1"/>
  <c r="N307" i="1"/>
  <c r="O307" i="1" s="1"/>
  <c r="L432" i="1"/>
  <c r="M432" i="1"/>
  <c r="N432" i="1"/>
  <c r="O432" i="1" s="1"/>
  <c r="L455" i="1"/>
  <c r="Q455" i="1" s="1"/>
  <c r="M455" i="1"/>
  <c r="N455" i="1"/>
  <c r="O455" i="1" s="1"/>
  <c r="L446" i="1"/>
  <c r="Q446" i="1" s="1"/>
  <c r="M446" i="1"/>
  <c r="N446" i="1"/>
  <c r="O446" i="1" s="1"/>
  <c r="M255" i="1"/>
  <c r="L255" i="1"/>
  <c r="Q255" i="1" s="1"/>
  <c r="N255" i="1"/>
  <c r="O255" i="1" s="1"/>
  <c r="L451" i="1"/>
  <c r="M451" i="1"/>
  <c r="N451" i="1"/>
  <c r="O451" i="1" s="1"/>
  <c r="L493" i="1"/>
  <c r="M493" i="1"/>
  <c r="N493" i="1"/>
  <c r="O493" i="1" s="1"/>
  <c r="L409" i="1"/>
  <c r="Q409" i="1" s="1"/>
  <c r="M409" i="1"/>
  <c r="N409" i="1"/>
  <c r="O409" i="1" s="1"/>
  <c r="M108" i="1"/>
  <c r="L108" i="1"/>
  <c r="N108" i="1"/>
  <c r="O108" i="1" s="1"/>
  <c r="M112" i="1"/>
  <c r="L112" i="1"/>
  <c r="Q112" i="1" s="1"/>
  <c r="N112" i="1"/>
  <c r="O112" i="1" s="1"/>
  <c r="L15" i="1"/>
  <c r="Q15" i="1" s="1"/>
  <c r="M15" i="1"/>
  <c r="N15" i="1"/>
  <c r="O15" i="1" s="1"/>
  <c r="M174" i="1"/>
  <c r="L174" i="1"/>
  <c r="N174" i="1"/>
  <c r="O174" i="1" s="1"/>
  <c r="M318" i="1"/>
  <c r="L318" i="1"/>
  <c r="Q318" i="1" s="1"/>
  <c r="N318" i="1"/>
  <c r="O318" i="1" s="1"/>
  <c r="L414" i="1"/>
  <c r="M414" i="1"/>
  <c r="N414" i="1"/>
  <c r="O414" i="1" s="1"/>
  <c r="L97" i="1"/>
  <c r="M97" i="1"/>
  <c r="N97" i="1"/>
  <c r="O97" i="1" s="1"/>
  <c r="M81" i="1"/>
  <c r="L81" i="1"/>
  <c r="Q81" i="1" s="1"/>
  <c r="N81" i="1"/>
  <c r="O81" i="1" s="1"/>
  <c r="L404" i="1"/>
  <c r="Q404" i="1" s="1"/>
  <c r="M404" i="1"/>
  <c r="N404" i="1"/>
  <c r="O404" i="1" s="1"/>
  <c r="M105" i="1"/>
  <c r="L105" i="1"/>
  <c r="Q105" i="1" s="1"/>
  <c r="N105" i="1"/>
  <c r="O105" i="1" s="1"/>
  <c r="M360" i="1"/>
  <c r="L360" i="1"/>
  <c r="N360" i="1"/>
  <c r="O360" i="1" s="1"/>
  <c r="L333" i="1"/>
  <c r="Q333" i="1" s="1"/>
  <c r="M333" i="1"/>
  <c r="N333" i="1"/>
  <c r="O333" i="1" s="1"/>
  <c r="L312" i="1"/>
  <c r="Q312" i="1" s="1"/>
  <c r="M312" i="1"/>
  <c r="N312" i="1"/>
  <c r="O312" i="1" s="1"/>
  <c r="M179" i="1"/>
  <c r="L179" i="1"/>
  <c r="Q179" i="1" s="1"/>
  <c r="N179" i="1"/>
  <c r="O179" i="1" s="1"/>
  <c r="L450" i="1"/>
  <c r="M450" i="1"/>
  <c r="N450" i="1"/>
  <c r="O450" i="1" s="1"/>
  <c r="L294" i="1"/>
  <c r="Q294" i="1" s="1"/>
  <c r="M294" i="1"/>
  <c r="N294" i="1"/>
  <c r="O294" i="1" s="1"/>
  <c r="L415" i="1"/>
  <c r="M415" i="1"/>
  <c r="N415" i="1"/>
  <c r="O415" i="1" s="1"/>
  <c r="L305" i="1"/>
  <c r="M305" i="1"/>
  <c r="N305" i="1"/>
  <c r="O305" i="1" s="1"/>
  <c r="L402" i="1"/>
  <c r="M402" i="1"/>
  <c r="N402" i="1"/>
  <c r="O402" i="1" s="1"/>
  <c r="L21" i="1"/>
  <c r="Q21" i="1" s="1"/>
  <c r="M21" i="1"/>
  <c r="N21" i="1"/>
  <c r="O21" i="1" s="1"/>
  <c r="M214" i="1"/>
  <c r="L214" i="1"/>
  <c r="N214" i="1"/>
  <c r="O214" i="1" s="1"/>
  <c r="M242" i="1"/>
  <c r="L242" i="1"/>
  <c r="N242" i="1"/>
  <c r="O242" i="1" s="1"/>
  <c r="M385" i="1"/>
  <c r="L385" i="1"/>
  <c r="Q385" i="1" s="1"/>
  <c r="N385" i="1"/>
  <c r="O385" i="1" s="1"/>
  <c r="L41" i="1"/>
  <c r="Q41" i="1" s="1"/>
  <c r="M41" i="1"/>
  <c r="N41" i="1"/>
  <c r="O41" i="1" s="1"/>
  <c r="M149" i="1"/>
  <c r="L149" i="1"/>
  <c r="Q149" i="1" s="1"/>
  <c r="N149" i="1"/>
  <c r="O149" i="1" s="1"/>
  <c r="M98" i="1"/>
  <c r="L98" i="1"/>
  <c r="Q98" i="1" s="1"/>
  <c r="N98" i="1"/>
  <c r="O98" i="1" s="1"/>
  <c r="L155" i="1"/>
  <c r="M155" i="1"/>
  <c r="N155" i="1"/>
  <c r="O155" i="1" s="1"/>
  <c r="N431" i="1"/>
  <c r="O431" i="1" s="1"/>
  <c r="N10" i="1"/>
  <c r="O10" i="1" s="1"/>
  <c r="N12" i="1"/>
  <c r="O12" i="1" s="1"/>
  <c r="N11" i="1"/>
  <c r="O11" i="1" s="1"/>
  <c r="N34" i="1"/>
  <c r="O34" i="1" s="1"/>
  <c r="N13" i="1"/>
  <c r="O13" i="1" s="1"/>
  <c r="Q242" i="1" l="1"/>
  <c r="Q360" i="1"/>
  <c r="Q214" i="1"/>
  <c r="Q108" i="1"/>
  <c r="Q305" i="1"/>
  <c r="Q451" i="1"/>
  <c r="Q155" i="1"/>
  <c r="Q402" i="1"/>
  <c r="Q97" i="1"/>
  <c r="Q174" i="1"/>
  <c r="Q414" i="1"/>
  <c r="Q432" i="1"/>
  <c r="Q450" i="1"/>
  <c r="L25" i="1"/>
  <c r="Q25" i="1" s="1"/>
  <c r="M25" i="1"/>
  <c r="N25" i="1"/>
  <c r="O25" i="1" s="1"/>
  <c r="L425" i="1"/>
  <c r="M425" i="1"/>
  <c r="N425" i="1"/>
  <c r="O425" i="1" s="1"/>
  <c r="L267" i="1"/>
  <c r="Q267" i="1" s="1"/>
  <c r="M267" i="1"/>
  <c r="N267" i="1"/>
  <c r="O267" i="1" s="1"/>
  <c r="M261" i="1"/>
  <c r="L261" i="1"/>
  <c r="Q261" i="1" s="1"/>
  <c r="N261" i="1"/>
  <c r="O261" i="1" s="1"/>
  <c r="L438" i="1"/>
  <c r="M438" i="1"/>
  <c r="N438" i="1"/>
  <c r="O438" i="1" s="1"/>
  <c r="M390" i="1"/>
  <c r="L390" i="1"/>
  <c r="Q390" i="1" s="1"/>
  <c r="N390" i="1"/>
  <c r="O390" i="1" s="1"/>
  <c r="M370" i="1"/>
  <c r="L370" i="1"/>
  <c r="N370" i="1"/>
  <c r="O370" i="1" s="1"/>
  <c r="L393" i="1"/>
  <c r="M393" i="1"/>
  <c r="N393" i="1"/>
  <c r="O393" i="1" s="1"/>
  <c r="M82" i="1"/>
  <c r="L82" i="1"/>
  <c r="Q82" i="1" s="1"/>
  <c r="N82" i="1"/>
  <c r="O82" i="1" s="1"/>
  <c r="L353" i="1"/>
  <c r="M353" i="1"/>
  <c r="N353" i="1"/>
  <c r="O353" i="1" s="1"/>
  <c r="M143" i="1"/>
  <c r="L143" i="1"/>
  <c r="Q143" i="1" s="1"/>
  <c r="N143" i="1"/>
  <c r="O143" i="1" s="1"/>
  <c r="L304" i="1"/>
  <c r="Q304" i="1" s="1"/>
  <c r="M304" i="1"/>
  <c r="N304" i="1"/>
  <c r="O304" i="1" s="1"/>
  <c r="M100" i="1"/>
  <c r="L100" i="1"/>
  <c r="N100" i="1"/>
  <c r="O100" i="1" s="1"/>
  <c r="M117" i="1"/>
  <c r="L117" i="1"/>
  <c r="Q117" i="1" s="1"/>
  <c r="N117" i="1"/>
  <c r="O117" i="1" s="1"/>
  <c r="M200" i="1"/>
  <c r="L200" i="1"/>
  <c r="Q200" i="1" s="1"/>
  <c r="N200" i="1"/>
  <c r="O200" i="1" s="1"/>
  <c r="M73" i="1"/>
  <c r="L73" i="1"/>
  <c r="N73" i="1"/>
  <c r="O73" i="1" s="1"/>
  <c r="M250" i="1"/>
  <c r="L250" i="1"/>
  <c r="N250" i="1"/>
  <c r="O250" i="1" s="1"/>
  <c r="M263" i="1"/>
  <c r="L263" i="1"/>
  <c r="Q263" i="1" s="1"/>
  <c r="N263" i="1"/>
  <c r="O263" i="1" s="1"/>
  <c r="M160" i="1"/>
  <c r="L160" i="1"/>
  <c r="N160" i="1"/>
  <c r="O160" i="1" s="1"/>
  <c r="M181" i="1"/>
  <c r="L181" i="1"/>
  <c r="Q181" i="1" s="1"/>
  <c r="N181" i="1"/>
  <c r="O181" i="1" s="1"/>
  <c r="L288" i="1"/>
  <c r="Q288" i="1" s="1"/>
  <c r="M288" i="1"/>
  <c r="N288" i="1"/>
  <c r="O288" i="1" s="1"/>
  <c r="M133" i="1"/>
  <c r="L133" i="1"/>
  <c r="Q133" i="1" s="1"/>
  <c r="N133" i="1"/>
  <c r="O133" i="1" s="1"/>
  <c r="M132" i="1"/>
  <c r="L132" i="1"/>
  <c r="Q132" i="1" s="1"/>
  <c r="N132" i="1"/>
  <c r="O132" i="1" s="1"/>
  <c r="M80" i="1"/>
  <c r="L80" i="1"/>
  <c r="Q80" i="1" s="1"/>
  <c r="N80" i="1"/>
  <c r="O80" i="1" s="1"/>
  <c r="M122" i="1"/>
  <c r="L122" i="1"/>
  <c r="N122" i="1"/>
  <c r="O122" i="1" s="1"/>
  <c r="L424" i="1"/>
  <c r="M424" i="1"/>
  <c r="N424" i="1"/>
  <c r="O424" i="1" s="1"/>
  <c r="M138" i="1"/>
  <c r="L138" i="1"/>
  <c r="N138" i="1"/>
  <c r="O138" i="1" s="1"/>
  <c r="M232" i="1"/>
  <c r="L232" i="1"/>
  <c r="N232" i="1"/>
  <c r="O232" i="1" s="1"/>
  <c r="M243" i="1"/>
  <c r="L243" i="1"/>
  <c r="N243" i="1"/>
  <c r="O243" i="1" s="1"/>
  <c r="L271" i="1"/>
  <c r="Q271" i="1" s="1"/>
  <c r="M271" i="1"/>
  <c r="N271" i="1"/>
  <c r="O271" i="1" s="1"/>
  <c r="L378" i="1"/>
  <c r="M378" i="1"/>
  <c r="N378" i="1"/>
  <c r="O378" i="1" s="1"/>
  <c r="L292" i="1"/>
  <c r="M292" i="1"/>
  <c r="N292" i="1"/>
  <c r="O292" i="1" s="1"/>
  <c r="M136" i="1"/>
  <c r="L136" i="1"/>
  <c r="N136" i="1"/>
  <c r="O136" i="1" s="1"/>
  <c r="M193" i="1"/>
  <c r="L193" i="1"/>
  <c r="Q193" i="1" s="1"/>
  <c r="N193" i="1"/>
  <c r="O193" i="1" s="1"/>
  <c r="L67" i="1"/>
  <c r="Q67" i="1" s="1"/>
  <c r="M67" i="1"/>
  <c r="N67" i="1"/>
  <c r="O67" i="1" s="1"/>
  <c r="L206" i="1"/>
  <c r="Q206" i="1" s="1"/>
  <c r="M206" i="1"/>
  <c r="N206" i="1"/>
  <c r="O206" i="1" s="1"/>
  <c r="M369" i="1"/>
  <c r="L369" i="1"/>
  <c r="Q369" i="1" s="1"/>
  <c r="N369" i="1"/>
  <c r="O369" i="1" s="1"/>
  <c r="L391" i="1"/>
  <c r="Q391" i="1" s="1"/>
  <c r="M391" i="1"/>
  <c r="N391" i="1"/>
  <c r="O391" i="1" s="1"/>
  <c r="L35" i="1"/>
  <c r="M35" i="1"/>
  <c r="N35" i="1"/>
  <c r="O35" i="1" s="1"/>
  <c r="M345" i="1"/>
  <c r="L345" i="1"/>
  <c r="Q345" i="1" s="1"/>
  <c r="N345" i="1"/>
  <c r="O345" i="1" s="1"/>
  <c r="L477" i="1"/>
  <c r="M477" i="1"/>
  <c r="N477" i="1"/>
  <c r="O477" i="1" s="1"/>
  <c r="L17" i="1"/>
  <c r="Q17" i="1" s="1"/>
  <c r="M17" i="1"/>
  <c r="N17" i="1"/>
  <c r="O17" i="1" s="1"/>
  <c r="L321" i="1"/>
  <c r="M321" i="1"/>
  <c r="N321" i="1"/>
  <c r="O321" i="1" s="1"/>
  <c r="M57" i="1"/>
  <c r="L57" i="1"/>
  <c r="Q57" i="1" s="1"/>
  <c r="N57" i="1"/>
  <c r="O57" i="1" s="1"/>
  <c r="L218" i="1"/>
  <c r="Q218" i="1" s="1"/>
  <c r="M218" i="1"/>
  <c r="N218" i="1"/>
  <c r="O218" i="1" s="1"/>
  <c r="M167" i="1"/>
  <c r="L167" i="1"/>
  <c r="N167" i="1"/>
  <c r="O167" i="1" s="1"/>
  <c r="L398" i="1"/>
  <c r="M398" i="1"/>
  <c r="N398" i="1"/>
  <c r="O398" i="1" s="1"/>
  <c r="M176" i="1"/>
  <c r="N176" i="1"/>
  <c r="O176" i="1" s="1"/>
  <c r="L176" i="1"/>
  <c r="Q176" i="1" s="1"/>
  <c r="L175" i="1"/>
  <c r="M175" i="1"/>
  <c r="N175" i="1"/>
  <c r="O175" i="1" s="1"/>
  <c r="M164" i="1"/>
  <c r="L164" i="1"/>
  <c r="Q164" i="1" s="1"/>
  <c r="N164" i="1"/>
  <c r="O164" i="1" s="1"/>
  <c r="L237" i="1"/>
  <c r="Q237" i="1" s="1"/>
  <c r="M237" i="1"/>
  <c r="N237" i="1"/>
  <c r="O237" i="1" s="1"/>
  <c r="L389" i="1"/>
  <c r="M389" i="1"/>
  <c r="N389" i="1"/>
  <c r="O389" i="1" s="1"/>
  <c r="M202" i="1"/>
  <c r="L202" i="1"/>
  <c r="N202" i="1"/>
  <c r="O202" i="1" s="1"/>
  <c r="M349" i="1"/>
  <c r="L349" i="1"/>
  <c r="N349" i="1"/>
  <c r="O349" i="1" s="1"/>
  <c r="L111" i="1"/>
  <c r="Q111" i="1" s="1"/>
  <c r="M111" i="1"/>
  <c r="N111" i="1"/>
  <c r="O111" i="1" s="1"/>
  <c r="M308" i="1"/>
  <c r="L308" i="1"/>
  <c r="Q308" i="1" s="1"/>
  <c r="N308" i="1"/>
  <c r="O308" i="1" s="1"/>
  <c r="L411" i="1"/>
  <c r="Q411" i="1" s="1"/>
  <c r="M411" i="1"/>
  <c r="N411" i="1"/>
  <c r="O411" i="1" s="1"/>
  <c r="M158" i="1"/>
  <c r="L158" i="1"/>
  <c r="N158" i="1"/>
  <c r="O158" i="1" s="1"/>
  <c r="M341" i="1"/>
  <c r="L341" i="1"/>
  <c r="N341" i="1"/>
  <c r="O341" i="1" s="1"/>
  <c r="L64" i="1"/>
  <c r="Q64" i="1" s="1"/>
  <c r="M64" i="1"/>
  <c r="N64" i="1"/>
  <c r="O64" i="1" s="1"/>
  <c r="L484" i="1"/>
  <c r="Q484" i="1" s="1"/>
  <c r="M484" i="1"/>
  <c r="N484" i="1"/>
  <c r="O484" i="1" s="1"/>
  <c r="M190" i="1"/>
  <c r="L190" i="1"/>
  <c r="Q190" i="1" s="1"/>
  <c r="N190" i="1"/>
  <c r="O190" i="1" s="1"/>
  <c r="M173" i="1"/>
  <c r="L173" i="1"/>
  <c r="N173" i="1"/>
  <c r="O173" i="1" s="1"/>
  <c r="L474" i="1"/>
  <c r="M474" i="1"/>
  <c r="N474" i="1"/>
  <c r="O474" i="1" s="1"/>
  <c r="L485" i="1"/>
  <c r="M485" i="1"/>
  <c r="N485" i="1"/>
  <c r="O485" i="1" s="1"/>
  <c r="M363" i="1"/>
  <c r="L363" i="1"/>
  <c r="Q363" i="1" s="1"/>
  <c r="N363" i="1"/>
  <c r="O363" i="1" s="1"/>
  <c r="M319" i="1"/>
  <c r="L319" i="1"/>
  <c r="N319" i="1"/>
  <c r="O319" i="1" s="1"/>
  <c r="L405" i="1"/>
  <c r="M405" i="1"/>
  <c r="N405" i="1"/>
  <c r="O405" i="1" s="1"/>
  <c r="M121" i="1"/>
  <c r="L121" i="1"/>
  <c r="Q121" i="1" s="1"/>
  <c r="N121" i="1"/>
  <c r="O121" i="1" s="1"/>
  <c r="M172" i="1"/>
  <c r="L172" i="1"/>
  <c r="N172" i="1"/>
  <c r="O172" i="1" s="1"/>
  <c r="M327" i="1"/>
  <c r="L327" i="1"/>
  <c r="Q327" i="1" s="1"/>
  <c r="N327" i="1"/>
  <c r="O327" i="1" s="1"/>
  <c r="M231" i="1"/>
  <c r="L231" i="1"/>
  <c r="Q231" i="1" s="1"/>
  <c r="N231" i="1"/>
  <c r="O231" i="1" s="1"/>
  <c r="M367" i="1"/>
  <c r="L367" i="1"/>
  <c r="N367" i="1"/>
  <c r="O367" i="1" s="1"/>
  <c r="M211" i="1"/>
  <c r="L211" i="1"/>
  <c r="Q211" i="1" s="1"/>
  <c r="N211" i="1"/>
  <c r="O211" i="1" s="1"/>
  <c r="M114" i="1"/>
  <c r="L114" i="1"/>
  <c r="N114" i="1"/>
  <c r="O114" i="1" s="1"/>
  <c r="M22" i="1"/>
  <c r="L22" i="1"/>
  <c r="Q22" i="1" s="1"/>
  <c r="N22" i="1"/>
  <c r="O22" i="1" s="1"/>
  <c r="L439" i="1"/>
  <c r="M439" i="1"/>
  <c r="N439" i="1"/>
  <c r="O439" i="1" s="1"/>
  <c r="M85" i="1"/>
  <c r="L85" i="1"/>
  <c r="Q85" i="1" s="1"/>
  <c r="N85" i="1"/>
  <c r="O85" i="1" s="1"/>
  <c r="L357" i="1"/>
  <c r="Q357" i="1" s="1"/>
  <c r="M357" i="1"/>
  <c r="N357" i="1"/>
  <c r="O357" i="1" s="1"/>
  <c r="M129" i="1"/>
  <c r="L129" i="1"/>
  <c r="Q129" i="1" s="1"/>
  <c r="N129" i="1"/>
  <c r="O129" i="1" s="1"/>
  <c r="M165" i="1"/>
  <c r="L165" i="1"/>
  <c r="Q165" i="1" s="1"/>
  <c r="N165" i="1"/>
  <c r="O165" i="1" s="1"/>
  <c r="L204" i="1"/>
  <c r="M204" i="1"/>
  <c r="N204" i="1"/>
  <c r="O204" i="1" s="1"/>
  <c r="M157" i="1"/>
  <c r="L157" i="1"/>
  <c r="N157" i="1"/>
  <c r="O157" i="1" s="1"/>
  <c r="L226" i="1"/>
  <c r="M226" i="1"/>
  <c r="N226" i="1"/>
  <c r="O226" i="1" s="1"/>
  <c r="M339" i="1"/>
  <c r="L339" i="1"/>
  <c r="N339" i="1"/>
  <c r="O339" i="1" s="1"/>
  <c r="M249" i="1"/>
  <c r="L249" i="1"/>
  <c r="N249" i="1"/>
  <c r="O249" i="1" s="1"/>
  <c r="M76" i="1"/>
  <c r="L76" i="1"/>
  <c r="N76" i="1"/>
  <c r="O76" i="1" s="1"/>
  <c r="L229" i="1"/>
  <c r="M229" i="1"/>
  <c r="N229" i="1"/>
  <c r="O229" i="1" s="1"/>
  <c r="L401" i="1"/>
  <c r="M401" i="1"/>
  <c r="N401" i="1"/>
  <c r="O401" i="1" s="1"/>
  <c r="L60" i="1"/>
  <c r="Q60" i="1" s="1"/>
  <c r="M60" i="1"/>
  <c r="N60" i="1"/>
  <c r="O60" i="1" s="1"/>
  <c r="L453" i="1"/>
  <c r="Q453" i="1" s="1"/>
  <c r="M453" i="1"/>
  <c r="N453" i="1"/>
  <c r="O453" i="1" s="1"/>
  <c r="L184" i="1"/>
  <c r="M184" i="1"/>
  <c r="N184" i="1"/>
  <c r="O184" i="1" s="1"/>
  <c r="M153" i="1"/>
  <c r="L153" i="1"/>
  <c r="N153" i="1"/>
  <c r="O153" i="1" s="1"/>
  <c r="L420" i="1"/>
  <c r="M420" i="1"/>
  <c r="N420" i="1"/>
  <c r="O420" i="1" s="1"/>
  <c r="M140" i="1"/>
  <c r="L140" i="1"/>
  <c r="N140" i="1"/>
  <c r="O140" i="1" s="1"/>
  <c r="M178" i="1"/>
  <c r="L178" i="1"/>
  <c r="Q178" i="1" s="1"/>
  <c r="N178" i="1"/>
  <c r="O178" i="1" s="1"/>
  <c r="L95" i="1"/>
  <c r="Q95" i="1" s="1"/>
  <c r="M95" i="1"/>
  <c r="N95" i="1"/>
  <c r="O95" i="1" s="1"/>
  <c r="L268" i="1"/>
  <c r="Q268" i="1" s="1"/>
  <c r="M268" i="1"/>
  <c r="N268" i="1"/>
  <c r="O268" i="1" s="1"/>
  <c r="M148" i="1"/>
  <c r="L148" i="1"/>
  <c r="Q148" i="1" s="1"/>
  <c r="N148" i="1"/>
  <c r="O148" i="1" s="1"/>
  <c r="M83" i="1"/>
  <c r="L83" i="1"/>
  <c r="Q83" i="1" s="1"/>
  <c r="N83" i="1"/>
  <c r="O83" i="1" s="1"/>
  <c r="L379" i="1"/>
  <c r="M379" i="1"/>
  <c r="N379" i="1"/>
  <c r="O379" i="1" s="1"/>
  <c r="L217" i="1"/>
  <c r="Q217" i="1" s="1"/>
  <c r="M217" i="1"/>
  <c r="N217" i="1"/>
  <c r="O217" i="1" s="1"/>
  <c r="L285" i="1"/>
  <c r="Q285" i="1" s="1"/>
  <c r="M285" i="1"/>
  <c r="N285" i="1"/>
  <c r="O285" i="1" s="1"/>
  <c r="M74" i="1"/>
  <c r="L74" i="1"/>
  <c r="Q74" i="1" s="1"/>
  <c r="N74" i="1"/>
  <c r="O74" i="1" s="1"/>
  <c r="L309" i="1"/>
  <c r="Q309" i="1" s="1"/>
  <c r="M309" i="1"/>
  <c r="N309" i="1"/>
  <c r="O309" i="1" s="1"/>
  <c r="M247" i="1"/>
  <c r="L247" i="1"/>
  <c r="Q247" i="1" s="1"/>
  <c r="N247" i="1"/>
  <c r="O247" i="1" s="1"/>
  <c r="M352" i="1"/>
  <c r="L352" i="1"/>
  <c r="N352" i="1"/>
  <c r="O352" i="1" s="1"/>
  <c r="L376" i="1"/>
  <c r="Q376" i="1" s="1"/>
  <c r="M376" i="1"/>
  <c r="N376" i="1"/>
  <c r="O376" i="1" s="1"/>
  <c r="L163" i="1"/>
  <c r="Q163" i="1" s="1"/>
  <c r="M163" i="1"/>
  <c r="N163" i="1"/>
  <c r="O163" i="1" s="1"/>
  <c r="L315" i="1"/>
  <c r="Q315" i="1" s="1"/>
  <c r="M315" i="1"/>
  <c r="N315" i="1"/>
  <c r="O315" i="1" s="1"/>
  <c r="L291" i="1"/>
  <c r="Q291" i="1" s="1"/>
  <c r="M291" i="1"/>
  <c r="N291" i="1"/>
  <c r="O291" i="1" s="1"/>
  <c r="L462" i="1"/>
  <c r="M462" i="1"/>
  <c r="N462" i="1"/>
  <c r="O462" i="1" s="1"/>
  <c r="L469" i="1"/>
  <c r="Q469" i="1" s="1"/>
  <c r="M469" i="1"/>
  <c r="N469" i="1"/>
  <c r="O469" i="1" s="1"/>
  <c r="L373" i="1"/>
  <c r="M373" i="1"/>
  <c r="N373" i="1"/>
  <c r="O373" i="1" s="1"/>
  <c r="M124" i="1"/>
  <c r="L124" i="1"/>
  <c r="N124" i="1"/>
  <c r="O124" i="1" s="1"/>
  <c r="L397" i="1"/>
  <c r="Q397" i="1" s="1"/>
  <c r="M397" i="1"/>
  <c r="N397" i="1"/>
  <c r="O397" i="1" s="1"/>
  <c r="L115" i="1"/>
  <c r="Q115" i="1" s="1"/>
  <c r="M115" i="1"/>
  <c r="N115" i="1"/>
  <c r="O115" i="1" s="1"/>
  <c r="M177" i="1"/>
  <c r="L177" i="1"/>
  <c r="Q177" i="1" s="1"/>
  <c r="N177" i="1"/>
  <c r="O177" i="1" s="1"/>
  <c r="L403" i="1"/>
  <c r="M403" i="1"/>
  <c r="N403" i="1"/>
  <c r="O403" i="1" s="1"/>
  <c r="M254" i="1"/>
  <c r="L254" i="1"/>
  <c r="Q254" i="1" s="1"/>
  <c r="N254" i="1"/>
  <c r="O254" i="1" s="1"/>
  <c r="L400" i="1"/>
  <c r="Q400" i="1" s="1"/>
  <c r="M400" i="1"/>
  <c r="N400" i="1"/>
  <c r="O400" i="1" s="1"/>
  <c r="L380" i="1"/>
  <c r="M380" i="1"/>
  <c r="N380" i="1"/>
  <c r="O380" i="1" s="1"/>
  <c r="M224" i="1"/>
  <c r="L224" i="1"/>
  <c r="N224" i="1"/>
  <c r="O224" i="1" s="1"/>
  <c r="L416" i="1"/>
  <c r="M416" i="1"/>
  <c r="N416" i="1"/>
  <c r="O416" i="1" s="1"/>
  <c r="M30" i="1"/>
  <c r="L30" i="1"/>
  <c r="Q30" i="1" s="1"/>
  <c r="N30" i="1"/>
  <c r="O30" i="1" s="1"/>
  <c r="L472" i="1"/>
  <c r="M472" i="1"/>
  <c r="N472" i="1"/>
  <c r="O472" i="1" s="1"/>
  <c r="M55" i="1"/>
  <c r="L55" i="1"/>
  <c r="N55" i="1"/>
  <c r="O55" i="1" s="1"/>
  <c r="L447" i="1"/>
  <c r="M447" i="1"/>
  <c r="N447" i="1"/>
  <c r="O447" i="1" s="1"/>
  <c r="L269" i="1"/>
  <c r="Q269" i="1" s="1"/>
  <c r="M269" i="1"/>
  <c r="N269" i="1"/>
  <c r="O269" i="1" s="1"/>
  <c r="L418" i="1"/>
  <c r="M418" i="1"/>
  <c r="N418" i="1"/>
  <c r="O418" i="1" s="1"/>
  <c r="M228" i="1"/>
  <c r="L228" i="1"/>
  <c r="N228" i="1"/>
  <c r="O228" i="1" s="1"/>
  <c r="L355" i="1"/>
  <c r="M355" i="1"/>
  <c r="N355" i="1"/>
  <c r="O355" i="1" s="1"/>
  <c r="L296" i="1"/>
  <c r="Q296" i="1" s="1"/>
  <c r="M296" i="1"/>
  <c r="N296" i="1"/>
  <c r="O296" i="1" s="1"/>
  <c r="M28" i="1"/>
  <c r="L28" i="1"/>
  <c r="N28" i="1"/>
  <c r="O28" i="1" s="1"/>
  <c r="L50" i="1"/>
  <c r="Q50" i="1" s="1"/>
  <c r="M50" i="1"/>
  <c r="N50" i="1"/>
  <c r="O50" i="1" s="1"/>
  <c r="L135" i="1"/>
  <c r="M135" i="1"/>
  <c r="N135" i="1"/>
  <c r="O135" i="1" s="1"/>
  <c r="L253" i="1"/>
  <c r="M253" i="1"/>
  <c r="N253" i="1"/>
  <c r="O253" i="1" s="1"/>
  <c r="M311" i="1"/>
  <c r="L311" i="1"/>
  <c r="N311" i="1"/>
  <c r="O311" i="1" s="1"/>
  <c r="M264" i="1"/>
  <c r="L264" i="1"/>
  <c r="Q264" i="1" s="1"/>
  <c r="N264" i="1"/>
  <c r="O264" i="1" s="1"/>
  <c r="M252" i="1"/>
  <c r="L252" i="1"/>
  <c r="Q252" i="1" s="1"/>
  <c r="N252" i="1"/>
  <c r="O252" i="1" s="1"/>
  <c r="M348" i="1"/>
  <c r="L348" i="1"/>
  <c r="N348" i="1"/>
  <c r="O348" i="1" s="1"/>
  <c r="L408" i="1"/>
  <c r="M408" i="1"/>
  <c r="N408" i="1"/>
  <c r="O408" i="1" s="1"/>
  <c r="M248" i="1"/>
  <c r="L248" i="1"/>
  <c r="N248" i="1"/>
  <c r="O248" i="1" s="1"/>
  <c r="M262" i="1"/>
  <c r="L262" i="1"/>
  <c r="Q262" i="1" s="1"/>
  <c r="N262" i="1"/>
  <c r="O262" i="1" s="1"/>
  <c r="L56" i="1"/>
  <c r="Q56" i="1" s="1"/>
  <c r="M56" i="1"/>
  <c r="N56" i="1"/>
  <c r="O56" i="1" s="1"/>
  <c r="M86" i="1"/>
  <c r="L86" i="1"/>
  <c r="Q86" i="1" s="1"/>
  <c r="N86" i="1"/>
  <c r="O86" i="1" s="1"/>
  <c r="L48" i="1"/>
  <c r="Q48" i="1" s="1"/>
  <c r="M48" i="1"/>
  <c r="N48" i="1"/>
  <c r="O48" i="1" s="1"/>
  <c r="M295" i="1"/>
  <c r="L295" i="1"/>
  <c r="Q295" i="1" s="1"/>
  <c r="N295" i="1"/>
  <c r="O295" i="1" s="1"/>
  <c r="M215" i="1"/>
  <c r="L215" i="1"/>
  <c r="Q215" i="1" s="1"/>
  <c r="N215" i="1"/>
  <c r="O215" i="1" s="1"/>
  <c r="M382" i="1"/>
  <c r="L382" i="1"/>
  <c r="N382" i="1"/>
  <c r="O382" i="1" s="1"/>
  <c r="L281" i="1"/>
  <c r="Q281" i="1" s="1"/>
  <c r="M281" i="1"/>
  <c r="N281" i="1"/>
  <c r="O281" i="1" s="1"/>
  <c r="M196" i="1"/>
  <c r="L196" i="1"/>
  <c r="Q196" i="1" s="1"/>
  <c r="N196" i="1"/>
  <c r="O196" i="1" s="1"/>
  <c r="M245" i="1"/>
  <c r="L245" i="1"/>
  <c r="Q245" i="1" s="1"/>
  <c r="N245" i="1"/>
  <c r="O245" i="1" s="1"/>
  <c r="M101" i="1"/>
  <c r="L101" i="1"/>
  <c r="Q101" i="1" s="1"/>
  <c r="N101" i="1"/>
  <c r="O101" i="1" s="1"/>
  <c r="M118" i="1"/>
  <c r="L118" i="1"/>
  <c r="Q118" i="1" s="1"/>
  <c r="N118" i="1"/>
  <c r="O118" i="1" s="1"/>
  <c r="M240" i="1"/>
  <c r="L240" i="1"/>
  <c r="Q240" i="1" s="1"/>
  <c r="N240" i="1"/>
  <c r="O240" i="1" s="1"/>
  <c r="L365" i="1"/>
  <c r="M365" i="1"/>
  <c r="N365" i="1"/>
  <c r="O365" i="1" s="1"/>
  <c r="L277" i="1"/>
  <c r="Q277" i="1" s="1"/>
  <c r="M277" i="1"/>
  <c r="N277" i="1"/>
  <c r="O277" i="1" s="1"/>
  <c r="L201" i="1"/>
  <c r="Q201" i="1" s="1"/>
  <c r="M201" i="1"/>
  <c r="N201" i="1"/>
  <c r="O201" i="1" s="1"/>
  <c r="M233" i="1"/>
  <c r="L233" i="1"/>
  <c r="Q233" i="1" s="1"/>
  <c r="N233" i="1"/>
  <c r="O233" i="1" s="1"/>
  <c r="L427" i="1"/>
  <c r="M427" i="1"/>
  <c r="N427" i="1"/>
  <c r="O427" i="1" s="1"/>
  <c r="M324" i="1"/>
  <c r="L324" i="1"/>
  <c r="Q324" i="1" s="1"/>
  <c r="N324" i="1"/>
  <c r="O324" i="1" s="1"/>
  <c r="L29" i="1"/>
  <c r="Q29" i="1" s="1"/>
  <c r="M29" i="1"/>
  <c r="N29" i="1"/>
  <c r="O29" i="1" s="1"/>
  <c r="M314" i="1"/>
  <c r="L314" i="1"/>
  <c r="Q314" i="1" s="1"/>
  <c r="N314" i="1"/>
  <c r="O314" i="1" s="1"/>
  <c r="L33" i="1"/>
  <c r="Q33" i="1" s="1"/>
  <c r="M33" i="1"/>
  <c r="N33" i="1"/>
  <c r="O33" i="1" s="1"/>
  <c r="M78" i="1"/>
  <c r="L78" i="1"/>
  <c r="Q78" i="1" s="1"/>
  <c r="N78" i="1"/>
  <c r="O78" i="1" s="1"/>
  <c r="L303" i="1"/>
  <c r="Q303" i="1" s="1"/>
  <c r="M303" i="1"/>
  <c r="N303" i="1"/>
  <c r="O303" i="1" s="1"/>
  <c r="M68" i="1"/>
  <c r="L68" i="1"/>
  <c r="Q68" i="1" s="1"/>
  <c r="N68" i="1"/>
  <c r="O68" i="1" s="1"/>
  <c r="M180" i="1"/>
  <c r="L180" i="1"/>
  <c r="Q180" i="1" s="1"/>
  <c r="N180" i="1"/>
  <c r="O180" i="1" s="1"/>
  <c r="M59" i="1"/>
  <c r="L59" i="1"/>
  <c r="N59" i="1"/>
  <c r="O59" i="1" s="1"/>
  <c r="L42" i="1"/>
  <c r="M42" i="1"/>
  <c r="N42" i="1"/>
  <c r="O42" i="1" s="1"/>
  <c r="M102" i="1"/>
  <c r="L102" i="1"/>
  <c r="Q102" i="1" s="1"/>
  <c r="N102" i="1"/>
  <c r="O102" i="1" s="1"/>
  <c r="M220" i="1"/>
  <c r="L220" i="1"/>
  <c r="Q220" i="1" s="1"/>
  <c r="N220" i="1"/>
  <c r="O220" i="1" s="1"/>
  <c r="L287" i="1"/>
  <c r="Q287" i="1" s="1"/>
  <c r="M287" i="1"/>
  <c r="N287" i="1"/>
  <c r="O287" i="1" s="1"/>
  <c r="L448" i="1"/>
  <c r="M448" i="1"/>
  <c r="N448" i="1"/>
  <c r="O448" i="1" s="1"/>
  <c r="L483" i="1"/>
  <c r="M483" i="1"/>
  <c r="N483" i="1"/>
  <c r="O483" i="1" s="1"/>
  <c r="M90" i="1"/>
  <c r="L90" i="1"/>
  <c r="N90" i="1"/>
  <c r="O90" i="1" s="1"/>
  <c r="L426" i="1"/>
  <c r="M426" i="1"/>
  <c r="N426" i="1"/>
  <c r="O426" i="1" s="1"/>
  <c r="M113" i="1"/>
  <c r="L113" i="1"/>
  <c r="N113" i="1"/>
  <c r="O113" i="1" s="1"/>
  <c r="L463" i="1"/>
  <c r="Q463" i="1" s="1"/>
  <c r="M463" i="1"/>
  <c r="N463" i="1"/>
  <c r="O463" i="1" s="1"/>
  <c r="L320" i="1"/>
  <c r="Q320" i="1" s="1"/>
  <c r="M320" i="1"/>
  <c r="N320" i="1"/>
  <c r="O320" i="1" s="1"/>
  <c r="M343" i="1"/>
  <c r="L343" i="1"/>
  <c r="N343" i="1"/>
  <c r="O343" i="1" s="1"/>
  <c r="L375" i="1"/>
  <c r="Q375" i="1" s="1"/>
  <c r="M375" i="1"/>
  <c r="N375" i="1"/>
  <c r="O375" i="1" s="1"/>
  <c r="L87" i="1"/>
  <c r="M87" i="1"/>
  <c r="N87" i="1"/>
  <c r="O87" i="1" s="1"/>
  <c r="M332" i="1"/>
  <c r="L332" i="1"/>
  <c r="N332" i="1"/>
  <c r="O332" i="1" s="1"/>
  <c r="L329" i="1"/>
  <c r="Q329" i="1" s="1"/>
  <c r="M329" i="1"/>
  <c r="N329" i="1"/>
  <c r="O329" i="1" s="1"/>
  <c r="M323" i="1"/>
  <c r="L323" i="1"/>
  <c r="Q323" i="1" s="1"/>
  <c r="N323" i="1"/>
  <c r="O323" i="1" s="1"/>
  <c r="M75" i="1"/>
  <c r="L75" i="1"/>
  <c r="Q75" i="1" s="1"/>
  <c r="N75" i="1"/>
  <c r="O75" i="1" s="1"/>
  <c r="L476" i="1"/>
  <c r="M476" i="1"/>
  <c r="N476" i="1"/>
  <c r="O476" i="1" s="1"/>
  <c r="M354" i="1"/>
  <c r="L354" i="1"/>
  <c r="N354" i="1"/>
  <c r="O354" i="1" s="1"/>
  <c r="M212" i="1"/>
  <c r="L212" i="1"/>
  <c r="Q212" i="1" s="1"/>
  <c r="N212" i="1"/>
  <c r="O212" i="1" s="1"/>
  <c r="L436" i="1"/>
  <c r="M436" i="1"/>
  <c r="N436" i="1"/>
  <c r="O436" i="1" s="1"/>
  <c r="M162" i="1"/>
  <c r="L162" i="1"/>
  <c r="N162" i="1"/>
  <c r="O162" i="1" s="1"/>
  <c r="L458" i="1"/>
  <c r="M458" i="1"/>
  <c r="N458" i="1"/>
  <c r="O458" i="1" s="1"/>
  <c r="L258" i="1"/>
  <c r="Q258" i="1" s="1"/>
  <c r="M258" i="1"/>
  <c r="N258" i="1"/>
  <c r="O258" i="1" s="1"/>
  <c r="L147" i="1"/>
  <c r="M147" i="1"/>
  <c r="N147" i="1"/>
  <c r="O147" i="1" s="1"/>
  <c r="M72" i="1"/>
  <c r="L72" i="1"/>
  <c r="Q72" i="1" s="1"/>
  <c r="N72" i="1"/>
  <c r="O72" i="1" s="1"/>
  <c r="M128" i="1"/>
  <c r="L128" i="1"/>
  <c r="N128" i="1"/>
  <c r="O128" i="1" s="1"/>
  <c r="M238" i="1"/>
  <c r="L238" i="1"/>
  <c r="N238" i="1"/>
  <c r="O238" i="1" s="1"/>
  <c r="M392" i="1"/>
  <c r="L392" i="1"/>
  <c r="Q392" i="1" s="1"/>
  <c r="N392" i="1"/>
  <c r="O392" i="1" s="1"/>
  <c r="M43" i="1"/>
  <c r="L43" i="1"/>
  <c r="N43" i="1"/>
  <c r="O43" i="1" s="1"/>
  <c r="M104" i="1"/>
  <c r="L104" i="1"/>
  <c r="Q104" i="1" s="1"/>
  <c r="N104" i="1"/>
  <c r="O104" i="1" s="1"/>
  <c r="L71" i="1"/>
  <c r="M71" i="1"/>
  <c r="N71" i="1"/>
  <c r="O71" i="1" s="1"/>
  <c r="L433" i="1"/>
  <c r="Q433" i="1" s="1"/>
  <c r="M433" i="1"/>
  <c r="N433" i="1"/>
  <c r="O433" i="1" s="1"/>
  <c r="M297" i="1"/>
  <c r="L297" i="1"/>
  <c r="N297" i="1"/>
  <c r="O297" i="1" s="1"/>
  <c r="L62" i="1"/>
  <c r="M62" i="1"/>
  <c r="N62" i="1"/>
  <c r="O62" i="1" s="1"/>
  <c r="M386" i="1"/>
  <c r="L386" i="1"/>
  <c r="N386" i="1"/>
  <c r="O386" i="1" s="1"/>
  <c r="L428" i="1"/>
  <c r="M428" i="1"/>
  <c r="N428" i="1"/>
  <c r="O428" i="1" s="1"/>
  <c r="L466" i="1"/>
  <c r="Q466" i="1" s="1"/>
  <c r="M466" i="1"/>
  <c r="N466" i="1"/>
  <c r="O466" i="1" s="1"/>
  <c r="L151" i="1"/>
  <c r="Q151" i="1" s="1"/>
  <c r="M151" i="1"/>
  <c r="N151" i="1"/>
  <c r="O151" i="1" s="1"/>
  <c r="L279" i="1"/>
  <c r="Q279" i="1" s="1"/>
  <c r="M279" i="1"/>
  <c r="N279" i="1"/>
  <c r="O279" i="1" s="1"/>
  <c r="L66" i="1"/>
  <c r="M66" i="1"/>
  <c r="N66" i="1"/>
  <c r="O66" i="1" s="1"/>
  <c r="M89" i="1"/>
  <c r="L89" i="1"/>
  <c r="Q89" i="1" s="1"/>
  <c r="N89" i="1"/>
  <c r="O89" i="1" s="1"/>
  <c r="M24" i="1"/>
  <c r="L24" i="1"/>
  <c r="N24" i="1"/>
  <c r="O24" i="1" s="1"/>
  <c r="M63" i="1"/>
  <c r="L63" i="1"/>
  <c r="N63" i="1"/>
  <c r="O63" i="1" s="1"/>
  <c r="M53" i="1"/>
  <c r="L53" i="1"/>
  <c r="Q53" i="1" s="1"/>
  <c r="N53" i="1"/>
  <c r="O53" i="1" s="1"/>
  <c r="L9" i="1"/>
  <c r="Q9" i="1" s="1"/>
  <c r="M9" i="1"/>
  <c r="N9" i="1"/>
  <c r="O9" i="1" s="1"/>
  <c r="L442" i="1"/>
  <c r="M442" i="1"/>
  <c r="N442" i="1"/>
  <c r="O442" i="1" s="1"/>
  <c r="L298" i="1"/>
  <c r="M298" i="1"/>
  <c r="N298" i="1"/>
  <c r="O298" i="1" s="1"/>
  <c r="M93" i="1"/>
  <c r="L93" i="1"/>
  <c r="Q93" i="1" s="1"/>
  <c r="N93" i="1"/>
  <c r="O93" i="1" s="1"/>
  <c r="M227" i="1"/>
  <c r="L227" i="1"/>
  <c r="Q227" i="1" s="1"/>
  <c r="N227" i="1"/>
  <c r="O227" i="1" s="1"/>
  <c r="L362" i="1"/>
  <c r="M362" i="1"/>
  <c r="N362" i="1"/>
  <c r="O362" i="1" s="1"/>
  <c r="M302" i="1"/>
  <c r="L302" i="1"/>
  <c r="N302" i="1"/>
  <c r="O302" i="1" s="1"/>
  <c r="L421" i="1"/>
  <c r="M421" i="1"/>
  <c r="N421" i="1"/>
  <c r="O421" i="1" s="1"/>
  <c r="L188" i="1"/>
  <c r="M188" i="1"/>
  <c r="N188" i="1"/>
  <c r="O188" i="1" s="1"/>
  <c r="L452" i="1"/>
  <c r="M452" i="1"/>
  <c r="N452" i="1"/>
  <c r="O452" i="1" s="1"/>
  <c r="M120" i="1"/>
  <c r="L120" i="1"/>
  <c r="Q120" i="1" s="1"/>
  <c r="N120" i="1"/>
  <c r="O120" i="1" s="1"/>
  <c r="L443" i="1"/>
  <c r="M443" i="1"/>
  <c r="N443" i="1"/>
  <c r="O443" i="1" s="1"/>
  <c r="M265" i="1"/>
  <c r="L265" i="1"/>
  <c r="Q265" i="1" s="1"/>
  <c r="N265" i="1"/>
  <c r="O265" i="1" s="1"/>
  <c r="L334" i="1"/>
  <c r="M334" i="1"/>
  <c r="N334" i="1"/>
  <c r="O334" i="1" s="1"/>
  <c r="M198" i="1"/>
  <c r="L198" i="1"/>
  <c r="Q198" i="1" s="1"/>
  <c r="N198" i="1"/>
  <c r="O198" i="1" s="1"/>
  <c r="L272" i="1"/>
  <c r="M272" i="1"/>
  <c r="N272" i="1"/>
  <c r="O272" i="1" s="1"/>
  <c r="L468" i="1"/>
  <c r="M468" i="1"/>
  <c r="N468" i="1"/>
  <c r="O468" i="1" s="1"/>
  <c r="Q415" i="1"/>
  <c r="M137" i="1"/>
  <c r="L137" i="1"/>
  <c r="N137" i="1"/>
  <c r="O137" i="1" s="1"/>
  <c r="M146" i="1"/>
  <c r="L146" i="1"/>
  <c r="Q146" i="1" s="1"/>
  <c r="N146" i="1"/>
  <c r="O146" i="1" s="1"/>
  <c r="M387" i="1"/>
  <c r="L387" i="1"/>
  <c r="N387" i="1"/>
  <c r="O387" i="1" s="1"/>
  <c r="L464" i="1"/>
  <c r="Q464" i="1" s="1"/>
  <c r="M464" i="1"/>
  <c r="N464" i="1"/>
  <c r="O464" i="1" s="1"/>
  <c r="M322" i="1"/>
  <c r="L322" i="1"/>
  <c r="N322" i="1"/>
  <c r="O322" i="1" s="1"/>
  <c r="L430" i="1"/>
  <c r="M430" i="1"/>
  <c r="N430" i="1"/>
  <c r="O430" i="1" s="1"/>
  <c r="M96" i="1"/>
  <c r="L96" i="1"/>
  <c r="Q96" i="1" s="1"/>
  <c r="N96" i="1"/>
  <c r="O96" i="1" s="1"/>
  <c r="L54" i="1"/>
  <c r="M54" i="1"/>
  <c r="N54" i="1"/>
  <c r="O54" i="1" s="1"/>
  <c r="L290" i="1"/>
  <c r="Q290" i="1" s="1"/>
  <c r="M290" i="1"/>
  <c r="N290" i="1"/>
  <c r="O290" i="1" s="1"/>
  <c r="L358" i="1"/>
  <c r="M358" i="1"/>
  <c r="N358" i="1"/>
  <c r="O358" i="1" s="1"/>
  <c r="M154" i="1"/>
  <c r="L154" i="1"/>
  <c r="Q154" i="1" s="1"/>
  <c r="N154" i="1"/>
  <c r="O154" i="1" s="1"/>
  <c r="L284" i="1"/>
  <c r="Q284" i="1" s="1"/>
  <c r="M284" i="1"/>
  <c r="N284" i="1"/>
  <c r="O284" i="1" s="1"/>
  <c r="M225" i="1"/>
  <c r="L225" i="1"/>
  <c r="Q225" i="1" s="1"/>
  <c r="N225" i="1"/>
  <c r="O225" i="1" s="1"/>
  <c r="L36" i="1"/>
  <c r="Q36" i="1" s="1"/>
  <c r="M36" i="1"/>
  <c r="N36" i="1"/>
  <c r="O36" i="1" s="1"/>
  <c r="L221" i="1"/>
  <c r="Q221" i="1" s="1"/>
  <c r="M221" i="1"/>
  <c r="N221" i="1"/>
  <c r="O221" i="1" s="1"/>
  <c r="L481" i="1"/>
  <c r="M481" i="1"/>
  <c r="N481" i="1"/>
  <c r="O481" i="1" s="1"/>
  <c r="M241" i="1"/>
  <c r="L241" i="1"/>
  <c r="N241" i="1"/>
  <c r="O241" i="1" s="1"/>
  <c r="L435" i="1"/>
  <c r="M435" i="1"/>
  <c r="N435" i="1"/>
  <c r="O435" i="1" s="1"/>
  <c r="M338" i="1"/>
  <c r="L338" i="1"/>
  <c r="N338" i="1"/>
  <c r="O338" i="1" s="1"/>
  <c r="M342" i="1"/>
  <c r="L342" i="1"/>
  <c r="N342" i="1"/>
  <c r="O342" i="1" s="1"/>
  <c r="M92" i="1"/>
  <c r="L92" i="1"/>
  <c r="N92" i="1"/>
  <c r="O92" i="1" s="1"/>
  <c r="L346" i="1"/>
  <c r="M346" i="1"/>
  <c r="N346" i="1"/>
  <c r="O346" i="1" s="1"/>
  <c r="M161" i="1"/>
  <c r="L161" i="1"/>
  <c r="N161" i="1"/>
  <c r="O161" i="1" s="1"/>
  <c r="M134" i="1"/>
  <c r="L134" i="1"/>
  <c r="Q134" i="1" s="1"/>
  <c r="N134" i="1"/>
  <c r="O134" i="1" s="1"/>
  <c r="L270" i="1"/>
  <c r="Q270" i="1" s="1"/>
  <c r="M270" i="1"/>
  <c r="N270" i="1"/>
  <c r="O270" i="1" s="1"/>
  <c r="M185" i="1"/>
  <c r="L185" i="1"/>
  <c r="N185" i="1"/>
  <c r="O185" i="1" s="1"/>
  <c r="M49" i="1"/>
  <c r="L49" i="1"/>
  <c r="Q49" i="1" s="1"/>
  <c r="N49" i="1"/>
  <c r="O49" i="1" s="1"/>
  <c r="L444" i="1"/>
  <c r="M444" i="1"/>
  <c r="N444" i="1"/>
  <c r="O444" i="1" s="1"/>
  <c r="L406" i="1"/>
  <c r="M406" i="1"/>
  <c r="N406" i="1"/>
  <c r="O406" i="1" s="1"/>
  <c r="L207" i="1"/>
  <c r="Q207" i="1" s="1"/>
  <c r="M207" i="1"/>
  <c r="N207" i="1"/>
  <c r="O207" i="1" s="1"/>
  <c r="L330" i="1"/>
  <c r="M330" i="1"/>
  <c r="N330" i="1"/>
  <c r="O330" i="1" s="1"/>
  <c r="M169" i="1"/>
  <c r="L169" i="1"/>
  <c r="Q169" i="1" s="1"/>
  <c r="N169" i="1"/>
  <c r="O169" i="1" s="1"/>
  <c r="M359" i="1"/>
  <c r="L359" i="1"/>
  <c r="N359" i="1"/>
  <c r="O359" i="1" s="1"/>
  <c r="M125" i="1"/>
  <c r="L125" i="1"/>
  <c r="N125" i="1"/>
  <c r="O125" i="1" s="1"/>
  <c r="L192" i="1"/>
  <c r="Q192" i="1" s="1"/>
  <c r="M192" i="1"/>
  <c r="N192" i="1"/>
  <c r="O192" i="1" s="1"/>
  <c r="M195" i="1"/>
  <c r="L195" i="1"/>
  <c r="Q195" i="1" s="1"/>
  <c r="N195" i="1"/>
  <c r="O195" i="1" s="1"/>
  <c r="L488" i="1"/>
  <c r="M488" i="1"/>
  <c r="N488" i="1"/>
  <c r="O488" i="1" s="1"/>
  <c r="L46" i="1"/>
  <c r="Q46" i="1" s="1"/>
  <c r="M46" i="1"/>
  <c r="N46" i="1"/>
  <c r="O46" i="1" s="1"/>
  <c r="L445" i="1"/>
  <c r="M445" i="1"/>
  <c r="N445" i="1"/>
  <c r="O445" i="1" s="1"/>
  <c r="L482" i="1"/>
  <c r="M482" i="1"/>
  <c r="N482" i="1"/>
  <c r="O482" i="1" s="1"/>
  <c r="L441" i="1"/>
  <c r="M441" i="1"/>
  <c r="N441" i="1"/>
  <c r="O441" i="1" s="1"/>
  <c r="M152" i="1"/>
  <c r="L152" i="1"/>
  <c r="Q152" i="1" s="1"/>
  <c r="N152" i="1"/>
  <c r="O152" i="1" s="1"/>
  <c r="L459" i="1"/>
  <c r="M459" i="1"/>
  <c r="N459" i="1"/>
  <c r="O459" i="1" s="1"/>
  <c r="L475" i="1"/>
  <c r="M475" i="1"/>
  <c r="N475" i="1"/>
  <c r="O475" i="1" s="1"/>
  <c r="L16" i="1"/>
  <c r="Q16" i="1" s="1"/>
  <c r="M16" i="1"/>
  <c r="N16" i="1"/>
  <c r="O16" i="1" s="1"/>
  <c r="M259" i="1"/>
  <c r="L259" i="1"/>
  <c r="Q259" i="1" s="1"/>
  <c r="N259" i="1"/>
  <c r="O259" i="1" s="1"/>
  <c r="M350" i="1"/>
  <c r="L350" i="1"/>
  <c r="N350" i="1"/>
  <c r="O350" i="1" s="1"/>
  <c r="L478" i="1"/>
  <c r="M478" i="1"/>
  <c r="N478" i="1"/>
  <c r="O478" i="1" s="1"/>
  <c r="L273" i="1"/>
  <c r="Q273" i="1" s="1"/>
  <c r="M273" i="1"/>
  <c r="N273" i="1"/>
  <c r="O273" i="1" s="1"/>
  <c r="M61" i="1"/>
  <c r="L61" i="1"/>
  <c r="Q61" i="1" s="1"/>
  <c r="N61" i="1"/>
  <c r="O61" i="1" s="1"/>
  <c r="M230" i="1"/>
  <c r="L230" i="1"/>
  <c r="Q230" i="1" s="1"/>
  <c r="N230" i="1"/>
  <c r="O230" i="1" s="1"/>
  <c r="L139" i="1"/>
  <c r="Q139" i="1" s="1"/>
  <c r="M139" i="1"/>
  <c r="N139" i="1"/>
  <c r="O139" i="1" s="1"/>
  <c r="M186" i="1"/>
  <c r="L186" i="1"/>
  <c r="N186" i="1"/>
  <c r="O186" i="1" s="1"/>
  <c r="L465" i="1"/>
  <c r="M465" i="1"/>
  <c r="N465" i="1"/>
  <c r="O465" i="1" s="1"/>
  <c r="M203" i="1"/>
  <c r="L203" i="1"/>
  <c r="Q203" i="1" s="1"/>
  <c r="N203" i="1"/>
  <c r="O203" i="1" s="1"/>
  <c r="M219" i="1"/>
  <c r="L219" i="1"/>
  <c r="Q219" i="1" s="1"/>
  <c r="N219" i="1"/>
  <c r="O219" i="1" s="1"/>
  <c r="L52" i="1"/>
  <c r="Q52" i="1" s="1"/>
  <c r="M52" i="1"/>
  <c r="N52" i="1"/>
  <c r="O52" i="1" s="1"/>
  <c r="L79" i="1"/>
  <c r="M79" i="1"/>
  <c r="N79" i="1"/>
  <c r="O79" i="1" s="1"/>
  <c r="M300" i="1"/>
  <c r="L300" i="1"/>
  <c r="N300" i="1"/>
  <c r="O300" i="1" s="1"/>
  <c r="M88" i="1"/>
  <c r="L88" i="1"/>
  <c r="Q88" i="1" s="1"/>
  <c r="N88" i="1"/>
  <c r="O88" i="1" s="1"/>
  <c r="M223" i="1"/>
  <c r="L223" i="1"/>
  <c r="Q223" i="1" s="1"/>
  <c r="N223" i="1"/>
  <c r="O223" i="1" s="1"/>
  <c r="M39" i="1"/>
  <c r="L39" i="1"/>
  <c r="N39" i="1"/>
  <c r="O39" i="1" s="1"/>
  <c r="L434" i="1"/>
  <c r="Q434" i="1" s="1"/>
  <c r="M434" i="1"/>
  <c r="N434" i="1"/>
  <c r="O434" i="1" s="1"/>
  <c r="L266" i="1"/>
  <c r="M266" i="1"/>
  <c r="N266" i="1"/>
  <c r="O266" i="1" s="1"/>
  <c r="L282" i="1"/>
  <c r="Q282" i="1" s="1"/>
  <c r="M282" i="1"/>
  <c r="N282" i="1"/>
  <c r="O282" i="1" s="1"/>
  <c r="L395" i="1"/>
  <c r="M395" i="1"/>
  <c r="N395" i="1"/>
  <c r="O395" i="1" s="1"/>
  <c r="M45" i="1"/>
  <c r="L45" i="1"/>
  <c r="N45" i="1"/>
  <c r="O45" i="1" s="1"/>
  <c r="M141" i="1"/>
  <c r="L141" i="1"/>
  <c r="Q141" i="1" s="1"/>
  <c r="N141" i="1"/>
  <c r="O141" i="1" s="1"/>
  <c r="L467" i="1"/>
  <c r="M467" i="1"/>
  <c r="N467" i="1"/>
  <c r="O467" i="1" s="1"/>
  <c r="M216" i="1"/>
  <c r="L216" i="1"/>
  <c r="Q216" i="1" s="1"/>
  <c r="N216" i="1"/>
  <c r="O216" i="1" s="1"/>
  <c r="M384" i="1"/>
  <c r="L384" i="1"/>
  <c r="Q384" i="1" s="1"/>
  <c r="N384" i="1"/>
  <c r="O384" i="1" s="1"/>
  <c r="L199" i="1"/>
  <c r="Q199" i="1" s="1"/>
  <c r="M199" i="1"/>
  <c r="N199" i="1"/>
  <c r="O199" i="1" s="1"/>
  <c r="L274" i="1"/>
  <c r="M274" i="1"/>
  <c r="N274" i="1"/>
  <c r="O274" i="1" s="1"/>
  <c r="L340" i="1"/>
  <c r="Q340" i="1" s="1"/>
  <c r="M340" i="1"/>
  <c r="N340" i="1"/>
  <c r="O340" i="1" s="1"/>
  <c r="M189" i="1"/>
  <c r="L189" i="1"/>
  <c r="Q189" i="1" s="1"/>
  <c r="N189" i="1"/>
  <c r="O189" i="1" s="1"/>
  <c r="M191" i="1"/>
  <c r="L191" i="1"/>
  <c r="Q191" i="1" s="1"/>
  <c r="N191" i="1"/>
  <c r="O191" i="1" s="1"/>
  <c r="L487" i="1"/>
  <c r="M487" i="1"/>
  <c r="N487" i="1"/>
  <c r="O487" i="1" s="1"/>
  <c r="M210" i="1"/>
  <c r="L210" i="1"/>
  <c r="N210" i="1"/>
  <c r="O210" i="1" s="1"/>
  <c r="M127" i="1"/>
  <c r="L127" i="1"/>
  <c r="N127" i="1"/>
  <c r="O127" i="1" s="1"/>
  <c r="L366" i="1"/>
  <c r="Q366" i="1" s="1"/>
  <c r="M366" i="1"/>
  <c r="N366" i="1"/>
  <c r="O366" i="1" s="1"/>
  <c r="M209" i="1"/>
  <c r="L209" i="1"/>
  <c r="Q209" i="1" s="1"/>
  <c r="N209" i="1"/>
  <c r="O209" i="1" s="1"/>
  <c r="L440" i="1"/>
  <c r="M440" i="1"/>
  <c r="N440" i="1"/>
  <c r="O440" i="1" s="1"/>
  <c r="L276" i="1"/>
  <c r="M276" i="1"/>
  <c r="N276" i="1"/>
  <c r="O276" i="1" s="1"/>
  <c r="L335" i="1"/>
  <c r="Q335" i="1" s="1"/>
  <c r="M335" i="1"/>
  <c r="N335" i="1"/>
  <c r="O335" i="1" s="1"/>
  <c r="M166" i="1"/>
  <c r="L166" i="1"/>
  <c r="N166" i="1"/>
  <c r="O166" i="1" s="1"/>
  <c r="M256" i="1"/>
  <c r="L256" i="1"/>
  <c r="Q256" i="1" s="1"/>
  <c r="N256" i="1"/>
  <c r="O256" i="1" s="1"/>
  <c r="M239" i="1"/>
  <c r="L239" i="1"/>
  <c r="Q239" i="1" s="1"/>
  <c r="N239" i="1"/>
  <c r="O239" i="1" s="1"/>
  <c r="M51" i="1"/>
  <c r="L51" i="1"/>
  <c r="Q51" i="1" s="1"/>
  <c r="N51" i="1"/>
  <c r="O51" i="1" s="1"/>
  <c r="L371" i="1"/>
  <c r="Q371" i="1" s="1"/>
  <c r="M371" i="1"/>
  <c r="N371" i="1"/>
  <c r="O371" i="1" s="1"/>
  <c r="L40" i="1"/>
  <c r="M40" i="1"/>
  <c r="N40" i="1"/>
  <c r="O40" i="1" s="1"/>
  <c r="L364" i="1"/>
  <c r="Q364" i="1" s="1"/>
  <c r="M364" i="1"/>
  <c r="N364" i="1"/>
  <c r="O364" i="1" s="1"/>
  <c r="L159" i="1"/>
  <c r="M159" i="1"/>
  <c r="N159" i="1"/>
  <c r="O159" i="1" s="1"/>
  <c r="M116" i="1"/>
  <c r="L116" i="1"/>
  <c r="Q116" i="1" s="1"/>
  <c r="N116" i="1"/>
  <c r="O116" i="1" s="1"/>
  <c r="L328" i="1"/>
  <c r="Q328" i="1" s="1"/>
  <c r="M328" i="1"/>
  <c r="N328" i="1"/>
  <c r="O328" i="1" s="1"/>
  <c r="L429" i="1"/>
  <c r="M429" i="1"/>
  <c r="N429" i="1"/>
  <c r="O429" i="1" s="1"/>
  <c r="M351" i="1"/>
  <c r="L351" i="1"/>
  <c r="N351" i="1"/>
  <c r="O351" i="1" s="1"/>
  <c r="L419" i="1"/>
  <c r="M419" i="1"/>
  <c r="N419" i="1"/>
  <c r="O419" i="1" s="1"/>
  <c r="L377" i="1"/>
  <c r="M377" i="1"/>
  <c r="N377" i="1"/>
  <c r="O377" i="1" s="1"/>
  <c r="L489" i="1"/>
  <c r="M489" i="1"/>
  <c r="N489" i="1"/>
  <c r="O489" i="1" s="1"/>
  <c r="M260" i="1"/>
  <c r="L260" i="1"/>
  <c r="N260" i="1"/>
  <c r="O260" i="1" s="1"/>
  <c r="L32" i="1"/>
  <c r="Q32" i="1" s="1"/>
  <c r="M32" i="1"/>
  <c r="N32" i="1"/>
  <c r="O32" i="1" s="1"/>
  <c r="L471" i="1"/>
  <c r="M471" i="1"/>
  <c r="N471" i="1"/>
  <c r="O471" i="1" s="1"/>
  <c r="L131" i="1"/>
  <c r="Q131" i="1" s="1"/>
  <c r="M131" i="1"/>
  <c r="N131" i="1"/>
  <c r="O131" i="1" s="1"/>
  <c r="M347" i="1"/>
  <c r="L347" i="1"/>
  <c r="N347" i="1"/>
  <c r="O347" i="1" s="1"/>
  <c r="L480" i="1"/>
  <c r="Q480" i="1" s="1"/>
  <c r="M480" i="1"/>
  <c r="N480" i="1"/>
  <c r="O480" i="1" s="1"/>
  <c r="L58" i="1"/>
  <c r="Q58" i="1" s="1"/>
  <c r="M58" i="1"/>
  <c r="N58" i="1"/>
  <c r="O58" i="1" s="1"/>
  <c r="M106" i="1"/>
  <c r="L106" i="1"/>
  <c r="N106" i="1"/>
  <c r="O106" i="1" s="1"/>
  <c r="L356" i="1"/>
  <c r="Q356" i="1" s="1"/>
  <c r="M356" i="1"/>
  <c r="N356" i="1"/>
  <c r="O356" i="1" s="1"/>
  <c r="L449" i="1"/>
  <c r="M449" i="1"/>
  <c r="N449" i="1"/>
  <c r="O449" i="1" s="1"/>
  <c r="M344" i="1"/>
  <c r="L344" i="1"/>
  <c r="N344" i="1"/>
  <c r="O344" i="1" s="1"/>
  <c r="L222" i="1"/>
  <c r="Q222" i="1" s="1"/>
  <c r="M222" i="1"/>
  <c r="N222" i="1"/>
  <c r="O222" i="1" s="1"/>
  <c r="M236" i="1"/>
  <c r="L236" i="1"/>
  <c r="N236" i="1"/>
  <c r="O236" i="1" s="1"/>
  <c r="M317" i="1"/>
  <c r="L317" i="1"/>
  <c r="Q317" i="1" s="1"/>
  <c r="N317" i="1"/>
  <c r="O317" i="1" s="1"/>
  <c r="L37" i="1"/>
  <c r="M37" i="1"/>
  <c r="N37" i="1"/>
  <c r="O37" i="1" s="1"/>
  <c r="L310" i="1"/>
  <c r="Q310" i="1" s="1"/>
  <c r="M310" i="1"/>
  <c r="N310" i="1"/>
  <c r="O310" i="1" s="1"/>
  <c r="L372" i="1"/>
  <c r="M372" i="1"/>
  <c r="N372" i="1"/>
  <c r="O372" i="1" s="1"/>
  <c r="L396" i="1"/>
  <c r="M396" i="1"/>
  <c r="N396" i="1"/>
  <c r="O396" i="1" s="1"/>
  <c r="M361" i="1"/>
  <c r="L361" i="1"/>
  <c r="Q361" i="1" s="1"/>
  <c r="N361" i="1"/>
  <c r="O361" i="1" s="1"/>
  <c r="M145" i="1"/>
  <c r="L145" i="1"/>
  <c r="Q145" i="1" s="1"/>
  <c r="N145" i="1"/>
  <c r="O145" i="1" s="1"/>
  <c r="M168" i="1"/>
  <c r="L168" i="1"/>
  <c r="N168" i="1"/>
  <c r="O168" i="1" s="1"/>
  <c r="M84" i="1"/>
  <c r="L84" i="1"/>
  <c r="N84" i="1"/>
  <c r="O84" i="1" s="1"/>
  <c r="M107" i="1"/>
  <c r="L107" i="1"/>
  <c r="N107" i="1"/>
  <c r="O107" i="1" s="1"/>
  <c r="L65" i="1"/>
  <c r="M65" i="1"/>
  <c r="N65" i="1"/>
  <c r="O65" i="1" s="1"/>
  <c r="M234" i="1"/>
  <c r="L234" i="1"/>
  <c r="N234" i="1"/>
  <c r="O234" i="1" s="1"/>
  <c r="L170" i="1"/>
  <c r="M170" i="1"/>
  <c r="N170" i="1"/>
  <c r="O170" i="1" s="1"/>
  <c r="L492" i="1"/>
  <c r="M492" i="1"/>
  <c r="N492" i="1"/>
  <c r="O492" i="1" s="1"/>
  <c r="M130" i="1"/>
  <c r="L130" i="1"/>
  <c r="Q130" i="1" s="1"/>
  <c r="N130" i="1"/>
  <c r="O130" i="1" s="1"/>
  <c r="L47" i="1"/>
  <c r="Q47" i="1" s="1"/>
  <c r="M47" i="1"/>
  <c r="N47" i="1"/>
  <c r="O47" i="1" s="1"/>
  <c r="L278" i="1"/>
  <c r="Q278" i="1" s="1"/>
  <c r="M278" i="1"/>
  <c r="N278" i="1"/>
  <c r="O278" i="1" s="1"/>
  <c r="M14" i="1"/>
  <c r="L14" i="1"/>
  <c r="N14" i="1"/>
  <c r="O14" i="1" s="1"/>
  <c r="L490" i="1"/>
  <c r="M490" i="1"/>
  <c r="N490" i="1"/>
  <c r="O490" i="1" s="1"/>
  <c r="L412" i="1"/>
  <c r="M412" i="1"/>
  <c r="N412" i="1"/>
  <c r="O412" i="1" s="1"/>
  <c r="M26" i="1"/>
  <c r="L26" i="1"/>
  <c r="N26" i="1"/>
  <c r="O26" i="1" s="1"/>
  <c r="M156" i="1"/>
  <c r="L156" i="1"/>
  <c r="N156" i="1"/>
  <c r="O156" i="1" s="1"/>
  <c r="L27" i="1"/>
  <c r="Q27" i="1" s="1"/>
  <c r="M27" i="1"/>
  <c r="N27" i="1"/>
  <c r="O27" i="1" s="1"/>
  <c r="M94" i="1"/>
  <c r="L94" i="1"/>
  <c r="N94" i="1"/>
  <c r="O94" i="1" s="1"/>
  <c r="L286" i="1"/>
  <c r="Q286" i="1" s="1"/>
  <c r="M286" i="1"/>
  <c r="N286" i="1"/>
  <c r="O286" i="1" s="1"/>
  <c r="L208" i="1"/>
  <c r="M208" i="1"/>
  <c r="N208" i="1"/>
  <c r="O208" i="1" s="1"/>
  <c r="M110" i="1"/>
  <c r="L110" i="1"/>
  <c r="N110" i="1"/>
  <c r="O110" i="1" s="1"/>
  <c r="L171" i="1"/>
  <c r="Q171" i="1" s="1"/>
  <c r="M171" i="1"/>
  <c r="N171" i="1"/>
  <c r="O171" i="1" s="1"/>
  <c r="M325" i="1"/>
  <c r="L325" i="1"/>
  <c r="N325" i="1"/>
  <c r="O325" i="1" s="1"/>
  <c r="L473" i="1"/>
  <c r="M473" i="1"/>
  <c r="N473" i="1"/>
  <c r="O473" i="1" s="1"/>
  <c r="M183" i="1"/>
  <c r="L183" i="1"/>
  <c r="N183" i="1"/>
  <c r="O183" i="1" s="1"/>
  <c r="L394" i="1"/>
  <c r="Q394" i="1" s="1"/>
  <c r="M394" i="1"/>
  <c r="N394" i="1"/>
  <c r="O394" i="1" s="1"/>
  <c r="L123" i="1"/>
  <c r="Q123" i="1" s="1"/>
  <c r="M123" i="1"/>
  <c r="N123" i="1"/>
  <c r="O123" i="1" s="1"/>
  <c r="L280" i="1"/>
  <c r="Q280" i="1" s="1"/>
  <c r="M280" i="1"/>
  <c r="N280" i="1"/>
  <c r="O280" i="1" s="1"/>
  <c r="M70" i="1"/>
  <c r="L70" i="1"/>
  <c r="Q70" i="1" s="1"/>
  <c r="N70" i="1"/>
  <c r="O70" i="1" s="1"/>
  <c r="L23" i="1"/>
  <c r="M23" i="1"/>
  <c r="N23" i="1"/>
  <c r="O23" i="1" s="1"/>
  <c r="L479" i="1"/>
  <c r="M479" i="1"/>
  <c r="N479" i="1"/>
  <c r="O479" i="1" s="1"/>
  <c r="L187" i="1"/>
  <c r="M187" i="1"/>
  <c r="N187" i="1"/>
  <c r="O187" i="1" s="1"/>
  <c r="L19" i="1"/>
  <c r="M19" i="1"/>
  <c r="N19" i="1"/>
  <c r="O19" i="1" s="1"/>
  <c r="L413" i="1"/>
  <c r="M413" i="1"/>
  <c r="N413" i="1"/>
  <c r="O413" i="1" s="1"/>
  <c r="M20" i="1"/>
  <c r="L20" i="1"/>
  <c r="N20" i="1"/>
  <c r="O20" i="1" s="1"/>
  <c r="L194" i="1"/>
  <c r="M194" i="1"/>
  <c r="N194" i="1"/>
  <c r="O194" i="1" s="1"/>
  <c r="L383" i="1"/>
  <c r="M383" i="1"/>
  <c r="N383" i="1"/>
  <c r="O383" i="1" s="1"/>
  <c r="L306" i="1"/>
  <c r="M306" i="1"/>
  <c r="N306" i="1"/>
  <c r="O306" i="1" s="1"/>
  <c r="L374" i="1"/>
  <c r="Q374" i="1" s="1"/>
  <c r="M374" i="1"/>
  <c r="N374" i="1"/>
  <c r="O374" i="1" s="1"/>
  <c r="L457" i="1"/>
  <c r="Q457" i="1" s="1"/>
  <c r="M457" i="1"/>
  <c r="N457" i="1"/>
  <c r="O457" i="1" s="1"/>
  <c r="M326" i="1"/>
  <c r="L326" i="1"/>
  <c r="N326" i="1"/>
  <c r="O326" i="1" s="1"/>
  <c r="L289" i="1"/>
  <c r="Q289" i="1" s="1"/>
  <c r="M289" i="1"/>
  <c r="N289" i="1"/>
  <c r="O289" i="1" s="1"/>
  <c r="L293" i="1"/>
  <c r="Q293" i="1" s="1"/>
  <c r="M293" i="1"/>
  <c r="N293" i="1"/>
  <c r="O293" i="1" s="1"/>
  <c r="L410" i="1"/>
  <c r="M410" i="1"/>
  <c r="N410" i="1"/>
  <c r="O410" i="1" s="1"/>
  <c r="M299" i="1"/>
  <c r="L299" i="1"/>
  <c r="N299" i="1"/>
  <c r="O299" i="1" s="1"/>
  <c r="L257" i="1"/>
  <c r="Q257" i="1" s="1"/>
  <c r="M257" i="1"/>
  <c r="N257" i="1"/>
  <c r="O257" i="1" s="1"/>
  <c r="L31" i="1"/>
  <c r="Q31" i="1" s="1"/>
  <c r="M31" i="1"/>
  <c r="N31" i="1"/>
  <c r="O31" i="1" s="1"/>
  <c r="L399" i="1"/>
  <c r="M399" i="1"/>
  <c r="N399" i="1"/>
  <c r="O399" i="1" s="1"/>
  <c r="L494" i="1"/>
  <c r="M494" i="1"/>
  <c r="N494" i="1"/>
  <c r="O494" i="1" s="1"/>
  <c r="L336" i="1"/>
  <c r="M336" i="1"/>
  <c r="N336" i="1"/>
  <c r="O336" i="1" s="1"/>
  <c r="M109" i="1"/>
  <c r="L109" i="1"/>
  <c r="N109" i="1"/>
  <c r="O109" i="1" s="1"/>
  <c r="M99" i="1"/>
  <c r="L99" i="1"/>
  <c r="Q99" i="1" s="1"/>
  <c r="N99" i="1"/>
  <c r="O99" i="1" s="1"/>
  <c r="M126" i="1"/>
  <c r="L126" i="1"/>
  <c r="N126" i="1"/>
  <c r="O126" i="1" s="1"/>
  <c r="L44" i="1"/>
  <c r="M44" i="1"/>
  <c r="N44" i="1"/>
  <c r="O44" i="1" s="1"/>
  <c r="L301" i="1"/>
  <c r="Q301" i="1" s="1"/>
  <c r="M301" i="1"/>
  <c r="N301" i="1"/>
  <c r="O301" i="1" s="1"/>
  <c r="L18" i="1"/>
  <c r="Q18" i="1" s="1"/>
  <c r="M18" i="1"/>
  <c r="N18" i="1"/>
  <c r="O18" i="1" s="1"/>
  <c r="L456" i="1"/>
  <c r="M456" i="1"/>
  <c r="N456" i="1"/>
  <c r="O456" i="1" s="1"/>
  <c r="L437" i="1"/>
  <c r="M437" i="1"/>
  <c r="N437" i="1"/>
  <c r="O437" i="1" s="1"/>
  <c r="M182" i="1"/>
  <c r="L182" i="1"/>
  <c r="N182" i="1"/>
  <c r="O182" i="1" s="1"/>
  <c r="L461" i="1"/>
  <c r="Q461" i="1" s="1"/>
  <c r="M461" i="1"/>
  <c r="N461" i="1"/>
  <c r="O461" i="1" s="1"/>
  <c r="L205" i="1"/>
  <c r="Q205" i="1" s="1"/>
  <c r="M205" i="1"/>
  <c r="N205" i="1"/>
  <c r="O205" i="1" s="1"/>
  <c r="L275" i="1"/>
  <c r="M275" i="1"/>
  <c r="N275" i="1"/>
  <c r="O275" i="1" s="1"/>
  <c r="M213" i="1"/>
  <c r="L213" i="1"/>
  <c r="Q213" i="1" s="1"/>
  <c r="N213" i="1"/>
  <c r="O213" i="1" s="1"/>
  <c r="M251" i="1"/>
  <c r="L251" i="1"/>
  <c r="Q251" i="1" s="1"/>
  <c r="N251" i="1"/>
  <c r="O251" i="1" s="1"/>
  <c r="M244" i="1"/>
  <c r="L244" i="1"/>
  <c r="Q244" i="1" s="1"/>
  <c r="N244" i="1"/>
  <c r="O244" i="1" s="1"/>
  <c r="M150" i="1"/>
  <c r="L150" i="1"/>
  <c r="Q150" i="1" s="1"/>
  <c r="N150" i="1"/>
  <c r="O150" i="1" s="1"/>
  <c r="L337" i="1"/>
  <c r="Q337" i="1" s="1"/>
  <c r="M337" i="1"/>
  <c r="N337" i="1"/>
  <c r="O337" i="1" s="1"/>
  <c r="M331" i="1"/>
  <c r="L331" i="1"/>
  <c r="Q331" i="1" s="1"/>
  <c r="N331" i="1"/>
  <c r="O331" i="1" s="1"/>
  <c r="L246" i="1"/>
  <c r="Q246" i="1" s="1"/>
  <c r="M246" i="1"/>
  <c r="N246" i="1"/>
  <c r="O246" i="1" s="1"/>
  <c r="L381" i="1"/>
  <c r="M381" i="1"/>
  <c r="N381" i="1"/>
  <c r="O381" i="1" s="1"/>
  <c r="M316" i="1"/>
  <c r="L316" i="1"/>
  <c r="Q316" i="1" s="1"/>
  <c r="N316" i="1"/>
  <c r="O316" i="1" s="1"/>
  <c r="L495" i="1"/>
  <c r="M495" i="1"/>
  <c r="N495" i="1"/>
  <c r="O495" i="1" s="1"/>
  <c r="M91" i="1"/>
  <c r="L91" i="1"/>
  <c r="N91" i="1"/>
  <c r="O91" i="1" s="1"/>
  <c r="L407" i="1"/>
  <c r="M407" i="1"/>
  <c r="N407" i="1"/>
  <c r="O407" i="1" s="1"/>
  <c r="L313" i="1"/>
  <c r="M313" i="1"/>
  <c r="N313" i="1"/>
  <c r="O313" i="1" s="1"/>
  <c r="L422" i="1"/>
  <c r="M422" i="1"/>
  <c r="N422" i="1"/>
  <c r="O422" i="1" s="1"/>
  <c r="L491" i="1"/>
  <c r="M491" i="1"/>
  <c r="N491" i="1"/>
  <c r="O491" i="1" s="1"/>
  <c r="L486" i="1"/>
  <c r="M486" i="1"/>
  <c r="N486" i="1"/>
  <c r="O486" i="1" s="1"/>
  <c r="L103" i="1"/>
  <c r="Q103" i="1" s="1"/>
  <c r="M103" i="1"/>
  <c r="N103" i="1"/>
  <c r="O103" i="1" s="1"/>
  <c r="L283" i="1"/>
  <c r="Q283" i="1" s="1"/>
  <c r="M283" i="1"/>
  <c r="N283" i="1"/>
  <c r="O283" i="1" s="1"/>
  <c r="M142" i="1"/>
  <c r="L142" i="1"/>
  <c r="Q142" i="1" s="1"/>
  <c r="N142" i="1"/>
  <c r="O142" i="1" s="1"/>
  <c r="L388" i="1"/>
  <c r="M388" i="1"/>
  <c r="N388" i="1"/>
  <c r="O388" i="1" s="1"/>
  <c r="L423" i="1"/>
  <c r="M423" i="1"/>
  <c r="N423" i="1"/>
  <c r="O423" i="1" s="1"/>
  <c r="M235" i="1"/>
  <c r="L235" i="1"/>
  <c r="Q235" i="1" s="1"/>
  <c r="N235" i="1"/>
  <c r="O235" i="1" s="1"/>
  <c r="L417" i="1"/>
  <c r="M417" i="1"/>
  <c r="N417" i="1"/>
  <c r="O417" i="1" s="1"/>
  <c r="L454" i="1"/>
  <c r="M454" i="1"/>
  <c r="N454" i="1"/>
  <c r="O454" i="1" s="1"/>
  <c r="M77" i="1"/>
  <c r="L77" i="1"/>
  <c r="N77" i="1"/>
  <c r="O77" i="1" s="1"/>
  <c r="M69" i="1"/>
  <c r="L69" i="1"/>
  <c r="N69" i="1"/>
  <c r="O69" i="1" s="1"/>
  <c r="M144" i="1"/>
  <c r="L144" i="1"/>
  <c r="N144" i="1"/>
  <c r="O144" i="1" s="1"/>
  <c r="L460" i="1"/>
  <c r="M460" i="1"/>
  <c r="N460" i="1"/>
  <c r="O460" i="1" s="1"/>
  <c r="Q493" i="1"/>
  <c r="Q417" i="1" l="1"/>
  <c r="Q19" i="1"/>
  <c r="Q266" i="1"/>
  <c r="Q54" i="1"/>
  <c r="Q272" i="1"/>
  <c r="Q462" i="1"/>
  <c r="Q226" i="1"/>
  <c r="Q338" i="1"/>
  <c r="Q334" i="1"/>
  <c r="Q302" i="1"/>
  <c r="Q63" i="1"/>
  <c r="Q62" i="1"/>
  <c r="Q224" i="1"/>
  <c r="Q124" i="1"/>
  <c r="Q160" i="1"/>
  <c r="Q94" i="1"/>
  <c r="Q234" i="1"/>
  <c r="Q168" i="1"/>
  <c r="Q236" i="1"/>
  <c r="Q260" i="1"/>
  <c r="Q69" i="1"/>
  <c r="Q156" i="1"/>
  <c r="Q14" i="1"/>
  <c r="Q107" i="1"/>
  <c r="Q125" i="1"/>
  <c r="Q185" i="1"/>
  <c r="Q24" i="1"/>
  <c r="Q128" i="1"/>
  <c r="Q59" i="1"/>
  <c r="Q311" i="1"/>
  <c r="Q28" i="1"/>
  <c r="Q249" i="1"/>
  <c r="Q172" i="1"/>
  <c r="Q158" i="1"/>
  <c r="Q167" i="1"/>
  <c r="Q65" i="1"/>
  <c r="Q276" i="1"/>
  <c r="Q459" i="1"/>
  <c r="Q330" i="1"/>
  <c r="Q298" i="1"/>
  <c r="Q71" i="1"/>
  <c r="Q42" i="1"/>
  <c r="Q403" i="1"/>
  <c r="Q321" i="1"/>
  <c r="Q35" i="1"/>
  <c r="Q378" i="1"/>
  <c r="Q494" i="1"/>
  <c r="Q383" i="1"/>
  <c r="Q490" i="1"/>
  <c r="Q491" i="1"/>
  <c r="Q456" i="1"/>
  <c r="Q232" i="1"/>
  <c r="Q73" i="1"/>
  <c r="Q26" i="1"/>
  <c r="Q92" i="1"/>
  <c r="Q136" i="1"/>
  <c r="Q100" i="1"/>
  <c r="Q166" i="1"/>
  <c r="Q186" i="1"/>
  <c r="Q184" i="1"/>
  <c r="Q202" i="1"/>
  <c r="Q194" i="1"/>
  <c r="Q173" i="1"/>
  <c r="Q325" i="1"/>
  <c r="Q359" i="1"/>
  <c r="Q241" i="1"/>
  <c r="Q243" i="1"/>
  <c r="Q250" i="1"/>
  <c r="Q187" i="1"/>
  <c r="Q313" i="1"/>
  <c r="Q170" i="1"/>
  <c r="Q449" i="1"/>
  <c r="Q210" i="1"/>
  <c r="Q274" i="1"/>
  <c r="Q188" i="1"/>
  <c r="Q476" i="1"/>
  <c r="Q427" i="1"/>
  <c r="Q365" i="1"/>
  <c r="Q382" i="1"/>
  <c r="Q253" i="1"/>
  <c r="Q379" i="1"/>
  <c r="Q401" i="1"/>
  <c r="Q439" i="1"/>
  <c r="Q485" i="1"/>
  <c r="Q438" i="1"/>
  <c r="Q175" i="1"/>
  <c r="Q144" i="1"/>
  <c r="Q91" i="1"/>
  <c r="Q495" i="1"/>
  <c r="Q126" i="1"/>
  <c r="Q299" i="1"/>
  <c r="Q326" i="1"/>
  <c r="Q183" i="1"/>
  <c r="Q110" i="1"/>
  <c r="Q208" i="1"/>
  <c r="Q37" i="1"/>
  <c r="Q106" i="1"/>
  <c r="Q377" i="1"/>
  <c r="Q40" i="1"/>
  <c r="Q127" i="1"/>
  <c r="Q45" i="1"/>
  <c r="Q300" i="1"/>
  <c r="Q79" i="1"/>
  <c r="Q465" i="1"/>
  <c r="Q161" i="1"/>
  <c r="Q358" i="1"/>
  <c r="Q387" i="1"/>
  <c r="Q452" i="1"/>
  <c r="Q362" i="1"/>
  <c r="Q386" i="1"/>
  <c r="Q238" i="1"/>
  <c r="Q458" i="1"/>
  <c r="Q113" i="1"/>
  <c r="Q248" i="1"/>
  <c r="Q228" i="1"/>
  <c r="Q55" i="1"/>
  <c r="Q380" i="1"/>
  <c r="Q373" i="1"/>
  <c r="Q76" i="1"/>
  <c r="Q157" i="1"/>
  <c r="Q204" i="1"/>
  <c r="Q114" i="1"/>
  <c r="Q319" i="1"/>
  <c r="Q138" i="1"/>
  <c r="Q370" i="1"/>
  <c r="Q460" i="1"/>
  <c r="Q454" i="1"/>
  <c r="Q388" i="1"/>
  <c r="Q381" i="1"/>
  <c r="Q275" i="1"/>
  <c r="Q182" i="1"/>
  <c r="Q44" i="1"/>
  <c r="Q109" i="1"/>
  <c r="Q336" i="1"/>
  <c r="Q306" i="1"/>
  <c r="Q20" i="1"/>
  <c r="Q23" i="1"/>
  <c r="Q84" i="1"/>
  <c r="Q372" i="1"/>
  <c r="Q159" i="1"/>
  <c r="Q322" i="1"/>
  <c r="Q137" i="1"/>
  <c r="Q66" i="1"/>
  <c r="Q297" i="1"/>
  <c r="Q43" i="1"/>
  <c r="Q147" i="1"/>
  <c r="Q162" i="1"/>
  <c r="Q332" i="1"/>
  <c r="Q87" i="1"/>
  <c r="Q90" i="1"/>
  <c r="Q135" i="1"/>
  <c r="Q416" i="1"/>
  <c r="Q153" i="1"/>
  <c r="Q229" i="1"/>
  <c r="Q339" i="1"/>
  <c r="Q367" i="1"/>
  <c r="Q405" i="1"/>
  <c r="Q389" i="1"/>
  <c r="Q292" i="1"/>
  <c r="Q122" i="1"/>
  <c r="Q486" i="1"/>
  <c r="Q407" i="1"/>
  <c r="Q437" i="1"/>
  <c r="Q413" i="1"/>
  <c r="C11" i="2"/>
  <c r="D11" i="2" s="1"/>
  <c r="Q428" i="1"/>
  <c r="Q423" i="1"/>
  <c r="Q479" i="1"/>
  <c r="Q396" i="1"/>
  <c r="Q471" i="1"/>
  <c r="Q440" i="1"/>
  <c r="Q395" i="1"/>
  <c r="Q350" i="1"/>
  <c r="Q346" i="1"/>
  <c r="Q435" i="1"/>
  <c r="Q430" i="1"/>
  <c r="Q442" i="1"/>
  <c r="Q426" i="1"/>
  <c r="Q408" i="1"/>
  <c r="Q418" i="1"/>
  <c r="Q472" i="1"/>
  <c r="Q352" i="1"/>
  <c r="Q140" i="1"/>
  <c r="Q420" i="1"/>
  <c r="Q341" i="1"/>
  <c r="Q424" i="1"/>
  <c r="Q353" i="1"/>
  <c r="Q425" i="1"/>
  <c r="Q347" i="1"/>
  <c r="Q351" i="1"/>
  <c r="Q342" i="1"/>
  <c r="Q344" i="1"/>
  <c r="Q422" i="1"/>
  <c r="Q399" i="1"/>
  <c r="Q410" i="1"/>
  <c r="C10" i="2"/>
  <c r="Q473" i="1"/>
  <c r="Q492" i="1"/>
  <c r="Q489" i="1"/>
  <c r="Q429" i="1"/>
  <c r="Q445" i="1"/>
  <c r="C4" i="2"/>
  <c r="Q448" i="1"/>
  <c r="C6" i="2"/>
  <c r="D6" i="2" s="1"/>
  <c r="Q398" i="1"/>
  <c r="Q478" i="1"/>
  <c r="Q475" i="1"/>
  <c r="Q482" i="1"/>
  <c r="Q444" i="1"/>
  <c r="Q481" i="1"/>
  <c r="Q443" i="1"/>
  <c r="Q421" i="1"/>
  <c r="Q436" i="1"/>
  <c r="Q483" i="1"/>
  <c r="Q348" i="1"/>
  <c r="Q355" i="1"/>
  <c r="Q447" i="1"/>
  <c r="Q474" i="1"/>
  <c r="Q393" i="1"/>
  <c r="Q77" i="1"/>
  <c r="Q412" i="1"/>
  <c r="Q419" i="1"/>
  <c r="Q487" i="1"/>
  <c r="Q467" i="1"/>
  <c r="C5" i="2"/>
  <c r="D5" i="2" s="1"/>
  <c r="Q39" i="1"/>
  <c r="Q441" i="1"/>
  <c r="Q488" i="1"/>
  <c r="Q406" i="1"/>
  <c r="Q468" i="1"/>
  <c r="Q354" i="1"/>
  <c r="Q343" i="1"/>
  <c r="C12" i="2"/>
  <c r="D12" i="2" s="1"/>
  <c r="Q349" i="1"/>
  <c r="Q477" i="1"/>
  <c r="L12" i="2" l="1"/>
  <c r="L10" i="2"/>
  <c r="L4" i="2"/>
  <c r="H11" i="2"/>
  <c r="H6" i="2"/>
  <c r="J6" i="2"/>
  <c r="L6" i="2"/>
  <c r="H10" i="2"/>
  <c r="L5" i="2"/>
  <c r="D10" i="2"/>
  <c r="C13" i="2"/>
  <c r="D13" i="2" s="1"/>
  <c r="J10" i="2"/>
  <c r="H12" i="2"/>
  <c r="J12" i="2"/>
  <c r="J4" i="2"/>
  <c r="L11" i="2"/>
  <c r="H4" i="2"/>
  <c r="H5" i="2"/>
  <c r="D4" i="2"/>
  <c r="C7" i="2"/>
  <c r="D7" i="2" s="1"/>
  <c r="J11" i="2"/>
  <c r="J5" i="2"/>
  <c r="L13" i="2" l="1"/>
  <c r="M13" i="2" s="1"/>
  <c r="H7" i="2"/>
  <c r="I6" i="2" s="1"/>
  <c r="L7" i="2"/>
  <c r="M7" i="2" s="1"/>
  <c r="J7" i="2"/>
  <c r="H13" i="2"/>
  <c r="I10" i="2" s="1"/>
  <c r="J13" i="2"/>
  <c r="K11" i="2" s="1"/>
  <c r="M10" i="2" l="1"/>
  <c r="M11" i="2"/>
  <c r="M12" i="2"/>
  <c r="I7" i="2"/>
  <c r="I4" i="2"/>
  <c r="I5" i="2"/>
  <c r="M5" i="2"/>
  <c r="M6" i="2"/>
  <c r="M4" i="2"/>
  <c r="I12" i="2"/>
  <c r="K10" i="2"/>
  <c r="K13" i="2"/>
  <c r="I13" i="2"/>
  <c r="I11" i="2"/>
  <c r="K5" i="2"/>
  <c r="K7" i="2"/>
  <c r="K6" i="2"/>
  <c r="K12" i="2"/>
  <c r="K4" i="2"/>
</calcChain>
</file>

<file path=xl/sharedStrings.xml><?xml version="1.0" encoding="utf-8"?>
<sst xmlns="http://schemas.openxmlformats.org/spreadsheetml/2006/main" count="23135" uniqueCount="3171">
  <si>
    <t>PT. SARANA INTI PRESISI</t>
  </si>
  <si>
    <t>DEPARTEMEN PPIC PLANT RANCAEKEK</t>
  </si>
  <si>
    <t>CUST</t>
  </si>
  <si>
    <t>TYPE DN</t>
  </si>
  <si>
    <t>LINE</t>
  </si>
  <si>
    <t>KODE CNC</t>
  </si>
  <si>
    <t>KODE SIP</t>
  </si>
  <si>
    <t>NAMA PART</t>
  </si>
  <si>
    <t>STOCK ON HAND</t>
  </si>
  <si>
    <t>MOVEMENT</t>
  </si>
  <si>
    <t>CN1</t>
  </si>
  <si>
    <t>DENZO</t>
  </si>
  <si>
    <t>MODELINE</t>
  </si>
  <si>
    <t>50512-KYZ-9100</t>
  </si>
  <si>
    <t>FG-CN1-0004</t>
  </si>
  <si>
    <t>SHAFT CENTER STAND K07A</t>
  </si>
  <si>
    <t>PLANT 3</t>
  </si>
  <si>
    <t>KOMPONEN</t>
  </si>
  <si>
    <t>KP-HMM-0009-02</t>
  </si>
  <si>
    <t>74206-1679B</t>
  </si>
  <si>
    <t>FG-CN1-0008</t>
  </si>
  <si>
    <t>COLLAR GRIP</t>
  </si>
  <si>
    <t>MACHINING UMUM</t>
  </si>
  <si>
    <t>KP-HMM-0059-01</t>
  </si>
  <si>
    <t>51733-EW020</t>
  </si>
  <si>
    <t>FG-CN1-0009</t>
  </si>
  <si>
    <t>BRACKET CAB RR MOUNTING UNDER</t>
  </si>
  <si>
    <t>FG-KYB-0046</t>
  </si>
  <si>
    <t>10101-02514</t>
  </si>
  <si>
    <t>FG-CN1-0012</t>
  </si>
  <si>
    <t>EYE 514</t>
  </si>
  <si>
    <t>PRESSING PROGRESSIVE</t>
  </si>
  <si>
    <t>12221-02645</t>
  </si>
  <si>
    <t>FG-CN1-0013</t>
  </si>
  <si>
    <t>SEAT SPRING 645</t>
  </si>
  <si>
    <t>FG-KYB-0021</t>
  </si>
  <si>
    <t>12221-01919</t>
  </si>
  <si>
    <t>FG-CN1-0020</t>
  </si>
  <si>
    <t>UPPER BRACKET              *)</t>
  </si>
  <si>
    <t>FG-TAC-0003</t>
  </si>
  <si>
    <t>JK447126-4580</t>
  </si>
  <si>
    <t>FG-CN1-0022</t>
  </si>
  <si>
    <t>CAP LOCK (CAP COMP, 4580)</t>
  </si>
  <si>
    <t>33129-EW010</t>
  </si>
  <si>
    <t>FG-CN1-0023</t>
  </si>
  <si>
    <t>PIPE TRANSMISSION OIL</t>
  </si>
  <si>
    <t>SPAREPART</t>
  </si>
  <si>
    <t>POSH HANDLE</t>
  </si>
  <si>
    <t>KP-AHM-0245-08</t>
  </si>
  <si>
    <t>53120-KYL-8400-21</t>
  </si>
  <si>
    <t>FG-CN1-0027</t>
  </si>
  <si>
    <t>POSH HANDLE K41A</t>
  </si>
  <si>
    <t>KP-AHM-0272-02</t>
  </si>
  <si>
    <t>FG-CN1-0029</t>
  </si>
  <si>
    <t>POSH HANDLE ASSY K59A</t>
  </si>
  <si>
    <t>KP-AHM-0304-04</t>
  </si>
  <si>
    <t>53100-K81A-N001-21</t>
  </si>
  <si>
    <t>FG-CN1-0031</t>
  </si>
  <si>
    <t>KP-AHM-0295-07</t>
  </si>
  <si>
    <t>FG-CN1-0042</t>
  </si>
  <si>
    <t>PIPE A (PIPE L SUB) K56F</t>
  </si>
  <si>
    <t>PRESSING REGULER</t>
  </si>
  <si>
    <t>FG-HIM-0002</t>
  </si>
  <si>
    <t>JK072011-1690ST</t>
  </si>
  <si>
    <t>FG-CN1-0043</t>
  </si>
  <si>
    <t>BRACKET HORN</t>
  </si>
  <si>
    <t>FG-KYB-0043</t>
  </si>
  <si>
    <t>10001-01801-</t>
  </si>
  <si>
    <t>FG-CN1-0045</t>
  </si>
  <si>
    <t>COVER CAP 20</t>
  </si>
  <si>
    <t>JK246771-2820</t>
  </si>
  <si>
    <t>FG-CN1-0049</t>
  </si>
  <si>
    <t>CLAMP ( CP 8030 )</t>
  </si>
  <si>
    <t>JK246771-2830</t>
  </si>
  <si>
    <t>FG-CN1-0050</t>
  </si>
  <si>
    <t>CLAMP ( CP 8040 )</t>
  </si>
  <si>
    <t>JK146511-0470</t>
  </si>
  <si>
    <t>FG-CN1-0051</t>
  </si>
  <si>
    <t>BRACKET, 0470</t>
  </si>
  <si>
    <t>KP-DNI-0138-PT</t>
  </si>
  <si>
    <t>JK146511-8060</t>
  </si>
  <si>
    <t>FG-CN1-0052</t>
  </si>
  <si>
    <t>BRACKET 8060</t>
  </si>
  <si>
    <t>JK246750-2500</t>
  </si>
  <si>
    <t>FG-CN1-0053</t>
  </si>
  <si>
    <t>CLAMP ( CP 2490)</t>
  </si>
  <si>
    <t>12301-01018-GJ9</t>
  </si>
  <si>
    <t>FG-CN1-0055</t>
  </si>
  <si>
    <t>WASHER 018 GJ9</t>
  </si>
  <si>
    <t>13001-34734-GJ9</t>
  </si>
  <si>
    <t>FG-CN1-0056</t>
  </si>
  <si>
    <t>WASHER 734 GJ9</t>
  </si>
  <si>
    <t>PRESSING MODELINE</t>
  </si>
  <si>
    <t>FG-TAC-0013</t>
  </si>
  <si>
    <t>X15-447126-001</t>
  </si>
  <si>
    <t>FG-CN1-0060</t>
  </si>
  <si>
    <t>CAP BLIND ( FOR PRV )</t>
  </si>
  <si>
    <t>FG-TAC-0009</t>
  </si>
  <si>
    <t>JK146511-1660</t>
  </si>
  <si>
    <t>FG-CN1-0061</t>
  </si>
  <si>
    <t>BRACKET 1660</t>
  </si>
  <si>
    <t>12301-01019-GJ9</t>
  </si>
  <si>
    <t>FG-CN1-0065</t>
  </si>
  <si>
    <t>WASHER 019 GJ9</t>
  </si>
  <si>
    <t>KP-AHM-0061-15</t>
  </si>
  <si>
    <t>53122-KPH-9000-H1</t>
  </si>
  <si>
    <t>FG-CN1-0068</t>
  </si>
  <si>
    <t>STAY R, HANDLE MT</t>
  </si>
  <si>
    <t>KP-AHM-0061-16</t>
  </si>
  <si>
    <t>53123-KPH-9000-H1</t>
  </si>
  <si>
    <t>FG-CN1-0069</t>
  </si>
  <si>
    <t>STAY L, HANDLE MT</t>
  </si>
  <si>
    <t>KP-AHM-0245-11</t>
  </si>
  <si>
    <t>53100-K41A-N000-22</t>
  </si>
  <si>
    <t>FG-CN1-0070</t>
  </si>
  <si>
    <t>STAY( STAY FR HANDLE COVER)</t>
  </si>
  <si>
    <t>SPOT WELDING</t>
  </si>
  <si>
    <t>KP-AHM-0282-27</t>
  </si>
  <si>
    <t>50118-K56-N000-21</t>
  </si>
  <si>
    <t>FG-CN1-0077</t>
  </si>
  <si>
    <t>STAY (COLLAR R MAIN STEP)</t>
  </si>
  <si>
    <t>KP-AHM-0290-11</t>
  </si>
  <si>
    <t>50131-K45-N400-20</t>
  </si>
  <si>
    <t>FG-CN1-0084</t>
  </si>
  <si>
    <t>STAY (STAY A REAR FENDER) K45G</t>
  </si>
  <si>
    <t>KP-AHM-0292-03</t>
  </si>
  <si>
    <t>50186-K45-N400-22</t>
  </si>
  <si>
    <t>FG-CN1-0085</t>
  </si>
  <si>
    <t>STAY B (BRKT RR FENDER) K45G</t>
  </si>
  <si>
    <t>PRESSING BLANK</t>
  </si>
  <si>
    <t>KP-AHM-0292-04</t>
  </si>
  <si>
    <t>50186-K45-N400-23</t>
  </si>
  <si>
    <t>FG-CN1-0086</t>
  </si>
  <si>
    <t>PLATE (BRKT RR FENDER) K45G</t>
  </si>
  <si>
    <t>KP-AHM-0294-07</t>
  </si>
  <si>
    <t>50195-K56-N100</t>
  </si>
  <si>
    <t>FG-CN1-0093</t>
  </si>
  <si>
    <t>BRACKET SEAL RAIL SUB (K56F)</t>
  </si>
  <si>
    <t>KP-AHM-0296-01</t>
  </si>
  <si>
    <t>FG-CN1-0095</t>
  </si>
  <si>
    <t>HOLDER AIR/C K56F</t>
  </si>
  <si>
    <t>KP-AHM-0061-28</t>
  </si>
  <si>
    <t>(53104-KPH-7000-H1</t>
  </si>
  <si>
    <t>FG-CN1-0097</t>
  </si>
  <si>
    <t>BRACKET BRACKET MIRROR</t>
  </si>
  <si>
    <t>KP-AHM-0243-09</t>
  </si>
  <si>
    <t>50191-K41A-N000-21</t>
  </si>
  <si>
    <t>FG-CN1-0100</t>
  </si>
  <si>
    <t>STAY STOP SW K41A</t>
  </si>
  <si>
    <t>50237-MG9-6501-H1</t>
  </si>
  <si>
    <t>FG-CN1-0103</t>
  </si>
  <si>
    <t>CLAMP FUEL HOSE</t>
  </si>
  <si>
    <t>KP-AHM-0292-02</t>
  </si>
  <si>
    <t>FG-CN1-0105</t>
  </si>
  <si>
    <t>STAY A (BRKT RR FENDER) K45G</t>
  </si>
  <si>
    <t>KP-AHM-0292-05</t>
  </si>
  <si>
    <t>FG-CN1-0106</t>
  </si>
  <si>
    <t>STAY C (BRKT RR FENDER) K45G</t>
  </si>
  <si>
    <t>53100-KZLA-9301-21</t>
  </si>
  <si>
    <t>FG-CN1-0108</t>
  </si>
  <si>
    <t>GUSSET HANDLE KZLG</t>
  </si>
  <si>
    <t>KP-AHM-0245-05</t>
  </si>
  <si>
    <t>53100-K41A-N000-23</t>
  </si>
  <si>
    <t>FG-CN1-0109</t>
  </si>
  <si>
    <t>STAY R HANDLE COVER</t>
  </si>
  <si>
    <t>KP-AHM-0245-13</t>
  </si>
  <si>
    <t>53107-KPH-8800-H1</t>
  </si>
  <si>
    <t>FG-CN1-0110</t>
  </si>
  <si>
    <t>STAY L HANDLE COVER</t>
  </si>
  <si>
    <t>KP-AHM-0273-07</t>
  </si>
  <si>
    <t>64223-K59-A100-27</t>
  </si>
  <si>
    <t>FG-CN1-0111</t>
  </si>
  <si>
    <t>STAY D (STAY FRONT COVER) K59</t>
  </si>
  <si>
    <t>KP-AHM-0217-21</t>
  </si>
  <si>
    <t>50122-MF2 -3000</t>
  </si>
  <si>
    <t>FG-CN1-0114</t>
  </si>
  <si>
    <t>CLIP B FUEL HOSE</t>
  </si>
  <si>
    <t>KP-AHM-0244-03</t>
  </si>
  <si>
    <t>50115-K41A-N000-22</t>
  </si>
  <si>
    <t>FG-CN1-0119</t>
  </si>
  <si>
    <t>PLATE (PLATE A)</t>
  </si>
  <si>
    <t>KP-AHM-0241-02</t>
  </si>
  <si>
    <t>50115-K03 -N300-20</t>
  </si>
  <si>
    <t>FG-CN1-0125</t>
  </si>
  <si>
    <t>STAY R REAR COMB</t>
  </si>
  <si>
    <t>KP-AHM-0241-03</t>
  </si>
  <si>
    <t>50115-K03 -N300-21</t>
  </si>
  <si>
    <t>FG-CN1-0126</t>
  </si>
  <si>
    <t>STAY L REAR COMB</t>
  </si>
  <si>
    <t>X1-146511-8820</t>
  </si>
  <si>
    <t>FG-CN1-0136</t>
  </si>
  <si>
    <t>BRACKET 8820</t>
  </si>
  <si>
    <t>OC161-02536-0Z1</t>
  </si>
  <si>
    <t>FG-CN1-0141</t>
  </si>
  <si>
    <t>SPRING GUIDE OC</t>
  </si>
  <si>
    <t>FG-TAC-0004</t>
  </si>
  <si>
    <t>JK447126-4590</t>
  </si>
  <si>
    <t>FG-CN1-0142</t>
  </si>
  <si>
    <t>CAP LOCK (CAP COMP, 4590)</t>
  </si>
  <si>
    <t>12201-02581</t>
  </si>
  <si>
    <t>FG-CN1-0143</t>
  </si>
  <si>
    <t>GUIDE SPRING 581 / 584</t>
  </si>
  <si>
    <t>12201-01049-OZ2</t>
  </si>
  <si>
    <t>FG-CN1-0144</t>
  </si>
  <si>
    <t>WASHER 049 / 051</t>
  </si>
  <si>
    <t>12251-02530</t>
  </si>
  <si>
    <t>FG-CN1-0147</t>
  </si>
  <si>
    <t>SPRING GUIDE 530 / 534</t>
  </si>
  <si>
    <t>50179-GE2-7400-H1</t>
  </si>
  <si>
    <t>FG-CN1-0154</t>
  </si>
  <si>
    <t>CLIP HARNESS (50178-GE2)</t>
  </si>
  <si>
    <t>KP-AHM-0169-01-C3</t>
  </si>
  <si>
    <t>50115-KWW-6200-21</t>
  </si>
  <si>
    <t>FG-CN1-0155</t>
  </si>
  <si>
    <t>PLATE A (PLATE RR CROSS KWWT)</t>
  </si>
  <si>
    <t>KP-AHM-0243-04</t>
  </si>
  <si>
    <t>50190-K41A-N000-22</t>
  </si>
  <si>
    <t>FG-CN1-0168</t>
  </si>
  <si>
    <t>PLATE B (PIVOT) K41A</t>
  </si>
  <si>
    <t>KP-AHM-0296-04</t>
  </si>
  <si>
    <t>50131-K56-N100-22</t>
  </si>
  <si>
    <t>FG-CN1-0170</t>
  </si>
  <si>
    <t>PATCH (BRKT RR CUSHION) K56F</t>
  </si>
  <si>
    <t>KP-AHM-0296-06</t>
  </si>
  <si>
    <t>50203-K45-N400-20</t>
  </si>
  <si>
    <t>FG-CN1-0171</t>
  </si>
  <si>
    <t>BRACKET B (BRKT RR CUSH) K56F (kecil )</t>
  </si>
  <si>
    <t>FG-AHM-0042</t>
  </si>
  <si>
    <t>53220-GN5-9002</t>
  </si>
  <si>
    <t>FG-CN1-0179</t>
  </si>
  <si>
    <t>THREAD COMP TOP (PLATING)</t>
  </si>
  <si>
    <t>FG-AHM-0197</t>
  </si>
  <si>
    <t>50512-KWW -6201</t>
  </si>
  <si>
    <t>FG-CN1-0180</t>
  </si>
  <si>
    <t>SHAFT RB PIVOT KWWX (PLATING)</t>
  </si>
  <si>
    <t>FG-AHM-0335</t>
  </si>
  <si>
    <t>50526-KTE-9101</t>
  </si>
  <si>
    <t>FG-CN1-0181</t>
  </si>
  <si>
    <t>SHAFT MAIN STAND KTE (PLATING)</t>
  </si>
  <si>
    <t>50131-K56-N100-20</t>
  </si>
  <si>
    <t>FG-CN1-0194</t>
  </si>
  <si>
    <t>PIPE (BRKT RR CUSHION) K56F</t>
  </si>
  <si>
    <t>50151-K59-A100-H1</t>
  </si>
  <si>
    <t>FG-CN1-0203</t>
  </si>
  <si>
    <t>PATCH L SUB FRAME (K59A)</t>
  </si>
  <si>
    <t>FG-AHM-0125</t>
  </si>
  <si>
    <t>50306-GN5-9004 (PLATTING)</t>
  </si>
  <si>
    <t>FG-CN1-0205</t>
  </si>
  <si>
    <t>NUT, STRG STEM LOCK</t>
  </si>
  <si>
    <t>SHAFT MAIN STAND</t>
  </si>
  <si>
    <t>FG-AHM-0222</t>
  </si>
  <si>
    <t>50503-KWN-9000</t>
  </si>
  <si>
    <t>FG-CN1-0213</t>
  </si>
  <si>
    <t>SHAFT MAIN STAND KWN (PLATING)</t>
  </si>
  <si>
    <t>SEAT LOCK COMP</t>
  </si>
  <si>
    <t>FG-AHM-0246</t>
  </si>
  <si>
    <t>FG-CN1-0230</t>
  </si>
  <si>
    <t>SEAT LOCK COMP K41 (PLATING)</t>
  </si>
  <si>
    <t>FG-AHM-0213</t>
  </si>
  <si>
    <t>FG-CN1-0233</t>
  </si>
  <si>
    <t>SEAT LOCK COMP KO7A (PLATING)</t>
  </si>
  <si>
    <t>KP-AHM-0355-16</t>
  </si>
  <si>
    <t>50189-K84-9000-H1</t>
  </si>
  <si>
    <t>FG-CN1-0234</t>
  </si>
  <si>
    <t>PATCH R MAIN PIPE (K84)</t>
  </si>
  <si>
    <t>KP-AHM-0355-18</t>
  </si>
  <si>
    <t>50190-K84-9000-H1</t>
  </si>
  <si>
    <t>FG-CN1-0235</t>
  </si>
  <si>
    <t>PATCH L MAIN PIPE (K84)</t>
  </si>
  <si>
    <t>KP-AHM-0355-23</t>
  </si>
  <si>
    <t>50123-K84-9000-20</t>
  </si>
  <si>
    <t>FG-CN1-0236</t>
  </si>
  <si>
    <t>PLATE A (PLATE HDL L</t>
  </si>
  <si>
    <t>KP-AHM-0355-28</t>
  </si>
  <si>
    <t>50131-K84-9000-H1</t>
  </si>
  <si>
    <t>FG-CN1-0237</t>
  </si>
  <si>
    <t>CAP MAIN PIPE END (K84A)</t>
  </si>
  <si>
    <t>KP-AHM-0355-31</t>
  </si>
  <si>
    <t>50103-K84-9000-22</t>
  </si>
  <si>
    <t>FG-CN1-0238</t>
  </si>
  <si>
    <t>STAY FR TANK MT (K84)</t>
  </si>
  <si>
    <t>KP-AHM-0355-07</t>
  </si>
  <si>
    <t>50130-K84-9000-20</t>
  </si>
  <si>
    <t>FG-CN1-0239</t>
  </si>
  <si>
    <t>STAY (STAY BANK ANGEL)</t>
  </si>
  <si>
    <t>KP-AHM-0359-03</t>
  </si>
  <si>
    <t>50135-AC01-9005-H1</t>
  </si>
  <si>
    <t>FG-CN1-0241</t>
  </si>
  <si>
    <t>BRACKET L BRIDGE (AC01)</t>
  </si>
  <si>
    <t>KP-AHM-0359-08</t>
  </si>
  <si>
    <t>50148-AC01-9004-H1</t>
  </si>
  <si>
    <t>FG-CN1-0242</t>
  </si>
  <si>
    <t>STAY HELMET HOLDER</t>
  </si>
  <si>
    <t>KP-AHM-0359-05</t>
  </si>
  <si>
    <t>50199-AC01-9004-20</t>
  </si>
  <si>
    <t>FG-CN1-0243</t>
  </si>
  <si>
    <t>STAY (STAY C BAT BOX)</t>
  </si>
  <si>
    <t>KP-AHM-0359-07</t>
  </si>
  <si>
    <t>50138-AC01-9004-20</t>
  </si>
  <si>
    <t>FG-CN1-0244</t>
  </si>
  <si>
    <t>PLATE (STAY REG RECT</t>
  </si>
  <si>
    <t>KP-AHM-0359-09</t>
  </si>
  <si>
    <t>50145-AC01-9003-20</t>
  </si>
  <si>
    <t>FG-CN1-0245</t>
  </si>
  <si>
    <t>STAY (STAY A BAT BOX)</t>
  </si>
  <si>
    <t>KP-AHM-0355-12</t>
  </si>
  <si>
    <t>50181-K84-9000-H1</t>
  </si>
  <si>
    <t>FG-CN1-0247</t>
  </si>
  <si>
    <t>PATCH R HEAD CROSS PIPE (K84A)</t>
  </si>
  <si>
    <t>KP-AHM-0355-24</t>
  </si>
  <si>
    <t>50123-K84-9000-21</t>
  </si>
  <si>
    <t>FG-CN1-0249</t>
  </si>
  <si>
    <t>PLATE B (PLATE HDL LOCK) K84A</t>
  </si>
  <si>
    <t>KP-AHM-0355-43</t>
  </si>
  <si>
    <t>50158-K84-9000-22</t>
  </si>
  <si>
    <t>FG-CN1-0250</t>
  </si>
  <si>
    <t>PATCH CROSS PIPE (K84A)</t>
  </si>
  <si>
    <t>KP-AHM-0355-13</t>
  </si>
  <si>
    <t>50182-K84-9000-20</t>
  </si>
  <si>
    <t>FG-CN1-0251</t>
  </si>
  <si>
    <t>PLATE (PATCH L HEAD CROSS PIPE</t>
  </si>
  <si>
    <t>KP-AHM-0356-07</t>
  </si>
  <si>
    <t>50186-K84-9000-H1</t>
  </si>
  <si>
    <t>FG-CN1-0252</t>
  </si>
  <si>
    <t>HOOK RETURN SPRING (K84)</t>
  </si>
  <si>
    <t>KP-AHM-0356-08</t>
  </si>
  <si>
    <t>50166-K84-9000-H1</t>
  </si>
  <si>
    <t>FG-CN1-0253</t>
  </si>
  <si>
    <t>PATCH CENTER PIPE UP R (K84A)</t>
  </si>
  <si>
    <t>KP-AHM-0357-04</t>
  </si>
  <si>
    <t>50167-K84-9000-H1</t>
  </si>
  <si>
    <t>FG-CN1-0254</t>
  </si>
  <si>
    <t>PATCH CENTER PIPE UP L (K84A)</t>
  </si>
  <si>
    <t>KP-AHM-0358-03</t>
  </si>
  <si>
    <t>50113-AC01-9003-H1</t>
  </si>
  <si>
    <t>FG-CN1-0255</t>
  </si>
  <si>
    <t>PLATE SEAT SET (AC01)</t>
  </si>
  <si>
    <t>KP-AHM-0364-06</t>
  </si>
  <si>
    <t>50156-K84-9000-20</t>
  </si>
  <si>
    <t>FG-CN1-0256</t>
  </si>
  <si>
    <t>PLATE (STAY CHAIN ROLLER) K84A</t>
  </si>
  <si>
    <t>KP-AHM-0365-03</t>
  </si>
  <si>
    <t>50196-AC01-9003-H1</t>
  </si>
  <si>
    <t>FG-CN1-0257</t>
  </si>
  <si>
    <t>PATCH R CENTER CROS PIPE AC01</t>
  </si>
  <si>
    <t>KP-AHM-0365-04</t>
  </si>
  <si>
    <t>50197-AC01-9003-H1</t>
  </si>
  <si>
    <t>FG-CN1-0258</t>
  </si>
  <si>
    <t>PATCH L CENTER CROS PIPE AC01</t>
  </si>
  <si>
    <t>FG-AHM-0274</t>
  </si>
  <si>
    <t>77230-K59 -A100</t>
  </si>
  <si>
    <t>FG-CN1-0260</t>
  </si>
  <si>
    <t>SEAT LOCK COMP K59 (PLATING)</t>
  </si>
  <si>
    <t>KP-AHM-0355-45</t>
  </si>
  <si>
    <t>FG-CN1-0261</t>
  </si>
  <si>
    <t>PLATE HANDLE STOPPER R</t>
  </si>
  <si>
    <t>KP-AHM-0355-46</t>
  </si>
  <si>
    <t>FG-CN1-0262</t>
  </si>
  <si>
    <t>PLATE HANDLE STOPPER L</t>
  </si>
  <si>
    <t>FG-AHM-0381</t>
  </si>
  <si>
    <t>77230-K35-V003</t>
  </si>
  <si>
    <t>FG-CN1-0268</t>
  </si>
  <si>
    <t>SEAT CATCH COMP K35</t>
  </si>
  <si>
    <t>KP-AHM-0061-07</t>
  </si>
  <si>
    <t>53102-KPH-9000-H1</t>
  </si>
  <si>
    <t>FG-CN1-0271</t>
  </si>
  <si>
    <t>STAY R, HANDLE PIPE</t>
  </si>
  <si>
    <t>KP-AHM-0061-08</t>
  </si>
  <si>
    <t>53103-KPH-9000-H1</t>
  </si>
  <si>
    <t>FG-CN1-0272</t>
  </si>
  <si>
    <t>STAY L, HANDLE PIPE</t>
  </si>
  <si>
    <t>KP-AHM-0245-04</t>
  </si>
  <si>
    <t>53101-K41A-N000-20</t>
  </si>
  <si>
    <t>FG-CN1-0273</t>
  </si>
  <si>
    <t>BRACKET( BRACKET HANDLE )</t>
  </si>
  <si>
    <t>KP-AHM-0061-17</t>
  </si>
  <si>
    <t>KPHF / KTMK / KVLP</t>
  </si>
  <si>
    <t>FG-CN1-0276</t>
  </si>
  <si>
    <t>GUSSET HANDLE (KPH)</t>
  </si>
  <si>
    <t>KP-AHM-0290-07</t>
  </si>
  <si>
    <t>FG-CN1-0279</t>
  </si>
  <si>
    <t>STAY (STAY REAR COWL) K45G</t>
  </si>
  <si>
    <t>KP-AHM-0273-08</t>
  </si>
  <si>
    <t>64223-K59-A100-28</t>
  </si>
  <si>
    <t>FG-CN1-0287</t>
  </si>
  <si>
    <t>STAY E (STAY FRONT COVER) K59</t>
  </si>
  <si>
    <t>KP-AHM-0294-21</t>
  </si>
  <si>
    <t>50146-K56-N100-20</t>
  </si>
  <si>
    <t>FG-CN1-0289</t>
  </si>
  <si>
    <t>STAY (STAY REG) K56F</t>
  </si>
  <si>
    <t>KP-AHM-0355-37</t>
  </si>
  <si>
    <t>50152-K84-9000-H1</t>
  </si>
  <si>
    <t>FG-CN1-0290</t>
  </si>
  <si>
    <t>STAY SHROUD JOINT (K84A)</t>
  </si>
  <si>
    <t>KP-AHM-0355-09</t>
  </si>
  <si>
    <t>50140-K84-9000-20</t>
  </si>
  <si>
    <t>FG-CN1-0291</t>
  </si>
  <si>
    <t>STAY (STAY HORN) K84A</t>
  </si>
  <si>
    <t>KP-AHM-0355-17</t>
  </si>
  <si>
    <t>50152-KCC-9001-H1</t>
  </si>
  <si>
    <t>FG-CN1-0292</t>
  </si>
  <si>
    <t>CLIP A HARNESS (50152-KCC)</t>
  </si>
  <si>
    <t>KP-AHM-0356-02</t>
  </si>
  <si>
    <t>50127-K84-9000-H1</t>
  </si>
  <si>
    <t>FG-CN1-0293</t>
  </si>
  <si>
    <t>HANGER R ENG FR LOW (K84A)</t>
  </si>
  <si>
    <t>KP-AHM-0357-02</t>
  </si>
  <si>
    <t>50128-K84-9000-H1</t>
  </si>
  <si>
    <t>FG-CN1-0294</t>
  </si>
  <si>
    <t>HANGER L ENG FR LOW (K84A)</t>
  </si>
  <si>
    <t>KP-AHM-0356-05</t>
  </si>
  <si>
    <t>50114-K84-9000-H1</t>
  </si>
  <si>
    <t>FG-CN1-0295</t>
  </si>
  <si>
    <t>PLATE BRIDGE (K84A)</t>
  </si>
  <si>
    <t>KP-AHM-0356-06</t>
  </si>
  <si>
    <t>50169-K84-9000-H1</t>
  </si>
  <si>
    <t>FG-CN1-0296</t>
  </si>
  <si>
    <t>STAY STOP SW (K84A)</t>
  </si>
  <si>
    <t>50115-K84-9000-22</t>
  </si>
  <si>
    <t>FG-CN1-0297</t>
  </si>
  <si>
    <t>PLATE B (PLATE COMP R BOTTOM)</t>
  </si>
  <si>
    <t>50116-K84-9000-22</t>
  </si>
  <si>
    <t>FG-CN1-0298</t>
  </si>
  <si>
    <t>PLATE B (PLATE COMP L BOTTOM)</t>
  </si>
  <si>
    <t>KP-AHM-0356-11</t>
  </si>
  <si>
    <t>50178-MK4-3002</t>
  </si>
  <si>
    <t>FG-CN1-0299</t>
  </si>
  <si>
    <t>CLIP HARNESS (50178-MK4)</t>
  </si>
  <si>
    <t>KP-AHM-0357-06</t>
  </si>
  <si>
    <t>50146-K84-9000-20</t>
  </si>
  <si>
    <t>FG-CN1-0300</t>
  </si>
  <si>
    <t>STAY (STAY B BAT BOX) K84A</t>
  </si>
  <si>
    <t>50129-AC01-9003-20</t>
  </si>
  <si>
    <t>FG-CN1-0301</t>
  </si>
  <si>
    <t>STAY (STAY MUFFLER FR) AC01</t>
  </si>
  <si>
    <t>FG-AHM-0362</t>
  </si>
  <si>
    <t>50136-AC01-9004-20</t>
  </si>
  <si>
    <t>FG-CN1-0304</t>
  </si>
  <si>
    <t>PLATE (PLATE RR CROSS) AC01</t>
  </si>
  <si>
    <t>KP-AHM-0364-04</t>
  </si>
  <si>
    <t>50133-K84-9000-H1</t>
  </si>
  <si>
    <t>FG-CN1-0305</t>
  </si>
  <si>
    <t>BRKT R ENG HANG RR LOW (K84A)</t>
  </si>
  <si>
    <t>KP-AHM-0364-05</t>
  </si>
  <si>
    <t>50134-K84-9000-H1</t>
  </si>
  <si>
    <t>FG-CN1-0306</t>
  </si>
  <si>
    <t>BRKT L ENG HANG RR LOW (K84A)</t>
  </si>
  <si>
    <t>KP-AHM-0365-06</t>
  </si>
  <si>
    <t>50161-AC01-9002-20</t>
  </si>
  <si>
    <t>FG-CN1-0307</t>
  </si>
  <si>
    <t>BRKT A (BRKT R RR UP ENG HGR)</t>
  </si>
  <si>
    <t>KP-AHM-0365-07</t>
  </si>
  <si>
    <t>50162-AC01-9004-H1</t>
  </si>
  <si>
    <t>FG-CN1-0308</t>
  </si>
  <si>
    <t>BRKT L RR UP ENG HANGER (AC01)</t>
  </si>
  <si>
    <t>KP-AHM-0385-03</t>
  </si>
  <si>
    <t>50186-K59-A700-23</t>
  </si>
  <si>
    <t>FG-CN1-0309</t>
  </si>
  <si>
    <t>PLATE (BRKT RR FENDER) K59J</t>
  </si>
  <si>
    <t>50133-K59-A100-H1</t>
  </si>
  <si>
    <t>FG-CN1-0343</t>
  </si>
  <si>
    <t>GUSSET UPPER CROSS ( K59A )</t>
  </si>
  <si>
    <t>50104-K59-A100-H1</t>
  </si>
  <si>
    <t>FG-CN1-0347</t>
  </si>
  <si>
    <t>GUSSET MAIN PIPE ( K59A )</t>
  </si>
  <si>
    <t>12201-00507</t>
  </si>
  <si>
    <t>FG-CN1-0352</t>
  </si>
  <si>
    <t>NUT 507</t>
  </si>
  <si>
    <t>50151-AC01-9005-20</t>
  </si>
  <si>
    <t>FG-CN1-0366</t>
  </si>
  <si>
    <t>BRKT (BRKT COMP CUSH UP) AC01</t>
  </si>
  <si>
    <t>50149-K84-9000-H1</t>
  </si>
  <si>
    <t>FG-CN1-0367</t>
  </si>
  <si>
    <t>PIPE TENSION (K84A)</t>
  </si>
  <si>
    <t>KP-AHM-0365-05</t>
  </si>
  <si>
    <t>50124-AC01-9002-H1</t>
  </si>
  <si>
    <t>FG-CN1-0368</t>
  </si>
  <si>
    <t>PIPE CENTER CROSS (AC01)</t>
  </si>
  <si>
    <t>KP-AHM-0366-01</t>
  </si>
  <si>
    <t>50150-AC01-9004-20</t>
  </si>
  <si>
    <t>FG-CN1-0369</t>
  </si>
  <si>
    <t>BRACKET (B COMP SIDE ST) AC01</t>
  </si>
  <si>
    <t>KP-AHM-0355-08</t>
  </si>
  <si>
    <t>50139-K84-9000-H1</t>
  </si>
  <si>
    <t>FG-CN1-0371</t>
  </si>
  <si>
    <t>PATCH HEAD PIPE UPPER (K84A)</t>
  </si>
  <si>
    <t>KP-AHM-0355-10</t>
  </si>
  <si>
    <t>50165-K84-9000-20</t>
  </si>
  <si>
    <t>FG-CN1-0372</t>
  </si>
  <si>
    <t>STAY (STAY COMP IGN) K84A</t>
  </si>
  <si>
    <t>50115-K84-9000-20</t>
  </si>
  <si>
    <t>FG-CN1-0373</t>
  </si>
  <si>
    <t>PLATE R (PLATE COMP R BOTTOM)</t>
  </si>
  <si>
    <t>50115-K84-9000-21</t>
  </si>
  <si>
    <t>FG-CN1-0374</t>
  </si>
  <si>
    <t>PLATE A (PLATE COMP R BOTTOM)</t>
  </si>
  <si>
    <t>50116-K84-9000-20</t>
  </si>
  <si>
    <t>FG-CN1-0375</t>
  </si>
  <si>
    <t>PLATE L (PLATE COMP L BOTTOM)</t>
  </si>
  <si>
    <t>50116-K84-9000-21</t>
  </si>
  <si>
    <t>FG-CN1-0376</t>
  </si>
  <si>
    <t>PLATE A (PLATE COMP L BOTTOM)</t>
  </si>
  <si>
    <t>KP-AHM-0358-06</t>
  </si>
  <si>
    <t>50141-AC01-9003-20</t>
  </si>
  <si>
    <t>FG-CN1-0377</t>
  </si>
  <si>
    <t>PLATE (STAY R SEAT) AC01</t>
  </si>
  <si>
    <t>KP-AHM-0359-04</t>
  </si>
  <si>
    <t>50142-AC01-9003-20</t>
  </si>
  <si>
    <t>FG-CN1-0378</t>
  </si>
  <si>
    <t>PLATE (STAY L SEAT) AC01</t>
  </si>
  <si>
    <t>KP-AHM-0364-09</t>
  </si>
  <si>
    <t>50126-K84-9000-20</t>
  </si>
  <si>
    <t>FG-CN1-0379</t>
  </si>
  <si>
    <t>BRACKET (BRKT CUSH LOW) K84A</t>
  </si>
  <si>
    <t>50155-K59-A700-21</t>
  </si>
  <si>
    <t>FG-CN1-0380</t>
  </si>
  <si>
    <t>BRACKET R SEAT CATCH (K59J)</t>
  </si>
  <si>
    <t>50155-K59-A700-22</t>
  </si>
  <si>
    <t>FG-CN1-0381</t>
  </si>
  <si>
    <t>BRACKET L SEAT CATCH (K59J)</t>
  </si>
  <si>
    <t>50181-K59-A700-H1</t>
  </si>
  <si>
    <t>FG-CN1-0384</t>
  </si>
  <si>
    <t>PATCH R FLOOR PIPE (K59J)</t>
  </si>
  <si>
    <t>50182-K59-A700-H1</t>
  </si>
  <si>
    <t>FG-CN1-0385</t>
  </si>
  <si>
    <t>PATCH L FLOOR PIPE (K59J)</t>
  </si>
  <si>
    <t>KP-AHM-0415-04</t>
  </si>
  <si>
    <t>50149-K15-6000-21</t>
  </si>
  <si>
    <t>FG-CN1-0388</t>
  </si>
  <si>
    <t>STAY (STAY COMP PILL ST) K15M</t>
  </si>
  <si>
    <t>KP-AHM-0415-05</t>
  </si>
  <si>
    <t>50140-K15-6000-20</t>
  </si>
  <si>
    <t>FG-CN1-0389</t>
  </si>
  <si>
    <t>STAY (STAY OIL CAP) K15M</t>
  </si>
  <si>
    <t>KP-AHM-0387-01</t>
  </si>
  <si>
    <t>64223-K59-A700-20</t>
  </si>
  <si>
    <t>FG-CN1-0392</t>
  </si>
  <si>
    <t>STAY FRONT COVER (K59J)</t>
  </si>
  <si>
    <t>KP-AHM-0314-12</t>
  </si>
  <si>
    <t>64221-K64-N000-26</t>
  </si>
  <si>
    <t>FG-CN1-0399</t>
  </si>
  <si>
    <t>STAY R H/LIGHT (COWL) K64A</t>
  </si>
  <si>
    <t>KP-AHM-0314-13</t>
  </si>
  <si>
    <t>64221-K64-N000-27</t>
  </si>
  <si>
    <t>FG-CN1-0400</t>
  </si>
  <si>
    <t>STAY L H/LIGHT (COWL) K64A</t>
  </si>
  <si>
    <t>KP-AHM-0313-04</t>
  </si>
  <si>
    <t>50186-K64-N000-21</t>
  </si>
  <si>
    <t>FG-CN1-0401</t>
  </si>
  <si>
    <t>STAY A R (BRKT RR FENDER) K64A</t>
  </si>
  <si>
    <t>KP-AHM-0313-06</t>
  </si>
  <si>
    <t>50186-K64-N000-22</t>
  </si>
  <si>
    <t>FG-CN1-0402</t>
  </si>
  <si>
    <t>STAY A L (BRKT RR FENDER) K64A</t>
  </si>
  <si>
    <t>KP-AHM-0314-09</t>
  </si>
  <si>
    <t>64221-K64-N000-24</t>
  </si>
  <si>
    <t>FG-CN1-0403</t>
  </si>
  <si>
    <t>BRACKET C (COWL) K64A</t>
  </si>
  <si>
    <t>KP-AHM-0313-12</t>
  </si>
  <si>
    <t>50186-K64-N000-26</t>
  </si>
  <si>
    <t>FG-CN1-0404</t>
  </si>
  <si>
    <t>STAY C (BRKT RR FENDER) K64A</t>
  </si>
  <si>
    <t>KP-AHM-0314-14</t>
  </si>
  <si>
    <t>64221-K64-N000-28</t>
  </si>
  <si>
    <t>FG-CN1-0405</t>
  </si>
  <si>
    <t>STAY R MIRROR (COWL) K64A</t>
  </si>
  <si>
    <t>KP-AHM-0314-16</t>
  </si>
  <si>
    <t>64221-K64-N000-29</t>
  </si>
  <si>
    <t>FG-CN1-0406</t>
  </si>
  <si>
    <t>STAY L MIRROR (COWL) K64A</t>
  </si>
  <si>
    <t>KP-AHM-0296-05</t>
  </si>
  <si>
    <t>50131-K56-N100-23</t>
  </si>
  <si>
    <t>FG-CN1-0407</t>
  </si>
  <si>
    <t>KP-AHM-0307-04</t>
  </si>
  <si>
    <t>50171-K64-N000-20</t>
  </si>
  <si>
    <t>FG-CN1-0408</t>
  </si>
  <si>
    <t>STAY R MAIN SEAT (K64A)</t>
  </si>
  <si>
    <t>KP-AHM-0307-10</t>
  </si>
  <si>
    <t>50191-K64-N000-20</t>
  </si>
  <si>
    <t>FG-CN1-0409</t>
  </si>
  <si>
    <t>STAY (STAY FR REAR COWL) K64A</t>
  </si>
  <si>
    <t>KP-AHM-0311-02</t>
  </si>
  <si>
    <t>50161-K64-N000-H1</t>
  </si>
  <si>
    <t>FG-CN1-0410</t>
  </si>
  <si>
    <t>STAY F/TANK MT REAR (K64A)</t>
  </si>
  <si>
    <t>KP-AHM-0313-14</t>
  </si>
  <si>
    <t>50186-K64-N000-27</t>
  </si>
  <si>
    <t>FG-CN1-0411</t>
  </si>
  <si>
    <t>STAY D (BRKT RR FENDER) K64A</t>
  </si>
  <si>
    <t>KP-AHM-0314-08</t>
  </si>
  <si>
    <t>64211-K64-N000-31</t>
  </si>
  <si>
    <t>FG-CN1-0412</t>
  </si>
  <si>
    <t>STAY (COWL) K64A</t>
  </si>
  <si>
    <t>KP-AHM-0314-11</t>
  </si>
  <si>
    <t>64221-K64-N000-25</t>
  </si>
  <si>
    <t>FG-CN1-0413</t>
  </si>
  <si>
    <t>STAY REAR H/LIGHT (COWL) K64A</t>
  </si>
  <si>
    <t>KP-AHM-0307-06</t>
  </si>
  <si>
    <t>50144-K64-N000-H1</t>
  </si>
  <si>
    <t>FG-CN1-0414</t>
  </si>
  <si>
    <t>PATCH SEAT RAIL (K64A)</t>
  </si>
  <si>
    <t>KP-AHM-0307-08</t>
  </si>
  <si>
    <t>50138-K64-N000-H1</t>
  </si>
  <si>
    <t>FG-CN1-0415</t>
  </si>
  <si>
    <t>PLATE SUB REAR PIPE (K64A)</t>
  </si>
  <si>
    <t>KP-AHM-0243-03</t>
  </si>
  <si>
    <t>50190-K41A-N000-21</t>
  </si>
  <si>
    <t>FG-CN1-0416</t>
  </si>
  <si>
    <t>KP-AHM-0243-05</t>
  </si>
  <si>
    <t>50190-K41A-N000-23</t>
  </si>
  <si>
    <t>FG-CN1-0417</t>
  </si>
  <si>
    <t>PLATE C (K41A)</t>
  </si>
  <si>
    <t>KP-AHM-0295-04</t>
  </si>
  <si>
    <t>50166-K56-N100-20</t>
  </si>
  <si>
    <t>FG-CN1-0419</t>
  </si>
  <si>
    <t>STAY (STAY L HINGE MT) K56F</t>
  </si>
  <si>
    <t>KP-AHM-0311-04</t>
  </si>
  <si>
    <t>50160-K64-N000-20</t>
  </si>
  <si>
    <t>FG-CN1-0420</t>
  </si>
  <si>
    <t>PATCH (PLATE COMP F TANK) K64A</t>
  </si>
  <si>
    <t>KP-AHM-0313-07</t>
  </si>
  <si>
    <t>50186-K64-N000-25</t>
  </si>
  <si>
    <t>FG-CN1-0421</t>
  </si>
  <si>
    <t>STAY B (BRKT RR FENDER) K64A</t>
  </si>
  <si>
    <t>KP-AHM-0294-10</t>
  </si>
  <si>
    <t>50140-K56-N100-20</t>
  </si>
  <si>
    <t>FG-CN1-0426</t>
  </si>
  <si>
    <t>STAY R (STAY R PILLION) K56F</t>
  </si>
  <si>
    <t>KP-AHM-0295-11</t>
  </si>
  <si>
    <t>50141-K56-N100-20</t>
  </si>
  <si>
    <t>FG-CN1-0427</t>
  </si>
  <si>
    <t>STAY L (STAY L PILLION) K56F</t>
  </si>
  <si>
    <t>KP-AHM-0294-05</t>
  </si>
  <si>
    <t>50126-K56-N100-H1</t>
  </si>
  <si>
    <t>FG-CN1-0428</t>
  </si>
  <si>
    <t>GUSSET R UPP &amp; SUB SPRT (K56)</t>
  </si>
  <si>
    <t>KP-AHM-0295-05</t>
  </si>
  <si>
    <t>50127-K56-N100-H1</t>
  </si>
  <si>
    <t>FG-CN1-0429</t>
  </si>
  <si>
    <t>GUSSET L UPP &amp; SUB SPRT (K56)</t>
  </si>
  <si>
    <t>KP-AHM-0312-01</t>
  </si>
  <si>
    <t>17508-K64-N000-20</t>
  </si>
  <si>
    <t>FG-CN1-0430</t>
  </si>
  <si>
    <t>STAY (STAY TANK REAR) K64A</t>
  </si>
  <si>
    <t>FG-CN1-0435</t>
  </si>
  <si>
    <t>BRACKET (BRKT RR FENDER) K45</t>
  </si>
  <si>
    <t>KP-AHM-0286-01</t>
  </si>
  <si>
    <t>50186-K15-9200-20</t>
  </si>
  <si>
    <t>FG-CN1-0436</t>
  </si>
  <si>
    <t>BRACKET (BRKT RR FENDER) K15</t>
  </si>
  <si>
    <t>KP-AHM-0311-01</t>
  </si>
  <si>
    <t>50126-K64-N000-H1</t>
  </si>
  <si>
    <t>FG-CN1-0437</t>
  </si>
  <si>
    <t>PLATE F/TANK MT (K64A)</t>
  </si>
  <si>
    <t>KP-AHM-0314-05</t>
  </si>
  <si>
    <t>64221-K64-N000-20</t>
  </si>
  <si>
    <t>FG-CN1-0438</t>
  </si>
  <si>
    <t>BRACKET (COWL) K64A</t>
  </si>
  <si>
    <t>KP-AHM-0309-03</t>
  </si>
  <si>
    <t>50127-K64-N000-20</t>
  </si>
  <si>
    <t>FG-CN1-0439</t>
  </si>
  <si>
    <t>PLATE (PLATE CROSS SEAT C) K64</t>
  </si>
  <si>
    <t>KP-AHM-0314-07</t>
  </si>
  <si>
    <t>64221-K64-N000-22</t>
  </si>
  <si>
    <t>FG-CN1-0440</t>
  </si>
  <si>
    <t>PLATE METER (COWL) K64A</t>
  </si>
  <si>
    <t>50186-K45-N400-25</t>
  </si>
  <si>
    <t>FG-CN1-0444</t>
  </si>
  <si>
    <t>PIPE (BRKT RR FENDER) K45G</t>
  </si>
  <si>
    <t>KP-AHM-0244-04</t>
  </si>
  <si>
    <t>FG-CN1-0447</t>
  </si>
  <si>
    <t>PLATE (PLATE B) K41A</t>
  </si>
  <si>
    <t>KP-AHM-0241-01</t>
  </si>
  <si>
    <t>50115-K03-N300-22</t>
  </si>
  <si>
    <t>FG-CN1-0448</t>
  </si>
  <si>
    <t>PLATE B (PLATE RR CROSS K03S)</t>
  </si>
  <si>
    <t>50136-K64-N000-H1</t>
  </si>
  <si>
    <t>FG-CN1-0449</t>
  </si>
  <si>
    <t>PIPE R REAR A (K64A)</t>
  </si>
  <si>
    <t>50137-K64-N000-H1</t>
  </si>
  <si>
    <t>FG-CN1-0450</t>
  </si>
  <si>
    <t>PIPE L REAR A (K64A)</t>
  </si>
  <si>
    <t>KP-AHM-0294-06</t>
  </si>
  <si>
    <t>50132-K56-N100-H1</t>
  </si>
  <si>
    <t>FG-CN1-0451</t>
  </si>
  <si>
    <t>GUSSET R MAIN (K56F)</t>
  </si>
  <si>
    <t>KP-AHM-0295-09</t>
  </si>
  <si>
    <t>50133-K56-N100-H1</t>
  </si>
  <si>
    <t>FG-CN1-0452</t>
  </si>
  <si>
    <t>GUSSET L MAIN (K56F)</t>
  </si>
  <si>
    <t>50137-AC01-9002-20</t>
  </si>
  <si>
    <t>FG-CN1-0453</t>
  </si>
  <si>
    <t>STAY (STAY MUFFLER RR) AC01</t>
  </si>
  <si>
    <t>KP-AHM-0312-03</t>
  </si>
  <si>
    <t>17508-K64 -N000-21</t>
  </si>
  <si>
    <t>FG-CN1-0454</t>
  </si>
  <si>
    <t>COLLAR (STAY TANK REAR) K64A</t>
  </si>
  <si>
    <t>50130-K56-N100-20</t>
  </si>
  <si>
    <t>FG-CN1-0457</t>
  </si>
  <si>
    <t>BRKT A (BRKT SIDE STAND) K56F</t>
  </si>
  <si>
    <t>KP-AHM-0294-04</t>
  </si>
  <si>
    <t>50143-K56-N101-H1</t>
  </si>
  <si>
    <t>FG-CN1-0459</t>
  </si>
  <si>
    <t>GUSSET R SPRT PIPE INNER (56F)</t>
  </si>
  <si>
    <t>KP-AHM-0295-03</t>
  </si>
  <si>
    <t>50144-K56-N101-H1</t>
  </si>
  <si>
    <t>FG-CN1-0460</t>
  </si>
  <si>
    <t>GUSSET L SPRT PIPE INNER (56F)</t>
  </si>
  <si>
    <t>64221-K64-N000-21</t>
  </si>
  <si>
    <t>FG-CN1-0461</t>
  </si>
  <si>
    <t>PIPE MAIN (COWL) K64A</t>
  </si>
  <si>
    <t>KP-AHM-0364-03</t>
  </si>
  <si>
    <t>50121-K84-9000-H1</t>
  </si>
  <si>
    <t>FG-CN1-0462</t>
  </si>
  <si>
    <t>PIPE UNDER CROSS (K84A)</t>
  </si>
  <si>
    <t>17629-K29-J000-H1</t>
  </si>
  <si>
    <t>FG-CN1-0465</t>
  </si>
  <si>
    <t>SEAT SPRING (K29) K59J</t>
  </si>
  <si>
    <t>AO142-08002</t>
  </si>
  <si>
    <t>FG-CN1-0467</t>
  </si>
  <si>
    <t>BRACKET ASSY (AO142)</t>
  </si>
  <si>
    <t>13001-05125</t>
  </si>
  <si>
    <t>FG-CN1-0468</t>
  </si>
  <si>
    <t>BRACKET 125/131</t>
  </si>
  <si>
    <t>A0146-90812</t>
  </si>
  <si>
    <t>FG-CN1-0469</t>
  </si>
  <si>
    <t>BRACKET AO146</t>
  </si>
  <si>
    <t>KP-AHM-0355-30</t>
  </si>
  <si>
    <t>50103-K84-9000-20</t>
  </si>
  <si>
    <t>FG-CN1-0470</t>
  </si>
  <si>
    <t>STIFFENER R (K84A)</t>
  </si>
  <si>
    <t>KP-AHM-0355-47</t>
  </si>
  <si>
    <t>50104-K84-9000-20</t>
  </si>
  <si>
    <t>FG-CN1-0471</t>
  </si>
  <si>
    <t>STIFFENER L (K84A)</t>
  </si>
  <si>
    <t>KP-AHM-0382-06</t>
  </si>
  <si>
    <t>64442-K35-V000-21</t>
  </si>
  <si>
    <t>FG-CN1-0473</t>
  </si>
  <si>
    <t>PIN (PLATE COMP FUEL LID) K97G</t>
  </si>
  <si>
    <t>10141-92603</t>
  </si>
  <si>
    <t>FG-CN1-0478</t>
  </si>
  <si>
    <t>VALVE STOPPER 603</t>
  </si>
  <si>
    <t>FG-KYB-0010</t>
  </si>
  <si>
    <t>10241-03925</t>
  </si>
  <si>
    <t>FG-CN1-0479</t>
  </si>
  <si>
    <t>SPRING GUIDE 925</t>
  </si>
  <si>
    <t>FG-KYB-0118</t>
  </si>
  <si>
    <t>A1141-90810</t>
  </si>
  <si>
    <t>FG-CN1-0480</t>
  </si>
  <si>
    <t>BRACKET 810</t>
  </si>
  <si>
    <t>FG-KYB-0119</t>
  </si>
  <si>
    <t>A1141-90811</t>
  </si>
  <si>
    <t>FG-CN1-0481</t>
  </si>
  <si>
    <t>BRACKET 811</t>
  </si>
  <si>
    <t>FG-KYB-0105</t>
  </si>
  <si>
    <t>A1141-90816</t>
  </si>
  <si>
    <t>FG-CN1-0482</t>
  </si>
  <si>
    <t>BRACKET 816</t>
  </si>
  <si>
    <t>FG-KYB-0106</t>
  </si>
  <si>
    <t>A1141-90817</t>
  </si>
  <si>
    <t>FG-CN1-0483</t>
  </si>
  <si>
    <t>BRACKET 817</t>
  </si>
  <si>
    <t>FG-KYB-0107</t>
  </si>
  <si>
    <t>A1141-90818</t>
  </si>
  <si>
    <t>FG-CN1-0484</t>
  </si>
  <si>
    <t>BRACKET 818</t>
  </si>
  <si>
    <t>FG-KYB-0108</t>
  </si>
  <si>
    <t>A1141-90819</t>
  </si>
  <si>
    <t>FG-CN1-0485</t>
  </si>
  <si>
    <t>BRACKET 819</t>
  </si>
  <si>
    <t>FG-KYB-0136</t>
  </si>
  <si>
    <t>A1141-90835</t>
  </si>
  <si>
    <t>FG-CN1-0486</t>
  </si>
  <si>
    <t>BRACKET 835</t>
  </si>
  <si>
    <t>FG-KYB-0137</t>
  </si>
  <si>
    <t>A1141-90836</t>
  </si>
  <si>
    <t>FG-CN1-0487</t>
  </si>
  <si>
    <t>BRACKET 836</t>
  </si>
  <si>
    <t>KP-AHM-0294-17</t>
  </si>
  <si>
    <t>50165-K56-N100-20</t>
  </si>
  <si>
    <t>FG-CN1-0489</t>
  </si>
  <si>
    <t>STAY A (STAY R HINGE MT) K56F</t>
  </si>
  <si>
    <t>KP-AHM-0355-41</t>
  </si>
  <si>
    <t>50158-K84-9000-20</t>
  </si>
  <si>
    <t>FG-CN1-0495</t>
  </si>
  <si>
    <t>PIPE HEAD CROSS ( K84 )</t>
  </si>
  <si>
    <t>KP-AHM-0308-04</t>
  </si>
  <si>
    <t>FG-CN1-0503</t>
  </si>
  <si>
    <t>STAY L MAIN SEAT (K64G)</t>
  </si>
  <si>
    <t>KP-AHM-0373-41</t>
  </si>
  <si>
    <t>FG-CN1-0504</t>
  </si>
  <si>
    <t>FG-AHM-0437</t>
  </si>
  <si>
    <t>50503-K07-N000</t>
  </si>
  <si>
    <t>FG-CN1-0510</t>
  </si>
  <si>
    <t>SHAFT MAIN STAND K07A</t>
  </si>
  <si>
    <t>CN2</t>
  </si>
  <si>
    <t>FG-AHM-0380</t>
  </si>
  <si>
    <t>7720-K97-T000</t>
  </si>
  <si>
    <t>FG-CN1-0520</t>
  </si>
  <si>
    <t xml:space="preserve">HINGE ASSY SEAT ( K97 ) </t>
  </si>
  <si>
    <t>FG-AHM-0382</t>
  </si>
  <si>
    <t>6440-K35-V001</t>
  </si>
  <si>
    <t>FG-CN1-0521</t>
  </si>
  <si>
    <t>LOCK ASSY FUEL LIDE ( K35 )</t>
  </si>
  <si>
    <t>KP-AHM-0508-02</t>
  </si>
  <si>
    <t>FG-CN1-0529</t>
  </si>
  <si>
    <t>POSH HANDLE COMP K2SA</t>
  </si>
  <si>
    <t>FG-AHM-0509</t>
  </si>
  <si>
    <t>FG-CN1-0530</t>
  </si>
  <si>
    <t>CATCH COMP SEAT K2SA</t>
  </si>
  <si>
    <t>CEMERLANG</t>
  </si>
  <si>
    <t>KP-KMI-0145-01</t>
  </si>
  <si>
    <t>13061-0323</t>
  </si>
  <si>
    <t>FG-CN2-0021</t>
  </si>
  <si>
    <t>BOSS ROD-TIE NEW</t>
  </si>
  <si>
    <t>CEMERLANG-FINISH</t>
  </si>
  <si>
    <t>FG-YMI-0089</t>
  </si>
  <si>
    <t>5TP-F7231-00-00-80</t>
  </si>
  <si>
    <t>FG-CN2-0025</t>
  </si>
  <si>
    <t>ROD REAR BRAKE 5TP</t>
  </si>
  <si>
    <t>FG-YMI-0131</t>
  </si>
  <si>
    <t>3S0-F7231-00-00-80</t>
  </si>
  <si>
    <t>FG-CN2-0028</t>
  </si>
  <si>
    <t>ROD BRAKE 3S0</t>
  </si>
  <si>
    <t>KP-KMI-0104-01</t>
  </si>
  <si>
    <t>FG-CN2-0029</t>
  </si>
  <si>
    <t>KP-YMI-0199-03</t>
  </si>
  <si>
    <t>90463-08809</t>
  </si>
  <si>
    <t>FG-CN2-0037</t>
  </si>
  <si>
    <t>CLAMP (Stay Assy 2)</t>
  </si>
  <si>
    <t>KP-ISI-0102-08</t>
  </si>
  <si>
    <t>42181-33G10</t>
  </si>
  <si>
    <t>FG-CN2-0055</t>
  </si>
  <si>
    <t>PLATE CENTER STAND FOOT</t>
  </si>
  <si>
    <t>KP-ISI-0061-02</t>
  </si>
  <si>
    <t>14154-47E0</t>
  </si>
  <si>
    <t>FG-CN2-0066</t>
  </si>
  <si>
    <t>FLANGE EXHAUST PIPE</t>
  </si>
  <si>
    <t>KP-KMI-0065-01</t>
  </si>
  <si>
    <t>33040-023A</t>
  </si>
  <si>
    <t>FG-CN2-0067</t>
  </si>
  <si>
    <t>BODY ADJUSTER CHAIN 2 / 019</t>
  </si>
  <si>
    <t>KP-YMI-0345-03</t>
  </si>
  <si>
    <t>2PH-F622A-00</t>
  </si>
  <si>
    <t>FG-CN2-0077</t>
  </si>
  <si>
    <t>BRKT. HANDLE 3, 2PH</t>
  </si>
  <si>
    <t>KP-YMI-0365-03</t>
  </si>
  <si>
    <t>2PH-F1441-00</t>
  </si>
  <si>
    <t>FG-CN2-0078</t>
  </si>
  <si>
    <t>BRKT. STOP SWITCH (SIDE STAN</t>
  </si>
  <si>
    <t>KP-ISI-0102-09</t>
  </si>
  <si>
    <t>42182-09J00</t>
  </si>
  <si>
    <t>FG-CN2-0086</t>
  </si>
  <si>
    <t>HOOK CENTER STAND</t>
  </si>
  <si>
    <t>KP-ISI-0106-06</t>
  </si>
  <si>
    <t>41664-40J00</t>
  </si>
  <si>
    <t>FG-CN2-0087</t>
  </si>
  <si>
    <t>REINF. PILLION FOOTREST PLATE</t>
  </si>
  <si>
    <t>KP-ISI-0102-05</t>
  </si>
  <si>
    <t>42161-39J00</t>
  </si>
  <si>
    <t>FG-CN2-0095</t>
  </si>
  <si>
    <t>SHOE CENTER STAND R</t>
  </si>
  <si>
    <t>KP-ISI-0108-02</t>
  </si>
  <si>
    <t>41453-09J00</t>
  </si>
  <si>
    <t>FG-CN2-0096</t>
  </si>
  <si>
    <t>PLATE LUGGAGE BOX RR</t>
  </si>
  <si>
    <t>KP-ISI-0121-03</t>
  </si>
  <si>
    <t>41131-12K000</t>
  </si>
  <si>
    <t>FG-CN2-0099</t>
  </si>
  <si>
    <t>PLATE STEERING LOCK NO.2 XE6</t>
  </si>
  <si>
    <t>KP-YMI-0385-04</t>
  </si>
  <si>
    <t>FG-CN2-0101</t>
  </si>
  <si>
    <t>PLATE (4) 2WD</t>
  </si>
  <si>
    <t>KP-YMI-0196-02</t>
  </si>
  <si>
    <t>31B-F1214-00</t>
  </si>
  <si>
    <t>FG-CN2-0103</t>
  </si>
  <si>
    <t>REINF. FRAME RR (LH)</t>
  </si>
  <si>
    <t>KP-YMI-0197-02</t>
  </si>
  <si>
    <t>31B-F1224-00</t>
  </si>
  <si>
    <t>FG-CN2-0104</t>
  </si>
  <si>
    <t>REINF. FRAME RR (RH)</t>
  </si>
  <si>
    <t>KP-YMI-0252-01</t>
  </si>
  <si>
    <t>1DY-F6226-00</t>
  </si>
  <si>
    <t>FG-CN2-0105</t>
  </si>
  <si>
    <t>BRKT.HNDLCOVER 1DY PRES</t>
  </si>
  <si>
    <t>KP-YMI-0128-03</t>
  </si>
  <si>
    <t>3XA-F6224-00</t>
  </si>
  <si>
    <t>FG-CN2-0107</t>
  </si>
  <si>
    <t>BRACKET HANDLE 2 3SO,1DY</t>
  </si>
  <si>
    <t>KP-ISI-0063-01</t>
  </si>
  <si>
    <t>41131-25G00</t>
  </si>
  <si>
    <t>FG-CN2-0110</t>
  </si>
  <si>
    <t>PLATE STEERING LOCK FU</t>
  </si>
  <si>
    <t>KP-YMI-0461-CK</t>
  </si>
  <si>
    <t>BK6-F1343-00</t>
  </si>
  <si>
    <t>FG-CN2-0115</t>
  </si>
  <si>
    <t>BRKT. HORN BK6</t>
  </si>
  <si>
    <t>KP-YMI-0316-01</t>
  </si>
  <si>
    <t>( 2PK-F7411-00 )</t>
  </si>
  <si>
    <t>FG-CN2-0122</t>
  </si>
  <si>
    <t>BRKT. (FOOTREST 2PK)</t>
  </si>
  <si>
    <t>KP-YMI-0457-01</t>
  </si>
  <si>
    <t>B74-F129Y-00</t>
  </si>
  <si>
    <t>FG-CN2-0127</t>
  </si>
  <si>
    <t>KP-YMI-0466-02-BD-S</t>
  </si>
  <si>
    <t>FG-CN2-0129</t>
  </si>
  <si>
    <t>BRKT. 2 ( BK6-F412Y-00 )</t>
  </si>
  <si>
    <t>KP-YMI-0466-03</t>
  </si>
  <si>
    <t>BK6-F412Y-00</t>
  </si>
  <si>
    <t>FG-CN2-0130</t>
  </si>
  <si>
    <t>BRKT. 3</t>
  </si>
  <si>
    <t>KP-YMI-0440-01</t>
  </si>
  <si>
    <t>FG-CN2-0131</t>
  </si>
  <si>
    <t>BRKT. 2 (BRKT. FOOTREST 2) B65</t>
  </si>
  <si>
    <t>KP-YMI-0440-02</t>
  </si>
  <si>
    <t>B65-F142G-00</t>
  </si>
  <si>
    <t>FG-CN2-0132</t>
  </si>
  <si>
    <t>STAY 1 (BRKT. FOOTREST 2)</t>
  </si>
  <si>
    <t>KP-YMI-0365-02</t>
  </si>
  <si>
    <t>2PH-F146R-00</t>
  </si>
  <si>
    <t>FG-CN2-0136</t>
  </si>
  <si>
    <t>REINF. 1 (BRKT. SIDE STAND)</t>
  </si>
  <si>
    <t>KP-YMI-0385-02</t>
  </si>
  <si>
    <t>FG-CN2-0138</t>
  </si>
  <si>
    <t>PLATE (2) 2WD</t>
  </si>
  <si>
    <t>KP-YMI-0385-03</t>
  </si>
  <si>
    <t>FG-CN2-0139</t>
  </si>
  <si>
    <t>PLATE (3) 2WD</t>
  </si>
  <si>
    <t>KP-YMI-0387-01</t>
  </si>
  <si>
    <t>( 2WD-F5887-00 )</t>
  </si>
  <si>
    <t>FG-CN2-0144</t>
  </si>
  <si>
    <t>BRKT. 1 (HBH 32WD)</t>
  </si>
  <si>
    <t>KP-YMI-0465-CK</t>
  </si>
  <si>
    <t>BK6-E5441-00</t>
  </si>
  <si>
    <t>FG-CN2-0147</t>
  </si>
  <si>
    <t>STAY, HOLDER CLUTCH WIRE  (BK6-E5441-00)</t>
  </si>
  <si>
    <t>HOLDER BRAKE HOSE 2</t>
  </si>
  <si>
    <t>KP-YMI-0444-03</t>
  </si>
  <si>
    <t>B74-F6226-00</t>
  </si>
  <si>
    <t>FG-CN2-0153</t>
  </si>
  <si>
    <t>BRKT. HANDLE COVER 1 B74</t>
  </si>
  <si>
    <t>KP-YMI-0444-04</t>
  </si>
  <si>
    <t>B74-F6227-00</t>
  </si>
  <si>
    <t>FG-CN2-0154</t>
  </si>
  <si>
    <t>BRKT. HANDLE COVER 2 B74</t>
  </si>
  <si>
    <t>KP-YMI-0444-05</t>
  </si>
  <si>
    <t>B74-F6236-00</t>
  </si>
  <si>
    <t>FG-CN2-0155</t>
  </si>
  <si>
    <t>BRKT. HANDLE COVER 3 B74</t>
  </si>
  <si>
    <t>KP-YMI-0444-06</t>
  </si>
  <si>
    <t>B74-F6237-00</t>
  </si>
  <si>
    <t>FG-CN2-0156</t>
  </si>
  <si>
    <t>BRKT. HANDLE COVER 4 B74</t>
  </si>
  <si>
    <t>PLATE CENTER STAND STOP</t>
  </si>
  <si>
    <t>KP-YMI-0389-01</t>
  </si>
  <si>
    <t>2WD-F3319-00-1</t>
  </si>
  <si>
    <t>FG-CN2-0158</t>
  </si>
  <si>
    <t>PLATE 1 WIRE HOLDER 2WD</t>
  </si>
  <si>
    <t>KP-ISI-0133-02</t>
  </si>
  <si>
    <t>41843-23K00</t>
  </si>
  <si>
    <t>FG-CN2-0159</t>
  </si>
  <si>
    <t>REINF. PROP STAND</t>
  </si>
  <si>
    <t>KP-ISI-0102-06</t>
  </si>
  <si>
    <t>42165-39J00</t>
  </si>
  <si>
    <t>FG-CN2-0161</t>
  </si>
  <si>
    <t>SHOE CENTER STAND L</t>
  </si>
  <si>
    <t>KP-YMI-0389-04</t>
  </si>
  <si>
    <t>2WD-F3319-00-4</t>
  </si>
  <si>
    <t>FG-CN2-0164</t>
  </si>
  <si>
    <t>PLATE 4 WIRE HOLDER 2WD</t>
  </si>
  <si>
    <t>KP-YMI-0128-07</t>
  </si>
  <si>
    <t>( 4US-F6223-00 )</t>
  </si>
  <si>
    <t>FG-CN2-0165</t>
  </si>
  <si>
    <t>BRACKET (BRK HANDLE 1) Bndg</t>
  </si>
  <si>
    <t>KP-YMI-0434-05</t>
  </si>
  <si>
    <t>B74-F148U-00</t>
  </si>
  <si>
    <t>FG-CN2-0166</t>
  </si>
  <si>
    <t>BRKT. 148U (BRKT. SEAT 1)</t>
  </si>
  <si>
    <t>KP-YMI-0434-06</t>
  </si>
  <si>
    <t>B74-F1523-00</t>
  </si>
  <si>
    <t>FG-CN2-0167</t>
  </si>
  <si>
    <t>PLATE 1 (BRKT. SEAT 1)</t>
  </si>
  <si>
    <t>KP-YMI-0434-04</t>
  </si>
  <si>
    <t>B74-F1158-00</t>
  </si>
  <si>
    <t>FG-CN2-0168</t>
  </si>
  <si>
    <t>BRKT. 1158 (BRKT. SEAT 1)</t>
  </si>
  <si>
    <t>KP-YMI-0455-02</t>
  </si>
  <si>
    <t>FG-CN2-0173</t>
  </si>
  <si>
    <t>REINF. R (BRKT. MAIN STAND)</t>
  </si>
  <si>
    <t>KP-YMI-0455-03</t>
  </si>
  <si>
    <t>FG-CN2-0174</t>
  </si>
  <si>
    <t>REINF. L (BRKT. MAIN STAND)</t>
  </si>
  <si>
    <t>KP-ISI-0133-07</t>
  </si>
  <si>
    <t>41844-23K00</t>
  </si>
  <si>
    <t>FG-CN2-0175</t>
  </si>
  <si>
    <t>FG-KMI-0181</t>
  </si>
  <si>
    <t>FG-CN2-0179</t>
  </si>
  <si>
    <t>ROD BRAKE KMI (PLATING)</t>
  </si>
  <si>
    <t>KP-YMI-0450-02</t>
  </si>
  <si>
    <t>B74-F4144-00</t>
  </si>
  <si>
    <t>FG-CN2-0187</t>
  </si>
  <si>
    <t>HOLDER DAMPER (BRKT FUEL</t>
  </si>
  <si>
    <t>KP-YMI-0429-04</t>
  </si>
  <si>
    <t>B74-F1343-00</t>
  </si>
  <si>
    <t>FG-CN2-0188</t>
  </si>
  <si>
    <t>BRKT. HORN (REINF. C. MEM</t>
  </si>
  <si>
    <t>KP-YMI-0431</t>
  </si>
  <si>
    <t>B74-F171G-00-00-80</t>
  </si>
  <si>
    <t>FG-CN2-0189</t>
  </si>
  <si>
    <t>BRKT. STOPPER</t>
  </si>
  <si>
    <t>KP-YMI-0451-02</t>
  </si>
  <si>
    <t>B74-F137F-00</t>
  </si>
  <si>
    <t>FG-CN2-0192</t>
  </si>
  <si>
    <t>STAY (BRKT MAIN SWITCH)</t>
  </si>
  <si>
    <t>KP-YMI-0344-PL</t>
  </si>
  <si>
    <t>1WD-F4792-00-00-80</t>
  </si>
  <si>
    <t>FG-CN2-0194</t>
  </si>
  <si>
    <t>PLATE 1WD</t>
  </si>
  <si>
    <t>KP-YMI-0382-PL</t>
  </si>
  <si>
    <t>2MS-F419F-00</t>
  </si>
  <si>
    <t>FG-CN2-0195</t>
  </si>
  <si>
    <t>BRKT. 2MS</t>
  </si>
  <si>
    <t>KP-YMI-0448-PL</t>
  </si>
  <si>
    <t>B74-F5876-00</t>
  </si>
  <si>
    <t>FG-CN2-0196</t>
  </si>
  <si>
    <t>KP-YMI-0241-HT</t>
  </si>
  <si>
    <t>45P-E7471-00</t>
  </si>
  <si>
    <t>FG-CN2-0198</t>
  </si>
  <si>
    <t>PLATE COVER 45P</t>
  </si>
  <si>
    <t>KP-YMI-0249-02</t>
  </si>
  <si>
    <t>FG-CN2-0199</t>
  </si>
  <si>
    <t>STOPPER PLATE (1 DY)</t>
  </si>
  <si>
    <t>KP-ISI-0163-01</t>
  </si>
  <si>
    <t>41127-23K10</t>
  </si>
  <si>
    <t>FG-CN2-0201</t>
  </si>
  <si>
    <t>BRKT. BRACE NEW</t>
  </si>
  <si>
    <t>KP-ISI-0135-01</t>
  </si>
  <si>
    <t>41121-23K10</t>
  </si>
  <si>
    <t>FG-CN2-0204</t>
  </si>
  <si>
    <t>FG-KYB-5011</t>
  </si>
  <si>
    <t>13001-14002-OA6</t>
  </si>
  <si>
    <t>FG-CN2-0214</t>
  </si>
  <si>
    <t>CAP OA6 PLATTING</t>
  </si>
  <si>
    <t>FG-KYB-5028</t>
  </si>
  <si>
    <t>13001-64025-GJ9</t>
  </si>
  <si>
    <t>FG-CN2-0215</t>
  </si>
  <si>
    <t>CAP 025 PLATTING</t>
  </si>
  <si>
    <t>FG-KYB-5049</t>
  </si>
  <si>
    <t>13001-34041-GJ9</t>
  </si>
  <si>
    <t>FG-CN2-0216</t>
  </si>
  <si>
    <t>CAP 041 PLATING</t>
  </si>
  <si>
    <t>FG-KYB-5041</t>
  </si>
  <si>
    <t>13001-64053</t>
  </si>
  <si>
    <t>FG-CN2-0217</t>
  </si>
  <si>
    <t>CAP 053 PLATTING</t>
  </si>
  <si>
    <t>KP-YMI-0493-01</t>
  </si>
  <si>
    <t>BL2-F1596-00</t>
  </si>
  <si>
    <t>FG-CN2-0221</t>
  </si>
  <si>
    <t>HOLDER BL2</t>
  </si>
  <si>
    <t>KP-KMI-0189-01-MC-S</t>
  </si>
  <si>
    <t>31010-0111</t>
  </si>
  <si>
    <t>FG-CN2-0224</t>
  </si>
  <si>
    <t>PIPE FRAME HEAD, LX1</t>
  </si>
  <si>
    <t>KP-YMI-0389-02</t>
  </si>
  <si>
    <t>2WD-F3319-00-2</t>
  </si>
  <si>
    <t>FG-CN2-0225</t>
  </si>
  <si>
    <t>PLATE 2 WIRE HOLDER 2WD</t>
  </si>
  <si>
    <t>KP-ISI-0101-03</t>
  </si>
  <si>
    <t>42312-40J00</t>
  </si>
  <si>
    <t>FG-CN2-0227</t>
  </si>
  <si>
    <t>HOOK PROP STAND SPRING</t>
  </si>
  <si>
    <t>KP-ISI-0101-05</t>
  </si>
  <si>
    <t>42315-40J00</t>
  </si>
  <si>
    <t>FG-CN2-0228</t>
  </si>
  <si>
    <t>PLATE. PROP STAND SWITCH</t>
  </si>
  <si>
    <t>KP-ISI-0116-01</t>
  </si>
  <si>
    <t>42131-40J00(t. 1.6)</t>
  </si>
  <si>
    <t>FG-CN2-0229</t>
  </si>
  <si>
    <t>KP-ISI-0106-05</t>
  </si>
  <si>
    <t>41289-40J00</t>
  </si>
  <si>
    <t>FG-CN2-0230</t>
  </si>
  <si>
    <t>PLATE HARNESS</t>
  </si>
  <si>
    <t>KP-YMI-0206-02</t>
  </si>
  <si>
    <t>2P2-F6227-00</t>
  </si>
  <si>
    <t>FG-CN2-0231</t>
  </si>
  <si>
    <t>BRACKET HANDLE COVER 2 1DY</t>
  </si>
  <si>
    <t>KP-ISI-0059-MC</t>
  </si>
  <si>
    <t>41657-25G00</t>
  </si>
  <si>
    <t>FG-CN2-0234</t>
  </si>
  <si>
    <t>PLATE RR FENDER FRONT</t>
  </si>
  <si>
    <t>KP-KMI-0176-02</t>
  </si>
  <si>
    <t>FG-CN2-0235</t>
  </si>
  <si>
    <t>STOPPER 0827 A</t>
  </si>
  <si>
    <t>KP-ISI-0133-05</t>
  </si>
  <si>
    <t>41386-23K00</t>
  </si>
  <si>
    <t>FG-CN2-0238</t>
  </si>
  <si>
    <t>REINF. CUSHION</t>
  </si>
  <si>
    <t>KP-YMI-0434-02</t>
  </si>
  <si>
    <t>B74-F1213-00</t>
  </si>
  <si>
    <t>FG-CN2-0239</t>
  </si>
  <si>
    <t>REINF SEAT BRKT (B. SEAT 1)</t>
  </si>
  <si>
    <t>KP-KMI-0169-05</t>
  </si>
  <si>
    <t>13272-2072</t>
  </si>
  <si>
    <t>FG-CN2-0255</t>
  </si>
  <si>
    <t>PLATE (STAND SIDE KMI)</t>
  </si>
  <si>
    <t>KP-ISI-0133-11</t>
  </si>
  <si>
    <t>41388-23K00</t>
  </si>
  <si>
    <t>FG-CN2-0270</t>
  </si>
  <si>
    <t>WASHER BRKT RR CUSHION LEV</t>
  </si>
  <si>
    <t>KP-ISI-0138-02</t>
  </si>
  <si>
    <t>FG-CN2-0277</t>
  </si>
  <si>
    <t>BRKT. RR FOOTREST</t>
  </si>
  <si>
    <t>KP-YMI-0427-CK</t>
  </si>
  <si>
    <t>B74-F1153-00-00-80</t>
  </si>
  <si>
    <t>FG-CN2-0281</t>
  </si>
  <si>
    <t>KP-YMI-0428-CK</t>
  </si>
  <si>
    <t>B74-F1154-00-00-80</t>
  </si>
  <si>
    <t>FG-CN2-0282</t>
  </si>
  <si>
    <t>KP-YMI-0361-CK</t>
  </si>
  <si>
    <t>2PH-F1447-00-00-M0</t>
  </si>
  <si>
    <t>FG-CN2-0283</t>
  </si>
  <si>
    <t>KP-YMI-0362-CK</t>
  </si>
  <si>
    <t>2PH-F1448-00-00-M0</t>
  </si>
  <si>
    <t>FG-CN2-0284</t>
  </si>
  <si>
    <t>BRKT.  FOOTREST 2</t>
  </si>
  <si>
    <t>KP-YMI-0363-CK</t>
  </si>
  <si>
    <t>2PH-F145H-00-00-M0</t>
  </si>
  <si>
    <t>FG-CN2-0285</t>
  </si>
  <si>
    <t>BRKT.  FOOTREST 4</t>
  </si>
  <si>
    <t>KP-YMI-0364-CK</t>
  </si>
  <si>
    <t>2PH-F133A-00-00-M0</t>
  </si>
  <si>
    <t>FG-CN2-0286</t>
  </si>
  <si>
    <t>BRKT.  BOX 1</t>
  </si>
  <si>
    <t>KP-YMI-0439-CK</t>
  </si>
  <si>
    <t>B65-F148U-00</t>
  </si>
  <si>
    <t>FG-CN2-0287</t>
  </si>
  <si>
    <t>BRKT. 1 ( BRKT. FOOTREST )</t>
  </si>
  <si>
    <t>KP-YMI-0243-02</t>
  </si>
  <si>
    <t>3C1-F7231-00</t>
  </si>
  <si>
    <t>FG-CN2-0289</t>
  </si>
  <si>
    <t>ROD REAR BRAKE 3C1</t>
  </si>
  <si>
    <t>FG-YMI-0002</t>
  </si>
  <si>
    <t>3AY-F7231-00001</t>
  </si>
  <si>
    <t>FG-CN2-0290</t>
  </si>
  <si>
    <t>ROD BRAKE 3AY</t>
  </si>
  <si>
    <t>KP-ISI-0184-01</t>
  </si>
  <si>
    <t>41128-40J00</t>
  </si>
  <si>
    <t>FG-CN2-0308</t>
  </si>
  <si>
    <t>PLATE BRACE UPPER</t>
  </si>
  <si>
    <t>KP-ISI-0184-02</t>
  </si>
  <si>
    <t>41127-40J00</t>
  </si>
  <si>
    <t>FG-CN2-0309</t>
  </si>
  <si>
    <t>PLATE BRACE LOWER</t>
  </si>
  <si>
    <t>KP-YMI-0446-HT</t>
  </si>
  <si>
    <t>B74-E111F-00</t>
  </si>
  <si>
    <t>FG-CN2-0314</t>
  </si>
  <si>
    <t>PLATE B74</t>
  </si>
  <si>
    <t>KP-YMI-0463-HT</t>
  </si>
  <si>
    <t>BK6-E2279-00</t>
  </si>
  <si>
    <t>FG-CN2-0317</t>
  </si>
  <si>
    <t>PLATE BK6</t>
  </si>
  <si>
    <t>KP-YMI-0511-02</t>
  </si>
  <si>
    <t>BL2-F139T-00-00-R0</t>
  </si>
  <si>
    <t>FG-CN2-0319</t>
  </si>
  <si>
    <t>BRKT. COVER</t>
  </si>
  <si>
    <t>BRKT. 4</t>
  </si>
  <si>
    <t>KP-YMI-0515-CK</t>
  </si>
  <si>
    <t>BY3-F139T-00</t>
  </si>
  <si>
    <t>FG-CN2-0324</t>
  </si>
  <si>
    <t>BRKT. 6 (BRKT . COVER BY3)</t>
  </si>
  <si>
    <t>KP-ISI-0108-01</t>
  </si>
  <si>
    <t>41313-40J10</t>
  </si>
  <si>
    <t>FG-CN2-0325</t>
  </si>
  <si>
    <t>TUBE LUGGAGE BOX RR (XE352)</t>
  </si>
  <si>
    <t>KP-YMI-0160-03-BD-S</t>
  </si>
  <si>
    <t>5TL-F6238-00</t>
  </si>
  <si>
    <t>FG-CN2-0332</t>
  </si>
  <si>
    <t>REINFORCE</t>
  </si>
  <si>
    <t>KP-YMI-0564-01</t>
  </si>
  <si>
    <t>BS7-F1586-00</t>
  </si>
  <si>
    <t>FG-CN2-0338</t>
  </si>
  <si>
    <t>KP-YMI-0587-CK</t>
  </si>
  <si>
    <t>1WD-F1322-01-00-80</t>
  </si>
  <si>
    <t>FG-CN2-0339</t>
  </si>
  <si>
    <t>STAY SIDE COVER 2  1WD NEW</t>
  </si>
  <si>
    <t>KP-YMI-0588-01</t>
  </si>
  <si>
    <t>BS7-H350E-00</t>
  </si>
  <si>
    <t>FG-CN2-0340</t>
  </si>
  <si>
    <t>BRKT. ( BRKT)</t>
  </si>
  <si>
    <t>KP-YMI-0565-01</t>
  </si>
  <si>
    <t>B8D-F1467-00</t>
  </si>
  <si>
    <t>FG-CN2-0341</t>
  </si>
  <si>
    <t>REINF. CROSS MEMBER</t>
  </si>
  <si>
    <t>KP-YMI-0565-02</t>
  </si>
  <si>
    <t>B8D-F133A-00</t>
  </si>
  <si>
    <t>FG-CN2-0342</t>
  </si>
  <si>
    <t>BRKT. BOX 1 ( B. BTRY BOX 1 )</t>
  </si>
  <si>
    <t>KP-YMI-0566-CK</t>
  </si>
  <si>
    <t>B8D-F139N-00</t>
  </si>
  <si>
    <t>FG-CN2-0344</t>
  </si>
  <si>
    <t>BRKT. 11</t>
  </si>
  <si>
    <t>KP-YMI-0570-CK</t>
  </si>
  <si>
    <t>B8D-F1341-00-00-80</t>
  </si>
  <si>
    <t>FG-CN2-0348</t>
  </si>
  <si>
    <t>BRKT. SEAT 1</t>
  </si>
  <si>
    <t>KP-YMI-0571-CK</t>
  </si>
  <si>
    <t>B8D-F1342-00-00-80</t>
  </si>
  <si>
    <t>FG-CN2-0349</t>
  </si>
  <si>
    <t>BRKT. SEAT 2</t>
  </si>
  <si>
    <t>KP-YMI-0188-06</t>
  </si>
  <si>
    <t>14D-F6226-00-1</t>
  </si>
  <si>
    <t>FG-CN2-0354</t>
  </si>
  <si>
    <t>BRACKET HANDLE COVER 1 14D</t>
  </si>
  <si>
    <t>KP-YMI-0563-01</t>
  </si>
  <si>
    <t>FG-CN2-0357</t>
  </si>
  <si>
    <t>GUIDE WIRE BS7</t>
  </si>
  <si>
    <t>KP-YMI-0611-PL</t>
  </si>
  <si>
    <t>FG-CN2-0359</t>
  </si>
  <si>
    <t xml:space="preserve">HOLDER BRAKE HOSE 2 B8D </t>
  </si>
  <si>
    <t>KP-YMI-0614-PL</t>
  </si>
  <si>
    <t>FG-CN2-0360</t>
  </si>
  <si>
    <t xml:space="preserve"> PLATE LOCK B8D </t>
  </si>
  <si>
    <t>KP-YMI-0574-CK</t>
  </si>
  <si>
    <t>FG-CN2-0362</t>
  </si>
  <si>
    <t xml:space="preserve">GUIDE B4D </t>
  </si>
  <si>
    <t>KP-YMI-0592-PL</t>
  </si>
  <si>
    <t>B4D-E4867-00</t>
  </si>
  <si>
    <t>FG-CN2-0363</t>
  </si>
  <si>
    <t>BRKT. B4D ( 4867</t>
  </si>
  <si>
    <t>KP-YMI-0593-PL</t>
  </si>
  <si>
    <t>FG-CN2-0364</t>
  </si>
  <si>
    <t>BRKT.  B4D ( 486</t>
  </si>
  <si>
    <t>KP-YMI-0594-03</t>
  </si>
  <si>
    <t>FG-CN2-0365</t>
  </si>
  <si>
    <t>BRKT HANDLE COVER 1 B5D</t>
  </si>
  <si>
    <t>KP-YMI-0594-04</t>
  </si>
  <si>
    <t>FG-CN2-0366</t>
  </si>
  <si>
    <t xml:space="preserve">BRKT HANDLE COVER 2 B5D </t>
  </si>
  <si>
    <t>KP-YMI-0594-05</t>
  </si>
  <si>
    <t>FG-CN2-0367</t>
  </si>
  <si>
    <t xml:space="preserve">BRKT HANDLE 3 B5D </t>
  </si>
  <si>
    <t>KP-YMI-0600-05</t>
  </si>
  <si>
    <t>FG-CN2-0371</t>
  </si>
  <si>
    <t>REINF 2 B5D</t>
  </si>
  <si>
    <t>KP-YMI-0606-PL</t>
  </si>
  <si>
    <t>FG-CN2-0376</t>
  </si>
  <si>
    <t xml:space="preserve"> BRKT B5L </t>
  </si>
  <si>
    <t>KP-YMI-0610-01</t>
  </si>
  <si>
    <t>FG-CN2-0377</t>
  </si>
  <si>
    <t>BRKT REFLECTOR  B5L</t>
  </si>
  <si>
    <t>KP-YMI-0698-CK</t>
  </si>
  <si>
    <t>BK6-F256L-00</t>
  </si>
  <si>
    <t>FG-CN2-0378</t>
  </si>
  <si>
    <t>BRKT. SENSOR 1</t>
  </si>
  <si>
    <t>KP-YMI-0607-PL</t>
  </si>
  <si>
    <t>BL5-F3318-00-00-80</t>
  </si>
  <si>
    <t>FG-CN2-0380</t>
  </si>
  <si>
    <t>WIRE HOLDER 1 B5L</t>
  </si>
  <si>
    <t>KP-YMI-0608-PL</t>
  </si>
  <si>
    <t>BL5-F587A-00-00-80</t>
  </si>
  <si>
    <t>FG-CN2-0381</t>
  </si>
  <si>
    <t>HOLDER BRAKE HOSE 4 B5L</t>
  </si>
  <si>
    <t>KP-YMI-0609-PL</t>
  </si>
  <si>
    <t>BL5-F113J-00-00-80</t>
  </si>
  <si>
    <t>FG-CN2-0382</t>
  </si>
  <si>
    <t>BRKT REFLECTOR 1 B5L</t>
  </si>
  <si>
    <t>KP-YMI-0612-01</t>
  </si>
  <si>
    <t>BL5-F5887-00</t>
  </si>
  <si>
    <t>FG-CN2-0383</t>
  </si>
  <si>
    <t>BRKT HOLDER BRAKE HOSE 3 B5L</t>
  </si>
  <si>
    <t>KP-YMI-0350-02</t>
  </si>
  <si>
    <t>2PV-FG126-00</t>
  </si>
  <si>
    <t>FG-CN2-0384</t>
  </si>
  <si>
    <t>STEM HANDLE 2PV</t>
  </si>
  <si>
    <t>KP-YMI-0350-03</t>
  </si>
  <si>
    <t>2PV-F6238-00</t>
  </si>
  <si>
    <t>FG-CN2-0385</t>
  </si>
  <si>
    <t>REINFORCE 2PV</t>
  </si>
  <si>
    <t>KP-YMI-0595-01</t>
  </si>
  <si>
    <t>2PV-F6227-10</t>
  </si>
  <si>
    <t>FG-CN2-0386</t>
  </si>
  <si>
    <t>BRKT HDL COVER 1 2PV NEW</t>
  </si>
  <si>
    <t>KP-YMI-0595-02</t>
  </si>
  <si>
    <t>2PV-FG12E-10</t>
  </si>
  <si>
    <t>FG-CN2-0387</t>
  </si>
  <si>
    <t>BRKT HDL COVER 2 2PV NEW</t>
  </si>
  <si>
    <t>KP-YMI-0595-03</t>
  </si>
  <si>
    <t>2PV-F612E-10</t>
  </si>
  <si>
    <t>FG-CN2-0388</t>
  </si>
  <si>
    <t>BRKT HANDLE 2PV (HDL COMP 2PV)</t>
  </si>
  <si>
    <t>KP-YMI-0160-02-BD-S</t>
  </si>
  <si>
    <t>KP-YMI-0160-</t>
  </si>
  <si>
    <t>FG-CN2-0390</t>
  </si>
  <si>
    <t>STEM HANDLE 14D/2PH/5TL</t>
  </si>
  <si>
    <t>KP-YMI-0114-CK</t>
  </si>
  <si>
    <t>5TP-E5113-00</t>
  </si>
  <si>
    <t>FG-CN2-0392</t>
  </si>
  <si>
    <t>PLATE 5TP</t>
  </si>
  <si>
    <t>KP-YMI-0487-PL</t>
  </si>
  <si>
    <t>BG6-H454E-0</t>
  </si>
  <si>
    <t>FG-CN2-0393</t>
  </si>
  <si>
    <t>BRKT NUMBER PLATE BG6</t>
  </si>
  <si>
    <t>KP-ISI-0142-01</t>
  </si>
  <si>
    <t>41849-23K00</t>
  </si>
  <si>
    <t>FG-CN2-0407</t>
  </si>
  <si>
    <t>BRKT. PROP STAND SWITCH</t>
  </si>
  <si>
    <t>KP-YMI-0251-CK</t>
  </si>
  <si>
    <t>40D-F149T-00</t>
  </si>
  <si>
    <t>FG-CN2-0408</t>
  </si>
  <si>
    <t>BRKT 6 (BRKT SWITCH 1DY)</t>
  </si>
  <si>
    <t>KP-YMI-0324-05</t>
  </si>
  <si>
    <t>1WD-F122A-00</t>
  </si>
  <si>
    <t>FG-CN2-0410</t>
  </si>
  <si>
    <t>STAY 1 CRS TUBE 3 (1WD)</t>
  </si>
  <si>
    <t>KP-YMI-0433-CK</t>
  </si>
  <si>
    <t>KP-YMI-0433-CK/B74</t>
  </si>
  <si>
    <t>FG-CN2-0411</t>
  </si>
  <si>
    <t>BRKT. (BRKT. FOOTREST 2)</t>
  </si>
  <si>
    <t>KP-YMI-0288-04</t>
  </si>
  <si>
    <t>KP-YMI-0288-04 / 1FD</t>
  </si>
  <si>
    <t>FG-CN2-0415</t>
  </si>
  <si>
    <t>STAY 1 1FD ( REAR CUSHION R/L )</t>
  </si>
  <si>
    <t>KP-KMI-0231-01-MC-S</t>
  </si>
  <si>
    <t>FG-CN2-0416</t>
  </si>
  <si>
    <t>PIPE FRAME HEAD 2504</t>
  </si>
  <si>
    <t>KP-YMI-0326-CK</t>
  </si>
  <si>
    <t>1WD-F1224-00</t>
  </si>
  <si>
    <t>FG-CN2-0417</t>
  </si>
  <si>
    <t>REINF. FRAME RR 1WD</t>
  </si>
  <si>
    <t>KP-YMI-0396-PL</t>
  </si>
  <si>
    <t>B04-F833E-00</t>
  </si>
  <si>
    <t>FG-CN2-0418</t>
  </si>
  <si>
    <t>BRKT. 8  / B04</t>
  </si>
  <si>
    <t>KP-ISI-0107-03</t>
  </si>
  <si>
    <t>41581-40J00</t>
  </si>
  <si>
    <t>FG-CN2-0419</t>
  </si>
  <si>
    <t>PLATE PILLION FOOTREST NO. 2 L</t>
  </si>
  <si>
    <t>KP-ISI-0106-04</t>
  </si>
  <si>
    <t>41571-40J01</t>
  </si>
  <si>
    <t>FG-CN2-0420</t>
  </si>
  <si>
    <t>PLATE PILLION FOOTREST NO. 2 R</t>
  </si>
  <si>
    <t>KP-YMI-0199-02</t>
  </si>
  <si>
    <t>5TP-F1359-00</t>
  </si>
  <si>
    <t>FG-CN2-0421</t>
  </si>
  <si>
    <t>BRKT COIL / STAY ASSY 2 1DY</t>
  </si>
  <si>
    <t>KP-YMI-0254-PL</t>
  </si>
  <si>
    <t>KP-YMI-0254-PL/1DY-F</t>
  </si>
  <si>
    <t>FG-CN2-0422</t>
  </si>
  <si>
    <t>HOLDER BRAKE HOSE 1 1DY</t>
  </si>
  <si>
    <t>KP-YMI-0163-CK</t>
  </si>
  <si>
    <t>KP-YMI-0163-CK/5D9</t>
  </si>
  <si>
    <t>FG-CN2-0423</t>
  </si>
  <si>
    <t>BRACKET (B.AIR CLEANER 1 5D9)</t>
  </si>
  <si>
    <t>KP-YMI-0315-CK</t>
  </si>
  <si>
    <t>KP-YMI-0315-CK/3S0</t>
  </si>
  <si>
    <t>FG-CN2-0424</t>
  </si>
  <si>
    <t>BRKT. 1, BRKT. FOOTREST (3S0-F141A-00)</t>
  </si>
  <si>
    <t>KP-YMI-0295-PL</t>
  </si>
  <si>
    <t>1FDF174E-00</t>
  </si>
  <si>
    <t>FG-CN2-0425</t>
  </si>
  <si>
    <t>STAY 2 ( 1FD-F174E-00 )</t>
  </si>
  <si>
    <t>KP-ISI-0057-CK</t>
  </si>
  <si>
    <t>41661-25G00</t>
  </si>
  <si>
    <t>FG-CN2-0426</t>
  </si>
  <si>
    <t>BRKT. PILLION FOOTREST</t>
  </si>
  <si>
    <t>KP-YMI-0420-PL</t>
  </si>
  <si>
    <t>KP-YMI-0420-PL/B04-F</t>
  </si>
  <si>
    <t>FG-CN2-0428</t>
  </si>
  <si>
    <t>HOLDER RESERVE TANK B04</t>
  </si>
  <si>
    <t>KP-YMI-0397-PL</t>
  </si>
  <si>
    <t>KP-YMI-0397-PL/B04-F</t>
  </si>
  <si>
    <t>FG-CN2-0432</t>
  </si>
  <si>
    <t>BRKT.9 / B04</t>
  </si>
  <si>
    <t>KP-YMI-0331-PL</t>
  </si>
  <si>
    <t>KP-YMI-0331-PL/1WD-F</t>
  </si>
  <si>
    <t>FG-CN2-0433</t>
  </si>
  <si>
    <t>STAY LOCK 1WD</t>
  </si>
  <si>
    <t>KP-YMI-0398-PL</t>
  </si>
  <si>
    <t>KP-YMI-0398-PL/B04-F</t>
  </si>
  <si>
    <t>FG-CN2-0434</t>
  </si>
  <si>
    <t>BRKT. (BRKT. 10)</t>
  </si>
  <si>
    <t>KP-YMI-0375-PL</t>
  </si>
  <si>
    <t>KP-YMI-0375-PL/2PV-F</t>
  </si>
  <si>
    <t>FG-CN2-0437</t>
  </si>
  <si>
    <t>BRKT. SEAT LOCK 2PV</t>
  </si>
  <si>
    <t>KP-YMI-0710-PL</t>
  </si>
  <si>
    <t>B3M-F1689-00</t>
  </si>
  <si>
    <t>FG-CN2-0440</t>
  </si>
  <si>
    <t>BRKT.2</t>
  </si>
  <si>
    <t>KP-YMI-0695-CK</t>
  </si>
  <si>
    <t>B3M-F334G-00</t>
  </si>
  <si>
    <t>FG-CN2-0441</t>
  </si>
  <si>
    <t>BRKT.1</t>
  </si>
  <si>
    <t>KP-YMI-0677-CK</t>
  </si>
  <si>
    <t>KP-YMI-0677-CK/B3M</t>
  </si>
  <si>
    <t>FG-CN2-0442</t>
  </si>
  <si>
    <t>BRKT.9 (GUSSET 1)</t>
  </si>
  <si>
    <t>KP-YMI-0678-CK</t>
  </si>
  <si>
    <t>KP-YMI-0678-CK/B3M</t>
  </si>
  <si>
    <t>FG-CN2-0443</t>
  </si>
  <si>
    <t>BRKT.9 (GUSSET 2)</t>
  </si>
  <si>
    <t>KP-YMI-0682-CK</t>
  </si>
  <si>
    <t>B3M-F117J-00</t>
  </si>
  <si>
    <t>FG-CN2-0444</t>
  </si>
  <si>
    <t>STAY. RELAY</t>
  </si>
  <si>
    <t>KP-YMI-0679-CK</t>
  </si>
  <si>
    <t>B3M-F146R-00</t>
  </si>
  <si>
    <t>FG-CN2-0445</t>
  </si>
  <si>
    <t>REINF., 1</t>
  </si>
  <si>
    <t>KP-YMI-0680-CK</t>
  </si>
  <si>
    <t>B3M-F146G-00</t>
  </si>
  <si>
    <t>FG-CN2-0446</t>
  </si>
  <si>
    <t>REINF., 2</t>
  </si>
  <si>
    <t>KP-YMI-0687-CK</t>
  </si>
  <si>
    <t>B3M-F149F-00</t>
  </si>
  <si>
    <t>FG-CN2-0447</t>
  </si>
  <si>
    <t>STAY. ENGINE PROTECTOR 1</t>
  </si>
  <si>
    <t>KP-YMI-0591-CK</t>
  </si>
  <si>
    <t>KP-YMI-0591-CK / B7D</t>
  </si>
  <si>
    <t>FG-CN2-0451</t>
  </si>
  <si>
    <t>BRACKET 4 B7D</t>
  </si>
  <si>
    <t>KP-YMI-0579-CK</t>
  </si>
  <si>
    <t>14D-F149T-00</t>
  </si>
  <si>
    <t>FG-CN2-0452</t>
  </si>
  <si>
    <t>KP-YMI-0586-CK</t>
  </si>
  <si>
    <t>KP-YMI-0586-CK/1WD</t>
  </si>
  <si>
    <t>FG-CN2-0453</t>
  </si>
  <si>
    <t xml:space="preserve">STAY SIDE COVER 1 1WD NEW </t>
  </si>
  <si>
    <t>KP-YMI-0601-CK</t>
  </si>
  <si>
    <t>KP-YMI-0601-CK/B5D</t>
  </si>
  <si>
    <t>FG-CN2-0454</t>
  </si>
  <si>
    <t> BRKT FOOTREST 4 B5D</t>
  </si>
  <si>
    <t>KP-YMI-0602-CK</t>
  </si>
  <si>
    <t>KP-YMI-0602-CK/B5D</t>
  </si>
  <si>
    <t>FG-CN2-0455</t>
  </si>
  <si>
    <t> BRKT FUEL TANK 1 B5D</t>
  </si>
  <si>
    <t>KP-YMI-0603-CK</t>
  </si>
  <si>
    <t>KP-YMI-0603-CK/B5D</t>
  </si>
  <si>
    <t>FG-CN2-0456</t>
  </si>
  <si>
    <t> BRKT FUEL TANK 2 B5D</t>
  </si>
  <si>
    <t>KP-YMI-0605-CK</t>
  </si>
  <si>
    <t>KP-YMI-0605-CK / B5D</t>
  </si>
  <si>
    <t>FG-CN2-0457</t>
  </si>
  <si>
    <t>STAY ( STAY B5D )</t>
  </si>
  <si>
    <t>KP-YMI-0596-CK</t>
  </si>
  <si>
    <t>KP-YMI-0596-CK/B5D</t>
  </si>
  <si>
    <t>FG-CN2-0458</t>
  </si>
  <si>
    <t> BRKT 3 RR FENDER B5D</t>
  </si>
  <si>
    <t>KP-YMI-0597-CK</t>
  </si>
  <si>
    <t>KP-YMI-0597-CK/B5D</t>
  </si>
  <si>
    <t>FG-CN2-0459</t>
  </si>
  <si>
    <t> BRKT 4 RR FENDER B5D</t>
  </si>
  <si>
    <t>KP-YMI-0599-CK</t>
  </si>
  <si>
    <t>KP-YMI-0599-CK/B5D</t>
  </si>
  <si>
    <t>FG-CN2-0460</t>
  </si>
  <si>
    <t xml:space="preserve"> BRKT FOOTREST 2 B5D </t>
  </si>
  <si>
    <t>KP-YMI-0661-CK</t>
  </si>
  <si>
    <t>KP-YMI-0661-CK/BBS</t>
  </si>
  <si>
    <t>FG-CN2-0461</t>
  </si>
  <si>
    <t>BRKT., RR FENDER</t>
  </si>
  <si>
    <t>KP-YMI-0169-PT</t>
  </si>
  <si>
    <t>KP-YMI-0169-PT/28D</t>
  </si>
  <si>
    <t>FG-CN2-0462</t>
  </si>
  <si>
    <t xml:space="preserve">HOLDER BRAKE HOSE 1 2B8D </t>
  </si>
  <si>
    <t>KP-YMI-0649-01</t>
  </si>
  <si>
    <t>KP-YMI-0649-01/B9T-F</t>
  </si>
  <si>
    <t>FG-CN2-0463</t>
  </si>
  <si>
    <t>BRKT. 1 (L)</t>
  </si>
  <si>
    <t>KP-YMI-0650-01</t>
  </si>
  <si>
    <t>KP-YMI-0650-01/B9T-F</t>
  </si>
  <si>
    <t>FG-CN2-0464</t>
  </si>
  <si>
    <t>BRKT. 2 (R)</t>
  </si>
  <si>
    <t>KP-YMI-0649-02</t>
  </si>
  <si>
    <t>KP-YMI-0649-02/B9T-F</t>
  </si>
  <si>
    <t>FG-CN2-0465</t>
  </si>
  <si>
    <t>KP-YMI-0650-02</t>
  </si>
  <si>
    <t>KP-YMI-0650-02/B9T-F</t>
  </si>
  <si>
    <t>FG-CN2-0466</t>
  </si>
  <si>
    <t>KP-YMI-0697-PL</t>
  </si>
  <si>
    <t>FG-YMI-0697</t>
  </si>
  <si>
    <t>FG-CN2-0467</t>
  </si>
  <si>
    <t>STAY FRONT B3M</t>
  </si>
  <si>
    <t>KP-YMI-0681-CK</t>
  </si>
  <si>
    <t>KP-YMI-0681-CK / B3M</t>
  </si>
  <si>
    <t>FG-CN2-0468</t>
  </si>
  <si>
    <t>BRKT. BTRY BOX 1 B3M</t>
  </si>
  <si>
    <t>KP-YMI-0685-CK</t>
  </si>
  <si>
    <t>KP-YMI-0685-CK / B3M</t>
  </si>
  <si>
    <t>FG-CN2-0469</t>
  </si>
  <si>
    <t>BRKT. FUEL TANK</t>
  </si>
  <si>
    <t>KP-YMI-0580-CK</t>
  </si>
  <si>
    <t>14D-F138K-00</t>
  </si>
  <si>
    <t>FG-CN2-0473</t>
  </si>
  <si>
    <t>BRKT. 1 14D</t>
  </si>
  <si>
    <t>KP-YMI-0578-CK</t>
  </si>
  <si>
    <t>14D-F148Y-00</t>
  </si>
  <si>
    <t>FG-CN2-0474</t>
  </si>
  <si>
    <t>BRKT. 5</t>
  </si>
  <si>
    <t>KP-YMI-0567-CK</t>
  </si>
  <si>
    <t>B8D-F139L-00</t>
  </si>
  <si>
    <t>FG-CN2-0479</t>
  </si>
  <si>
    <t>BRKT. 12</t>
  </si>
  <si>
    <t>KP-YMI-0568-CK</t>
  </si>
  <si>
    <t>B8D-F134M-00</t>
  </si>
  <si>
    <t>FG-CN2-0480</t>
  </si>
  <si>
    <t>BRKT. TANK FITTING (L)</t>
  </si>
  <si>
    <t>KP-YMI-0569-CK</t>
  </si>
  <si>
    <t>B8D-F134N-00</t>
  </si>
  <si>
    <t>FG-CN2-0481</t>
  </si>
  <si>
    <t>BRKT. TANK FITTING (R)</t>
  </si>
  <si>
    <t>KP-YMI-0324-03</t>
  </si>
  <si>
    <t>KP-YMI-0324-03/1WD-F</t>
  </si>
  <si>
    <t>FG-CN2-0482</t>
  </si>
  <si>
    <t>BRKT. (BRKT. TANK FITTING 1WD)</t>
  </si>
  <si>
    <t>KP-YMI-0383-PL</t>
  </si>
  <si>
    <t>KP-YMI-0383-PL/2MS-F</t>
  </si>
  <si>
    <t>FG-CN2-0483</t>
  </si>
  <si>
    <t>BRKT. CANISTER 2MS 115R</t>
  </si>
  <si>
    <t>KP-YMI-0384-PL</t>
  </si>
  <si>
    <t>KP-YMI-0384-PL/2MS-F</t>
  </si>
  <si>
    <t>FG-CN2-0484</t>
  </si>
  <si>
    <t>BRKT. CANISTER 2MS 134X</t>
  </si>
  <si>
    <t>KP-YMI-0690-01</t>
  </si>
  <si>
    <t>KP-YMI-0690-PL/B5L-F</t>
  </si>
  <si>
    <t>FG-CN2-0485</t>
  </si>
  <si>
    <t>KP-YMI-0659-01</t>
  </si>
  <si>
    <t>KP-YMI-0659-01/BBS-F</t>
  </si>
  <si>
    <t>FG-CN2-0486</t>
  </si>
  <si>
    <t>BRKT. 1 BBS</t>
  </si>
  <si>
    <t>KP-YMI-0659-02</t>
  </si>
  <si>
    <t>KP-YMI-0659-02/BBS-F</t>
  </si>
  <si>
    <t>FG-CN2-0487</t>
  </si>
  <si>
    <t>STAY. 1 BBS (F116A)</t>
  </si>
  <si>
    <t>KP-YMI-0660-01</t>
  </si>
  <si>
    <t>KP-YMI-0660-01/BBS-F</t>
  </si>
  <si>
    <t>FG-CN2-0488</t>
  </si>
  <si>
    <t>BRKT. 3 BBS</t>
  </si>
  <si>
    <t>KP-YMI-0660-02</t>
  </si>
  <si>
    <t>KP-YMI-0660-02/BBS-F</t>
  </si>
  <si>
    <t>FG-CN2-0489</t>
  </si>
  <si>
    <t>KP-YMI-0370-CK</t>
  </si>
  <si>
    <t>KP-YMI-0370-PL/2MS-F</t>
  </si>
  <si>
    <t>FG-CN2-0491</t>
  </si>
  <si>
    <t>KP-YMI-0666-CK</t>
  </si>
  <si>
    <t>KP-YMI-0666-CK/BBS-E</t>
  </si>
  <si>
    <t>FG-CN2-0492</t>
  </si>
  <si>
    <t>KP-YMI-0688-CK</t>
  </si>
  <si>
    <t>KP-YMI-0688-CK / B3M</t>
  </si>
  <si>
    <t>FG-CN2-0493</t>
  </si>
  <si>
    <t>BRKT. AIR CLEANER 2 B3M</t>
  </si>
  <si>
    <t>KP-YMI-0683-CK</t>
  </si>
  <si>
    <t>KP-YMI-0683-CK / B3M</t>
  </si>
  <si>
    <t>FG-CN2-0494</t>
  </si>
  <si>
    <t>STAY SIDE COVER 1 B3M</t>
  </si>
  <si>
    <t>KP-YMI-0684-CK</t>
  </si>
  <si>
    <t>KP-YMI-0684-CK / B3M</t>
  </si>
  <si>
    <t>FG-CN2-0495</t>
  </si>
  <si>
    <t>STAY SIDE COVER 2 B3M</t>
  </si>
  <si>
    <t>KP-YMI-0689-CK</t>
  </si>
  <si>
    <t>KP-YMI-0689-CK / B3M</t>
  </si>
  <si>
    <t>FG-CN2-0496</t>
  </si>
  <si>
    <t>BRKT. FOOTREST B3M</t>
  </si>
  <si>
    <t>KP-YMI-0386-CK</t>
  </si>
  <si>
    <t>KP-YMI-0386-PL / 2WD</t>
  </si>
  <si>
    <t>FG-CN2-0497</t>
  </si>
  <si>
    <t>HOLDER BRAKE HOSE 2 2WD</t>
  </si>
  <si>
    <t>KP-YMI-0388-CK</t>
  </si>
  <si>
    <t>2WD-F588F-00</t>
  </si>
  <si>
    <t>FG-CN2-0498</t>
  </si>
  <si>
    <t>HOLDER BRAKE HOSE 5 2WD</t>
  </si>
  <si>
    <t>KP-YMI-0385-01</t>
  </si>
  <si>
    <t>FG-CN2-0501</t>
  </si>
  <si>
    <t>PLATE (1) 2WD</t>
  </si>
  <si>
    <t>KP-YMI-0385-05</t>
  </si>
  <si>
    <t>FG-CN2-0502</t>
  </si>
  <si>
    <t>PLATE (5) 2WD</t>
  </si>
  <si>
    <t>KP-YMI-0691-01</t>
  </si>
  <si>
    <t>KP-YMI-0691-01 / B6W</t>
  </si>
  <si>
    <t>FG-CN2-0503</t>
  </si>
  <si>
    <t>PLATE 3 WIRE HOLDER B6W</t>
  </si>
  <si>
    <t>FG-CN2-0504</t>
  </si>
  <si>
    <t>BRKT. BG6 OLD</t>
  </si>
  <si>
    <t>KP-YMI-0676-01</t>
  </si>
  <si>
    <t>FG-CN2-0505</t>
  </si>
  <si>
    <t>REINF</t>
  </si>
  <si>
    <t>KP-YMI-0654-CK</t>
  </si>
  <si>
    <t>KP-YMI-0654</t>
  </si>
  <si>
    <t>FG-CN2-0506</t>
  </si>
  <si>
    <t>GUSSET 2 BX9</t>
  </si>
  <si>
    <t>KP-YMI-0658-CK</t>
  </si>
  <si>
    <t>FG-CN2-0510</t>
  </si>
  <si>
    <t>KP-YMI-0653-01</t>
  </si>
  <si>
    <t>FG-CN2-0511</t>
  </si>
  <si>
    <t>REINF CROSS MEMBER</t>
  </si>
  <si>
    <t>KP-YMI-0655-01</t>
  </si>
  <si>
    <t>KP-YMI-0655</t>
  </si>
  <si>
    <t>FG-CN2-0512</t>
  </si>
  <si>
    <t>BRKT 6</t>
  </si>
  <si>
    <t>KP-YMI-0450-01</t>
  </si>
  <si>
    <t>FG-CN2-0513</t>
  </si>
  <si>
    <t>BRKT FUEL PUMP B74</t>
  </si>
  <si>
    <t>KP-YMI-0261-PL</t>
  </si>
  <si>
    <t>FG-CN2-0514</t>
  </si>
  <si>
    <t>HANGER HELMET 14D</t>
  </si>
  <si>
    <t>KP-YMI-0667-PL</t>
  </si>
  <si>
    <t>FG-CN2-0515</t>
  </si>
  <si>
    <t>STAY. 1</t>
  </si>
  <si>
    <t>KP-YMI-0696-CK</t>
  </si>
  <si>
    <t>FG-CN2-0516</t>
  </si>
  <si>
    <t>SPACER SPROCKET B3M</t>
  </si>
  <si>
    <t>KP-YMI-0694-PL</t>
  </si>
  <si>
    <t>KP-YMI-0694-PL/BG6</t>
  </si>
  <si>
    <t>FG-CN2-0517</t>
  </si>
  <si>
    <t>BRKT BG6 (NEW)</t>
  </si>
  <si>
    <t>KP-YMI-0640-CK</t>
  </si>
  <si>
    <t>KP-YMI-0640-CK/B1R</t>
  </si>
  <si>
    <t>FG-CN2-0518</t>
  </si>
  <si>
    <t>GUIDE B1R</t>
  </si>
  <si>
    <t>KP-KMI-0196-CK</t>
  </si>
  <si>
    <t>KP-KMI-0196-CK/32190</t>
  </si>
  <si>
    <t>FG-CN2-0519</t>
  </si>
  <si>
    <t>BRKT ENGINE LH</t>
  </si>
  <si>
    <t>KP-KMI-0197-CK</t>
  </si>
  <si>
    <t>KP-KMI-0197-CK/32190</t>
  </si>
  <si>
    <t>FG-CN2-0520</t>
  </si>
  <si>
    <t>BRKT ENGINE RH</t>
  </si>
  <si>
    <t>KP-KMI-0205-03</t>
  </si>
  <si>
    <t>KP-KMI-0205-03/32085</t>
  </si>
  <si>
    <t>FG-CN2-0521</t>
  </si>
  <si>
    <t>STOPPER ROD TIE 0385</t>
  </si>
  <si>
    <t>KP-YMI-0576-01</t>
  </si>
  <si>
    <t>B7D-F</t>
  </si>
  <si>
    <t>FG-CN2-0526</t>
  </si>
  <si>
    <t>STAY 1 ( B. UNDER COVER 1 )</t>
  </si>
  <si>
    <t>KP-YMI-0577-PL</t>
  </si>
  <si>
    <t>KP-YMI-0577-PL/B7D</t>
  </si>
  <si>
    <t>FG-CN2-0527</t>
  </si>
  <si>
    <t>STAY 3 ( B. UNDER COVER 2 )</t>
  </si>
  <si>
    <t>KP-ISI-0102-02</t>
  </si>
  <si>
    <t>FG-CN2-0529</t>
  </si>
  <si>
    <t>PLATE CENTER PIVOT R</t>
  </si>
  <si>
    <t>KP-ISI-0102-03</t>
  </si>
  <si>
    <t>FG-CN2-0530</t>
  </si>
  <si>
    <t>PLATE CENTER PIVOT L</t>
  </si>
  <si>
    <t>KP-KMI-0225-01</t>
  </si>
  <si>
    <t>FG-KMI-0225</t>
  </si>
  <si>
    <t>FG-CN2-0536</t>
  </si>
  <si>
    <t>BRACKET SEAT ASSY</t>
  </si>
  <si>
    <t>KP-YMI-0454-03</t>
  </si>
  <si>
    <t>FG-CN2-0539</t>
  </si>
  <si>
    <t>KP-KMI-0195-01</t>
  </si>
  <si>
    <t>FG-CN2-0540</t>
  </si>
  <si>
    <t>GUSSET RR RH (2353)</t>
  </si>
  <si>
    <t>KP-YMI-0434-01</t>
  </si>
  <si>
    <t>FG-CN2-0542</t>
  </si>
  <si>
    <t>Brkt Seat 2 ( Brkt Seat )</t>
  </si>
  <si>
    <t>KP-YMI-0453-CK</t>
  </si>
  <si>
    <t>FG-CN2-0543</t>
  </si>
  <si>
    <t>PATCH 3 B74</t>
  </si>
  <si>
    <t>KP-KMI-0200-02</t>
  </si>
  <si>
    <t>FG-CN2-0544</t>
  </si>
  <si>
    <t>BRKT 2347</t>
  </si>
  <si>
    <t>KP-YMI-0324-02</t>
  </si>
  <si>
    <t>FG-CN2-0545</t>
  </si>
  <si>
    <t>BRKT.1 ( BRKT.RR CUSHION 1)</t>
  </si>
  <si>
    <t>KP-YMI-0466-01</t>
  </si>
  <si>
    <t>KP-YMI-0466-01 / BK6</t>
  </si>
  <si>
    <t>FG-CN2-0546</t>
  </si>
  <si>
    <t>BRKT 1 BK6</t>
  </si>
  <si>
    <t>KP-KMI-0218-PL</t>
  </si>
  <si>
    <t>FG-KMI-0218</t>
  </si>
  <si>
    <t>FG-CN2-0547</t>
  </si>
  <si>
    <t>ADJUSTER CHAIN 0092</t>
  </si>
  <si>
    <t>KP-YMI-0434-03</t>
  </si>
  <si>
    <t>KP-YMI-0434-03 / B74</t>
  </si>
  <si>
    <t>FG-CN2-0548</t>
  </si>
  <si>
    <t>GUSSET ( BRKT. SEAT 1 ) B74</t>
  </si>
  <si>
    <t>KP-YMI-0092-PL</t>
  </si>
  <si>
    <t>FG-CN2-0549</t>
  </si>
  <si>
    <t>ROD SHIFT</t>
  </si>
  <si>
    <t>KP-KMI-0199-01</t>
  </si>
  <si>
    <t>FG-CN2-0551</t>
  </si>
  <si>
    <t>BRKT TANK 0816</t>
  </si>
  <si>
    <t>FG-CN2-0556</t>
  </si>
  <si>
    <t>GUSSET 1 BX9</t>
  </si>
  <si>
    <t>KP-YMI-0160-04</t>
  </si>
  <si>
    <t>KP-YMI-0160-04 / 3XA</t>
  </si>
  <si>
    <t>FG-CN2-0557</t>
  </si>
  <si>
    <t>HOLDER HANDLE UNDER (OLD)</t>
  </si>
  <si>
    <t>KP-KMI-0217-05</t>
  </si>
  <si>
    <t>FG-CN2-0567</t>
  </si>
  <si>
    <t>BRKT. 2406 ( STAY COMP 0697 )</t>
  </si>
  <si>
    <t>KP-KMI-0191-CK</t>
  </si>
  <si>
    <t>FG-CN2-0568</t>
  </si>
  <si>
    <t>BRKT. 2060 ( B. RR FENDER UPPER )</t>
  </si>
  <si>
    <t>KP-KMI-0220-01</t>
  </si>
  <si>
    <t>FG-CN2-0571</t>
  </si>
  <si>
    <t>PLATE ( ADJUSTER CHAIN ) 2713</t>
  </si>
  <si>
    <t>KP-KMI-0222-01</t>
  </si>
  <si>
    <t>FG-CN2-0572</t>
  </si>
  <si>
    <t xml:space="preserve">BRKT. 2331 </t>
  </si>
  <si>
    <t>KP-KMI-0250-02</t>
  </si>
  <si>
    <t>KP-KMI-0250-02 /4101</t>
  </si>
  <si>
    <t>FG-CN2-0574</t>
  </si>
  <si>
    <t>BRACKET 4101 (STAY COMP 0695)</t>
  </si>
  <si>
    <t>FG-CN2-0581</t>
  </si>
  <si>
    <t>CAP  2DP</t>
  </si>
  <si>
    <t>FG-CN2-0583</t>
  </si>
  <si>
    <t>SPACER SPROCKET BK6</t>
  </si>
  <si>
    <t>KP-KMI-0212-02</t>
  </si>
  <si>
    <t>FG-CN2-0584</t>
  </si>
  <si>
    <t>BRKT. 2398 ( STAY COMP 0692 )</t>
  </si>
  <si>
    <t>KP-YMI-0322-CK</t>
  </si>
  <si>
    <t>KP-YMI-0322-CK / 1WD</t>
  </si>
  <si>
    <t>FG-CN2-0587</t>
  </si>
  <si>
    <t>BRKT. 7</t>
  </si>
  <si>
    <t>KP-YMI-0457-02</t>
  </si>
  <si>
    <t>FG-CN2-0588</t>
  </si>
  <si>
    <t>BRKT. (BRKT. 6) B74 NEW</t>
  </si>
  <si>
    <t>KP-ISI-0101-01</t>
  </si>
  <si>
    <t>FG-CN2-0589</t>
  </si>
  <si>
    <t>BRKT. PROP STAND</t>
  </si>
  <si>
    <t>KP-KMI-0212-08</t>
  </si>
  <si>
    <t>FG-CN2-0590</t>
  </si>
  <si>
    <t>WASHER ( STAY COMP 0692 )</t>
  </si>
  <si>
    <t>KP-YMI-0600-01</t>
  </si>
  <si>
    <t>KP-YMI-0600-01 / B5D</t>
  </si>
  <si>
    <t>FG-CN2-0591</t>
  </si>
  <si>
    <t>BRKT SIDE STAND B5D</t>
  </si>
  <si>
    <t>KP-KMI-0200-01</t>
  </si>
  <si>
    <t>KP-KMI-0200-01 /2346</t>
  </si>
  <si>
    <t>FG-CN2-0592</t>
  </si>
  <si>
    <t>GUSSET RCU UP.</t>
  </si>
  <si>
    <t>KP-YMI-0600-02</t>
  </si>
  <si>
    <t>KP-YMI-0600-02 / B5D</t>
  </si>
  <si>
    <t>FG-CN2-0593</t>
  </si>
  <si>
    <t>REINF., 1  ( BRKT. SIDE STAND</t>
  </si>
  <si>
    <t>KP-YMI-0600-06</t>
  </si>
  <si>
    <t>KP-YMI-0600-06 / B5D</t>
  </si>
  <si>
    <t>FG-CN2-0594</t>
  </si>
  <si>
    <t>BRKT., 3  ( BRKT. SIDE STAND )</t>
  </si>
  <si>
    <t>KP-KMI-0194-CK</t>
  </si>
  <si>
    <t>KP-KMI-0194-CK/2351</t>
  </si>
  <si>
    <t>FG-CN2-0595</t>
  </si>
  <si>
    <t>GUSSET ( GUSSET RR LH )</t>
  </si>
  <si>
    <t>KP-KMI-0261-CK</t>
  </si>
  <si>
    <t>KP-KMI-0261-CK /3750</t>
  </si>
  <si>
    <t>FG-CN2-0598</t>
  </si>
  <si>
    <t>BRACKET 11057-3750</t>
  </si>
  <si>
    <t>KP-KMI-0262-CK</t>
  </si>
  <si>
    <t>KP-KMI-0262-CK /3751</t>
  </si>
  <si>
    <t>FG-CN2-0599</t>
  </si>
  <si>
    <t>BRACKET 11057-3751</t>
  </si>
  <si>
    <t>KP-KMI-0212-11</t>
  </si>
  <si>
    <t>FG-CN2-0610</t>
  </si>
  <si>
    <t>BRACKET 2451</t>
  </si>
  <si>
    <t>KP-YMI-0323-CK</t>
  </si>
  <si>
    <t>KP-YMI-0323-CK / 1WD</t>
  </si>
  <si>
    <t>FG-CN2-0611</t>
  </si>
  <si>
    <t>BRKT 10 1WD</t>
  </si>
  <si>
    <t>KP-ISI-0170-CK</t>
  </si>
  <si>
    <t>FG-CN2-0612</t>
  </si>
  <si>
    <t>BRKT. JOINT COVER CENTER</t>
  </si>
  <si>
    <t>KP-ISI-0149-PL</t>
  </si>
  <si>
    <t>KP-ISI-0149-PL /2R10</t>
  </si>
  <si>
    <t>FG-CN2-0613</t>
  </si>
  <si>
    <t>BRKT. ENG HARN MT 72R10</t>
  </si>
  <si>
    <t>KP-YMI-0711-05</t>
  </si>
  <si>
    <t>KP-YMI-0711-05 / B3W</t>
  </si>
  <si>
    <t>FG-CN2-0614</t>
  </si>
  <si>
    <t>BRKT. HANDLE COVER 1</t>
  </si>
  <si>
    <t>KP-YMI-0711-06</t>
  </si>
  <si>
    <t>KP-YMI-0711-06 / B3W</t>
  </si>
  <si>
    <t>FG-CN2-0615</t>
  </si>
  <si>
    <t>BRKT. HANDLE COVER 2</t>
  </si>
  <si>
    <t>KP-YMI-0711-08</t>
  </si>
  <si>
    <t>KP-YMI-0711-08 / B3W</t>
  </si>
  <si>
    <t>FG-CN2-0616</t>
  </si>
  <si>
    <t>BRKT. HANDLE 3</t>
  </si>
  <si>
    <t>KP-YMI-0724-02</t>
  </si>
  <si>
    <t>KP-YMI-0724-02/B1X-F</t>
  </si>
  <si>
    <t>FG-CN2-0617</t>
  </si>
  <si>
    <t>PLATE (2) 2WD (EXPORT)</t>
  </si>
  <si>
    <t>KP-YMI-0715-CK</t>
  </si>
  <si>
    <t>KP-YMI-0715-CK / B3W</t>
  </si>
  <si>
    <t>FG-CN2-0620</t>
  </si>
  <si>
    <t>BRKT.,FOOTREST B3W</t>
  </si>
  <si>
    <t>KP-YMI-0714-CK</t>
  </si>
  <si>
    <t>KP-YMI-0714-CK / B3W</t>
  </si>
  <si>
    <t>FG-CN2-0621</t>
  </si>
  <si>
    <t>STAY,2 B3W</t>
  </si>
  <si>
    <t>KP-ISI-0172-CK</t>
  </si>
  <si>
    <t>KP-ISI-0172-CK/58813</t>
  </si>
  <si>
    <t>FG-CN2-0624</t>
  </si>
  <si>
    <t>BRKT. WIPER LINK CENTER</t>
  </si>
  <si>
    <t>KP-ISI-0175-CK</t>
  </si>
  <si>
    <t>KP-ISI-0175-CK/61122</t>
  </si>
  <si>
    <t>FG-CN2-0625</t>
  </si>
  <si>
    <t>REINF. CROSS MEMBER FRONT</t>
  </si>
  <si>
    <t>KP-YMI-0712-PL</t>
  </si>
  <si>
    <t>B3W-F8358-00</t>
  </si>
  <si>
    <t>FG-CN2-0629</t>
  </si>
  <si>
    <t>STAY,3</t>
  </si>
  <si>
    <t>KP-YMI-0707-CK</t>
  </si>
  <si>
    <t>B9Y-F830X-00</t>
  </si>
  <si>
    <t>FG-CN2-0633</t>
  </si>
  <si>
    <t>BRKT.,CONTROL UNIT</t>
  </si>
  <si>
    <t>KP-YMI-0732-CK</t>
  </si>
  <si>
    <t>BDJ-F116K00-80</t>
  </si>
  <si>
    <t>FG-CN2-0635</t>
  </si>
  <si>
    <t>KP-YMI-0744-CK</t>
  </si>
  <si>
    <t>BDJF133K00080</t>
  </si>
  <si>
    <t>FG-CN2-0636</t>
  </si>
  <si>
    <t>BRKT (BRKT PIPE 1)</t>
  </si>
  <si>
    <t>KP-YMI-0731-CK</t>
  </si>
  <si>
    <t>BDJ-F1349-00</t>
  </si>
  <si>
    <t>FG-CN2-0637</t>
  </si>
  <si>
    <t>BRKT SEAT</t>
  </si>
  <si>
    <t>KP-YMI-0733-CK</t>
  </si>
  <si>
    <t>BDJ-F161A-00</t>
  </si>
  <si>
    <t>FG-CN2-0638</t>
  </si>
  <si>
    <t>BRKT.,3 (STAY. 3) BDJ</t>
  </si>
  <si>
    <t>KP-YMI-0734-CK</t>
  </si>
  <si>
    <t>BDJ-F161E-00</t>
  </si>
  <si>
    <t>FG-CN2-0639</t>
  </si>
  <si>
    <t>BRKT.,4 (STAY., 4) BDJ</t>
  </si>
  <si>
    <t>FG-YMI-0435</t>
  </si>
  <si>
    <t>FG-CN2-0531</t>
  </si>
  <si>
    <t>FG-YMI-0436</t>
  </si>
  <si>
    <t>FG-CN2-0532</t>
  </si>
  <si>
    <t>FG-CN2-0645</t>
  </si>
  <si>
    <t>BRKT. AC PIPE</t>
  </si>
  <si>
    <t>FG-CN2-0646</t>
  </si>
  <si>
    <t>FG-CN2-0537</t>
  </si>
  <si>
    <t>FG-CN2-0535</t>
  </si>
  <si>
    <t>KEB/DAY</t>
  </si>
  <si>
    <t>LEVEL STOCK / HARI</t>
  </si>
  <si>
    <t>LEVEL STOCK TERCAPAI</t>
  </si>
  <si>
    <t>SLOW</t>
  </si>
  <si>
    <t>STATUS</t>
  </si>
  <si>
    <t>KET</t>
  </si>
  <si>
    <t>ITEM</t>
  </si>
  <si>
    <t>ITEM &gt;/= BUFFER STOCK</t>
  </si>
  <si>
    <t>% ( ITEM )</t>
  </si>
  <si>
    <t>FAST</t>
  </si>
  <si>
    <t>MEDIUM</t>
  </si>
  <si>
    <t>KRITIS</t>
  </si>
  <si>
    <t>AMAN</t>
  </si>
  <si>
    <t>OVER</t>
  </si>
  <si>
    <t>TOTAL</t>
  </si>
  <si>
    <t>MIN STOCK</t>
  </si>
  <si>
    <t>MAX STOCK</t>
  </si>
  <si>
    <t>KP-AHM-0281-10</t>
  </si>
  <si>
    <t>50110-K56-N000-22</t>
  </si>
  <si>
    <t>FG-CN1-0006</t>
  </si>
  <si>
    <t>PIPE B (PLATE COMP PIVOT)</t>
  </si>
  <si>
    <t>KP-AHM-0283-03</t>
  </si>
  <si>
    <t>FG-CN1-0007</t>
  </si>
  <si>
    <t>PIPE A (PIPE L SUB) K56A</t>
  </si>
  <si>
    <t>13001-02237-0</t>
  </si>
  <si>
    <t>FG-CN1-0011</t>
  </si>
  <si>
    <t>STEERING SHAFT PLUG        *)</t>
  </si>
  <si>
    <t>FG-KYB-0066</t>
  </si>
  <si>
    <t>13261-01201</t>
  </si>
  <si>
    <t>FG-CN1-0021</t>
  </si>
  <si>
    <t>VALVE STOPPER</t>
  </si>
  <si>
    <t>KP-AHM-0227-02</t>
  </si>
  <si>
    <t>FG-CN1-0026</t>
  </si>
  <si>
    <t>POSH HANDLE K25A</t>
  </si>
  <si>
    <t>KP-AHM-0255-01</t>
  </si>
  <si>
    <t>FG-CN1-0028</t>
  </si>
  <si>
    <t>POSH HANDLE COMP (K46A)</t>
  </si>
  <si>
    <t>FG-HIM-0009</t>
  </si>
  <si>
    <t>JK072011-2020ST</t>
  </si>
  <si>
    <t>FG-CN1-0044</t>
  </si>
  <si>
    <t>BRACKET 2020</t>
  </si>
  <si>
    <t>FG-KYB-0160</t>
  </si>
  <si>
    <t>13001-14792</t>
  </si>
  <si>
    <t>FG-CN1-0046</t>
  </si>
  <si>
    <t>WASHER 792</t>
  </si>
  <si>
    <t>FG-KYB-0005</t>
  </si>
  <si>
    <t>10101-05111 MFZn8-3G (B5L)</t>
  </si>
  <si>
    <t>FG-CN1-0064</t>
  </si>
  <si>
    <t>WASHER 05111</t>
  </si>
  <si>
    <t>12201-02641-OT4</t>
  </si>
  <si>
    <t>FG-CN1-0067</t>
  </si>
  <si>
    <t>SPRING SEAT 641</t>
  </si>
  <si>
    <t>KP-AHM-0255-08</t>
  </si>
  <si>
    <t>53107-K46A-N000-20</t>
  </si>
  <si>
    <t>FG-CN1-0073</t>
  </si>
  <si>
    <t>STAY (STAY MIRROR)</t>
  </si>
  <si>
    <t>KP-AHM-0284-04</t>
  </si>
  <si>
    <t>50131-K56-N000-24</t>
  </si>
  <si>
    <t>FG-CN1-0080</t>
  </si>
  <si>
    <t>PATCH (BRKT COMP RR CUSH) K56A</t>
  </si>
  <si>
    <t>KP-AHM-0282-18</t>
  </si>
  <si>
    <t>50126-K56-N000-21</t>
  </si>
  <si>
    <t>FG-CN1-0089</t>
  </si>
  <si>
    <t>PLATE R (UPPER &amp; SUB SPRT) K56</t>
  </si>
  <si>
    <t>KP-AHM-0283-18</t>
  </si>
  <si>
    <t>50127-K56-N000-21</t>
  </si>
  <si>
    <t>FG-CN1-0090</t>
  </si>
  <si>
    <t>PLATE L (UPPER &amp; SUB SPRT) K56</t>
  </si>
  <si>
    <t>KP-AHM-0282-03</t>
  </si>
  <si>
    <t>FG-CN1-0101</t>
  </si>
  <si>
    <t>GUSSET R SUPPORT PIPE OUTER</t>
  </si>
  <si>
    <t>KP-AHM-0283-05</t>
  </si>
  <si>
    <t>50142-K56-N000-H1</t>
  </si>
  <si>
    <t>FG-CN1-0115</t>
  </si>
  <si>
    <t>GUSSET L SUPPORT PIPE OUTER</t>
  </si>
  <si>
    <t>KP-AHM-0030-PL</t>
  </si>
  <si>
    <t>43451-KC5-0001</t>
  </si>
  <si>
    <t>FG-CN1-0135</t>
  </si>
  <si>
    <t>ROD REAR BRAKE KC5-PL</t>
  </si>
  <si>
    <t>53109-KVY-9000-21</t>
  </si>
  <si>
    <t>FG-CN1-0145</t>
  </si>
  <si>
    <t>STOPPER LEVER, KVYP</t>
  </si>
  <si>
    <t>53100-K81-N000-22</t>
  </si>
  <si>
    <t>FG-CN1-0157</t>
  </si>
  <si>
    <t>GUSSET HANDLE (K81A)</t>
  </si>
  <si>
    <t>KP-AHM-0355-20</t>
  </si>
  <si>
    <t>FG-CN1-0159</t>
  </si>
  <si>
    <t>HOLDER BRG UP (AC01)</t>
  </si>
  <si>
    <t>KP-AHM-0355-21</t>
  </si>
  <si>
    <t>FG-CN1-0160</t>
  </si>
  <si>
    <t>HOLDER BRG LOW (AC01)</t>
  </si>
  <si>
    <t>KP-AHM-0282-28</t>
  </si>
  <si>
    <t>50125-K56-N000-20</t>
  </si>
  <si>
    <t>FG-CN1-0178</t>
  </si>
  <si>
    <t>PLATE 1 (PLATE R ENG HGR LWR)</t>
  </si>
  <si>
    <t>KP-AHM-0283-06</t>
  </si>
  <si>
    <t>50144-K56-N000-H1</t>
  </si>
  <si>
    <t>FG-CN1-0191</t>
  </si>
  <si>
    <t>GUSSET L SUPPORT PIPE INNER</t>
  </si>
  <si>
    <t>KP-AHM-0283-20</t>
  </si>
  <si>
    <t>50128-K56-N000-20</t>
  </si>
  <si>
    <t>FG-CN1-0192</t>
  </si>
  <si>
    <t>PLATE A (PLATE L ENG HGR LWR)</t>
  </si>
  <si>
    <t>FG-KYB-0124</t>
  </si>
  <si>
    <t>10501-22502-</t>
  </si>
  <si>
    <t>FG-CN1-0208</t>
  </si>
  <si>
    <t>EYE 502</t>
  </si>
  <si>
    <t>FG-AHM-0195</t>
  </si>
  <si>
    <t>50503-KZL-9300</t>
  </si>
  <si>
    <t>FG-CN1-0214</t>
  </si>
  <si>
    <t>SHAFT MAIN STAND KZLG (PLATTING)</t>
  </si>
  <si>
    <t>FG-AHM-0140</t>
  </si>
  <si>
    <t>77231-KVY-9000-20</t>
  </si>
  <si>
    <t>FG-CN1-0216</t>
  </si>
  <si>
    <t>SHAFT MAIN STAND KVY (PLATING)</t>
  </si>
  <si>
    <t>FG-AHM-0189</t>
  </si>
  <si>
    <t>50503-KZL -9300</t>
  </si>
  <si>
    <t>FG-CN1-0217</t>
  </si>
  <si>
    <t>SHAFT MAIN STAND KYT (PLATING)</t>
  </si>
  <si>
    <t>FG-AHM-0315</t>
  </si>
  <si>
    <t>FG-CN1-0270</t>
  </si>
  <si>
    <t>SEAT LOCK COMP K81A (PLATING)</t>
  </si>
  <si>
    <t>KP-AHM-0255-02</t>
  </si>
  <si>
    <t>53105-K46A-N000-20</t>
  </si>
  <si>
    <t>FG-CN1-0274</t>
  </si>
  <si>
    <t>STAY R (STAY R COMP METER)</t>
  </si>
  <si>
    <t>KP-AHM-0255-03</t>
  </si>
  <si>
    <t>53106-K46A-N000-20</t>
  </si>
  <si>
    <t>FG-CN1-0275</t>
  </si>
  <si>
    <t>STAY L (STAY L COMP METER)</t>
  </si>
  <si>
    <t>KP-AHM-0282-04</t>
  </si>
  <si>
    <t>50143-K56-N000-H1</t>
  </si>
  <si>
    <t>FG-CN1-0280</t>
  </si>
  <si>
    <t>GUSSET R SUPPORT PIPE INNER</t>
  </si>
  <si>
    <t>KP-AHM-0282-08-WD</t>
  </si>
  <si>
    <t>FG-CN1-0281</t>
  </si>
  <si>
    <t>STAY R (STAY R RR GRAB RAIL)</t>
  </si>
  <si>
    <t>KP-AHM-0283-10-WD</t>
  </si>
  <si>
    <t>FG-CN1-0282</t>
  </si>
  <si>
    <t>STAY L (STAY L RR GRAB RAIL)</t>
  </si>
  <si>
    <t>KP-AHM-0282-09</t>
  </si>
  <si>
    <t>50170-K56-N000-20</t>
  </si>
  <si>
    <t>FG-CN1-0283</t>
  </si>
  <si>
    <t>STAY (STAY OIL CUP) K56A</t>
  </si>
  <si>
    <t>KP-AHM-0282-32</t>
  </si>
  <si>
    <t>50165-K56-N000-20</t>
  </si>
  <si>
    <t>FG-CN1-0284</t>
  </si>
  <si>
    <t>STAY (STAY R HINGE MOUNT) K56A</t>
  </si>
  <si>
    <t>KP-AHM-0282-34</t>
  </si>
  <si>
    <t>50165-K56-N000-21</t>
  </si>
  <si>
    <t>FG-CN1-0285</t>
  </si>
  <si>
    <t>STAY B (STAY R HINGE MT) K56A</t>
  </si>
  <si>
    <t>KP-AHM-0284-01</t>
  </si>
  <si>
    <t>FG-CN1-0286</t>
  </si>
  <si>
    <t>BRACKET (B COMP RR CUSH) K56A</t>
  </si>
  <si>
    <t>KP-AHM-0282-30</t>
  </si>
  <si>
    <t>50125-K56-N000-23</t>
  </si>
  <si>
    <t>FG-CN1-0353</t>
  </si>
  <si>
    <t>PLATE 2 ( PLATE R ENG HGR LOWER )</t>
  </si>
  <si>
    <t>64223-K81-N000-25</t>
  </si>
  <si>
    <t>FG-CN1-0391</t>
  </si>
  <si>
    <t>STAY (STAY FR TOP) K81A</t>
  </si>
  <si>
    <t>KP-AHM-0282-14</t>
  </si>
  <si>
    <t>50113-K56-N000-H1</t>
  </si>
  <si>
    <t>FG-CN1-0394</t>
  </si>
  <si>
    <t>BRACKET R OUTER MAIN (K56A)</t>
  </si>
  <si>
    <t>KP-AHM-0283-24</t>
  </si>
  <si>
    <t>50114-K56-N000-H1</t>
  </si>
  <si>
    <t>FG-CN1-0395</t>
  </si>
  <si>
    <t>BRACKET L OUTER MAIN (K56A)</t>
  </si>
  <si>
    <t>KP-AHM-0282-13</t>
  </si>
  <si>
    <t>50111-K56-N000-H1</t>
  </si>
  <si>
    <t>FG-CN1-0396</t>
  </si>
  <si>
    <t>BRACKET R INNER MAIN (K56A)</t>
  </si>
  <si>
    <t>KP-AHM-0283-23</t>
  </si>
  <si>
    <t>50112-K56-N000-H1</t>
  </si>
  <si>
    <t>FG-CN1-0397</t>
  </si>
  <si>
    <t>BRACKET L INNER MAIN (K56A)</t>
  </si>
  <si>
    <t>KP-IND-0014-01</t>
  </si>
  <si>
    <t>53181-KVB-9000-20</t>
  </si>
  <si>
    <t>FG-CN1-0418</t>
  </si>
  <si>
    <t>LEVER PACKING, KVB</t>
  </si>
  <si>
    <t>53109-KVB-9000-20 (MARKING C)</t>
  </si>
  <si>
    <t>FG-CN1-0422</t>
  </si>
  <si>
    <t>BRACKET LEVER KVB</t>
  </si>
  <si>
    <t>KP-AHM-0282-20</t>
  </si>
  <si>
    <t>50145-K56-N000-20</t>
  </si>
  <si>
    <t>FG-CN1-0423</t>
  </si>
  <si>
    <t>STAY R (PATCH R UPP&amp;SUB SPR)</t>
  </si>
  <si>
    <t>KP-AHM-0283-07</t>
  </si>
  <si>
    <t>50146-K56-N000-20</t>
  </si>
  <si>
    <t>FG-CN1-0424</t>
  </si>
  <si>
    <t>STAY L (PATCH R UPP&amp;SUB SPR)</t>
  </si>
  <si>
    <t>KP-AHM-0284-03</t>
  </si>
  <si>
    <t>50131-K56-N000-21</t>
  </si>
  <si>
    <t>FG-CN1-0443</t>
  </si>
  <si>
    <t>PIPE (BRKT COMP RR CUSH) K56A</t>
  </si>
  <si>
    <t>KP-AHM-0281-06</t>
  </si>
  <si>
    <t>50110-K56-N000-25</t>
  </si>
  <si>
    <t>FG-CN1-0458</t>
  </si>
  <si>
    <t>PLATE A (PLATE COMP PIVOT) K56</t>
  </si>
  <si>
    <t>KP-AHM-0430-09</t>
  </si>
  <si>
    <t>64150-K45N-NA00-22</t>
  </si>
  <si>
    <t>FG-CN1-0492</t>
  </si>
  <si>
    <t>STAY BANK ANGLE A ( COWL ) K45N</t>
  </si>
  <si>
    <t>KP-AHM-0430-04</t>
  </si>
  <si>
    <t>64150-K45N-NA00-25</t>
  </si>
  <si>
    <t>FG-CN1-0493</t>
  </si>
  <si>
    <t>STAY RERAY ( COWL ) K45N</t>
  </si>
  <si>
    <t>FG-AHM-0142</t>
  </si>
  <si>
    <t>77230-K61-9000</t>
  </si>
  <si>
    <t>FG-CN1-0499</t>
  </si>
  <si>
    <t>SEAT CATCH COMP KVY</t>
  </si>
  <si>
    <t>FG-AHM-0231</t>
  </si>
  <si>
    <t>FG-CN1-0517</t>
  </si>
  <si>
    <t>SHAFT MAIN STAND K25</t>
  </si>
  <si>
    <t>FG-AHM-0144</t>
  </si>
  <si>
    <t>50512-KWB-6000</t>
  </si>
  <si>
    <t>FG-CN1-0527</t>
  </si>
  <si>
    <t>SHAFT RB PIVOT KWBA (PLATTING)</t>
  </si>
  <si>
    <t>FG-KMI-0131</t>
  </si>
  <si>
    <t>32155-1430</t>
  </si>
  <si>
    <t>FG-CN2-0024</t>
  </si>
  <si>
    <t>PIPE 1430</t>
  </si>
  <si>
    <t>FG-KMI-0132</t>
  </si>
  <si>
    <t>32155-1431</t>
  </si>
  <si>
    <t>FG-CN2-0031</t>
  </si>
  <si>
    <t>PIPE 1431</t>
  </si>
  <si>
    <t>KP-KMI-0126-01</t>
  </si>
  <si>
    <t>32155-1435</t>
  </si>
  <si>
    <t>FG-CN2-0033</t>
  </si>
  <si>
    <t>PIPE 1435</t>
  </si>
  <si>
    <t>KP-YMI-0336-02</t>
  </si>
  <si>
    <t>2DP-F172R-00</t>
  </si>
  <si>
    <t>FG-CN2-0039</t>
  </si>
  <si>
    <t>BRACKET 5 2 DP</t>
  </si>
  <si>
    <t>KP-KMI-0121-02</t>
  </si>
  <si>
    <t>11056-2571</t>
  </si>
  <si>
    <t>FG-CN2-0050</t>
  </si>
  <si>
    <t>BRACKET  25701</t>
  </si>
  <si>
    <t>KP-YMI-0106-02</t>
  </si>
  <si>
    <t>2D5-H5552-00</t>
  </si>
  <si>
    <t>FG-CN2-0053</t>
  </si>
  <si>
    <t>BOSS NUMBER PLATE 2D5</t>
  </si>
  <si>
    <t>KP-KMI-0080-PL</t>
  </si>
  <si>
    <t>FG-CN2-0063</t>
  </si>
  <si>
    <t>COLLAR 0354</t>
  </si>
  <si>
    <t>KP-KMI-0008</t>
  </si>
  <si>
    <t>13061-1512</t>
  </si>
  <si>
    <t>FG-CN2-0064</t>
  </si>
  <si>
    <t>ADJUSTER CHAIN 1148</t>
  </si>
  <si>
    <t>KP-KMI-0121-01</t>
  </si>
  <si>
    <t>11056-2570</t>
  </si>
  <si>
    <t>FG-CN2-0082</t>
  </si>
  <si>
    <t>BRACKET 2570 ( 11056-2570 )</t>
  </si>
  <si>
    <t>FG-KYB-5029</t>
  </si>
  <si>
    <t>11300-64019-GJ9</t>
  </si>
  <si>
    <t>FG-CN2-0088</t>
  </si>
  <si>
    <t>CAP 019</t>
  </si>
  <si>
    <t>KP-KMI-0015-PL</t>
  </si>
  <si>
    <t>FG-CN2-0092</t>
  </si>
  <si>
    <t>ROD BRAKE 72</t>
  </si>
  <si>
    <t>FG-KMI-0014</t>
  </si>
  <si>
    <t>FG-CN2-0093</t>
  </si>
  <si>
    <t>ROD BRAKE 63</t>
  </si>
  <si>
    <t>KP-YMI-0438-03</t>
  </si>
  <si>
    <t>B65-F149E-00</t>
  </si>
  <si>
    <t>FG-CN2-0116</t>
  </si>
  <si>
    <t>STAY STOPPER (BRKT ENG 1)</t>
  </si>
  <si>
    <t>KP-YMI-0438-04</t>
  </si>
  <si>
    <t>B65-F2361-00</t>
  </si>
  <si>
    <t>FG-CN2-0117</t>
  </si>
  <si>
    <t>GUARD. 1 (BRKT ENG 1)</t>
  </si>
  <si>
    <t>KP-ISI-0133-04</t>
  </si>
  <si>
    <t>41816-23K00</t>
  </si>
  <si>
    <t>FG-CN2-0157</t>
  </si>
  <si>
    <t>KP-ISI-0133-10</t>
  </si>
  <si>
    <t>41387-23K00</t>
  </si>
  <si>
    <t>FG-CN2-0162</t>
  </si>
  <si>
    <t>REINF. RR CUSHION LEVER</t>
  </si>
  <si>
    <t>KP-YMI-0389-03</t>
  </si>
  <si>
    <t>2WD-F3319-00-3</t>
  </si>
  <si>
    <t>FG-CN2-0163</t>
  </si>
  <si>
    <t>PLATE 3 WIRE HOLDER 2WD</t>
  </si>
  <si>
    <t>KP-YMI-0106-03</t>
  </si>
  <si>
    <t>2D5-H4552-00</t>
  </si>
  <si>
    <t>FG-CN2-0178</t>
  </si>
  <si>
    <t>COLLAR 2D5</t>
  </si>
  <si>
    <t>KP-YMI-0401-03</t>
  </si>
  <si>
    <t>FG-CN2-0184</t>
  </si>
  <si>
    <t>BRKT. 3 (BRKT. 1 B04)</t>
  </si>
  <si>
    <t>KP-YMI-0469-CK</t>
  </si>
  <si>
    <t>BK8-F1343-00</t>
  </si>
  <si>
    <t>FG-CN2-0190</t>
  </si>
  <si>
    <t>BRKT. HORN BK8</t>
  </si>
  <si>
    <t>KP-KMI-0120-02</t>
  </si>
  <si>
    <t>11056-2569A</t>
  </si>
  <si>
    <t>FG-CN2-0200</t>
  </si>
  <si>
    <t>BRACKET 2569A</t>
  </si>
  <si>
    <t>KP-ISI-0130-01</t>
  </si>
  <si>
    <t>41121-23K00</t>
  </si>
  <si>
    <t>FG-CN2-0203</t>
  </si>
  <si>
    <t>KP-YMI-0480-02</t>
  </si>
  <si>
    <t>BK8-F116A-00</t>
  </si>
  <si>
    <t>FG-CN2-0205</t>
  </si>
  <si>
    <t>STAY 1 (R) BK8</t>
  </si>
  <si>
    <t>KP-YMI-0480-03</t>
  </si>
  <si>
    <t>BK8-F116A-10</t>
  </si>
  <si>
    <t>FG-CN2-0213</t>
  </si>
  <si>
    <t>STAY 1 (L) BK8</t>
  </si>
  <si>
    <t>KP-YMI-0517-01</t>
  </si>
  <si>
    <t>B3B-F622A-00</t>
  </si>
  <si>
    <t>FG-CN2-0226</t>
  </si>
  <si>
    <t>BRKT HANDLE 3, B3B</t>
  </si>
  <si>
    <t>KP-KMI-0177-04</t>
  </si>
  <si>
    <t>11057-1079 B</t>
  </si>
  <si>
    <t>FG-CN2-0232</t>
  </si>
  <si>
    <t>BRACKET 1079</t>
  </si>
  <si>
    <t>KP-KMI-0176-03</t>
  </si>
  <si>
    <t>FG-CN2-0236</t>
  </si>
  <si>
    <t>STOPPER 0828 A</t>
  </si>
  <si>
    <t>KP-KMI-0176-04</t>
  </si>
  <si>
    <t>13272-2495A</t>
  </si>
  <si>
    <t>FG-CN2-0237</t>
  </si>
  <si>
    <t>PLATE 2495</t>
  </si>
  <si>
    <t>FG-ISI-0096</t>
  </si>
  <si>
    <t>FG-CN2-0240</t>
  </si>
  <si>
    <t>REINF RR CUSHION</t>
  </si>
  <si>
    <t>KP-YMI-0492-01</t>
  </si>
  <si>
    <t>BT3-F144G-00</t>
  </si>
  <si>
    <t>FG-CN2-0245</t>
  </si>
  <si>
    <t>STAY BT3</t>
  </si>
  <si>
    <t>KP-YMI-0547-02</t>
  </si>
  <si>
    <t>B3F-F142G-00</t>
  </si>
  <si>
    <t>FG-CN2-0250</t>
  </si>
  <si>
    <t>STAY 1 (BRKT. FOOTREST 2) B3F</t>
  </si>
  <si>
    <t>KP-YMI-0548-CK</t>
  </si>
  <si>
    <t>B3F-F118U-00</t>
  </si>
  <si>
    <t>FG-CN2-0251</t>
  </si>
  <si>
    <t>BRKT. 3 (B3F)</t>
  </si>
  <si>
    <t>KP-YMI-0551-04</t>
  </si>
  <si>
    <t>FG-CN2-0252</t>
  </si>
  <si>
    <t>BRACKET HANDLE COVER 1 B3F</t>
  </si>
  <si>
    <t>KP-YMI-0551-05</t>
  </si>
  <si>
    <t>B3F-F6227-00</t>
  </si>
  <si>
    <t>FG-CN2-0253</t>
  </si>
  <si>
    <t>BRKT. HANDLE COVER 2 B3F</t>
  </si>
  <si>
    <t>KP-YMI-0551-06</t>
  </si>
  <si>
    <t>B3F-F6235-00</t>
  </si>
  <si>
    <t>FG-CN2-0254</t>
  </si>
  <si>
    <t>BRKT. HANDLE COVER 3 B3F</t>
  </si>
  <si>
    <t>KP-KMI-0124-01</t>
  </si>
  <si>
    <t>11056-2645A</t>
  </si>
  <si>
    <t>FG-CN2-0256</t>
  </si>
  <si>
    <t>KP-KMI-0125-CK</t>
  </si>
  <si>
    <t>11056-2646A</t>
  </si>
  <si>
    <t>FG-CN2-0257</t>
  </si>
  <si>
    <t>BRACKET 2646</t>
  </si>
  <si>
    <t>KP-YMI-0551-07-BD-S</t>
  </si>
  <si>
    <t>B65-F6223-00</t>
  </si>
  <si>
    <t>FG-CN2-0263</t>
  </si>
  <si>
    <t>BRKT. HANDLE 1 (B65)</t>
  </si>
  <si>
    <t>KP-KMI-0149-01</t>
  </si>
  <si>
    <t>11056-4480</t>
  </si>
  <si>
    <t>FG-CN2-0276</t>
  </si>
  <si>
    <t>BRACKET 4480</t>
  </si>
  <si>
    <t>PLATE CENTER STAND STOPPER (42174-40J00)</t>
  </si>
  <si>
    <t>KP-YMI-0338-CK</t>
  </si>
  <si>
    <t>2DP-F1153-00</t>
  </si>
  <si>
    <t>FG-CN2-0279</t>
  </si>
  <si>
    <t>BRKT. RR FOOTREST 2DP</t>
  </si>
  <si>
    <t>KP-YMI-0339-CK</t>
  </si>
  <si>
    <t>2DP-F1154-00</t>
  </si>
  <si>
    <t>FG-CN2-0280</t>
  </si>
  <si>
    <t>KP-YMI-0437-CK</t>
  </si>
  <si>
    <t>B65-F1346-00</t>
  </si>
  <si>
    <t>FG-CN2-0288</t>
  </si>
  <si>
    <t>BRKT. TANK FITTING</t>
  </si>
  <si>
    <t>KP-KMI-0134-07</t>
  </si>
  <si>
    <t>92152-1773A</t>
  </si>
  <si>
    <t>FG-CN2-0296</t>
  </si>
  <si>
    <t>COLLAR (PIPE RR STEP ASS)1773A</t>
  </si>
  <si>
    <t>KP-ISI-0097-10-PL</t>
  </si>
  <si>
    <t>FG-CN2-0297</t>
  </si>
  <si>
    <t>BRACKET ( RH )</t>
  </si>
  <si>
    <t>KP-ISI-0097-20-PL</t>
  </si>
  <si>
    <t>FG-CN2-0298</t>
  </si>
  <si>
    <t>LEVER, BACK DOOR (RH)</t>
  </si>
  <si>
    <t>KP-ISI-0097-30-PL</t>
  </si>
  <si>
    <t>FG-CN2-0299</t>
  </si>
  <si>
    <t>LEVER, FUEL LID (RH)</t>
  </si>
  <si>
    <t>KP-ISI-0165-04</t>
  </si>
  <si>
    <t>48154-49K00</t>
  </si>
  <si>
    <t>FG-CN2-0300</t>
  </si>
  <si>
    <t>BRACKET LEG SHIELD</t>
  </si>
  <si>
    <t>KP-KMI-0177-03</t>
  </si>
  <si>
    <t>11057-1029 B</t>
  </si>
  <si>
    <t>FG-CN2-0326</t>
  </si>
  <si>
    <t>BRACKET 1029</t>
  </si>
  <si>
    <t>KP-KMI-0177-02</t>
  </si>
  <si>
    <t>32170-2293 B</t>
  </si>
  <si>
    <t>FG-CN2-0327</t>
  </si>
  <si>
    <t>GUSSET PIVOT LH</t>
  </si>
  <si>
    <t>KP-KMI-0186-01</t>
  </si>
  <si>
    <t>32190-5013A</t>
  </si>
  <si>
    <t>FG-CN2-0328</t>
  </si>
  <si>
    <t>PIPE CROSS ENG MOUNT</t>
  </si>
  <si>
    <t>KP-KMI-0186-03</t>
  </si>
  <si>
    <t>32190-0744A</t>
  </si>
  <si>
    <t>FG-CN2-0329</t>
  </si>
  <si>
    <t>BRACKET ENGINE</t>
  </si>
  <si>
    <t>KP-YMI-0551-02-BD-S</t>
  </si>
  <si>
    <t>B3F-F6126-00</t>
  </si>
  <si>
    <t>FG-CN2-0330</t>
  </si>
  <si>
    <t>STEM HANDLE B3F</t>
  </si>
  <si>
    <t>KP-YMI-0551-03-BD-S</t>
  </si>
  <si>
    <t>B3F-F6238-00</t>
  </si>
  <si>
    <t>FG-CN2-0331</t>
  </si>
  <si>
    <t>REINF . B3F</t>
  </si>
  <si>
    <t>KP-YMI-0518-02</t>
  </si>
  <si>
    <t>BL1-F135Y-00</t>
  </si>
  <si>
    <t>FG-CN2-0334</t>
  </si>
  <si>
    <t>BRKT. COIL 2 ( BRKT. COIL )</t>
  </si>
  <si>
    <t>KP-YMI-0560-03</t>
  </si>
  <si>
    <t>FG-CN2-0335</t>
  </si>
  <si>
    <t>BRKT. 1 ( H. BRAKE HOSE 1 BS7</t>
  </si>
  <si>
    <t>KP-YMI-0560-02</t>
  </si>
  <si>
    <t>FG-CN2-0336</t>
  </si>
  <si>
    <t>BRKT. 2 ( H. BRAKE HOSE 1 BS7</t>
  </si>
  <si>
    <t>KP-YMI-0562-PL</t>
  </si>
  <si>
    <t>BS7-F587A-00</t>
  </si>
  <si>
    <t>FG-CN2-0337</t>
  </si>
  <si>
    <t>HOLDER BRAKE HOSE 4 BS7</t>
  </si>
  <si>
    <t>KP-YMI-0565-03</t>
  </si>
  <si>
    <t>B8D-F133E-00</t>
  </si>
  <si>
    <t>FG-CN2-0343</t>
  </si>
  <si>
    <t>BRKT. BOX 2 ( B. BTRY BOX 2 )</t>
  </si>
  <si>
    <t>KP-YMI-0590-CK</t>
  </si>
  <si>
    <t>B8D-F4118-00</t>
  </si>
  <si>
    <t>FG-CN2-0353</t>
  </si>
  <si>
    <t>STAY FUEL TANK 4</t>
  </si>
  <si>
    <t>KP-YMI-0518-03</t>
  </si>
  <si>
    <t>FG-CN2-0355</t>
  </si>
  <si>
    <t>BRACKET COIL BL1</t>
  </si>
  <si>
    <t>KP-YMI-0561-01</t>
  </si>
  <si>
    <t>BS7-F5887-00</t>
  </si>
  <si>
    <t>FG-CN2-0356</t>
  </si>
  <si>
    <t xml:space="preserve">HOLDER BRAKE HOSE 3 BS7 </t>
  </si>
  <si>
    <t>KP-YMI-0699-CK</t>
  </si>
  <si>
    <t>BK8-F256L-00</t>
  </si>
  <si>
    <t>FG-CN2-0379</t>
  </si>
  <si>
    <t>BRKT SENSOR 1 BK8</t>
  </si>
  <si>
    <t>KP-YMI-0057-HT</t>
  </si>
  <si>
    <t>5LW-E111F-00-HT</t>
  </si>
  <si>
    <t>FG-CN2-0389</t>
  </si>
  <si>
    <t>PLATE 5LW</t>
  </si>
  <si>
    <t>KP-YMI-0219-CK</t>
  </si>
  <si>
    <t>44D-E2233-00</t>
  </si>
  <si>
    <t>FG-CN2-0391</t>
  </si>
  <si>
    <t>PLATE GUIDE STOPPER 1 44D</t>
  </si>
  <si>
    <t>KP-YMI-0483-PL</t>
  </si>
  <si>
    <t>BK8-E5441-00</t>
  </si>
  <si>
    <t>FG-CN2-0394</t>
  </si>
  <si>
    <t>HOLDER CLUTCH WIRE BK8</t>
  </si>
  <si>
    <t>KP-KMI-0173-PL</t>
  </si>
  <si>
    <t>11056-7930A</t>
  </si>
  <si>
    <t>FG-CN2-0395</t>
  </si>
  <si>
    <t>RACKET 7930A</t>
  </si>
  <si>
    <t>KP-KMI-0174-PL</t>
  </si>
  <si>
    <t>11056-7931A</t>
  </si>
  <si>
    <t>FG-CN2-0396</t>
  </si>
  <si>
    <t>BRACKET 7931A</t>
  </si>
  <si>
    <t>KP-YMI-0106-01</t>
  </si>
  <si>
    <t>2D5-H454L-00</t>
  </si>
  <si>
    <t>FG-CN2-0397</t>
  </si>
  <si>
    <t>BRACKET STAY 2D5</t>
  </si>
  <si>
    <t>KP-YMI-0559-01</t>
  </si>
  <si>
    <t>KP-YMI-0559-01 / B04</t>
  </si>
  <si>
    <t>FG-CN2-0398</t>
  </si>
  <si>
    <t>BRKT. LICENSE  B04</t>
  </si>
  <si>
    <t>KP-YMI-0399-02</t>
  </si>
  <si>
    <t>KP-YMI-0399-02 / B04</t>
  </si>
  <si>
    <t>FG-CN2-0399</t>
  </si>
  <si>
    <t>PLATE ( BRKT. LICENSE B04 )</t>
  </si>
  <si>
    <t>KP-YMI-0268-CK</t>
  </si>
  <si>
    <t>1PA-F141F-00</t>
  </si>
  <si>
    <t>FG-CN2-0409</t>
  </si>
  <si>
    <t>BRKT. 1 (BRLT 3 1PA)</t>
  </si>
  <si>
    <t>KP-YMI-0459-CK</t>
  </si>
  <si>
    <t>BK6-F148V-00</t>
  </si>
  <si>
    <t>FG-CN2-0413</t>
  </si>
  <si>
    <t>BRKT. 2 BK6</t>
  </si>
  <si>
    <t>KP-KMI-0120-01</t>
  </si>
  <si>
    <t>11056-2568B</t>
  </si>
  <si>
    <t>FG-CN2-0414</t>
  </si>
  <si>
    <t>BRACKET 2568B</t>
  </si>
  <si>
    <t>KP-YMI-0093-CK</t>
  </si>
  <si>
    <t>KP-YMI-0093-PL/3KA-1</t>
  </si>
  <si>
    <t>FG-CN2-0431</t>
  </si>
  <si>
    <t>LEVER PUSH</t>
  </si>
  <si>
    <t>KP-YMI-0391-PL</t>
  </si>
  <si>
    <t>KP-YMI-0391-PL/2TP-F</t>
  </si>
  <si>
    <t>FG-CN2-0435</t>
  </si>
  <si>
    <t>BRKT UNDER COVER 1 2TP</t>
  </si>
  <si>
    <t>KP-YMI-0572-CK</t>
  </si>
  <si>
    <t>B8D-F4116-00</t>
  </si>
  <si>
    <t>FG-CN2-0448</t>
  </si>
  <si>
    <t>PLATE L ( STAY FUEL TANK 2 )</t>
  </si>
  <si>
    <t>B8D-F4117-00</t>
  </si>
  <si>
    <t>FG-CN2-0449</t>
  </si>
  <si>
    <t>PLATE R ( STAY FUEL TANK 3 )</t>
  </si>
  <si>
    <t>KP-YMI-0589-PL</t>
  </si>
  <si>
    <t>KP-YMI-0589-PL/B8D-F</t>
  </si>
  <si>
    <t>FG-CN2-0450</t>
  </si>
  <si>
    <t>PLATE ( PLATE FITTING )</t>
  </si>
  <si>
    <t>KP-YMI-0393-PL</t>
  </si>
  <si>
    <t>KP-YMI-0393-PL /2TP</t>
  </si>
  <si>
    <t>FG-CN2-0490</t>
  </si>
  <si>
    <t>BRKT. 3 (B.UNDER COVER 3) 2TP</t>
  </si>
  <si>
    <t>KP-YMI-0664-PL</t>
  </si>
  <si>
    <t>FG-CN2-0499</t>
  </si>
  <si>
    <t>KP-YMI-0665-PL</t>
  </si>
  <si>
    <t>FG-CN2-0500</t>
  </si>
  <si>
    <t>HOLDER BRAKE HOSE 1</t>
  </si>
  <si>
    <t>KP-YMI-0401-01</t>
  </si>
  <si>
    <t>FG-CN2-0508</t>
  </si>
  <si>
    <t>BRKT. 1 ( BRKT. 1 B04 )</t>
  </si>
  <si>
    <t>KP-YMI-0402-01</t>
  </si>
  <si>
    <t>FG-CN2-0509</t>
  </si>
  <si>
    <t>BRKT. 2 ( BRKT. 2 B04 )</t>
  </si>
  <si>
    <t>KP-YMI-0337-CK</t>
  </si>
  <si>
    <t>KP-YMI-337-CK / 2DP</t>
  </si>
  <si>
    <t>FG-CN2-0522</t>
  </si>
  <si>
    <t>BRKT 7 2DP</t>
  </si>
  <si>
    <t>KP-KMI-0204-PL</t>
  </si>
  <si>
    <t>KP-KMI-0204-PL / 132</t>
  </si>
  <si>
    <t>FG-CN2-0523</t>
  </si>
  <si>
    <t>PLATE 2610</t>
  </si>
  <si>
    <t>KP-KMI-0209-PL</t>
  </si>
  <si>
    <t>KP-KMI-0209-PL/132</t>
  </si>
  <si>
    <t>FG-CN2-0524</t>
  </si>
  <si>
    <t>PLATE 2614</t>
  </si>
  <si>
    <t>KP-KMI-0210-PL</t>
  </si>
  <si>
    <t>KP-KMI-0210-PL / 132</t>
  </si>
  <si>
    <t>FG-CN2-0525</t>
  </si>
  <si>
    <t>PLATE 2616</t>
  </si>
  <si>
    <t>KP-KMI-0203-PL</t>
  </si>
  <si>
    <t>FG-CN2-0528</t>
  </si>
  <si>
    <t>GUIDE CHAIN</t>
  </si>
  <si>
    <t>KP-YMI-0438-02</t>
  </si>
  <si>
    <t>FG-CN2-0538</t>
  </si>
  <si>
    <t>BRKT SIDE STAND ( BRKT ENG 1 )</t>
  </si>
  <si>
    <t>KP-YMI-0438-01</t>
  </si>
  <si>
    <t>FG-CN2-0541</t>
  </si>
  <si>
    <t>PLATE ENG MOUNT ( BRKT ENG 1 )</t>
  </si>
  <si>
    <t>KP-KMI-0200-03</t>
  </si>
  <si>
    <t>KP-KMI-0200-03 /2050</t>
  </si>
  <si>
    <t>FG-CN2-0553</t>
  </si>
  <si>
    <t>BRKT 2050</t>
  </si>
  <si>
    <t>KP-KMI-0201-02</t>
  </si>
  <si>
    <t>KP-KMI-0201-02 /2061</t>
  </si>
  <si>
    <t>FG-CN2-0554</t>
  </si>
  <si>
    <t>BRKT 2061</t>
  </si>
  <si>
    <t>KP-KMI-0201-03</t>
  </si>
  <si>
    <t>KP-KMI-0201-03 /2252</t>
  </si>
  <si>
    <t>FG-CN2-0555</t>
  </si>
  <si>
    <t>BRKT. 2252</t>
  </si>
  <si>
    <t>KP-YMI-0115-HT</t>
  </si>
  <si>
    <t>KP-YMI-0115-HT / 1S7</t>
  </si>
  <si>
    <t>FG-CN2-0558</t>
  </si>
  <si>
    <t>PLATE 1S7</t>
  </si>
  <si>
    <t>KP-KMI-0198-02</t>
  </si>
  <si>
    <t>FG-CN2-0559</t>
  </si>
  <si>
    <t>BRKT 2062</t>
  </si>
  <si>
    <t>KP-YMI-0484-PL</t>
  </si>
  <si>
    <t>KP-YMI-0484-PL / B74</t>
  </si>
  <si>
    <t>FG-CN2-0560</t>
  </si>
  <si>
    <t>BRKT., REFLECTOR 1 B74</t>
  </si>
  <si>
    <t>KP-YMI-0641-02</t>
  </si>
  <si>
    <t>KP-YMI-0641-02 / 2DP</t>
  </si>
  <si>
    <t>FG-CN2-0561</t>
  </si>
  <si>
    <t>BRACKET HANDLE COVER 1 2DP</t>
  </si>
  <si>
    <t>KP-YMI-0641-03</t>
  </si>
  <si>
    <t>KP-YMI-0641-03 / 2DP</t>
  </si>
  <si>
    <t>FG-CN2-0562</t>
  </si>
  <si>
    <t>BRACKET HANDLE COVER 2 2DP</t>
  </si>
  <si>
    <t>KP-YMI-0641-04</t>
  </si>
  <si>
    <t>KP-YMI-0641-04 / 2DP</t>
  </si>
  <si>
    <t>FG-CN2-0563</t>
  </si>
  <si>
    <t>BRACKET HANDLE COVER 3 2DP</t>
  </si>
  <si>
    <t>KP-YMI-0643-PL</t>
  </si>
  <si>
    <t>BS7-F1586-01</t>
  </si>
  <si>
    <t>FG-CN2-0564</t>
  </si>
  <si>
    <t>KP-KMI-0223-01</t>
  </si>
  <si>
    <t>11057-2571</t>
  </si>
  <si>
    <t>FG-CN2-0566</t>
  </si>
  <si>
    <t>BRKT 2571 (BRKT LOCK)</t>
  </si>
  <si>
    <t>KP-KMI-0217-03</t>
  </si>
  <si>
    <t>FG-CN2-0569</t>
  </si>
  <si>
    <t>BRKT. 2405 ( STAY COMP 0687 )</t>
  </si>
  <si>
    <t>FG-CN2-0570</t>
  </si>
  <si>
    <t>BRKT. 2054</t>
  </si>
  <si>
    <t>KP-KMI-0211-03</t>
  </si>
  <si>
    <t>KP-KMI-0211-03 /2436</t>
  </si>
  <si>
    <t>FG-CN2-0573</t>
  </si>
  <si>
    <t>BRKT. 2436</t>
  </si>
  <si>
    <t>KP-KMI-0213-05</t>
  </si>
  <si>
    <t>KP-KMI-0213-05 /2495</t>
  </si>
  <si>
    <t>FG-CN2-0575</t>
  </si>
  <si>
    <t>BRKT. 2495 (STAY COMP0695)</t>
  </si>
  <si>
    <t>KP-KMI-0213-09</t>
  </si>
  <si>
    <t>KP-KMI-0213-09 /2496</t>
  </si>
  <si>
    <t>FG-CN2-0576</t>
  </si>
  <si>
    <t>BRKT. 2496 (STAY COMP 0695)</t>
  </si>
  <si>
    <t>KP-YMI-0336-01</t>
  </si>
  <si>
    <t>KP-YMI-0336-01 / 2DP</t>
  </si>
  <si>
    <t>FG-CN2-0577</t>
  </si>
  <si>
    <t>REINF. 2DP</t>
  </si>
  <si>
    <t>KP-KMI-0208-03</t>
  </si>
  <si>
    <t>KP-KMI-208-03 / 2043</t>
  </si>
  <si>
    <t>FG-CN2-0578</t>
  </si>
  <si>
    <t>BRACKET 2043 (STAND SIDE 0155)</t>
  </si>
  <si>
    <t>KP-KMI-0211-01</t>
  </si>
  <si>
    <t>KP-KMI-0211-01 /2434</t>
  </si>
  <si>
    <t>FG-CN2-0579</t>
  </si>
  <si>
    <t>BRKT. 2434</t>
  </si>
  <si>
    <t>KP-KMI-0211-02</t>
  </si>
  <si>
    <t>KP-KMI-0211-02 /2435</t>
  </si>
  <si>
    <t>FG-CN2-0580</t>
  </si>
  <si>
    <t>BRKT. 2435</t>
  </si>
  <si>
    <t>FG-YMI-0003</t>
  </si>
  <si>
    <t>FG-CN2-0582</t>
  </si>
  <si>
    <t>CROSS BAR COMP 3KA</t>
  </si>
  <si>
    <t>KP-KMI-0212-03</t>
  </si>
  <si>
    <t>FG-CN2-0585</t>
  </si>
  <si>
    <t>BRKT. 2399 ( STAY COMP 0692 )</t>
  </si>
  <si>
    <t>KP-YMI-0489-02</t>
  </si>
  <si>
    <t>KP-YMI-0489-02 / B74</t>
  </si>
  <si>
    <t>FG-CN2-0596</t>
  </si>
  <si>
    <t>PATCH B74-F1657-00</t>
  </si>
  <si>
    <t>KP-YMI-0489-03</t>
  </si>
  <si>
    <t>KP-YMI-0489-03 / B74</t>
  </si>
  <si>
    <t>FG-CN2-0597</t>
  </si>
  <si>
    <t>BRKT. 2 B74-F1689-00</t>
  </si>
  <si>
    <t>KP-KMI-0258-01</t>
  </si>
  <si>
    <t>FG-CN2-0600</t>
  </si>
  <si>
    <t>PLATE 0045 ( ADJUSTER CHAIN ) 33040-0045</t>
  </si>
  <si>
    <t>KP-KMI-0268-01</t>
  </si>
  <si>
    <t>FG-CN2-0601</t>
  </si>
  <si>
    <t>BRKT 2525</t>
  </si>
  <si>
    <t>KP-KMI-0268-02</t>
  </si>
  <si>
    <t>FG-CN2-0602</t>
  </si>
  <si>
    <t>BRKT 2526</t>
  </si>
  <si>
    <t>KP-KMI-0256-03</t>
  </si>
  <si>
    <t>KP-KMI-0256-03 /2611</t>
  </si>
  <si>
    <t>FG-CN2-0603</t>
  </si>
  <si>
    <t>BRKT 2611</t>
  </si>
  <si>
    <t>KP-KMI-0256-02</t>
  </si>
  <si>
    <t>KP-KMI-0256-02 /2279</t>
  </si>
  <si>
    <t>FG-CN2-0604</t>
  </si>
  <si>
    <t>BRKT 2279</t>
  </si>
  <si>
    <t>KP-KMI-0256-01</t>
  </si>
  <si>
    <t>KP-KMI-0256-01 /1583</t>
  </si>
  <si>
    <t>FG-CN2-0605</t>
  </si>
  <si>
    <t>BRKT 1583</t>
  </si>
  <si>
    <t>KP-KMI-0268-03</t>
  </si>
  <si>
    <t>FG-CN2-0606</t>
  </si>
  <si>
    <t>BRKT 2527</t>
  </si>
  <si>
    <t>KP-KMI-0266-CK</t>
  </si>
  <si>
    <t>KP-KMI-0266-CK /0964</t>
  </si>
  <si>
    <t>FG-CN2-0607</t>
  </si>
  <si>
    <t>GUSSET 0964</t>
  </si>
  <si>
    <t>KP-KMI-0267-CK</t>
  </si>
  <si>
    <t>KP-KMI-0267-CK /0965</t>
  </si>
  <si>
    <t>FG-CN2-0608</t>
  </si>
  <si>
    <t>GUSSET 0965</t>
  </si>
  <si>
    <t>KP-KMI-0265-03</t>
  </si>
  <si>
    <t>KP-KMI-0265-03 /7670</t>
  </si>
  <si>
    <t>FG-CN2-0609</t>
  </si>
  <si>
    <t>BRKT 7670</t>
  </si>
  <si>
    <t>KP-YMI-0705-04</t>
  </si>
  <si>
    <t>KP-YMI-0705-04 / B9Y</t>
  </si>
  <si>
    <t>FG-CN2-0626</t>
  </si>
  <si>
    <t>BRKT. HORN (REINF. C. MEMBER B9Y</t>
  </si>
  <si>
    <t>KP-YMI-0708-02</t>
  </si>
  <si>
    <t>KP-YMI-0708-02 / B9Y</t>
  </si>
  <si>
    <t>FG-CN2-0627</t>
  </si>
  <si>
    <t>HOLDER WIRE 2 B9Y</t>
  </si>
  <si>
    <t>KP-YMI-0709-02</t>
  </si>
  <si>
    <t>KP-YMI-0709-02 / B9Y</t>
  </si>
  <si>
    <t>FG-CN2-0628</t>
  </si>
  <si>
    <t>HOLDER HARNESS B9Y</t>
  </si>
  <si>
    <t>58814-52S00-000</t>
  </si>
  <si>
    <t>FG-CN2-0632</t>
  </si>
  <si>
    <t>BRKT. WIPER LINK SIDE</t>
  </si>
  <si>
    <t>KP-KMI-0290-01</t>
  </si>
  <si>
    <t>FG-CN2-0634</t>
  </si>
  <si>
    <t>BRKT. 7920 ( STAY COMP 0732 )</t>
  </si>
  <si>
    <t>2DPF2117100080</t>
  </si>
  <si>
    <t>FG-CN2-0641</t>
  </si>
  <si>
    <t>CAP  2DP EXPORT</t>
  </si>
  <si>
    <t>KP-YMI-0761-01</t>
  </si>
  <si>
    <t>BEJF2365000080</t>
  </si>
  <si>
    <t>FG-CN2-0644</t>
  </si>
  <si>
    <t>BRKT 2 (HOLDER WIRE 1 BEJ)</t>
  </si>
  <si>
    <t>FG-CN2-0647</t>
  </si>
  <si>
    <t>FG-CN2-0648</t>
  </si>
  <si>
    <t>FG-CN2-0649</t>
  </si>
  <si>
    <t>BRKT. (BRK. SIDE STAND) 2PH</t>
  </si>
  <si>
    <t>FG-CN2-0650</t>
  </si>
  <si>
    <t>HINGE SEAT 54P</t>
  </si>
  <si>
    <t>KP-YMI-0745-CK</t>
  </si>
  <si>
    <t>BDJF133L000080</t>
  </si>
  <si>
    <t>FG-CN2-0654</t>
  </si>
  <si>
    <t>BRKT (BRKT PIPE 2)</t>
  </si>
  <si>
    <t>KP-YMI-0754-01</t>
  </si>
  <si>
    <t>FG-CN2-0655</t>
  </si>
  <si>
    <t>PLATE (BRKT 1 BDJ)</t>
  </si>
  <si>
    <t>FG-CN2-0658</t>
  </si>
  <si>
    <t>FG-CN1-0532</t>
  </si>
  <si>
    <t>FG-CN1-0533</t>
  </si>
  <si>
    <t>KP-AHM-0356-03</t>
  </si>
  <si>
    <t>KP-AHM-0357-03</t>
  </si>
  <si>
    <t>NO PART</t>
  </si>
  <si>
    <t>KP-KYB-0032-PL</t>
  </si>
  <si>
    <t>FG-CN1-0038</t>
  </si>
  <si>
    <t>RING NUT</t>
  </si>
  <si>
    <t>KAYABA</t>
  </si>
  <si>
    <t>31010-0122</t>
  </si>
  <si>
    <t>KP-YMI-0340-PL</t>
  </si>
  <si>
    <t>2DP-F2117-00</t>
  </si>
  <si>
    <t>FG-YMI-0003 / 3KA</t>
  </si>
  <si>
    <t>KP-YMI-0766-CK</t>
  </si>
  <si>
    <t>-</t>
  </si>
  <si>
    <t>KP-AHM-0209-PL</t>
  </si>
  <si>
    <t>KP-KYB-0022-MC</t>
  </si>
  <si>
    <t>KP-HMM-0037-PR</t>
  </si>
  <si>
    <t>BOS RODTIE OLD</t>
  </si>
  <si>
    <t>POSH HANDLE K1A</t>
  </si>
  <si>
    <t>KP-YMI-0735-02</t>
  </si>
  <si>
    <t>BEJ131A000080</t>
  </si>
  <si>
    <t>PIPE (BRKT SWITCH BEJ )</t>
  </si>
  <si>
    <t>KP-YMI-0762-15</t>
  </si>
  <si>
    <t>BEJF6298000080</t>
  </si>
  <si>
    <t>PLATE (HANDEL COMP BEJ)</t>
  </si>
  <si>
    <t>KP-YMI-0760-01</t>
  </si>
  <si>
    <t>BEJF1587000080</t>
  </si>
  <si>
    <t>STAY., 1 (STAY FENDER)</t>
  </si>
  <si>
    <t>KP-YMI-0760-02</t>
  </si>
  <si>
    <t>2PH-F134V-00</t>
  </si>
  <si>
    <t>STAY., 2 (STAY FENDER )</t>
  </si>
  <si>
    <t>PLATE HANDLE STOPPER ( K97 )</t>
  </si>
  <si>
    <t>PLATE STEERING STOP ( MARKING ) kecil</t>
  </si>
  <si>
    <t>PLATE STEERING STOP ( TANPA MARKING )</t>
  </si>
  <si>
    <t>KP-YMI-0365-01</t>
  </si>
  <si>
    <t>KP-YMI-0740-02</t>
  </si>
  <si>
    <t>BEJ-F1312-00</t>
  </si>
  <si>
    <t>FG-CN2-0662</t>
  </si>
  <si>
    <t>STOPPER STEERING HEAD BEJ</t>
  </si>
  <si>
    <t>KP-YMI-0760-03</t>
  </si>
  <si>
    <t>BEJF3774000080</t>
  </si>
  <si>
    <t>FG-CN2-0663</t>
  </si>
  <si>
    <t>PLATE (STAY FENDER 1) BEJ</t>
  </si>
  <si>
    <t>KP-AHM-0204-02-PR</t>
  </si>
  <si>
    <t>KP-KYB-0112-PR</t>
  </si>
  <si>
    <t>KP-KYB-0138-PR</t>
  </si>
  <si>
    <t>KP-AHM-0267-07-PR</t>
  </si>
  <si>
    <t>KP-AHM-0268-07-PR</t>
  </si>
  <si>
    <t>KP-AHM-0266-10</t>
  </si>
  <si>
    <t>KP-AHM-0266-05</t>
  </si>
  <si>
    <t>KP-KYB-0020-MC</t>
  </si>
  <si>
    <t>KP-AHM-0388-02-PR-P</t>
  </si>
  <si>
    <t>KP-AHM-0388-03-PR-p</t>
  </si>
  <si>
    <t>KP-AHM-0393-05-PR-P</t>
  </si>
  <si>
    <t>KP-AHM-0394-04-PR-P</t>
  </si>
  <si>
    <t>KP-AHM-0396-06-PL</t>
  </si>
  <si>
    <t>FG-YMI-0435 / B65</t>
  </si>
  <si>
    <t>GUSSET. 1</t>
  </si>
  <si>
    <t>FG-YMI-0436 / B65</t>
  </si>
  <si>
    <t>GUSSET. 2</t>
  </si>
  <si>
    <t>FG-YMI-0747</t>
  </si>
  <si>
    <t>FG-CN2-0618</t>
  </si>
  <si>
    <t>GUSSET. 1 (EXPORT)</t>
  </si>
  <si>
    <t>FG-YMI-0748</t>
  </si>
  <si>
    <t>FG-CN2-0619</t>
  </si>
  <si>
    <t>GUSSET. 2 (EXPORT)</t>
  </si>
  <si>
    <t>KP-KYB-0183-PR</t>
  </si>
  <si>
    <t>KP-KYB-0086-PR</t>
  </si>
  <si>
    <t>KP-AHM-0166-09-PR-p</t>
  </si>
  <si>
    <t>KP-KYB-0088-PR</t>
  </si>
  <si>
    <t>KP-AHM-0304-02-pr</t>
  </si>
  <si>
    <t>MT-103105-P</t>
  </si>
  <si>
    <t>KP-AHM-0364-02</t>
  </si>
  <si>
    <t>KP-AHM-0302-06-PR-P</t>
  </si>
  <si>
    <t>KP-AHM-0166-13-MC</t>
  </si>
  <si>
    <t>KP-AHM-0292-01-PR-p</t>
  </si>
  <si>
    <t>MT-103102-P</t>
  </si>
  <si>
    <t>KP-AHM-0307-03</t>
  </si>
  <si>
    <t>KP-AHM-0308-03</t>
  </si>
  <si>
    <t>KP-AHM-0293-12-PR-P</t>
  </si>
  <si>
    <t>KP-AHM-0314-06</t>
  </si>
  <si>
    <t>KP-DNI-0091-PT</t>
  </si>
  <si>
    <t>KP-DNI-0092-PT</t>
  </si>
  <si>
    <t>KP-DNI-0123-PL</t>
  </si>
  <si>
    <t>KP-DNI-0140-PT</t>
  </si>
  <si>
    <t>KP-KYB-0153-PL</t>
  </si>
  <si>
    <t>KP-KYB-0171-PL</t>
  </si>
  <si>
    <t>KP-KYB-0154-PL</t>
  </si>
  <si>
    <t>KP-KYB-0082-PL</t>
  </si>
  <si>
    <t>12201-02527-OZ1</t>
  </si>
  <si>
    <t>FG-CN1-0066</t>
  </si>
  <si>
    <t>SPRING GUIDE</t>
  </si>
  <si>
    <t>KP-AHM-0291-07-C3</t>
  </si>
  <si>
    <t>FG-TAC-0015</t>
  </si>
  <si>
    <t>KP-KYB-0040-PL</t>
  </si>
  <si>
    <t xml:space="preserve">PLATE A (K41A) </t>
  </si>
  <si>
    <t>KP-KYB-0115-10-PL</t>
  </si>
  <si>
    <t>KP-KYB-0006-pl</t>
  </si>
  <si>
    <t>BRKT. (BRKT. 6) old</t>
  </si>
  <si>
    <t>BRKT. ( BRKT. BS7 ) tebal non spot</t>
  </si>
  <si>
    <t>KP-YMI-0518</t>
  </si>
  <si>
    <t>BRKT. (HOLDER BRAKE HOSE 3)B6W</t>
  </si>
  <si>
    <t>STAY. 2 BBS (F116E)</t>
  </si>
  <si>
    <t>HOLDER CLUTCH WIRE 2MS  platting</t>
  </si>
  <si>
    <t>KP-YMI-0491-PL</t>
  </si>
  <si>
    <t>BG6-E5199-00</t>
  </si>
  <si>
    <t>BRKT 7 MAIN STAND 1 B74</t>
  </si>
  <si>
    <t>1WD</t>
  </si>
  <si>
    <t>KP-YMI-0467-CK</t>
  </si>
  <si>
    <t>B74-F1249</t>
  </si>
  <si>
    <t>KP-YMI-0211-PL</t>
  </si>
  <si>
    <t>54P-F4726-00</t>
  </si>
  <si>
    <t>KP-YMI-0720-PL</t>
  </si>
  <si>
    <t>2MS-E5441-10</t>
  </si>
  <si>
    <t>HOLDER CLUTCH WIRE 2MS NON PLATTING</t>
  </si>
  <si>
    <t>50503-K25-9000</t>
  </si>
  <si>
    <t>50115-K84 -9001-H1</t>
  </si>
  <si>
    <t>PLATE  R BOTTOM K84</t>
  </si>
  <si>
    <t>50116-K84 -9001-H1</t>
  </si>
  <si>
    <t>PLATE  L BOTTOM K84</t>
  </si>
  <si>
    <t>KP-AHM-0358-04</t>
  </si>
  <si>
    <t>FG-CN1-0534</t>
  </si>
  <si>
    <t>STAY MUFLER FR (ACO1)</t>
  </si>
  <si>
    <t>KP-AHM-0358-05</t>
  </si>
  <si>
    <t>FG-CN1-0535</t>
  </si>
  <si>
    <t>STAY MUFLER RR (ACO1)</t>
  </si>
  <si>
    <t>FG-AHM-0363</t>
  </si>
  <si>
    <t>FG-CN1-0536</t>
  </si>
  <si>
    <t>BRKT. CUSH UP ACO1</t>
  </si>
  <si>
    <t>K45</t>
  </si>
  <si>
    <t>K56A</t>
  </si>
  <si>
    <t>BRACKET (BRKT RR CUSHION) K56F tanduk</t>
  </si>
  <si>
    <t>KP-KYB-0089-PR</t>
  </si>
  <si>
    <t>KP-KYB-0102-PL</t>
  </si>
  <si>
    <t>( B04-F175T-00 )</t>
  </si>
  <si>
    <t>KP-YMI-0402-03</t>
  </si>
  <si>
    <t>( B04-F175U-00 )</t>
  </si>
  <si>
    <t>FG-CN2-0185</t>
  </si>
  <si>
    <t>BRKT. 4 ( BRKT. 1 B04 )-SPOT</t>
  </si>
  <si>
    <t>BRKT. RR FOOTREST 9</t>
  </si>
  <si>
    <t>BRKT. FOOTREST 1</t>
  </si>
  <si>
    <t>KP-YMI-0573-CK</t>
  </si>
  <si>
    <t>STAY. 1 (STAY LOCK) BX9/BBS</t>
  </si>
  <si>
    <t>KP-YMI-0664-pl</t>
  </si>
  <si>
    <t>BRKT (HOLDER BRAKE HOSE 3 bbs</t>
  </si>
  <si>
    <t>KP-KMI-0193-CK</t>
  </si>
  <si>
    <t>GUSSET 2350</t>
  </si>
  <si>
    <t>KP-KMI-0192-CK</t>
  </si>
  <si>
    <t>GUSSET 2349</t>
  </si>
  <si>
    <t>BX9-F113G-00</t>
  </si>
  <si>
    <t>BRKT. ( BRKT. BS7 ) SPOT tebal</t>
  </si>
  <si>
    <t>KP-KMI-0190-CK</t>
  </si>
  <si>
    <t>KP-ISI-0217-CK</t>
  </si>
  <si>
    <t>BRKT., 8</t>
  </si>
  <si>
    <t>KP-ISI-0174-CK</t>
  </si>
  <si>
    <t>61117-52S00-000</t>
  </si>
  <si>
    <t>KP-YMI-0703-PL</t>
  </si>
  <si>
    <t>BBP-E4146-00</t>
  </si>
  <si>
    <t>PLATE</t>
  </si>
  <si>
    <t>11056-5010</t>
  </si>
  <si>
    <t>BRACKET 5010</t>
  </si>
  <si>
    <t>11056-5011</t>
  </si>
  <si>
    <t>BRACKET 5011</t>
  </si>
  <si>
    <t>BDJ-F7275-00</t>
  </si>
  <si>
    <t>KP-YMI-0704-CK</t>
  </si>
  <si>
    <t>BBPF1346000080</t>
  </si>
  <si>
    <t>FG-CN2-0659</t>
  </si>
  <si>
    <t>BRKT., TANK FITTING BBP</t>
  </si>
  <si>
    <t>KP-YMI-0798-CK</t>
  </si>
  <si>
    <t>1FGF133E0000M0</t>
  </si>
  <si>
    <t>FG-CN2-0660</t>
  </si>
  <si>
    <t>BRKT., BOX 2 1FD</t>
  </si>
  <si>
    <t>KP-YMI-0727-CK</t>
  </si>
  <si>
    <t>1DYF1321000080</t>
  </si>
  <si>
    <t>FG-CN2-0661</t>
  </si>
  <si>
    <t xml:space="preserve">STAY SIDE COVER  1 1DY </t>
  </si>
  <si>
    <t>STEERING SHAFT</t>
  </si>
  <si>
    <t>FG-KYB-5050</t>
  </si>
  <si>
    <t>13001-07613</t>
  </si>
  <si>
    <t>FG-CN2-0004</t>
  </si>
  <si>
    <t>STEERING SHAFT 2PH</t>
  </si>
  <si>
    <t>FG-KYB-5022</t>
  </si>
  <si>
    <t>13001-62151</t>
  </si>
  <si>
    <t>FG-CN2-0007</t>
  </si>
  <si>
    <t>STEERING SHAFT 45P</t>
  </si>
  <si>
    <t>FG-KYB-5031</t>
  </si>
  <si>
    <t>13001-72124</t>
  </si>
  <si>
    <t>FG-CN2-0008</t>
  </si>
  <si>
    <t>STEERING SHAFT 50C</t>
  </si>
  <si>
    <t>FG-KYB-5046</t>
  </si>
  <si>
    <t>13001-82156</t>
  </si>
  <si>
    <t>FG-CN2-0009</t>
  </si>
  <si>
    <t>STEERING SHAFT 5TL</t>
  </si>
  <si>
    <t>FG-KYB-5015</t>
  </si>
  <si>
    <t>13001-82176</t>
  </si>
  <si>
    <t>FG-CN2-0011</t>
  </si>
  <si>
    <t>STEERING SHAFT 176</t>
  </si>
  <si>
    <t>FG-KYB-5025</t>
  </si>
  <si>
    <t>13001-92177</t>
  </si>
  <si>
    <t>FG-CN2-0014</t>
  </si>
  <si>
    <t>STEERING SHAFT 44D</t>
  </si>
  <si>
    <t>FG-KYB-5023</t>
  </si>
  <si>
    <t>13001-62152</t>
  </si>
  <si>
    <t>FG-CN2-0403</t>
  </si>
  <si>
    <t>STEERING SHAFT 152</t>
  </si>
  <si>
    <t>FG-KYB-5030</t>
  </si>
  <si>
    <t>13001-92180</t>
  </si>
  <si>
    <t>FG-CN2-0404</t>
  </si>
  <si>
    <t>STEERING SHAFT 180</t>
  </si>
  <si>
    <t>FG-KYB-5052</t>
  </si>
  <si>
    <t>13001-07655</t>
  </si>
  <si>
    <t>FG-CN2-0405</t>
  </si>
  <si>
    <t>STEERING SHAFT B3M</t>
  </si>
  <si>
    <t xml:space="preserve">CUSTOMER </t>
  </si>
  <si>
    <t>KATEGORI</t>
  </si>
  <si>
    <t>TOTAL PART ( ITEM )</t>
  </si>
  <si>
    <t>STOCK ON HAND (%) BY ITEM</t>
  </si>
  <si>
    <t>CNC CIPTA</t>
  </si>
  <si>
    <t>FAST MOVING</t>
  </si>
  <si>
    <t>MEDIUM MOVING</t>
  </si>
  <si>
    <t>SLOW MOVING</t>
  </si>
  <si>
    <t>CNC CEMERLANG</t>
  </si>
  <si>
    <t>MONITORING LEVEL STOCK FINISHGOOD CIPTA</t>
  </si>
  <si>
    <t>MONITORING LEVEL STOCK FINISHGOOD CEMERLANG</t>
  </si>
  <si>
    <t>FG-CN2-0664</t>
  </si>
  <si>
    <t>FG-CN2-0665</t>
  </si>
  <si>
    <t>FG-CN2-0666</t>
  </si>
  <si>
    <t>FG-CN2-0667</t>
  </si>
  <si>
    <t>FG-CN2-0668</t>
  </si>
  <si>
    <t>FG-CN2-0669</t>
  </si>
  <si>
    <t>BRKT.1 B3M</t>
  </si>
  <si>
    <t>FG-CN2-0670</t>
  </si>
  <si>
    <t>FG-CN2-0671</t>
  </si>
  <si>
    <t xml:space="preserve">HOLDER CLUTCH WIRE 2MS  </t>
  </si>
  <si>
    <t>FG-CN2-0672</t>
  </si>
  <si>
    <t>FG-CN2-0673</t>
  </si>
  <si>
    <t>FG-CN2-0674</t>
  </si>
  <si>
    <t>FG-CN2-0675</t>
  </si>
  <si>
    <t>FG-CN2-0677</t>
  </si>
  <si>
    <t>REINF (HANDLE COMP BEJ)</t>
  </si>
  <si>
    <t>FG-CN2-0678</t>
  </si>
  <si>
    <t>STAY., 3 (STAY., 1)</t>
  </si>
  <si>
    <t>FG-CN2-0679</t>
  </si>
  <si>
    <t>STAY., 4 (STAY., 2)</t>
  </si>
  <si>
    <t>FG-CN2-0680</t>
  </si>
  <si>
    <t>REINF 1 (BRKT SIDE STAND BEJ)</t>
  </si>
  <si>
    <t>KP-YMI-0695-PL</t>
  </si>
  <si>
    <t>KP-YMI-0093-PL</t>
  </si>
  <si>
    <t>KP-YMI-0370-PL</t>
  </si>
  <si>
    <t>KP-YMI-0386-PL</t>
  </si>
  <si>
    <t>KP-YMI-0388-PL</t>
  </si>
  <si>
    <t>KP-YMI-0696-PL</t>
  </si>
  <si>
    <t>KP-YMI-0467-PL</t>
  </si>
  <si>
    <t>KP-YMI-0762-03</t>
  </si>
  <si>
    <t>BEJF6238000080</t>
  </si>
  <si>
    <t>KP-YMI-0738-01</t>
  </si>
  <si>
    <t>BEJF122C000080</t>
  </si>
  <si>
    <t>KP-YMI-0739-01</t>
  </si>
  <si>
    <t>BEJF122D000080</t>
  </si>
  <si>
    <t>KP-YMI-0737-02</t>
  </si>
  <si>
    <t>BEJF146R000080</t>
  </si>
  <si>
    <t>FORECAST / PO</t>
  </si>
  <si>
    <t>FG-CN2-0681</t>
  </si>
  <si>
    <t>BRKT., UNDER COVER 1</t>
  </si>
  <si>
    <t>FG-CN2-0682</t>
  </si>
  <si>
    <t>COVER RESERVE TANK</t>
  </si>
  <si>
    <t>FG-CN2-0683</t>
  </si>
  <si>
    <t>HOLDER WIRE 1</t>
  </si>
  <si>
    <t>FG-CN2-0684</t>
  </si>
  <si>
    <t>BRKT.,10</t>
  </si>
  <si>
    <t>FG-CN2-0685</t>
  </si>
  <si>
    <t>BRKT HANDLE 1</t>
  </si>
  <si>
    <t>FG-CN2-0686</t>
  </si>
  <si>
    <t>BRKT.,8</t>
  </si>
  <si>
    <t>FG-CN2-0687</t>
  </si>
  <si>
    <t>BRKT.,9</t>
  </si>
  <si>
    <t>FG-CN2-0688</t>
  </si>
  <si>
    <t>BRKT.,</t>
  </si>
  <si>
    <t>BDJF8283000080</t>
  </si>
  <si>
    <t>50CF5888000080</t>
  </si>
  <si>
    <t>BEJF3317000080</t>
  </si>
  <si>
    <t>BGJF833G000080</t>
  </si>
  <si>
    <t>BEJF6223000080</t>
  </si>
  <si>
    <t>BGJF833E000080</t>
  </si>
  <si>
    <t>BGJF833F000080</t>
  </si>
  <si>
    <t>BEJF1168000080</t>
  </si>
  <si>
    <t>KP-YMI-0743-01</t>
  </si>
  <si>
    <t>KP-YMI-0726-PL</t>
  </si>
  <si>
    <t>KP-YMI-0723-CK</t>
  </si>
  <si>
    <t>KP-YMI-0762-11</t>
  </si>
  <si>
    <t>KP-YMI-0721-PL</t>
  </si>
  <si>
    <t>KP-YMI-0722-PL</t>
  </si>
  <si>
    <t>KP-YMI-0741-01</t>
  </si>
  <si>
    <t>A</t>
  </si>
  <si>
    <t>PERIODE OKTOBER 2022</t>
  </si>
  <si>
    <t>FG-CN2-0689</t>
  </si>
  <si>
    <t>BRKT</t>
  </si>
  <si>
    <t>FG-CN2-0690</t>
  </si>
  <si>
    <t>BRKT HANDLE COVER 1</t>
  </si>
  <si>
    <t>FG-CN2-0691</t>
  </si>
  <si>
    <t>BRKT HANDLE COVER 2</t>
  </si>
  <si>
    <t>FG-CN2-0692</t>
  </si>
  <si>
    <t>STAY</t>
  </si>
  <si>
    <t>FG-CN2-0693</t>
  </si>
  <si>
    <t>PATCH, 1 B3M</t>
  </si>
  <si>
    <t>FG-CN2-0694</t>
  </si>
  <si>
    <t>STAY, PLATE B3M</t>
  </si>
  <si>
    <t>FG-CN2-0695</t>
  </si>
  <si>
    <t>BRKT., 1 ( BRKT ENG.2 ) BEJ</t>
  </si>
  <si>
    <t>FG-CN2-0696</t>
  </si>
  <si>
    <t>BRKT ENG 2 BEJ</t>
  </si>
  <si>
    <t>2PV-F612E-00</t>
  </si>
  <si>
    <t>BEJF6226000080</t>
  </si>
  <si>
    <t>BEJF6227000080</t>
  </si>
  <si>
    <t>BGUF3317000080</t>
  </si>
  <si>
    <t>B3M-F1655-00</t>
  </si>
  <si>
    <t>B3M-F1682-00</t>
  </si>
  <si>
    <t>BEJ-F141E-00</t>
  </si>
  <si>
    <t>BEJ-F194F-00</t>
  </si>
  <si>
    <t>KP-YMI-0350-06</t>
  </si>
  <si>
    <t>KP-YMI-0762-06</t>
  </si>
  <si>
    <t>KP-YMI-0762-07</t>
  </si>
  <si>
    <t>KP-YMI-0719-01</t>
  </si>
  <si>
    <t>KP-SAN-0001-PL</t>
  </si>
  <si>
    <t>KP-SAN-0002-PL</t>
  </si>
  <si>
    <t>KP-YMI-0736-02</t>
  </si>
  <si>
    <t>KP-YMI-0736-01</t>
  </si>
  <si>
    <t>FG-CN2-0651</t>
  </si>
  <si>
    <t>SUPPORT FR DR UPPER FRONT R (NEW)</t>
  </si>
  <si>
    <t>FG-CN2-0652</t>
  </si>
  <si>
    <t>SUPPORT FR DR UPPER FRONT L (NEW)</t>
  </si>
  <si>
    <t>KP-ISI-0219-CK</t>
  </si>
  <si>
    <t>68173-73R10-000</t>
  </si>
  <si>
    <t>KP-ISI-0220-CK</t>
  </si>
  <si>
    <t>68373-73R10-000</t>
  </si>
  <si>
    <t>PERIODE NOVEMBER 2022</t>
  </si>
  <si>
    <t>KP-KYB-0014-PL</t>
  </si>
  <si>
    <t>10242-12052</t>
  </si>
  <si>
    <t>FG-CN1-0036</t>
  </si>
  <si>
    <t>SEAL CASE ASSY</t>
  </si>
  <si>
    <t>KP-DNI-0139-PR</t>
  </si>
  <si>
    <t>KP-AHM-0291-07</t>
  </si>
  <si>
    <t>PLATE (PLATE A) tipis</t>
  </si>
  <si>
    <t>KP-AHM-0273-12-PR</t>
  </si>
  <si>
    <t>50311-K59-A100-21</t>
  </si>
  <si>
    <t>FG-CN1-0150</t>
  </si>
  <si>
    <t>STAY A ECU (K59A)</t>
  </si>
  <si>
    <t>KP-AHM-0273-13-PR</t>
  </si>
  <si>
    <t>50311-K59-A100-22</t>
  </si>
  <si>
    <t>FG-CN1-0151</t>
  </si>
  <si>
    <t>STAY B ECU (K59A)</t>
  </si>
  <si>
    <t>KP-AHM-0169-01-PR-P</t>
  </si>
  <si>
    <t>FG-KYB-0073</t>
  </si>
  <si>
    <t>10301-02501</t>
  </si>
  <si>
    <t>FG-CN1-0259</t>
  </si>
  <si>
    <t>EYE 501</t>
  </si>
  <si>
    <t>KP-AHM-0387-02</t>
  </si>
  <si>
    <t>64223-K59-A700</t>
  </si>
  <si>
    <t>FG-CN1-0393</t>
  </si>
  <si>
    <t>STAY A (STAY FR COVER) K59J</t>
  </si>
  <si>
    <t>KP-AHM-0430-10</t>
  </si>
  <si>
    <t>64150-K45-NA00-23</t>
  </si>
  <si>
    <t>FG-CN1-0491</t>
  </si>
  <si>
    <t>STAY METER (COWL) K45N</t>
  </si>
  <si>
    <t>KP-AHM-0430-05</t>
  </si>
  <si>
    <t>64150-K45 -NA00-26</t>
  </si>
  <si>
    <t>FG-CN1-0494</t>
  </si>
  <si>
    <t>STAY BANK ANGLE B (COWL) K45N</t>
  </si>
  <si>
    <t>KWBA</t>
  </si>
  <si>
    <t>SHAFT RR BRAKE PIVOT KWB</t>
  </si>
  <si>
    <t>KP-AHM-0517-03</t>
  </si>
  <si>
    <t>64223-K59-A700-21</t>
  </si>
  <si>
    <t>FG-CN1-0539</t>
  </si>
  <si>
    <t>STAY A ( ASSY ) STAY FR COVER K2VG</t>
  </si>
  <si>
    <t>FG-AHM-0157</t>
  </si>
  <si>
    <t>77230-KWW-A000</t>
  </si>
  <si>
    <t>FG-CN1-0540</t>
  </si>
  <si>
    <t>SEAT CATCH COM KWW</t>
  </si>
  <si>
    <t>FG-KYB-5042</t>
  </si>
  <si>
    <t>13001-72135</t>
  </si>
  <si>
    <t>FG-CN2-0006</t>
  </si>
  <si>
    <t>STEERING SHAFT 1FD</t>
  </si>
  <si>
    <t>FG-KYB-5024</t>
  </si>
  <si>
    <t>13001-82169</t>
  </si>
  <si>
    <t>FG-CN2-0010</t>
  </si>
  <si>
    <t>STEERING SHAFT 31B</t>
  </si>
  <si>
    <t>FG-KYB-5032</t>
  </si>
  <si>
    <t>13001-92125</t>
  </si>
  <si>
    <t>FG-CN2-0012</t>
  </si>
  <si>
    <t>STEERING SHAFT FU</t>
  </si>
  <si>
    <t>FG-KYB-5043</t>
  </si>
  <si>
    <t>13001-52135</t>
  </si>
  <si>
    <t>FG-CN2-0061</t>
  </si>
  <si>
    <t>STEERING SHAFT 2CC</t>
  </si>
  <si>
    <t>FG-KYB-5047</t>
  </si>
  <si>
    <t>13001-07625</t>
  </si>
  <si>
    <t>FG-CN2-0090</t>
  </si>
  <si>
    <t>STEERING SHAFT 625 (B74)</t>
  </si>
  <si>
    <t>BRACKET 2645 A</t>
  </si>
  <si>
    <t>BRKT.2 B3M</t>
  </si>
  <si>
    <t>KP-YMI-0573-01</t>
  </si>
  <si>
    <t>11057-2435</t>
  </si>
  <si>
    <t>BRACKET 2435</t>
  </si>
  <si>
    <t>CAP  2DP old</t>
  </si>
  <si>
    <t>BRKT. 7 1WD</t>
  </si>
  <si>
    <t>PLATE (2) 2WD (EXPORT) B1X</t>
  </si>
  <si>
    <t>68173-73R00-000</t>
  </si>
  <si>
    <t>FG-CN2-0630</t>
  </si>
  <si>
    <t>SUPPORT FR DR GLASS UPR FRONT, R</t>
  </si>
  <si>
    <t>68373-73R00-000</t>
  </si>
  <si>
    <t>FG-CN2-0631</t>
  </si>
  <si>
    <t>SUPPORT FR DR GLASS UPR FRONT, L</t>
  </si>
  <si>
    <t>KP-YMI-0584-CK</t>
  </si>
  <si>
    <t>BK6-F148V-00-00-R0</t>
  </si>
  <si>
    <t>FG-CN2-0640</t>
  </si>
  <si>
    <t>BRKT. 2 BK6 (EXPORT)</t>
  </si>
  <si>
    <t>KP-KMI-0264-02</t>
  </si>
  <si>
    <t>11056-7728</t>
  </si>
  <si>
    <t>BRACKET 7728</t>
  </si>
  <si>
    <t>KP-KMI-0265-02</t>
  </si>
  <si>
    <t>11056-7729</t>
  </si>
  <si>
    <t>BRACKET 7729</t>
  </si>
  <si>
    <t>BDJ-F113L-00</t>
  </si>
  <si>
    <t>BRACKET PIPE 2 BDJ</t>
  </si>
  <si>
    <t>KP-KMI-0264-01</t>
  </si>
  <si>
    <t>11056-7668</t>
  </si>
  <si>
    <t>FG-CN2-0656</t>
  </si>
  <si>
    <t>BRACKET 7668</t>
  </si>
  <si>
    <t>KP-KMI-0265-01</t>
  </si>
  <si>
    <t>11056-7669</t>
  </si>
  <si>
    <t>FG-CN2-0657</t>
  </si>
  <si>
    <t>BRACKET 7669</t>
  </si>
  <si>
    <t>HOLDER CLUTCH WIRE 2MS BARREL</t>
  </si>
  <si>
    <t>PRESING BLANK</t>
  </si>
  <si>
    <t>PRESING REGULER</t>
  </si>
  <si>
    <t>BEJ</t>
  </si>
  <si>
    <t>KP-YMI-0738-CK</t>
  </si>
  <si>
    <t>KP-YMI-0739-CK</t>
  </si>
  <si>
    <t>BDJ-F8413-00</t>
  </si>
  <si>
    <t>STAY 1 (BRKT UNDER CVR 1) BDJ</t>
  </si>
  <si>
    <t>KP-YMI-0723-PL</t>
  </si>
  <si>
    <t>KP-YMI-0711-03</t>
  </si>
  <si>
    <t>B3W/2SX-F6238-00</t>
  </si>
  <si>
    <t>FG-CN2-0697</t>
  </si>
  <si>
    <t>REINF B3W/2SX</t>
  </si>
  <si>
    <t>KP-KMI-0201-01</t>
  </si>
  <si>
    <t>32155-3811</t>
  </si>
  <si>
    <t>FG-CN2-0698</t>
  </si>
  <si>
    <t>PIPE RR CROSS</t>
  </si>
  <si>
    <t>KP-ISI-0088</t>
  </si>
  <si>
    <t>41431-25620</t>
  </si>
  <si>
    <t>FG-CN2-0699</t>
  </si>
  <si>
    <t>REINF FRAME FRONT 620</t>
  </si>
  <si>
    <t>KP-YMI-0351-HT</t>
  </si>
  <si>
    <t>2D9-E111F-00</t>
  </si>
  <si>
    <t>FG-CN2-0700</t>
  </si>
  <si>
    <t>PLATE, 2DP</t>
  </si>
  <si>
    <t>KP-ISI-0116-02</t>
  </si>
  <si>
    <t>42100-40J20</t>
  </si>
  <si>
    <t>FG-CN2-0701</t>
  </si>
  <si>
    <t>STAND COMP CENTER</t>
  </si>
  <si>
    <t>KP-KMI-0213-10</t>
  </si>
  <si>
    <t>32155-3880</t>
  </si>
  <si>
    <t>FG-CN2-0702</t>
  </si>
  <si>
    <t>PIPE 3880</t>
  </si>
  <si>
    <t>FO NOV</t>
  </si>
  <si>
    <t>KP-YMI-0465-01</t>
  </si>
  <si>
    <t>CIPTA</t>
  </si>
  <si>
    <t>CNC 2</t>
  </si>
  <si>
    <t>KYB</t>
  </si>
  <si>
    <t>RATA2 DN</t>
  </si>
  <si>
    <t>DN MAX</t>
  </si>
  <si>
    <t>DEPARTEMENT PPIC</t>
  </si>
  <si>
    <t>SECT. FINISHGOOD &amp; DELIVERY</t>
  </si>
  <si>
    <t>MONITORING LEVEL STOCK GUDANG FINISHGOOD</t>
  </si>
  <si>
    <t>PO &lt; 20.000</t>
  </si>
  <si>
    <t>OFF</t>
  </si>
  <si>
    <t>UPDATE :</t>
  </si>
  <si>
    <t>PERIODE OKTOBER 2023</t>
  </si>
  <si>
    <t>FO OKTO 23</t>
  </si>
  <si>
    <t>43451-KWB-6000</t>
  </si>
  <si>
    <t>ROD COMP RR BRAKE KWBA</t>
  </si>
  <si>
    <t>43451-KCJ -8800</t>
  </si>
  <si>
    <t>ROD RR BRAKE KCJ</t>
  </si>
  <si>
    <t>KP-AHM-0430-01</t>
  </si>
  <si>
    <t>(64150-K45 -NA00-22)</t>
  </si>
  <si>
    <t>STAY BANK ANGLE A (ASSY) COWL</t>
  </si>
  <si>
    <t>KP-AHM-0368-07</t>
  </si>
  <si>
    <t>64150-K45 -N400-27</t>
  </si>
  <si>
    <t>STAY L MIRROR K45G</t>
  </si>
  <si>
    <t>KP-AHM-0430-08</t>
  </si>
  <si>
    <t>KP-AHM-0368-06</t>
  </si>
  <si>
    <t>64150-K45 -N400-26</t>
  </si>
  <si>
    <t>STAY R MIRROR K45G</t>
  </si>
  <si>
    <t>KP-KYB-0005-PR</t>
  </si>
  <si>
    <t>SPRING GUIDE 527/583</t>
  </si>
  <si>
    <t>FG-AHM-0366</t>
  </si>
  <si>
    <t>BRACKET (B COMP SIDE ST)  ASSY</t>
  </si>
  <si>
    <t>BRACKET ASSY AO146</t>
  </si>
  <si>
    <t>KP-KYB-0217-PT</t>
  </si>
  <si>
    <t>KP-KYB-0218-PT</t>
  </si>
  <si>
    <t>KP-KYB-0219-PT</t>
  </si>
  <si>
    <t>KP-KYB-0220-PT</t>
  </si>
  <si>
    <t>KP-KYB-0221-PT</t>
  </si>
  <si>
    <t>KP-KYB-0222-PT</t>
  </si>
  <si>
    <t>KP-KYB-0223-PT</t>
  </si>
  <si>
    <t>KP-KYB-0224-PT</t>
  </si>
  <si>
    <t>FG-AHM-0240</t>
  </si>
  <si>
    <t>FG-CN1-0515</t>
  </si>
  <si>
    <t>SEAT CATCH COM K25</t>
  </si>
  <si>
    <t>FG-KYB-0211</t>
  </si>
  <si>
    <t>FG-CN1-0538</t>
  </si>
  <si>
    <t>SHELL OUTER</t>
  </si>
  <si>
    <t>K41</t>
  </si>
  <si>
    <t>FG-CN1-0542</t>
  </si>
  <si>
    <t>PLATE REAR CROSS</t>
  </si>
  <si>
    <t>KP-AHM-0528-02</t>
  </si>
  <si>
    <t>K59</t>
  </si>
  <si>
    <t>FG-CN1-0543</t>
  </si>
  <si>
    <t>POST HANDLE (ASSY) K59A EXPRT</t>
  </si>
  <si>
    <t>KP-AHM-0471-04</t>
  </si>
  <si>
    <t>AK1A</t>
  </si>
  <si>
    <t>FG-CN1-0544</t>
  </si>
  <si>
    <t>POST HANDLE (AK1A) ASSY EXPRT</t>
  </si>
  <si>
    <t>77230-KZR -6002</t>
  </si>
  <si>
    <t>FG-CN1-0998</t>
  </si>
  <si>
    <t>CATCH COMP., SEAT</t>
  </si>
  <si>
    <t>FG-CN1-0999</t>
  </si>
  <si>
    <t>ROD COMP RR BRAKE</t>
  </si>
  <si>
    <t xml:space="preserve">PIPE 1435 ABSORBER </t>
  </si>
  <si>
    <t>BRKT. 3 BK6</t>
  </si>
  <si>
    <t>KP-YMI-0387-PL</t>
  </si>
  <si>
    <t>BRKT. 1 (HBH 32WD) assy</t>
  </si>
  <si>
    <t>KP-YMI-0431-CK</t>
  </si>
  <si>
    <t xml:space="preserve">BRKT. STOPPER B74 ASSY </t>
  </si>
  <si>
    <t>CEMERLANG - SUBCONT</t>
  </si>
  <si>
    <t>KP-YMI-0481-03</t>
  </si>
  <si>
    <t>BL2-FI96F-00.</t>
  </si>
  <si>
    <t>FG-CN2-0322</t>
  </si>
  <si>
    <t>BRACKET 3 BL2</t>
  </si>
  <si>
    <t>REINFORCE 2PH</t>
  </si>
  <si>
    <t>BRKT. ( BRKT) TIPIS BS7</t>
  </si>
  <si>
    <t>BRKT. SENSOR 1 BK6</t>
  </si>
  <si>
    <t>REINF., 2 B3M</t>
  </si>
  <si>
    <t>PLATE ( PLATE FITTING ) b8d</t>
  </si>
  <si>
    <t>BRKT. 2 (R) B9T</t>
  </si>
  <si>
    <t>BRKT. 4 B9T</t>
  </si>
  <si>
    <t>STAY. 1 BX9</t>
  </si>
  <si>
    <t>BRKT. HANDLE COVER 2 B3W</t>
  </si>
  <si>
    <t>STAY,3 B3W</t>
  </si>
  <si>
    <t>PLATE BBP</t>
  </si>
  <si>
    <t>68173-73R10</t>
  </si>
  <si>
    <t>KP-YMI-0754-PL</t>
  </si>
  <si>
    <t>11056-7769</t>
  </si>
  <si>
    <t>BRACKET 7769</t>
  </si>
  <si>
    <t>KP-YMI-0465-PL</t>
  </si>
  <si>
    <t>BRKT.,10 BGJ</t>
  </si>
  <si>
    <t>BRKT HANDLE 1 BEJ</t>
  </si>
  <si>
    <t>BRKT.,BEJ</t>
  </si>
  <si>
    <t>BRKT 2PV</t>
  </si>
  <si>
    <t>KP-YMI-0719-PL</t>
  </si>
  <si>
    <t>STAY BGU ASSY</t>
  </si>
  <si>
    <t>KP-YMI-0440-CK</t>
  </si>
  <si>
    <t>B65-F148V-00</t>
  </si>
  <si>
    <t>FG-CN2-0703</t>
  </si>
  <si>
    <t>BRACKET FOOTREST 2 B65 (Assy welding)</t>
  </si>
  <si>
    <t>KP-YMI-0735-01</t>
  </si>
  <si>
    <t>FG-CN2-0705</t>
  </si>
  <si>
    <t>BRKT., STARTER SW BEJ</t>
  </si>
  <si>
    <t>KP-YMI-0858-08-01</t>
  </si>
  <si>
    <t>FG-YMI-0858</t>
  </si>
  <si>
    <t>FG-CN2-0706</t>
  </si>
  <si>
    <t>BRACKET HADNLE COVER 3 BEJ</t>
  </si>
  <si>
    <t>KP-YMI-0858-09-01</t>
  </si>
  <si>
    <t>FG-CN2-0707</t>
  </si>
  <si>
    <t>BRACKET HADNLE COVER 4 BEJ</t>
  </si>
  <si>
    <t>KP-YMI-0858-02</t>
  </si>
  <si>
    <t>FG-CN2-0708</t>
  </si>
  <si>
    <t>STEAM HANDLE BEJ</t>
  </si>
  <si>
    <t>FG-YMI-0686</t>
  </si>
  <si>
    <t>FG-CN2-0709</t>
  </si>
  <si>
    <t>BRKT., SEAT 2 B3M</t>
  </si>
  <si>
    <t>FG-CN2-0710</t>
  </si>
  <si>
    <t>BRKT PIPE 1 BVE</t>
  </si>
  <si>
    <t>FG-CN2-0711</t>
  </si>
  <si>
    <t>STAY PLATE BVE</t>
  </si>
  <si>
    <t>KP-YMI-0859-PL</t>
  </si>
  <si>
    <t>FG-CN2-0712</t>
  </si>
  <si>
    <t>STAY PLATE BVF</t>
  </si>
  <si>
    <t>KP-YMI-0860-PL</t>
  </si>
  <si>
    <t>FG-CN2-0713</t>
  </si>
  <si>
    <t>HOLDER WIRE BVF</t>
  </si>
  <si>
    <t>KP-YMI-0862-PL</t>
  </si>
  <si>
    <t>FG-CN2-0714</t>
  </si>
  <si>
    <t>HOLDER BRAKE HOSE BVF</t>
  </si>
  <si>
    <t>KP-YMI-0861-PL</t>
  </si>
  <si>
    <t>FG-CN2-0715</t>
  </si>
  <si>
    <t>BRKT UNDER COVER  2 BVF</t>
  </si>
  <si>
    <t>FG-AHM-0223</t>
  </si>
  <si>
    <t>77230-KZR-6002</t>
  </si>
  <si>
    <t>SEAT  CATH COMP KZR</t>
  </si>
  <si>
    <t>CAP 41</t>
  </si>
  <si>
    <t>CAP 2DP</t>
  </si>
  <si>
    <t>FG-CN2-0218</t>
  </si>
  <si>
    <t>CAP 53</t>
  </si>
  <si>
    <t>CAP 84</t>
  </si>
  <si>
    <t>PO 10.000 - 19999</t>
  </si>
  <si>
    <t>PO 0-9999</t>
  </si>
  <si>
    <t>REPORT HARIAN LEVEL STOCK FINISHGOOD APRIL 2024</t>
  </si>
  <si>
    <t>SUMMARY LEVEL STOCK FINISHGOODS BULAN APRIL 2024 ( BY ITEM )</t>
  </si>
  <si>
    <t>PERIODE APRIL 2024</t>
  </si>
  <si>
    <t>FO APRIL 2024</t>
  </si>
  <si>
    <t>GUSSET. 1 B65</t>
  </si>
  <si>
    <t>GUSSET. 2 B65</t>
  </si>
  <si>
    <t xml:space="preserve">FG-YMI-0435 </t>
  </si>
  <si>
    <t>B65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</si>
</sst>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64" formatCode="dd\ mmm"/>
    <numFmt numFmtId="165" formatCode="[$-F800]dddd\,\ mmmm\ dd\,\ yyyy"/>
    <numFmt numFmtId="166" formatCode="dddd\,\ dd\ mmmm\ yyyy"/>
    <numFmt numFmtId="167" formatCode="ddd"/>
  </numFmts>
  <fonts count="4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Wingdings"/>
      <charset val="2"/>
    </font>
    <font>
      <sz val="12"/>
      <color theme="1"/>
      <name val="Calibri"/>
      <family val="2"/>
      <scheme val="minor"/>
    </font>
    <font>
      <sz val="11"/>
      <color theme="1"/>
      <name val="Trebuchet MS"/>
      <family val="2"/>
    </font>
    <font>
      <sz val="12"/>
      <color theme="1"/>
      <name val="Trebuchet MS"/>
      <family val="2"/>
    </font>
    <font>
      <sz val="18"/>
      <color theme="1"/>
      <name val="Trebuchet MS"/>
      <family val="2"/>
    </font>
    <font>
      <sz val="11"/>
      <color theme="1"/>
      <name val="Calibri"/>
      <family val="2"/>
      <scheme val="minor"/>
    </font>
    <font>
      <b/>
      <i/>
      <sz val="24"/>
      <color theme="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5" tint="0.3999755851924192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4"/>
      <color theme="2" tint="-9.9978637043366805E-2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rgb="FF0909E7"/>
      <name val="Calibri"/>
      <family val="2"/>
      <scheme val="minor"/>
    </font>
    <font>
      <b/>
      <sz val="14"/>
      <color theme="1"/>
      <name val="Trebuchet MS"/>
      <family val="2"/>
    </font>
    <font>
      <sz val="12"/>
      <name val="Trebuchet MS"/>
      <family val="2"/>
    </font>
    <font>
      <sz val="12"/>
      <color theme="0"/>
      <name val="Trebuchet MS"/>
      <family val="2"/>
    </font>
    <font>
      <b/>
      <sz val="12"/>
      <color theme="0"/>
      <name val="Trebuchet MS"/>
      <family val="2"/>
    </font>
    <font>
      <b/>
      <sz val="12"/>
      <name val="Trebuchet MS"/>
      <family val="2"/>
    </font>
    <font>
      <b/>
      <sz val="11"/>
      <name val="Trebuchet MS"/>
      <family val="2"/>
    </font>
    <font>
      <sz val="11"/>
      <color rgb="FFFF0000"/>
      <name val="Calibri"/>
      <family val="2"/>
      <charset val="1"/>
      <scheme val="minor"/>
    </font>
    <font>
      <b/>
      <sz val="20"/>
      <name val="Calibri"/>
      <family val="2"/>
      <scheme val="minor"/>
    </font>
    <font>
      <b/>
      <sz val="28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Trebuchet MS"/>
      <family val="2"/>
    </font>
    <font>
      <sz val="10"/>
      <color theme="1"/>
      <name val="Trebuchet MS"/>
      <family val="2"/>
    </font>
    <font>
      <sz val="11"/>
      <name val="Trebuchet MS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53"/>
      </patternFill>
    </fill>
    <fill>
      <patternFill patternType="solid">
        <fgColor rgb="FFCCFFFF"/>
        <bgColor indexed="64"/>
      </patternFill>
    </fill>
    <fill>
      <gradientFill degree="270">
        <stop position="0">
          <color rgb="FF00FF00"/>
        </stop>
        <stop position="1">
          <color rgb="FF00B0F0"/>
        </stop>
      </gradientFill>
    </fill>
    <fill>
      <patternFill patternType="solid">
        <fgColor rgb="FFFFC000"/>
        <bgColor auto="1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53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53"/>
      </patternFill>
    </fill>
    <fill>
      <gradientFill degree="270">
        <stop position="0">
          <color theme="0"/>
        </stop>
        <stop position="1">
          <color rgb="FF66FF99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7C8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47">
    <xf numFmtId="0" fontId="0" fillId="0" borderId="0" xfId="0"/>
    <xf numFmtId="0" fontId="2" fillId="0" borderId="0" xfId="1" applyNumberFormat="1" applyFont="1" applyAlignment="1" applyProtection="1">
      <alignment vertical="center"/>
      <protection locked="0"/>
    </xf>
    <xf numFmtId="0" fontId="3" fillId="0" borderId="0" xfId="1" applyNumberFormat="1" applyFont="1" applyAlignment="1" applyProtection="1">
      <alignment horizontal="center"/>
      <protection locked="0"/>
    </xf>
    <xf numFmtId="0" fontId="3" fillId="0" borderId="0" xfId="1" applyNumberFormat="1" applyFont="1" applyFill="1" applyProtection="1">
      <protection locked="0"/>
    </xf>
    <xf numFmtId="41" fontId="3" fillId="0" borderId="0" xfId="1" applyFont="1" applyFill="1" applyProtection="1">
      <protection locked="0"/>
    </xf>
    <xf numFmtId="41" fontId="3" fillId="0" borderId="0" xfId="1" applyFont="1" applyFill="1" applyProtection="1"/>
    <xf numFmtId="41" fontId="3" fillId="0" borderId="0" xfId="1" applyFont="1" applyProtection="1"/>
    <xf numFmtId="0" fontId="3" fillId="0" borderId="0" xfId="1" applyNumberFormat="1" applyFont="1" applyAlignment="1" applyProtection="1">
      <alignment vertical="center"/>
      <protection locked="0"/>
    </xf>
    <xf numFmtId="0" fontId="3" fillId="0" borderId="0" xfId="1" applyNumberFormat="1" applyFont="1" applyFill="1" applyAlignment="1" applyProtection="1">
      <alignment vertical="center"/>
      <protection locked="0"/>
    </xf>
    <xf numFmtId="41" fontId="3" fillId="0" borderId="0" xfId="1" applyFont="1" applyFill="1" applyAlignment="1" applyProtection="1">
      <alignment vertical="center"/>
      <protection locked="0"/>
    </xf>
    <xf numFmtId="41" fontId="3" fillId="0" borderId="0" xfId="1" applyFont="1" applyFill="1" applyAlignment="1" applyProtection="1">
      <alignment vertical="center"/>
    </xf>
    <xf numFmtId="41" fontId="3" fillId="0" borderId="0" xfId="1" applyFont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vertical="center" wrapText="1"/>
      <protection locked="0"/>
    </xf>
    <xf numFmtId="0" fontId="5" fillId="2" borderId="0" xfId="1" applyNumberFormat="1" applyFont="1" applyFill="1" applyAlignment="1" applyProtection="1">
      <alignment horizontal="left" vertical="center"/>
      <protection locked="0"/>
    </xf>
    <xf numFmtId="0" fontId="6" fillId="2" borderId="0" xfId="1" applyNumberFormat="1" applyFont="1" applyFill="1" applyAlignment="1" applyProtection="1">
      <alignment vertical="center"/>
      <protection locked="0"/>
    </xf>
    <xf numFmtId="0" fontId="6" fillId="2" borderId="0" xfId="1" applyNumberFormat="1" applyFont="1" applyFill="1" applyAlignment="1" applyProtection="1">
      <alignment horizontal="center" vertical="center"/>
      <protection locked="0"/>
    </xf>
    <xf numFmtId="0" fontId="7" fillId="0" borderId="0" xfId="1" quotePrefix="1" applyNumberFormat="1" applyFont="1" applyFill="1" applyAlignment="1" applyProtection="1">
      <alignment vertical="center"/>
      <protection locked="0"/>
    </xf>
    <xf numFmtId="0" fontId="6" fillId="0" borderId="0" xfId="1" applyNumberFormat="1" applyFont="1" applyFill="1" applyAlignment="1" applyProtection="1">
      <alignment vertical="center"/>
      <protection locked="0"/>
    </xf>
    <xf numFmtId="0" fontId="6" fillId="0" borderId="0" xfId="1" applyNumberFormat="1" applyFont="1" applyFill="1" applyAlignment="1" applyProtection="1">
      <alignment vertical="center"/>
    </xf>
    <xf numFmtId="41" fontId="6" fillId="2" borderId="0" xfId="1" applyFont="1" applyFill="1" applyProtection="1"/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Protection="1"/>
    <xf numFmtId="0" fontId="13" fillId="0" borderId="0" xfId="2" applyFont="1" applyAlignment="1" applyProtection="1">
      <alignment vertical="center"/>
    </xf>
    <xf numFmtId="41" fontId="13" fillId="0" borderId="0" xfId="1" applyFont="1" applyProtection="1"/>
    <xf numFmtId="0" fontId="13" fillId="0" borderId="0" xfId="1" applyNumberFormat="1" applyFont="1" applyAlignment="1" applyProtection="1">
      <alignment vertical="top" wrapText="1"/>
    </xf>
    <xf numFmtId="0" fontId="15" fillId="0" borderId="0" xfId="0" applyFont="1" applyAlignment="1">
      <alignment vertical="center"/>
    </xf>
    <xf numFmtId="0" fontId="16" fillId="0" borderId="0" xfId="0" applyFont="1" applyAlignment="1"/>
    <xf numFmtId="0" fontId="17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2" xfId="1" applyNumberFormat="1" applyFont="1" applyFill="1" applyBorder="1" applyAlignment="1">
      <alignment horizontal="center" vertical="center"/>
    </xf>
    <xf numFmtId="9" fontId="20" fillId="4" borderId="2" xfId="4" applyFont="1" applyFill="1" applyBorder="1" applyAlignment="1">
      <alignment horizontal="center" vertical="center"/>
    </xf>
    <xf numFmtId="0" fontId="21" fillId="4" borderId="2" xfId="4" applyNumberFormat="1" applyFont="1" applyFill="1" applyBorder="1" applyAlignment="1">
      <alignment horizontal="center" vertical="center"/>
    </xf>
    <xf numFmtId="0" fontId="21" fillId="0" borderId="0" xfId="4" applyNumberFormat="1" applyFont="1" applyFill="1" applyBorder="1" applyAlignment="1">
      <alignment horizontal="center" vertical="center"/>
    </xf>
    <xf numFmtId="9" fontId="21" fillId="0" borderId="0" xfId="4" applyFont="1" applyFill="1" applyBorder="1" applyAlignment="1">
      <alignment horizontal="center" vertical="center"/>
    </xf>
    <xf numFmtId="41" fontId="0" fillId="4" borderId="2" xfId="0" applyNumberFormat="1" applyFill="1" applyBorder="1"/>
    <xf numFmtId="0" fontId="0" fillId="0" borderId="0" xfId="0" applyFill="1"/>
    <xf numFmtId="41" fontId="21" fillId="0" borderId="0" xfId="1" applyFont="1" applyFill="1" applyBorder="1" applyAlignment="1">
      <alignment horizontal="center" vertical="center"/>
    </xf>
    <xf numFmtId="0" fontId="0" fillId="4" borderId="2" xfId="0" applyFill="1" applyBorder="1"/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0" fillId="0" borderId="0" xfId="0" applyAlignment="1">
      <alignment horizontal="center" vertical="center"/>
    </xf>
    <xf numFmtId="0" fontId="5" fillId="0" borderId="1" xfId="1" applyNumberFormat="1" applyFont="1" applyFill="1" applyBorder="1" applyAlignment="1" applyProtection="1">
      <alignment vertical="center"/>
      <protection locked="0"/>
    </xf>
    <xf numFmtId="41" fontId="24" fillId="0" borderId="0" xfId="1" applyFont="1" applyAlignment="1" applyProtection="1">
      <alignment horizontal="center" vertical="center"/>
    </xf>
    <xf numFmtId="41" fontId="25" fillId="2" borderId="0" xfId="1" applyFont="1" applyFill="1" applyAlignment="1" applyProtection="1">
      <alignment horizontal="center" vertical="center"/>
    </xf>
    <xf numFmtId="0" fontId="26" fillId="0" borderId="0" xfId="1" applyNumberFormat="1" applyFont="1" applyAlignment="1" applyProtection="1">
      <alignment horizontal="center" vertical="center"/>
    </xf>
    <xf numFmtId="0" fontId="21" fillId="0" borderId="0" xfId="1" applyNumberFormat="1" applyFont="1" applyAlignment="1" applyProtection="1">
      <alignment horizontal="center" vertical="center" wrapText="1"/>
    </xf>
    <xf numFmtId="0" fontId="27" fillId="0" borderId="1" xfId="1" applyNumberFormat="1" applyFont="1" applyFill="1" applyBorder="1" applyAlignment="1" applyProtection="1">
      <alignment vertical="center"/>
      <protection locked="0"/>
    </xf>
    <xf numFmtId="0" fontId="10" fillId="8" borderId="2" xfId="2" applyNumberFormat="1" applyFont="1" applyFill="1" applyBorder="1" applyAlignment="1" applyProtection="1">
      <alignment horizontal="center" vertical="center" wrapText="1"/>
      <protection locked="0"/>
    </xf>
    <xf numFmtId="0" fontId="10" fillId="8" borderId="2" xfId="2" applyNumberFormat="1" applyFont="1" applyFill="1" applyBorder="1" applyAlignment="1" applyProtection="1">
      <alignment vertical="center" wrapText="1"/>
      <protection locked="0"/>
    </xf>
    <xf numFmtId="0" fontId="10" fillId="8" borderId="2" xfId="3" applyNumberFormat="1" applyFont="1" applyFill="1" applyBorder="1" applyAlignment="1" applyProtection="1">
      <alignment horizontal="center" vertical="center" wrapText="1"/>
      <protection locked="0"/>
    </xf>
    <xf numFmtId="0" fontId="11" fillId="8" borderId="2" xfId="3" applyNumberFormat="1" applyFont="1" applyFill="1" applyBorder="1" applyAlignment="1" applyProtection="1">
      <alignment horizontal="center" vertical="center" wrapText="1"/>
    </xf>
    <xf numFmtId="0" fontId="11" fillId="8" borderId="2" xfId="3" applyNumberFormat="1" applyFont="1" applyFill="1" applyBorder="1" applyAlignment="1" applyProtection="1">
      <alignment vertical="center" wrapText="1"/>
      <protection locked="0"/>
    </xf>
    <xf numFmtId="3" fontId="12" fillId="8" borderId="2" xfId="3" applyNumberFormat="1" applyFont="1" applyFill="1" applyBorder="1" applyAlignment="1" applyProtection="1">
      <alignment horizontal="center" vertical="center" wrapText="1"/>
    </xf>
    <xf numFmtId="0" fontId="9" fillId="8" borderId="2" xfId="2" applyFont="1" applyFill="1" applyBorder="1" applyAlignment="1">
      <alignment vertical="center"/>
    </xf>
    <xf numFmtId="3" fontId="9" fillId="8" borderId="2" xfId="2" applyNumberFormat="1" applyFont="1" applyFill="1" applyBorder="1" applyAlignment="1">
      <alignment vertical="center"/>
    </xf>
    <xf numFmtId="0" fontId="10" fillId="8" borderId="2" xfId="1" applyNumberFormat="1" applyFont="1" applyFill="1" applyBorder="1" applyProtection="1">
      <protection locked="0"/>
    </xf>
    <xf numFmtId="0" fontId="10" fillId="8" borderId="0" xfId="1" applyNumberFormat="1" applyFont="1" applyFill="1" applyProtection="1">
      <protection locked="0"/>
    </xf>
    <xf numFmtId="0" fontId="10" fillId="8" borderId="0" xfId="1" applyNumberFormat="1" applyFont="1" applyFill="1" applyAlignment="1" applyProtection="1">
      <alignment horizontal="center"/>
      <protection locked="0"/>
    </xf>
    <xf numFmtId="0" fontId="10" fillId="8" borderId="0" xfId="1" applyNumberFormat="1" applyFont="1" applyFill="1" applyProtection="1"/>
    <xf numFmtId="3" fontId="12" fillId="8" borderId="0" xfId="1" applyNumberFormat="1" applyFont="1" applyFill="1" applyAlignment="1" applyProtection="1">
      <alignment horizontal="center"/>
    </xf>
    <xf numFmtId="0" fontId="26" fillId="8" borderId="0" xfId="2" applyFont="1" applyFill="1" applyAlignment="1" applyProtection="1">
      <alignment horizontal="center" vertical="center"/>
    </xf>
    <xf numFmtId="0" fontId="13" fillId="8" borderId="0" xfId="2" applyFont="1" applyFill="1" applyAlignment="1" applyProtection="1">
      <alignment vertical="center"/>
    </xf>
    <xf numFmtId="41" fontId="13" fillId="8" borderId="0" xfId="1" applyFont="1" applyFill="1" applyAlignment="1" applyProtection="1">
      <alignment horizontal="center" vertical="center"/>
    </xf>
    <xf numFmtId="41" fontId="13" fillId="8" borderId="0" xfId="1" applyFont="1" applyFill="1" applyProtection="1"/>
    <xf numFmtId="41" fontId="26" fillId="8" borderId="0" xfId="1" applyFont="1" applyFill="1" applyAlignment="1" applyProtection="1">
      <alignment horizontal="center" vertical="center"/>
    </xf>
    <xf numFmtId="0" fontId="29" fillId="2" borderId="13" xfId="0" applyFont="1" applyFill="1" applyBorder="1" applyAlignment="1">
      <alignment vertical="center"/>
    </xf>
    <xf numFmtId="0" fontId="16" fillId="9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31" fillId="2" borderId="0" xfId="0" applyFont="1" applyFill="1" applyAlignment="1">
      <alignment horizontal="center" vertical="center"/>
    </xf>
    <xf numFmtId="9" fontId="0" fillId="0" borderId="0" xfId="0" applyNumberFormat="1"/>
    <xf numFmtId="0" fontId="32" fillId="0" borderId="0" xfId="0" applyFont="1"/>
    <xf numFmtId="0" fontId="33" fillId="0" borderId="0" xfId="0" applyFont="1"/>
    <xf numFmtId="0" fontId="21" fillId="4" borderId="0" xfId="0" applyFont="1" applyFill="1" applyAlignment="1">
      <alignment horizontal="center" vertical="center"/>
    </xf>
    <xf numFmtId="9" fontId="21" fillId="4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0" fillId="12" borderId="7" xfId="2" applyNumberFormat="1" applyFont="1" applyFill="1" applyBorder="1" applyAlignment="1" applyProtection="1">
      <alignment vertical="center" wrapText="1"/>
      <protection locked="0"/>
    </xf>
    <xf numFmtId="0" fontId="10" fillId="12" borderId="7" xfId="2" applyNumberFormat="1" applyFont="1" applyFill="1" applyBorder="1" applyAlignment="1" applyProtection="1">
      <alignment horizontal="center" vertical="center" wrapText="1"/>
      <protection locked="0"/>
    </xf>
    <xf numFmtId="0" fontId="10" fillId="12" borderId="7" xfId="3" applyNumberFormat="1" applyFont="1" applyFill="1" applyBorder="1" applyAlignment="1" applyProtection="1">
      <alignment horizontal="center" vertical="center" wrapText="1"/>
      <protection locked="0"/>
    </xf>
    <xf numFmtId="0" fontId="10" fillId="12" borderId="2" xfId="2" applyNumberFormat="1" applyFont="1" applyFill="1" applyBorder="1" applyAlignment="1" applyProtection="1">
      <alignment vertical="center" wrapText="1"/>
      <protection locked="0"/>
    </xf>
    <xf numFmtId="0" fontId="10" fillId="12" borderId="2" xfId="2" applyNumberFormat="1" applyFont="1" applyFill="1" applyBorder="1" applyAlignment="1" applyProtection="1">
      <alignment horizontal="center" vertical="center" wrapText="1"/>
      <protection locked="0"/>
    </xf>
    <xf numFmtId="0" fontId="10" fillId="12" borderId="2" xfId="3" applyNumberFormat="1" applyFont="1" applyFill="1" applyBorder="1" applyAlignment="1" applyProtection="1">
      <alignment horizontal="center" vertical="center" wrapText="1"/>
      <protection locked="0"/>
    </xf>
    <xf numFmtId="0" fontId="34" fillId="13" borderId="2" xfId="1" applyNumberFormat="1" applyFont="1" applyFill="1" applyBorder="1" applyAlignment="1" applyProtection="1">
      <alignment horizontal="center" vertical="center" wrapText="1"/>
      <protection locked="0"/>
    </xf>
    <xf numFmtId="0" fontId="34" fillId="13" borderId="2" xfId="1" applyNumberFormat="1" applyFont="1" applyFill="1" applyBorder="1" applyAlignment="1" applyProtection="1">
      <alignment horizontal="center" vertical="center" wrapText="1"/>
    </xf>
    <xf numFmtId="0" fontId="34" fillId="14" borderId="2" xfId="1" applyNumberFormat="1" applyFont="1" applyFill="1" applyBorder="1" applyAlignment="1" applyProtection="1">
      <alignment horizontal="center" vertical="center" wrapText="1"/>
    </xf>
    <xf numFmtId="17" fontId="28" fillId="0" borderId="0" xfId="1" applyNumberFormat="1" applyFont="1" applyFill="1" applyAlignment="1" applyProtection="1">
      <alignment horizontal="center" vertical="center"/>
    </xf>
    <xf numFmtId="0" fontId="10" fillId="11" borderId="7" xfId="2" applyNumberFormat="1" applyFont="1" applyFill="1" applyBorder="1" applyAlignment="1" applyProtection="1">
      <alignment horizontal="center" vertical="center" wrapText="1"/>
    </xf>
    <xf numFmtId="0" fontId="10" fillId="11" borderId="7" xfId="2" applyNumberFormat="1" applyFont="1" applyFill="1" applyBorder="1" applyAlignment="1" applyProtection="1">
      <alignment vertical="center" wrapText="1"/>
    </xf>
    <xf numFmtId="0" fontId="10" fillId="11" borderId="7" xfId="3" applyNumberFormat="1" applyFont="1" applyFill="1" applyBorder="1" applyAlignment="1" applyProtection="1">
      <alignment horizontal="center" vertical="center" wrapText="1"/>
    </xf>
    <xf numFmtId="0" fontId="10" fillId="11" borderId="7" xfId="3" applyNumberFormat="1" applyFont="1" applyFill="1" applyBorder="1" applyAlignment="1" applyProtection="1">
      <alignment vertical="center" wrapText="1"/>
    </xf>
    <xf numFmtId="0" fontId="11" fillId="12" borderId="2" xfId="2" applyFont="1" applyFill="1" applyBorder="1" applyAlignment="1">
      <alignment vertical="center"/>
    </xf>
    <xf numFmtId="3" fontId="11" fillId="12" borderId="2" xfId="2" applyNumberFormat="1" applyFont="1" applyFill="1" applyBorder="1" applyAlignment="1">
      <alignment vertical="center"/>
    </xf>
    <xf numFmtId="0" fontId="35" fillId="4" borderId="2" xfId="0" applyFont="1" applyFill="1" applyBorder="1"/>
    <xf numFmtId="0" fontId="10" fillId="11" borderId="7" xfId="3" applyNumberFormat="1" applyFont="1" applyFill="1" applyBorder="1" applyAlignment="1" applyProtection="1">
      <alignment horizontal="left" vertical="center" wrapText="1"/>
    </xf>
    <xf numFmtId="0" fontId="10" fillId="11" borderId="10" xfId="2" applyNumberFormat="1" applyFont="1" applyFill="1" applyBorder="1" applyAlignment="1" applyProtection="1">
      <alignment horizontal="center" vertical="center" wrapText="1"/>
    </xf>
    <xf numFmtId="0" fontId="10" fillId="11" borderId="10" xfId="2" applyNumberFormat="1" applyFont="1" applyFill="1" applyBorder="1" applyAlignment="1" applyProtection="1">
      <alignment vertical="center" wrapText="1"/>
    </xf>
    <xf numFmtId="0" fontId="10" fillId="11" borderId="10" xfId="3" applyNumberFormat="1" applyFont="1" applyFill="1" applyBorder="1" applyAlignment="1" applyProtection="1">
      <alignment horizontal="center" vertical="center" wrapText="1"/>
    </xf>
    <xf numFmtId="0" fontId="10" fillId="11" borderId="10" xfId="3" applyNumberFormat="1" applyFont="1" applyFill="1" applyBorder="1" applyAlignment="1" applyProtection="1">
      <alignment vertical="center" wrapText="1"/>
    </xf>
    <xf numFmtId="0" fontId="10" fillId="11" borderId="2" xfId="2" applyNumberFormat="1" applyFont="1" applyFill="1" applyBorder="1" applyAlignment="1" applyProtection="1">
      <alignment horizontal="center" vertical="center" wrapText="1"/>
    </xf>
    <xf numFmtId="0" fontId="10" fillId="11" borderId="2" xfId="2" applyNumberFormat="1" applyFont="1" applyFill="1" applyBorder="1" applyAlignment="1" applyProtection="1">
      <alignment vertical="center" wrapText="1"/>
    </xf>
    <xf numFmtId="0" fontId="10" fillId="11" borderId="2" xfId="3" applyNumberFormat="1" applyFont="1" applyFill="1" applyBorder="1" applyAlignment="1" applyProtection="1">
      <alignment horizontal="center" vertical="center" wrapText="1"/>
    </xf>
    <xf numFmtId="0" fontId="10" fillId="11" borderId="2" xfId="3" applyNumberFormat="1" applyFont="1" applyFill="1" applyBorder="1" applyAlignment="1" applyProtection="1">
      <alignment vertical="center" wrapText="1"/>
    </xf>
    <xf numFmtId="0" fontId="36" fillId="3" borderId="6" xfId="2" applyNumberFormat="1" applyFont="1" applyFill="1" applyBorder="1" applyAlignment="1" applyProtection="1">
      <alignment horizontal="center" vertical="center" wrapText="1"/>
    </xf>
    <xf numFmtId="3" fontId="11" fillId="12" borderId="2" xfId="3" applyNumberFormat="1" applyFont="1" applyFill="1" applyBorder="1" applyAlignment="1" applyProtection="1">
      <alignment horizontal="center" vertical="center" wrapText="1"/>
    </xf>
    <xf numFmtId="3" fontId="11" fillId="8" borderId="2" xfId="3" applyNumberFormat="1" applyFont="1" applyFill="1" applyBorder="1" applyAlignment="1" applyProtection="1">
      <alignment horizontal="center" vertical="center" wrapText="1"/>
    </xf>
    <xf numFmtId="0" fontId="35" fillId="7" borderId="6" xfId="2" applyNumberFormat="1" applyFont="1" applyFill="1" applyBorder="1" applyAlignment="1" applyProtection="1">
      <alignment horizontal="center" vertical="center" wrapText="1"/>
    </xf>
    <xf numFmtId="0" fontId="35" fillId="7" borderId="8" xfId="2" applyNumberFormat="1" applyFont="1" applyFill="1" applyBorder="1" applyAlignment="1" applyProtection="1">
      <alignment horizontal="center" vertical="center" wrapText="1"/>
    </xf>
    <xf numFmtId="0" fontId="35" fillId="7" borderId="9" xfId="2" applyNumberFormat="1" applyFont="1" applyFill="1" applyBorder="1" applyAlignment="1" applyProtection="1">
      <alignment horizontal="center" vertical="center" wrapText="1"/>
    </xf>
    <xf numFmtId="0" fontId="35" fillId="7" borderId="2" xfId="2" applyNumberFormat="1" applyFont="1" applyFill="1" applyBorder="1" applyAlignment="1" applyProtection="1">
      <alignment horizontal="center" vertical="center" wrapText="1"/>
    </xf>
    <xf numFmtId="0" fontId="35" fillId="7" borderId="11" xfId="2" applyNumberFormat="1" applyFont="1" applyFill="1" applyBorder="1" applyAlignment="1" applyProtection="1">
      <alignment horizontal="center" vertical="center" wrapText="1"/>
    </xf>
    <xf numFmtId="0" fontId="10" fillId="12" borderId="7" xfId="3" applyNumberFormat="1" applyFont="1" applyFill="1" applyBorder="1" applyAlignment="1" applyProtection="1">
      <alignment horizontal="center" vertical="center" wrapText="1"/>
    </xf>
    <xf numFmtId="0" fontId="10" fillId="12" borderId="7" xfId="3" applyNumberFormat="1" applyFont="1" applyFill="1" applyBorder="1" applyAlignment="1" applyProtection="1">
      <alignment vertical="center" wrapText="1"/>
      <protection locked="0"/>
    </xf>
    <xf numFmtId="0" fontId="10" fillId="12" borderId="2" xfId="3" applyNumberFormat="1" applyFont="1" applyFill="1" applyBorder="1" applyAlignment="1" applyProtection="1">
      <alignment horizontal="center" vertical="center" wrapText="1"/>
    </xf>
    <xf numFmtId="0" fontId="10" fillId="12" borderId="2" xfId="3" applyNumberFormat="1" applyFont="1" applyFill="1" applyBorder="1" applyAlignment="1" applyProtection="1">
      <alignment vertical="center" wrapText="1"/>
      <protection locked="0"/>
    </xf>
    <xf numFmtId="0" fontId="18" fillId="15" borderId="2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0" fontId="10" fillId="16" borderId="7" xfId="2" applyNumberFormat="1" applyFont="1" applyFill="1" applyBorder="1" applyAlignment="1" applyProtection="1">
      <alignment vertical="center" wrapText="1"/>
    </xf>
    <xf numFmtId="0" fontId="5" fillId="17" borderId="2" xfId="0" applyFont="1" applyFill="1" applyBorder="1" applyAlignment="1">
      <alignment vertical="center"/>
    </xf>
    <xf numFmtId="0" fontId="31" fillId="17" borderId="2" xfId="0" applyFont="1" applyFill="1" applyBorder="1" applyAlignment="1">
      <alignment horizontal="center" vertical="center"/>
    </xf>
    <xf numFmtId="9" fontId="21" fillId="17" borderId="2" xfId="0" applyNumberFormat="1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vertical="center"/>
    </xf>
    <xf numFmtId="0" fontId="31" fillId="18" borderId="2" xfId="0" applyFont="1" applyFill="1" applyBorder="1" applyAlignment="1">
      <alignment horizontal="center" vertical="center"/>
    </xf>
    <xf numFmtId="9" fontId="21" fillId="18" borderId="2" xfId="0" applyNumberFormat="1" applyFont="1" applyFill="1" applyBorder="1" applyAlignment="1">
      <alignment horizontal="center" vertical="center"/>
    </xf>
    <xf numFmtId="0" fontId="20" fillId="17" borderId="2" xfId="0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 vertical="center"/>
    </xf>
    <xf numFmtId="0" fontId="18" fillId="17" borderId="2" xfId="0" applyFont="1" applyFill="1" applyBorder="1" applyAlignment="1">
      <alignment horizontal="center" vertical="center"/>
    </xf>
    <xf numFmtId="0" fontId="18" fillId="19" borderId="2" xfId="0" applyFont="1" applyFill="1" applyBorder="1" applyAlignment="1">
      <alignment horizontal="center" vertical="center"/>
    </xf>
    <xf numFmtId="9" fontId="18" fillId="4" borderId="2" xfId="4" applyFont="1" applyFill="1" applyBorder="1" applyAlignment="1">
      <alignment horizontal="center" vertical="center"/>
    </xf>
    <xf numFmtId="0" fontId="10" fillId="8" borderId="6" xfId="2" applyNumberFormat="1" applyFont="1" applyFill="1" applyBorder="1" applyAlignment="1" applyProtection="1">
      <alignment horizontal="center" vertical="center" wrapText="1"/>
      <protection locked="0"/>
    </xf>
    <xf numFmtId="0" fontId="10" fillId="8" borderId="7" xfId="2" applyNumberFormat="1" applyFont="1" applyFill="1" applyBorder="1" applyAlignment="1" applyProtection="1">
      <alignment horizontal="center" vertical="center" wrapText="1"/>
      <protection locked="0"/>
    </xf>
    <xf numFmtId="0" fontId="10" fillId="12" borderId="12" xfId="2" applyNumberFormat="1" applyFont="1" applyFill="1" applyBorder="1" applyAlignment="1" applyProtection="1">
      <alignment horizontal="center" vertical="center" wrapText="1"/>
      <protection locked="0"/>
    </xf>
    <xf numFmtId="0" fontId="10" fillId="12" borderId="12" xfId="3" applyNumberFormat="1" applyFont="1" applyFill="1" applyBorder="1" applyAlignment="1" applyProtection="1">
      <alignment horizontal="center" vertical="center" wrapText="1"/>
      <protection locked="0"/>
    </xf>
    <xf numFmtId="0" fontId="10" fillId="12" borderId="12" xfId="3" applyNumberFormat="1" applyFont="1" applyFill="1" applyBorder="1" applyAlignment="1" applyProtection="1">
      <alignment horizontal="center" vertical="center" wrapText="1"/>
    </xf>
    <xf numFmtId="0" fontId="10" fillId="12" borderId="12" xfId="3" applyNumberFormat="1" applyFont="1" applyFill="1" applyBorder="1" applyAlignment="1" applyProtection="1">
      <alignment vertical="center" wrapText="1"/>
      <protection locked="0"/>
    </xf>
    <xf numFmtId="0" fontId="10" fillId="8" borderId="7" xfId="2" applyNumberFormat="1" applyFont="1" applyFill="1" applyBorder="1" applyAlignment="1" applyProtection="1">
      <alignment vertical="center" wrapText="1"/>
      <protection locked="0"/>
    </xf>
    <xf numFmtId="0" fontId="10" fillId="8" borderId="7" xfId="3" applyNumberFormat="1" applyFont="1" applyFill="1" applyBorder="1" applyAlignment="1" applyProtection="1">
      <alignment horizontal="center" vertical="center" wrapText="1"/>
      <protection locked="0"/>
    </xf>
    <xf numFmtId="0" fontId="11" fillId="8" borderId="7" xfId="3" applyNumberFormat="1" applyFont="1" applyFill="1" applyBorder="1" applyAlignment="1" applyProtection="1">
      <alignment horizontal="center" vertical="center" wrapText="1"/>
    </xf>
    <xf numFmtId="0" fontId="11" fillId="8" borderId="7" xfId="3" applyNumberFormat="1" applyFont="1" applyFill="1" applyBorder="1" applyAlignment="1" applyProtection="1">
      <alignment vertical="center" wrapText="1"/>
      <protection locked="0"/>
    </xf>
    <xf numFmtId="0" fontId="37" fillId="3" borderId="2" xfId="2" applyNumberFormat="1" applyFont="1" applyFill="1" applyBorder="1" applyAlignment="1" applyProtection="1">
      <alignment horizontal="center" vertical="center" wrapText="1"/>
    </xf>
    <xf numFmtId="0" fontId="38" fillId="20" borderId="2" xfId="2" applyNumberFormat="1" applyFont="1" applyFill="1" applyBorder="1" applyAlignment="1" applyProtection="1">
      <alignment horizontal="center" vertical="center" wrapText="1"/>
    </xf>
    <xf numFmtId="0" fontId="39" fillId="20" borderId="2" xfId="1" applyNumberFormat="1" applyFont="1" applyFill="1" applyBorder="1" applyAlignment="1" applyProtection="1">
      <alignment horizontal="center" vertical="center"/>
      <protection locked="0"/>
    </xf>
    <xf numFmtId="0" fontId="10" fillId="21" borderId="2" xfId="2" applyNumberFormat="1" applyFont="1" applyFill="1" applyBorder="1" applyAlignment="1" applyProtection="1">
      <alignment horizontal="center" vertical="center" wrapText="1"/>
    </xf>
    <xf numFmtId="0" fontId="10" fillId="21" borderId="2" xfId="2" applyNumberFormat="1" applyFont="1" applyFill="1" applyBorder="1" applyAlignment="1" applyProtection="1">
      <alignment vertical="center" wrapText="1"/>
    </xf>
    <xf numFmtId="0" fontId="10" fillId="21" borderId="2" xfId="3" applyNumberFormat="1" applyFont="1" applyFill="1" applyBorder="1" applyAlignment="1" applyProtection="1">
      <alignment horizontal="center" vertical="center" wrapText="1"/>
    </xf>
    <xf numFmtId="0" fontId="10" fillId="21" borderId="2" xfId="3" applyNumberFormat="1" applyFont="1" applyFill="1" applyBorder="1" applyAlignment="1" applyProtection="1">
      <alignment vertical="center" wrapText="1"/>
    </xf>
    <xf numFmtId="3" fontId="11" fillId="4" borderId="2" xfId="3" applyNumberFormat="1" applyFont="1" applyFill="1" applyBorder="1" applyAlignment="1" applyProtection="1">
      <alignment horizontal="center" vertical="center" wrapText="1"/>
    </xf>
    <xf numFmtId="0" fontId="11" fillId="4" borderId="2" xfId="2" applyFont="1" applyFill="1" applyBorder="1" applyAlignment="1">
      <alignment vertical="center"/>
    </xf>
    <xf numFmtId="3" fontId="11" fillId="4" borderId="2" xfId="2" applyNumberFormat="1" applyFont="1" applyFill="1" applyBorder="1" applyAlignment="1">
      <alignment vertical="center"/>
    </xf>
    <xf numFmtId="0" fontId="10" fillId="21" borderId="2" xfId="3" applyNumberFormat="1" applyFont="1" applyFill="1" applyBorder="1" applyAlignment="1" applyProtection="1">
      <alignment horizontal="left" vertical="center" wrapText="1"/>
    </xf>
    <xf numFmtId="0" fontId="10" fillId="4" borderId="2" xfId="2" applyNumberFormat="1" applyFont="1" applyFill="1" applyBorder="1" applyAlignment="1" applyProtection="1">
      <alignment horizontal="center" vertical="center" wrapText="1"/>
      <protection locked="0"/>
    </xf>
    <xf numFmtId="0" fontId="10" fillId="4" borderId="2" xfId="3" applyNumberFormat="1" applyFont="1" applyFill="1" applyBorder="1" applyAlignment="1" applyProtection="1">
      <alignment horizontal="center" vertical="center" wrapText="1"/>
      <protection locked="0"/>
    </xf>
    <xf numFmtId="0" fontId="10" fillId="4" borderId="2" xfId="3" applyNumberFormat="1" applyFont="1" applyFill="1" applyBorder="1" applyAlignment="1" applyProtection="1">
      <alignment horizontal="center" vertical="center" wrapText="1"/>
    </xf>
    <xf numFmtId="0" fontId="10" fillId="4" borderId="2" xfId="3" applyNumberFormat="1" applyFont="1" applyFill="1" applyBorder="1" applyAlignment="1" applyProtection="1">
      <alignment vertical="center" wrapText="1"/>
      <protection locked="0"/>
    </xf>
    <xf numFmtId="0" fontId="10" fillId="4" borderId="2" xfId="2" applyNumberFormat="1" applyFont="1" applyFill="1" applyBorder="1" applyAlignment="1" applyProtection="1">
      <alignment vertical="center" wrapText="1"/>
      <protection locked="0"/>
    </xf>
    <xf numFmtId="0" fontId="11" fillId="4" borderId="2" xfId="3" applyNumberFormat="1" applyFont="1" applyFill="1" applyBorder="1" applyAlignment="1" applyProtection="1">
      <alignment horizontal="center" vertical="center" wrapText="1"/>
    </xf>
    <xf numFmtId="0" fontId="11" fillId="4" borderId="2" xfId="3" applyNumberFormat="1" applyFont="1" applyFill="1" applyBorder="1" applyAlignment="1" applyProtection="1">
      <alignment vertical="center" wrapText="1"/>
      <protection locked="0"/>
    </xf>
    <xf numFmtId="3" fontId="12" fillId="4" borderId="2" xfId="3" applyNumberFormat="1" applyFont="1" applyFill="1" applyBorder="1" applyAlignment="1" applyProtection="1">
      <alignment horizontal="center" vertical="center" wrapText="1"/>
    </xf>
    <xf numFmtId="0" fontId="10" fillId="4" borderId="2" xfId="1" applyNumberFormat="1" applyFont="1" applyFill="1" applyBorder="1" applyAlignment="1" applyProtection="1">
      <alignment horizontal="center"/>
      <protection locked="0"/>
    </xf>
    <xf numFmtId="0" fontId="10" fillId="4" borderId="2" xfId="1" applyNumberFormat="1" applyFont="1" applyFill="1" applyBorder="1" applyProtection="1">
      <protection locked="0"/>
    </xf>
    <xf numFmtId="0" fontId="10" fillId="4" borderId="2" xfId="1" applyNumberFormat="1" applyFont="1" applyFill="1" applyBorder="1" applyProtection="1"/>
    <xf numFmtId="3" fontId="12" fillId="4" borderId="2" xfId="1" applyNumberFormat="1" applyFont="1" applyFill="1" applyBorder="1" applyAlignment="1" applyProtection="1">
      <alignment horizontal="center"/>
    </xf>
    <xf numFmtId="0" fontId="39" fillId="20" borderId="0" xfId="1" applyNumberFormat="1" applyFont="1" applyFill="1" applyBorder="1" applyAlignment="1" applyProtection="1">
      <alignment horizontal="center" vertical="center"/>
      <protection locked="0"/>
    </xf>
    <xf numFmtId="0" fontId="10" fillId="4" borderId="0" xfId="1" applyNumberFormat="1" applyFont="1" applyFill="1" applyBorder="1" applyAlignment="1" applyProtection="1">
      <alignment horizontal="center"/>
      <protection locked="0"/>
    </xf>
    <xf numFmtId="0" fontId="10" fillId="4" borderId="0" xfId="1" applyNumberFormat="1" applyFont="1" applyFill="1" applyBorder="1" applyProtection="1">
      <protection locked="0"/>
    </xf>
    <xf numFmtId="0" fontId="10" fillId="4" borderId="0" xfId="1" applyNumberFormat="1" applyFont="1" applyFill="1" applyBorder="1" applyProtection="1"/>
    <xf numFmtId="3" fontId="11" fillId="4" borderId="0" xfId="3" applyNumberFormat="1" applyFont="1" applyFill="1" applyBorder="1" applyAlignment="1" applyProtection="1">
      <alignment horizontal="center" vertical="center" wrapText="1"/>
    </xf>
    <xf numFmtId="3" fontId="12" fillId="4" borderId="0" xfId="1" applyNumberFormat="1" applyFont="1" applyFill="1" applyBorder="1" applyAlignment="1" applyProtection="1">
      <alignment horizontal="center"/>
    </xf>
    <xf numFmtId="0" fontId="35" fillId="4" borderId="0" xfId="0" applyFont="1" applyFill="1" applyBorder="1"/>
    <xf numFmtId="0" fontId="40" fillId="0" borderId="0" xfId="0" applyFont="1"/>
    <xf numFmtId="0" fontId="34" fillId="22" borderId="2" xfId="1" applyNumberFormat="1" applyFont="1" applyFill="1" applyBorder="1" applyAlignment="1" applyProtection="1">
      <alignment horizontal="center" vertical="center" wrapText="1"/>
      <protection locked="0"/>
    </xf>
    <xf numFmtId="0" fontId="34" fillId="22" borderId="2" xfId="1" applyNumberFormat="1" applyFont="1" applyFill="1" applyBorder="1" applyAlignment="1" applyProtection="1">
      <alignment horizontal="center" vertical="center" wrapText="1"/>
    </xf>
    <xf numFmtId="0" fontId="41" fillId="0" borderId="0" xfId="1" applyNumberFormat="1" applyFont="1" applyAlignment="1" applyProtection="1">
      <alignment vertical="center"/>
      <protection locked="0"/>
    </xf>
    <xf numFmtId="0" fontId="24" fillId="0" borderId="0" xfId="1" applyNumberFormat="1" applyFont="1" applyAlignment="1" applyProtection="1">
      <alignment vertical="center"/>
      <protection locked="0"/>
    </xf>
    <xf numFmtId="0" fontId="42" fillId="2" borderId="0" xfId="1" applyNumberFormat="1" applyFont="1" applyFill="1" applyAlignment="1" applyProtection="1">
      <alignment horizontal="left" vertical="center"/>
      <protection locked="0"/>
    </xf>
    <xf numFmtId="0" fontId="5" fillId="23" borderId="2" xfId="0" applyFont="1" applyFill="1" applyBorder="1" applyAlignment="1">
      <alignment vertical="center"/>
    </xf>
    <xf numFmtId="0" fontId="31" fillId="23" borderId="2" xfId="0" applyFont="1" applyFill="1" applyBorder="1" applyAlignment="1">
      <alignment horizontal="center" vertical="center"/>
    </xf>
    <xf numFmtId="9" fontId="21" fillId="23" borderId="2" xfId="0" applyNumberFormat="1" applyFont="1" applyFill="1" applyBorder="1" applyAlignment="1">
      <alignment horizontal="center" vertical="center"/>
    </xf>
    <xf numFmtId="165" fontId="44" fillId="0" borderId="0" xfId="0" applyNumberFormat="1" applyFont="1" applyAlignment="1">
      <alignment horizontal="left"/>
    </xf>
    <xf numFmtId="0" fontId="22" fillId="20" borderId="2" xfId="0" applyFont="1" applyFill="1" applyBorder="1" applyAlignment="1">
      <alignment horizontal="center" vertical="center"/>
    </xf>
    <xf numFmtId="0" fontId="19" fillId="20" borderId="2" xfId="0" applyFont="1" applyFill="1" applyBorder="1" applyAlignment="1">
      <alignment horizontal="center" vertical="center"/>
    </xf>
    <xf numFmtId="0" fontId="19" fillId="20" borderId="2" xfId="0" applyFont="1" applyFill="1" applyBorder="1" applyAlignment="1">
      <alignment horizontal="center" vertical="center" wrapText="1"/>
    </xf>
    <xf numFmtId="0" fontId="18" fillId="20" borderId="2" xfId="0" applyFont="1" applyFill="1" applyBorder="1" applyAlignment="1">
      <alignment horizontal="center" vertical="center"/>
    </xf>
    <xf numFmtId="0" fontId="45" fillId="3" borderId="17" xfId="2" applyNumberFormat="1" applyFont="1" applyFill="1" applyBorder="1" applyAlignment="1" applyProtection="1">
      <alignment horizontal="center" vertical="center" wrapText="1"/>
    </xf>
    <xf numFmtId="0" fontId="10" fillId="4" borderId="17" xfId="2" applyNumberFormat="1" applyFont="1" applyFill="1" applyBorder="1" applyAlignment="1" applyProtection="1">
      <alignment horizontal="center" vertical="center" wrapText="1"/>
    </xf>
    <xf numFmtId="0" fontId="10" fillId="4" borderId="17" xfId="2" applyNumberFormat="1" applyFont="1" applyFill="1" applyBorder="1" applyAlignment="1" applyProtection="1">
      <alignment vertical="center" wrapText="1"/>
    </xf>
    <xf numFmtId="0" fontId="10" fillId="4" borderId="17" xfId="3" applyNumberFormat="1" applyFont="1" applyFill="1" applyBorder="1" applyAlignment="1" applyProtection="1">
      <alignment horizontal="center" vertical="center" wrapText="1"/>
    </xf>
    <xf numFmtId="0" fontId="10" fillId="4" borderId="17" xfId="3" applyNumberFormat="1" applyFont="1" applyFill="1" applyBorder="1" applyAlignment="1" applyProtection="1">
      <alignment vertical="center" wrapText="1"/>
    </xf>
    <xf numFmtId="0" fontId="10" fillId="10" borderId="17" xfId="3" applyNumberFormat="1" applyFont="1" applyFill="1" applyBorder="1" applyAlignment="1" applyProtection="1">
      <alignment vertical="center" wrapText="1"/>
    </xf>
    <xf numFmtId="0" fontId="10" fillId="23" borderId="17" xfId="3" applyNumberFormat="1" applyFont="1" applyFill="1" applyBorder="1" applyAlignment="1" applyProtection="1">
      <alignment vertical="center" wrapText="1"/>
    </xf>
    <xf numFmtId="0" fontId="10" fillId="25" borderId="17" xfId="3" applyNumberFormat="1" applyFont="1" applyFill="1" applyBorder="1" applyAlignment="1" applyProtection="1">
      <alignment vertical="center" wrapText="1"/>
    </xf>
    <xf numFmtId="0" fontId="46" fillId="4" borderId="17" xfId="2" applyNumberFormat="1" applyFont="1" applyFill="1" applyBorder="1" applyAlignment="1" applyProtection="1">
      <alignment horizontal="center" vertical="center" wrapText="1"/>
    </xf>
    <xf numFmtId="0" fontId="10" fillId="4" borderId="17" xfId="3" applyNumberFormat="1" applyFont="1" applyFill="1" applyBorder="1" applyAlignment="1" applyProtection="1">
      <alignment horizontal="left" vertical="center" wrapText="1"/>
    </xf>
    <xf numFmtId="0" fontId="5" fillId="20" borderId="17" xfId="2" applyNumberFormat="1" applyFont="1" applyFill="1" applyBorder="1" applyAlignment="1" applyProtection="1">
      <alignment horizontal="center" vertical="center" wrapText="1"/>
    </xf>
    <xf numFmtId="0" fontId="47" fillId="4" borderId="17" xfId="2" applyNumberFormat="1" applyFont="1" applyFill="1" applyBorder="1" applyAlignment="1" applyProtection="1">
      <alignment horizontal="center" vertical="center" wrapText="1"/>
    </xf>
    <xf numFmtId="0" fontId="47" fillId="4" borderId="17" xfId="3" applyNumberFormat="1" applyFont="1" applyFill="1" applyBorder="1" applyAlignment="1" applyProtection="1">
      <alignment horizontal="center" vertical="center" wrapText="1"/>
    </xf>
    <xf numFmtId="0" fontId="47" fillId="4" borderId="17" xfId="3" applyNumberFormat="1" applyFont="1" applyFill="1" applyBorder="1" applyAlignment="1" applyProtection="1">
      <alignment vertical="center" wrapText="1"/>
    </xf>
    <xf numFmtId="0" fontId="48" fillId="4" borderId="17" xfId="3" applyNumberFormat="1" applyFont="1" applyFill="1" applyBorder="1" applyAlignment="1" applyProtection="1">
      <alignment vertical="center" wrapText="1"/>
    </xf>
    <xf numFmtId="0" fontId="47" fillId="10" borderId="17" xfId="3" applyNumberFormat="1" applyFont="1" applyFill="1" applyBorder="1" applyAlignment="1" applyProtection="1">
      <alignment vertical="center" wrapText="1"/>
    </xf>
    <xf numFmtId="0" fontId="47" fillId="25" borderId="17" xfId="3" applyNumberFormat="1" applyFont="1" applyFill="1" applyBorder="1" applyAlignment="1" applyProtection="1">
      <alignment vertical="center" wrapText="1"/>
    </xf>
    <xf numFmtId="0" fontId="10" fillId="10" borderId="17" xfId="3" applyNumberFormat="1" applyFont="1" applyFill="1" applyBorder="1" applyAlignment="1" applyProtection="1">
      <alignment horizontal="center" vertical="center" wrapText="1"/>
    </xf>
    <xf numFmtId="0" fontId="45" fillId="3" borderId="18" xfId="2" applyNumberFormat="1" applyFont="1" applyFill="1" applyBorder="1" applyAlignment="1" applyProtection="1">
      <alignment horizontal="center" vertical="center" wrapText="1"/>
    </xf>
    <xf numFmtId="0" fontId="10" fillId="4" borderId="18" xfId="2" applyNumberFormat="1" applyFont="1" applyFill="1" applyBorder="1" applyAlignment="1" applyProtection="1">
      <alignment horizontal="center" vertical="center" wrapText="1"/>
    </xf>
    <xf numFmtId="0" fontId="10" fillId="4" borderId="18" xfId="2" applyNumberFormat="1" applyFont="1" applyFill="1" applyBorder="1" applyAlignment="1" applyProtection="1">
      <alignment vertical="center" wrapText="1"/>
    </xf>
    <xf numFmtId="0" fontId="10" fillId="4" borderId="18" xfId="3" applyNumberFormat="1" applyFont="1" applyFill="1" applyBorder="1" applyAlignment="1" applyProtection="1">
      <alignment horizontal="center" vertical="center" wrapText="1"/>
    </xf>
    <xf numFmtId="0" fontId="5" fillId="20" borderId="2" xfId="2" applyNumberFormat="1" applyFont="1" applyFill="1" applyBorder="1" applyAlignment="1" applyProtection="1">
      <alignment horizontal="center" vertical="center" wrapText="1"/>
    </xf>
    <xf numFmtId="0" fontId="10" fillId="4" borderId="2" xfId="2" applyNumberFormat="1" applyFont="1" applyFill="1" applyBorder="1" applyAlignment="1" applyProtection="1">
      <alignment horizontal="center" vertical="center" wrapText="1"/>
    </xf>
    <xf numFmtId="0" fontId="10" fillId="4" borderId="2" xfId="2" applyNumberFormat="1" applyFont="1" applyFill="1" applyBorder="1" applyAlignment="1" applyProtection="1">
      <alignment vertical="center" wrapText="1"/>
    </xf>
    <xf numFmtId="0" fontId="10" fillId="4" borderId="19" xfId="3" applyNumberFormat="1" applyFont="1" applyFill="1" applyBorder="1" applyAlignment="1" applyProtection="1">
      <alignment vertical="center" wrapText="1"/>
    </xf>
    <xf numFmtId="0" fontId="10" fillId="4" borderId="20" xfId="3" applyNumberFormat="1" applyFont="1" applyFill="1" applyBorder="1" applyAlignment="1" applyProtection="1">
      <alignment vertical="center" wrapText="1"/>
    </xf>
    <xf numFmtId="0" fontId="10" fillId="4" borderId="3" xfId="3" applyNumberFormat="1" applyFont="1" applyFill="1" applyBorder="1" applyAlignment="1" applyProtection="1">
      <alignment vertical="center" wrapText="1"/>
    </xf>
    <xf numFmtId="0" fontId="10" fillId="24" borderId="17" xfId="3" applyNumberFormat="1" applyFont="1" applyFill="1" applyBorder="1" applyAlignment="1" applyProtection="1">
      <alignment vertical="center" wrapText="1"/>
    </xf>
    <xf numFmtId="0" fontId="45" fillId="3" borderId="2" xfId="2" applyNumberFormat="1" applyFont="1" applyFill="1" applyBorder="1" applyAlignment="1" applyProtection="1">
      <alignment horizontal="center" vertical="center" wrapText="1"/>
    </xf>
    <xf numFmtId="0" fontId="5" fillId="20" borderId="18" xfId="2" applyNumberFormat="1" applyFont="1" applyFill="1" applyBorder="1" applyAlignment="1" applyProtection="1">
      <alignment horizontal="center" vertical="center" wrapText="1"/>
    </xf>
    <xf numFmtId="164" fontId="2" fillId="20" borderId="2" xfId="0" applyNumberFormat="1" applyFont="1" applyFill="1" applyBorder="1" applyAlignment="1">
      <alignment horizontal="center" vertical="center"/>
    </xf>
    <xf numFmtId="41" fontId="3" fillId="0" borderId="0" xfId="1" applyFont="1" applyFill="1" applyAlignment="1" applyProtection="1">
      <alignment horizontal="center" vertical="center"/>
    </xf>
    <xf numFmtId="41" fontId="3" fillId="0" borderId="0" xfId="1" applyFont="1" applyAlignment="1" applyProtection="1">
      <alignment horizontal="center" vertical="center"/>
    </xf>
    <xf numFmtId="0" fontId="6" fillId="0" borderId="0" xfId="1" applyNumberFormat="1" applyFont="1" applyFill="1" applyAlignment="1" applyProtection="1">
      <alignment horizontal="center" vertical="center"/>
    </xf>
    <xf numFmtId="167" fontId="2" fillId="20" borderId="2" xfId="0" applyNumberFormat="1" applyFont="1" applyFill="1" applyBorder="1" applyAlignment="1">
      <alignment horizontal="center" vertical="center"/>
    </xf>
    <xf numFmtId="167" fontId="2" fillId="26" borderId="2" xfId="0" applyNumberFormat="1" applyFont="1" applyFill="1" applyBorder="1" applyAlignment="1">
      <alignment horizontal="center" vertical="center"/>
    </xf>
    <xf numFmtId="164" fontId="2" fillId="26" borderId="2" xfId="0" applyNumberFormat="1" applyFont="1" applyFill="1" applyBorder="1" applyAlignment="1">
      <alignment horizontal="center" vertical="center"/>
    </xf>
    <xf numFmtId="0" fontId="11" fillId="4" borderId="17" xfId="3" applyNumberFormat="1" applyFont="1" applyFill="1" applyBorder="1" applyAlignment="1" applyProtection="1">
      <alignment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166" fontId="43" fillId="0" borderId="1" xfId="0" applyNumberFormat="1" applyFont="1" applyBorder="1" applyAlignment="1">
      <alignment horizontal="left"/>
    </xf>
    <xf numFmtId="0" fontId="30" fillId="9" borderId="14" xfId="0" applyFont="1" applyFill="1" applyBorder="1" applyAlignment="1">
      <alignment horizontal="left" vertical="center"/>
    </xf>
    <xf numFmtId="0" fontId="30" fillId="9" borderId="16" xfId="0" applyFont="1" applyFill="1" applyBorder="1" applyAlignment="1">
      <alignment horizontal="left" vertical="center"/>
    </xf>
    <xf numFmtId="0" fontId="30" fillId="9" borderId="15" xfId="0" applyFont="1" applyFill="1" applyBorder="1" applyAlignment="1">
      <alignment horizontal="left" vertical="center"/>
    </xf>
    <xf numFmtId="0" fontId="27" fillId="23" borderId="0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/>
    </xf>
    <xf numFmtId="0" fontId="23" fillId="0" borderId="1" xfId="0" applyFont="1" applyBorder="1" applyAlignment="1">
      <alignment horizontal="center"/>
    </xf>
  </cellXfs>
  <cellStyles count="5">
    <cellStyle name="Comma [0]" xfId="1" builtinId="6"/>
    <cellStyle name="Normal" xfId="0" builtinId="0"/>
    <cellStyle name="Normal 2 2 2 12" xfId="2"/>
    <cellStyle name="Normal 2 2 2 12 3" xfId="3"/>
    <cellStyle name="Percent" xfId="4" builtinId="5"/>
  </cellStyles>
  <dxfs count="1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7C80"/>
      <color rgb="FF00FFFF"/>
      <color rgb="FFFFFF99"/>
      <color rgb="FFCC0000"/>
      <color rgb="FF66FF99"/>
      <color rgb="FFCCFFFF"/>
      <color rgb="FF00FF00"/>
      <color rgb="FF00FFC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externalLink" Target="externalLinks/externalLink32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40" Type="http://schemas.openxmlformats.org/officeDocument/2006/relationships/externalLink" Target="externalLinks/externalLink33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43" Type="http://schemas.openxmlformats.org/officeDocument/2006/relationships/styles" Target="styles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4581971627237"/>
          <c:y val="3.2715014411119611E-2"/>
          <c:w val="0.85245420385157367"/>
          <c:h val="0.6186106359738226"/>
        </c:manualLayout>
      </c:layout>
      <c:lineChart>
        <c:grouping val="standard"/>
        <c:varyColors val="0"/>
        <c:ser>
          <c:idx val="0"/>
          <c:order val="0"/>
          <c:tx>
            <c:strRef>
              <c:f>'REPORT DAILY'!$B$5</c:f>
              <c:strCache>
                <c:ptCount val="1"/>
                <c:pt idx="0">
                  <c:v>FAST MOVING</c:v>
                </c:pt>
              </c:strCache>
            </c:strRef>
          </c:tx>
          <c:spPr>
            <a:ln w="57150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'REPORT DAILY'!$D$5:$AH$5</c:f>
              <c:numCache>
                <c:formatCode>0%</c:formatCode>
                <c:ptCount val="31"/>
                <c:pt idx="0">
                  <c:v>0.63157894736842102</c:v>
                </c:pt>
                <c:pt idx="1">
                  <c:v>0.65</c:v>
                </c:pt>
                <c:pt idx="2">
                  <c:v>0.66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'REPORT DAILY'!$B$6</c:f>
              <c:strCache>
                <c:ptCount val="1"/>
                <c:pt idx="0">
                  <c:v>MEDIUM MOVING</c:v>
                </c:pt>
              </c:strCache>
            </c:strRef>
          </c:tx>
          <c:spPr>
            <a:ln w="57150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'REPORT DAILY'!$D$6:$AH$6</c:f>
              <c:numCache>
                <c:formatCode>0%</c:formatCode>
                <c:ptCount val="31"/>
                <c:pt idx="0">
                  <c:v>0.42105263157894735</c:v>
                </c:pt>
                <c:pt idx="1">
                  <c:v>0.43</c:v>
                </c:pt>
                <c:pt idx="2">
                  <c:v>0.44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'REPORT DAILY'!$B$7</c:f>
              <c:strCache>
                <c:ptCount val="1"/>
                <c:pt idx="0">
                  <c:v>SLOW MOVING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'REPORT DAILY'!$D$7:$AH$7</c:f>
              <c:numCache>
                <c:formatCode>0%</c:formatCode>
                <c:ptCount val="31"/>
                <c:pt idx="0">
                  <c:v>0.45378151260504201</c:v>
                </c:pt>
                <c:pt idx="1">
                  <c:v>0.45378151260504201</c:v>
                </c:pt>
                <c:pt idx="2">
                  <c:v>0.42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516672"/>
        <c:axId val="160405120"/>
      </c:lineChart>
      <c:catAx>
        <c:axId val="3275166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id-ID"/>
          </a:p>
        </c:txPr>
        <c:crossAx val="160405120"/>
        <c:crosses val="autoZero"/>
        <c:auto val="1"/>
        <c:lblAlgn val="ctr"/>
        <c:lblOffset val="100"/>
        <c:noMultiLvlLbl val="0"/>
      </c:catAx>
      <c:valAx>
        <c:axId val="160405120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3200"/>
                </a:pPr>
                <a:r>
                  <a:rPr lang="id-ID" sz="3200"/>
                  <a:t>%</a:t>
                </a:r>
              </a:p>
            </c:rich>
          </c:tx>
          <c:layout>
            <c:manualLayout>
              <c:xMode val="edge"/>
              <c:yMode val="edge"/>
              <c:x val="7.1011003278888374E-2"/>
              <c:y val="0.27079017173461928"/>
            </c:manualLayout>
          </c:layout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>
              <a:defRPr sz="1500"/>
            </a:pPr>
            <a:endParaRPr lang="id-ID"/>
          </a:p>
        </c:txPr>
        <c:crossAx val="327516672"/>
        <c:crosses val="autoZero"/>
        <c:crossBetween val="between"/>
      </c:valAx>
      <c:dTable>
        <c:showHorzBorder val="1"/>
        <c:showVertBorder val="1"/>
        <c:showOutline val="1"/>
        <c:showKeys val="0"/>
        <c:txPr>
          <a:bodyPr/>
          <a:lstStyle/>
          <a:p>
            <a:pPr rtl="0">
              <a:defRPr sz="1100"/>
            </a:pPr>
            <a:endParaRPr lang="id-ID"/>
          </a:p>
        </c:txPr>
      </c:dTable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3584855909160036"/>
          <c:y val="0.33314506856045834"/>
          <c:w val="6.3471630660799291E-2"/>
          <c:h val="0.27219455940133497"/>
        </c:manualLayout>
      </c:layout>
      <c:overlay val="0"/>
      <c:txPr>
        <a:bodyPr/>
        <a:lstStyle/>
        <a:p>
          <a:pPr>
            <a:defRPr sz="1100"/>
          </a:pPr>
          <a:endParaRPr lang="id-ID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4581971627237"/>
          <c:y val="3.2715014411119611E-2"/>
          <c:w val="0.85245420385157367"/>
          <c:h val="0.6186106359738226"/>
        </c:manualLayout>
      </c:layout>
      <c:lineChart>
        <c:grouping val="standard"/>
        <c:varyColors val="0"/>
        <c:ser>
          <c:idx val="3"/>
          <c:order val="0"/>
          <c:tx>
            <c:strRef>
              <c:f>'REPORT DAILY'!$B$9</c:f>
              <c:strCache>
                <c:ptCount val="1"/>
                <c:pt idx="0">
                  <c:v>FAST MOVING</c:v>
                </c:pt>
              </c:strCache>
            </c:strRef>
          </c:tx>
          <c:spPr>
            <a:ln w="57150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'REPORT DAILY'!$D$9:$AH$9</c:f>
              <c:numCache>
                <c:formatCode>0%</c:formatCode>
                <c:ptCount val="31"/>
                <c:pt idx="0">
                  <c:v>0.625</c:v>
                </c:pt>
                <c:pt idx="1">
                  <c:v>0.66</c:v>
                </c:pt>
                <c:pt idx="2">
                  <c:v>0.7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'REPORT DAILY'!$B$10</c:f>
              <c:strCache>
                <c:ptCount val="1"/>
                <c:pt idx="0">
                  <c:v>MEDIUM MOVING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 w="57150">
                <a:solidFill>
                  <a:srgbClr val="FFFF00"/>
                </a:solidFill>
              </a:ln>
            </c:spPr>
          </c:dPt>
          <c:val>
            <c:numRef>
              <c:f>'REPORT DAILY'!$D$10:$AH$10</c:f>
              <c:numCache>
                <c:formatCode>0%</c:formatCode>
                <c:ptCount val="31"/>
                <c:pt idx="0">
                  <c:v>0.54411764705882348</c:v>
                </c:pt>
                <c:pt idx="1">
                  <c:v>0.62</c:v>
                </c:pt>
                <c:pt idx="2">
                  <c:v>0.62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'REPORT DAILY'!$B$11</c:f>
              <c:strCache>
                <c:ptCount val="1"/>
                <c:pt idx="0">
                  <c:v>SLOW MOVING</c:v>
                </c:pt>
              </c:strCache>
            </c:strRef>
          </c:tx>
          <c:spPr>
            <a:ln w="5715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'REPORT DAILY'!$D$11:$AH$11</c:f>
              <c:numCache>
                <c:formatCode>0%</c:formatCode>
                <c:ptCount val="31"/>
                <c:pt idx="0">
                  <c:v>0.47368421052631576</c:v>
                </c:pt>
                <c:pt idx="1">
                  <c:v>0.5</c:v>
                </c:pt>
                <c:pt idx="2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3360"/>
        <c:axId val="174467328"/>
        <c:extLst>
          <c:ext xmlns:c15="http://schemas.microsoft.com/office/drawing/2012/chart" uri="{02D57815-91ED-43cb-92C2-25804820EDAC}">
            <c15:filteredLineSeries>
              <c15:ser>
                <c:idx val="0"/>
                <c:order val="3"/>
                <c:tx>
                  <c:strRef>
                    <c:extLst>
                      <c:ext uri="{02D57815-91ED-43cb-92C2-25804820EDAC}">
                        <c15:formulaRef>
                          <c15:sqref>'REPORT DAILY'!$B$5</c15:sqref>
                        </c15:formulaRef>
                      </c:ext>
                    </c:extLst>
                    <c:strCache>
                      <c:ptCount val="1"/>
                      <c:pt idx="0">
                        <c:v>FAST MOVING</c:v>
                      </c:pt>
                    </c:strCache>
                  </c:strRef>
                </c:tx>
                <c:spPr>
                  <a:ln w="57150">
                    <a:solidFill>
                      <a:schemeClr val="accent2"/>
                    </a:solidFill>
                  </a:ln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'REPORT DAILY'!$D$5:$AH$5</c15:sqref>
                        </c15:formulaRef>
                      </c:ext>
                    </c:extLst>
                    <c:numCache>
                      <c:formatCode>0%</c:formatCode>
                      <c:ptCount val="31"/>
                      <c:pt idx="0">
                        <c:v>0.625</c:v>
                      </c:pt>
                      <c:pt idx="1">
                        <c:v>0.625</c:v>
                      </c:pt>
                      <c:pt idx="2">
                        <c:v>0.625</c:v>
                      </c:pt>
                      <c:pt idx="3">
                        <c:v>0.54166666666666663</c:v>
                      </c:pt>
                      <c:pt idx="4">
                        <c:v>0.58333333333333337</c:v>
                      </c:pt>
                      <c:pt idx="5">
                        <c:v>0.625</c:v>
                      </c:pt>
                      <c:pt idx="6">
                        <c:v>0.5</c:v>
                      </c:pt>
                      <c:pt idx="7">
                        <c:v>0.54166666666666663</c:v>
                      </c:pt>
                      <c:pt idx="8">
                        <c:v>0.54166666666666663</c:v>
                      </c:pt>
                      <c:pt idx="9">
                        <c:v>0.54166666666666663</c:v>
                      </c:pt>
                      <c:pt idx="10">
                        <c:v>0.54166666666666663</c:v>
                      </c:pt>
                      <c:pt idx="11">
                        <c:v>0.625</c:v>
                      </c:pt>
                      <c:pt idx="12">
                        <c:v>0.54166666666666663</c:v>
                      </c:pt>
                      <c:pt idx="13">
                        <c:v>0.54166666666666663</c:v>
                      </c:pt>
                      <c:pt idx="14">
                        <c:v>0.55000000000000004</c:v>
                      </c:pt>
                      <c:pt idx="15">
                        <c:v>0.55000000000000004</c:v>
                      </c:pt>
                      <c:pt idx="16">
                        <c:v>0.55000000000000004</c:v>
                      </c:pt>
                      <c:pt idx="17">
                        <c:v>0.58333333333333337</c:v>
                      </c:pt>
                      <c:pt idx="18">
                        <c:v>0.54166666666666663</c:v>
                      </c:pt>
                      <c:pt idx="19">
                        <c:v>0.625</c:v>
                      </c:pt>
                      <c:pt idx="20">
                        <c:v>0.5</c:v>
                      </c:pt>
                      <c:pt idx="21">
                        <c:v>0.5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'REPORT DAILY'!$B$6</c15:sqref>
                        </c15:formulaRef>
                      </c:ext>
                    </c:extLst>
                    <c:strCache>
                      <c:ptCount val="1"/>
                      <c:pt idx="0">
                        <c:v>MEDIUM MOVING</c:v>
                      </c:pt>
                    </c:strCache>
                  </c:strRef>
                </c:tx>
                <c:spPr>
                  <a:ln w="57150">
                    <a:solidFill>
                      <a:srgbClr val="00B050"/>
                    </a:solidFill>
                  </a:ln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'REPORT DAILY'!$D$6:$AH$6</c15:sqref>
                        </c15:formulaRef>
                      </c:ext>
                    </c:extLst>
                    <c:numCache>
                      <c:formatCode>0%</c:formatCode>
                      <c:ptCount val="31"/>
                      <c:pt idx="0">
                        <c:v>0.68852459016393441</c:v>
                      </c:pt>
                      <c:pt idx="1">
                        <c:v>0.68852459016393441</c:v>
                      </c:pt>
                      <c:pt idx="2">
                        <c:v>0.68852459016393441</c:v>
                      </c:pt>
                      <c:pt idx="3">
                        <c:v>0.63934426229508201</c:v>
                      </c:pt>
                      <c:pt idx="4">
                        <c:v>0.63934426229508201</c:v>
                      </c:pt>
                      <c:pt idx="5">
                        <c:v>0.65573770491803274</c:v>
                      </c:pt>
                      <c:pt idx="6">
                        <c:v>0.62295081967213117</c:v>
                      </c:pt>
                      <c:pt idx="7">
                        <c:v>0.57377049180327866</c:v>
                      </c:pt>
                      <c:pt idx="8">
                        <c:v>0.57377049180327866</c:v>
                      </c:pt>
                      <c:pt idx="9">
                        <c:v>0.57377049180327866</c:v>
                      </c:pt>
                      <c:pt idx="10">
                        <c:v>0.57377049180327866</c:v>
                      </c:pt>
                      <c:pt idx="11">
                        <c:v>0.4098360655737705</c:v>
                      </c:pt>
                      <c:pt idx="12">
                        <c:v>0.39344262295081966</c:v>
                      </c:pt>
                      <c:pt idx="13">
                        <c:v>0.37704918032786883</c:v>
                      </c:pt>
                      <c:pt idx="14">
                        <c:v>0.4</c:v>
                      </c:pt>
                      <c:pt idx="15">
                        <c:v>0.4</c:v>
                      </c:pt>
                      <c:pt idx="16">
                        <c:v>0.4</c:v>
                      </c:pt>
                      <c:pt idx="17">
                        <c:v>0.42622950819672129</c:v>
                      </c:pt>
                      <c:pt idx="18">
                        <c:v>0.37704918032786883</c:v>
                      </c:pt>
                      <c:pt idx="19">
                        <c:v>0.37704918032786883</c:v>
                      </c:pt>
                      <c:pt idx="20">
                        <c:v>0.34426229508196721</c:v>
                      </c:pt>
                      <c:pt idx="21">
                        <c:v>0.26229508196721313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'REPORT DAILY'!$B$7</c15:sqref>
                        </c15:formulaRef>
                      </c:ext>
                    </c:extLst>
                    <c:strCache>
                      <c:ptCount val="1"/>
                      <c:pt idx="0">
                        <c:v>SLOW MOVING</c:v>
                      </c:pt>
                    </c:strCache>
                  </c:strRef>
                </c:tx>
                <c:spPr>
                  <a:ln w="57150">
                    <a:solidFill>
                      <a:srgbClr val="00B0F0"/>
                    </a:solidFill>
                  </a:ln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'REPORT DAILY'!$D$7:$AH$7</c15:sqref>
                        </c15:formulaRef>
                      </c:ext>
                    </c:extLst>
                    <c:numCache>
                      <c:formatCode>0%</c:formatCode>
                      <c:ptCount val="31"/>
                      <c:pt idx="0">
                        <c:v>0.46464646464646464</c:v>
                      </c:pt>
                      <c:pt idx="1">
                        <c:v>0.46464646464646464</c:v>
                      </c:pt>
                      <c:pt idx="2">
                        <c:v>0.46464646464646464</c:v>
                      </c:pt>
                      <c:pt idx="3">
                        <c:v>0.42424242424242425</c:v>
                      </c:pt>
                      <c:pt idx="4">
                        <c:v>0.41414141414141414</c:v>
                      </c:pt>
                      <c:pt idx="5">
                        <c:v>0.43434343434343436</c:v>
                      </c:pt>
                      <c:pt idx="6">
                        <c:v>0.45454545454545453</c:v>
                      </c:pt>
                      <c:pt idx="7">
                        <c:v>0.44444444444444442</c:v>
                      </c:pt>
                      <c:pt idx="8">
                        <c:v>0.44444444444444442</c:v>
                      </c:pt>
                      <c:pt idx="9">
                        <c:v>0.44444444444444442</c:v>
                      </c:pt>
                      <c:pt idx="10">
                        <c:v>0.44444444444444442</c:v>
                      </c:pt>
                      <c:pt idx="11">
                        <c:v>0.41414141414141414</c:v>
                      </c:pt>
                      <c:pt idx="12">
                        <c:v>0.41414141414141414</c:v>
                      </c:pt>
                      <c:pt idx="13">
                        <c:v>0.39393939393939392</c:v>
                      </c:pt>
                      <c:pt idx="14">
                        <c:v>0.38383838383838381</c:v>
                      </c:pt>
                      <c:pt idx="15">
                        <c:v>0.38383838383838381</c:v>
                      </c:pt>
                      <c:pt idx="16">
                        <c:v>0.38383838383838381</c:v>
                      </c:pt>
                      <c:pt idx="17">
                        <c:v>0.38383838383838381</c:v>
                      </c:pt>
                      <c:pt idx="18">
                        <c:v>0.38383838383838381</c:v>
                      </c:pt>
                      <c:pt idx="19">
                        <c:v>0.35353535353535354</c:v>
                      </c:pt>
                      <c:pt idx="20">
                        <c:v>0.34343434343434343</c:v>
                      </c:pt>
                      <c:pt idx="21">
                        <c:v>0.32323232323232326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023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id-ID"/>
          </a:p>
        </c:txPr>
        <c:crossAx val="174467328"/>
        <c:crosses val="autoZero"/>
        <c:auto val="1"/>
        <c:lblAlgn val="ctr"/>
        <c:lblOffset val="100"/>
        <c:noMultiLvlLbl val="0"/>
      </c:catAx>
      <c:valAx>
        <c:axId val="174467328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3200"/>
                </a:pPr>
                <a:r>
                  <a:rPr lang="id-ID" sz="3200"/>
                  <a:t>%</a:t>
                </a:r>
              </a:p>
            </c:rich>
          </c:tx>
          <c:layout>
            <c:manualLayout>
              <c:xMode val="edge"/>
              <c:yMode val="edge"/>
              <c:x val="6.816311675602596E-2"/>
              <c:y val="0.15650462823223538"/>
            </c:manualLayout>
          </c:layout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>
              <a:defRPr sz="1500"/>
            </a:pPr>
            <a:endParaRPr lang="id-ID"/>
          </a:p>
        </c:txPr>
        <c:crossAx val="3023360"/>
        <c:crosses val="autoZero"/>
        <c:crossBetween val="between"/>
      </c:valAx>
      <c:dTable>
        <c:showHorzBorder val="1"/>
        <c:showVertBorder val="1"/>
        <c:showOutline val="1"/>
        <c:showKeys val="0"/>
        <c:txPr>
          <a:bodyPr/>
          <a:lstStyle/>
          <a:p>
            <a:pPr rtl="0">
              <a:defRPr sz="1100"/>
            </a:pPr>
            <a:endParaRPr lang="id-ID"/>
          </a:p>
        </c:txPr>
      </c:dTable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3301138152014573"/>
          <c:y val="0.35695449682995989"/>
          <c:w val="6.6107830491358238E-2"/>
          <c:h val="0.17219453611003521"/>
        </c:manualLayout>
      </c:layout>
      <c:overlay val="0"/>
      <c:txPr>
        <a:bodyPr/>
        <a:lstStyle/>
        <a:p>
          <a:pPr>
            <a:defRPr sz="1100"/>
          </a:pPr>
          <a:endParaRPr lang="id-ID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hyperlink" Target="PEMBAHASAN%20MEETING.xlsx" TargetMode="Externa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PEMBAHASAN%20MEETING.xlsx" TargetMode="External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0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7.png"/><Relationship Id="rId5" Type="http://schemas.microsoft.com/office/2007/relationships/hdphoto" Target="../media/hdphoto1.wdp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818029</xdr:colOff>
      <xdr:row>2</xdr:row>
      <xdr:rowOff>168088</xdr:rowOff>
    </xdr:from>
    <xdr:to>
      <xdr:col>7</xdr:col>
      <xdr:colOff>2587</xdr:colOff>
      <xdr:row>5</xdr:row>
      <xdr:rowOff>134471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629" y="891988"/>
          <a:ext cx="7842783" cy="566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69274</xdr:colOff>
      <xdr:row>1</xdr:row>
      <xdr:rowOff>294409</xdr:rowOff>
    </xdr:from>
    <xdr:to>
      <xdr:col>1</xdr:col>
      <xdr:colOff>484910</xdr:colOff>
      <xdr:row>6</xdr:row>
      <xdr:rowOff>109691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4" y="656359"/>
          <a:ext cx="1025236" cy="977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818029</xdr:colOff>
      <xdr:row>2</xdr:row>
      <xdr:rowOff>168088</xdr:rowOff>
    </xdr:from>
    <xdr:to>
      <xdr:col>7</xdr:col>
      <xdr:colOff>2587</xdr:colOff>
      <xdr:row>5</xdr:row>
      <xdr:rowOff>134471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629" y="891988"/>
          <a:ext cx="7842783" cy="566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69274</xdr:colOff>
      <xdr:row>1</xdr:row>
      <xdr:rowOff>294409</xdr:rowOff>
    </xdr:from>
    <xdr:to>
      <xdr:col>1</xdr:col>
      <xdr:colOff>484910</xdr:colOff>
      <xdr:row>6</xdr:row>
      <xdr:rowOff>109691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4" y="656359"/>
          <a:ext cx="1025236" cy="9773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17321</xdr:colOff>
      <xdr:row>0</xdr:row>
      <xdr:rowOff>86592</xdr:rowOff>
    </xdr:from>
    <xdr:to>
      <xdr:col>1</xdr:col>
      <xdr:colOff>277091</xdr:colOff>
      <xdr:row>2</xdr:row>
      <xdr:rowOff>79256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21" y="86592"/>
          <a:ext cx="710043" cy="720028"/>
        </a:xfrm>
        <a:prstGeom prst="rect">
          <a:avLst/>
        </a:prstGeom>
      </xdr:spPr>
    </xdr:pic>
    <xdr:clientData/>
  </xdr:twoCellAnchor>
  <xdr:twoCellAnchor>
    <xdr:from>
      <xdr:col>7</xdr:col>
      <xdr:colOff>917864</xdr:colOff>
      <xdr:row>5</xdr:row>
      <xdr:rowOff>0</xdr:rowOff>
    </xdr:from>
    <xdr:to>
      <xdr:col>8</xdr:col>
      <xdr:colOff>727365</xdr:colOff>
      <xdr:row>6</xdr:row>
      <xdr:rowOff>277090</xdr:rowOff>
    </xdr:to>
    <xdr:sp macro="" textlink="">
      <xdr:nvSpPr>
        <xdr:cNvPr id="2" name="Down Arrow 1">
          <a:hlinkClick xmlns:r="http://schemas.openxmlformats.org/officeDocument/2006/relationships" r:id="rId2"/>
        </xdr:cNvPr>
        <xdr:cNvSpPr/>
      </xdr:nvSpPr>
      <xdr:spPr>
        <a:xfrm>
          <a:off x="10217728" y="1489363"/>
          <a:ext cx="744682" cy="623454"/>
        </a:xfrm>
        <a:prstGeom prst="downArrow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1021773</xdr:colOff>
      <xdr:row>5</xdr:row>
      <xdr:rowOff>0</xdr:rowOff>
    </xdr:from>
    <xdr:to>
      <xdr:col>11</xdr:col>
      <xdr:colOff>692728</xdr:colOff>
      <xdr:row>6</xdr:row>
      <xdr:rowOff>259772</xdr:rowOff>
    </xdr:to>
    <xdr:sp macro="" textlink="">
      <xdr:nvSpPr>
        <xdr:cNvPr id="5" name="Down Arrow 4">
          <a:hlinkClick xmlns:r="http://schemas.openxmlformats.org/officeDocument/2006/relationships" r:id="rId2"/>
        </xdr:cNvPr>
        <xdr:cNvSpPr/>
      </xdr:nvSpPr>
      <xdr:spPr>
        <a:xfrm>
          <a:off x="12988637" y="1472045"/>
          <a:ext cx="744682" cy="623454"/>
        </a:xfrm>
        <a:prstGeom prst="downArrow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796637</xdr:colOff>
      <xdr:row>5</xdr:row>
      <xdr:rowOff>0</xdr:rowOff>
    </xdr:from>
    <xdr:to>
      <xdr:col>12</xdr:col>
      <xdr:colOff>727365</xdr:colOff>
      <xdr:row>6</xdr:row>
      <xdr:rowOff>294409</xdr:rowOff>
    </xdr:to>
    <xdr:sp macro="" textlink="">
      <xdr:nvSpPr>
        <xdr:cNvPr id="6" name="Down Arrow 5">
          <a:hlinkClick xmlns:r="http://schemas.openxmlformats.org/officeDocument/2006/relationships" r:id="rId2"/>
        </xdr:cNvPr>
        <xdr:cNvSpPr/>
      </xdr:nvSpPr>
      <xdr:spPr>
        <a:xfrm>
          <a:off x="13837228" y="1506682"/>
          <a:ext cx="744682" cy="623454"/>
        </a:xfrm>
        <a:prstGeom prst="downArrow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33</xdr:col>
      <xdr:colOff>376161</xdr:colOff>
      <xdr:row>1</xdr:row>
      <xdr:rowOff>76200</xdr:rowOff>
    </xdr:from>
    <xdr:to>
      <xdr:col>34</xdr:col>
      <xdr:colOff>413586</xdr:colOff>
      <xdr:row>7</xdr:row>
      <xdr:rowOff>582176</xdr:rowOff>
    </xdr:to>
    <xdr:sp macro="" textlink="">
      <xdr:nvSpPr>
        <xdr:cNvPr id="4" name="Rounded Rectangle 3"/>
        <xdr:cNvSpPr/>
      </xdr:nvSpPr>
      <xdr:spPr>
        <a:xfrm rot="18385246">
          <a:off x="30879061" y="1463000"/>
          <a:ext cx="2696726" cy="647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2400">
              <a:solidFill>
                <a:srgbClr val="FF0000"/>
              </a:solidFill>
              <a:latin typeface="Algerian" panose="04020705040A02060702" pitchFamily="82" charset="0"/>
            </a:rPr>
            <a:t>ON PROGRES</a:t>
          </a:r>
        </a:p>
      </xdr:txBody>
    </xdr:sp>
    <xdr:clientData/>
  </xdr:twoCellAnchor>
  <xdr:twoCellAnchor editAs="oneCell">
    <xdr:from>
      <xdr:col>17</xdr:col>
      <xdr:colOff>17318</xdr:colOff>
      <xdr:row>5</xdr:row>
      <xdr:rowOff>121227</xdr:rowOff>
    </xdr:from>
    <xdr:to>
      <xdr:col>20</xdr:col>
      <xdr:colOff>866</xdr:colOff>
      <xdr:row>6</xdr:row>
      <xdr:rowOff>355888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82409" y="1783772"/>
          <a:ext cx="258127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17321</xdr:colOff>
      <xdr:row>0</xdr:row>
      <xdr:rowOff>86592</xdr:rowOff>
    </xdr:from>
    <xdr:to>
      <xdr:col>1</xdr:col>
      <xdr:colOff>138545</xdr:colOff>
      <xdr:row>1</xdr:row>
      <xdr:rowOff>302444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21" y="86592"/>
          <a:ext cx="578424" cy="577802"/>
        </a:xfrm>
        <a:prstGeom prst="rect">
          <a:avLst/>
        </a:prstGeom>
      </xdr:spPr>
    </xdr:pic>
    <xdr:clientData/>
  </xdr:twoCellAnchor>
  <xdr:twoCellAnchor>
    <xdr:from>
      <xdr:col>7</xdr:col>
      <xdr:colOff>917864</xdr:colOff>
      <xdr:row>5</xdr:row>
      <xdr:rowOff>0</xdr:rowOff>
    </xdr:from>
    <xdr:to>
      <xdr:col>8</xdr:col>
      <xdr:colOff>727365</xdr:colOff>
      <xdr:row>6</xdr:row>
      <xdr:rowOff>277090</xdr:rowOff>
    </xdr:to>
    <xdr:sp macro="" textlink="">
      <xdr:nvSpPr>
        <xdr:cNvPr id="3" name="Down Arrow 2">
          <a:hlinkClick xmlns:r="http://schemas.openxmlformats.org/officeDocument/2006/relationships" r:id="rId2"/>
        </xdr:cNvPr>
        <xdr:cNvSpPr/>
      </xdr:nvSpPr>
      <xdr:spPr>
        <a:xfrm>
          <a:off x="10252364" y="1647825"/>
          <a:ext cx="723901" cy="810490"/>
        </a:xfrm>
        <a:prstGeom prst="downArrow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1021773</xdr:colOff>
      <xdr:row>5</xdr:row>
      <xdr:rowOff>0</xdr:rowOff>
    </xdr:from>
    <xdr:to>
      <xdr:col>11</xdr:col>
      <xdr:colOff>692728</xdr:colOff>
      <xdr:row>6</xdr:row>
      <xdr:rowOff>259772</xdr:rowOff>
    </xdr:to>
    <xdr:sp macro="" textlink="">
      <xdr:nvSpPr>
        <xdr:cNvPr id="4" name="Down Arrow 3">
          <a:hlinkClick xmlns:r="http://schemas.openxmlformats.org/officeDocument/2006/relationships" r:id="rId2"/>
        </xdr:cNvPr>
        <xdr:cNvSpPr/>
      </xdr:nvSpPr>
      <xdr:spPr>
        <a:xfrm>
          <a:off x="12985173" y="1647825"/>
          <a:ext cx="747280" cy="793172"/>
        </a:xfrm>
        <a:prstGeom prst="downArrow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796637</xdr:colOff>
      <xdr:row>5</xdr:row>
      <xdr:rowOff>0</xdr:rowOff>
    </xdr:from>
    <xdr:to>
      <xdr:col>12</xdr:col>
      <xdr:colOff>727365</xdr:colOff>
      <xdr:row>6</xdr:row>
      <xdr:rowOff>294409</xdr:rowOff>
    </xdr:to>
    <xdr:sp macro="" textlink="">
      <xdr:nvSpPr>
        <xdr:cNvPr id="5" name="Down Arrow 4">
          <a:hlinkClick xmlns:r="http://schemas.openxmlformats.org/officeDocument/2006/relationships" r:id="rId2"/>
        </xdr:cNvPr>
        <xdr:cNvSpPr/>
      </xdr:nvSpPr>
      <xdr:spPr>
        <a:xfrm>
          <a:off x="13836362" y="1647825"/>
          <a:ext cx="749878" cy="827809"/>
        </a:xfrm>
        <a:prstGeom prst="downArrow">
          <a:avLst/>
        </a:prstGeom>
        <a:solidFill>
          <a:srgbClr val="00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33</xdr:col>
      <xdr:colOff>376161</xdr:colOff>
      <xdr:row>1</xdr:row>
      <xdr:rowOff>76200</xdr:rowOff>
    </xdr:from>
    <xdr:to>
      <xdr:col>34</xdr:col>
      <xdr:colOff>413586</xdr:colOff>
      <xdr:row>7</xdr:row>
      <xdr:rowOff>582176</xdr:rowOff>
    </xdr:to>
    <xdr:sp macro="" textlink="">
      <xdr:nvSpPr>
        <xdr:cNvPr id="6" name="Rounded Rectangle 5"/>
        <xdr:cNvSpPr/>
      </xdr:nvSpPr>
      <xdr:spPr>
        <a:xfrm rot="18385246">
          <a:off x="30874298" y="1458238"/>
          <a:ext cx="2687201" cy="647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2400">
              <a:solidFill>
                <a:srgbClr val="FF0000"/>
              </a:solidFill>
              <a:latin typeface="Algerian" panose="04020705040A02060702" pitchFamily="82" charset="0"/>
            </a:rPr>
            <a:t>ON PROGRES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82548</xdr:colOff>
      <xdr:row>2</xdr:row>
      <xdr:rowOff>85529</xdr:rowOff>
    </xdr:from>
    <xdr:to>
      <xdr:col>0</xdr:col>
      <xdr:colOff>1807830</xdr:colOff>
      <xdr:row>3</xdr:row>
      <xdr:rowOff>146958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899"/>
        <a:stretch/>
      </xdr:blipFill>
      <xdr:spPr>
        <a:xfrm>
          <a:off x="82548" y="1657154"/>
          <a:ext cx="1725282" cy="799617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8</xdr:row>
      <xdr:rowOff>71887</xdr:rowOff>
    </xdr:from>
    <xdr:to>
      <xdr:col>0</xdr:col>
      <xdr:colOff>2019253</xdr:colOff>
      <xdr:row>8</xdr:row>
      <xdr:rowOff>790758</xdr:rowOff>
    </xdr:to>
    <xdr:grpSp>
      <xdr:nvGrpSpPr>
        <xdr:cNvPr id="4" name="Group 3"/>
        <xdr:cNvGrpSpPr/>
      </xdr:nvGrpSpPr>
      <xdr:grpSpPr>
        <a:xfrm>
          <a:off x="1" y="4903660"/>
          <a:ext cx="2019252" cy="718871"/>
          <a:chOff x="1" y="4115519"/>
          <a:chExt cx="2019252" cy="718871"/>
        </a:xfrm>
      </xdr:grpSpPr>
      <xdr:pic>
        <xdr:nvPicPr>
          <xdr:cNvPr id="5" name="Picture 1" descr="Logo Baru 4B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ackgroundRemoval t="8451" b="87324" l="0" r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150" y="4115519"/>
            <a:ext cx="980585" cy="6829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2857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Picture 5"/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9065" t="25029" r="42924" b="36037"/>
          <a:stretch/>
        </xdr:blipFill>
        <xdr:spPr>
          <a:xfrm>
            <a:off x="1" y="4636700"/>
            <a:ext cx="2019252" cy="19769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536864</xdr:colOff>
      <xdr:row>0</xdr:row>
      <xdr:rowOff>69273</xdr:rowOff>
    </xdr:from>
    <xdr:to>
      <xdr:col>0</xdr:col>
      <xdr:colOff>1420091</xdr:colOff>
      <xdr:row>1</xdr:row>
      <xdr:rowOff>249800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864" y="69273"/>
          <a:ext cx="883227" cy="8732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62964</xdr:rowOff>
    </xdr:from>
    <xdr:to>
      <xdr:col>33</xdr:col>
      <xdr:colOff>358588</xdr:colOff>
      <xdr:row>27</xdr:row>
      <xdr:rowOff>145968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87828</xdr:rowOff>
    </xdr:from>
    <xdr:to>
      <xdr:col>33</xdr:col>
      <xdr:colOff>346362</xdr:colOff>
      <xdr:row>44</xdr:row>
      <xdr:rowOff>87829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44824</xdr:colOff>
      <xdr:row>4</xdr:row>
      <xdr:rowOff>89647</xdr:rowOff>
    </xdr:from>
    <xdr:to>
      <xdr:col>0</xdr:col>
      <xdr:colOff>1410672</xdr:colOff>
      <xdr:row>6</xdr:row>
      <xdr:rowOff>251217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38899"/>
        <a:stretch/>
      </xdr:blipFill>
      <xdr:spPr>
        <a:xfrm>
          <a:off x="44824" y="1318372"/>
          <a:ext cx="1365848" cy="806672"/>
        </a:xfrm>
        <a:prstGeom prst="rect">
          <a:avLst/>
        </a:prstGeom>
      </xdr:spPr>
    </xdr:pic>
    <xdr:clientData/>
  </xdr:twoCellAnchor>
  <xdr:twoCellAnchor>
    <xdr:from>
      <xdr:col>0</xdr:col>
      <xdr:colOff>44824</xdr:colOff>
      <xdr:row>7</xdr:row>
      <xdr:rowOff>224117</xdr:rowOff>
    </xdr:from>
    <xdr:to>
      <xdr:col>0</xdr:col>
      <xdr:colOff>1423148</xdr:colOff>
      <xdr:row>11</xdr:row>
      <xdr:rowOff>1693</xdr:rowOff>
    </xdr:to>
    <xdr:grpSp>
      <xdr:nvGrpSpPr>
        <xdr:cNvPr id="6" name="Group 5"/>
        <xdr:cNvGrpSpPr/>
      </xdr:nvGrpSpPr>
      <xdr:grpSpPr>
        <a:xfrm>
          <a:off x="44824" y="2795867"/>
          <a:ext cx="1378324" cy="1111076"/>
          <a:chOff x="1" y="4115519"/>
          <a:chExt cx="2019252" cy="718871"/>
        </a:xfrm>
      </xdr:grpSpPr>
      <xdr:pic>
        <xdr:nvPicPr>
          <xdr:cNvPr id="7" name="Picture 1" descr="Logo Baru 4B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8451" b="87324" l="0" r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150" y="4115519"/>
            <a:ext cx="980585" cy="6829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2857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Picture 7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9065" t="25029" r="42924" b="36037"/>
          <a:stretch/>
        </xdr:blipFill>
        <xdr:spPr>
          <a:xfrm>
            <a:off x="1" y="4636700"/>
            <a:ext cx="2019252" cy="197690"/>
          </a:xfrm>
          <a:prstGeom prst="rect">
            <a:avLst/>
          </a:prstGeom>
        </xdr:spPr>
      </xdr:pic>
    </xdr:grpSp>
    <xdr:clientData/>
  </xdr:twoCellAnchor>
  <xdr:twoCellAnchor editAs="oneCell">
    <xdr:from>
      <xdr:col>31</xdr:col>
      <xdr:colOff>589110</xdr:colOff>
      <xdr:row>15</xdr:row>
      <xdr:rowOff>187373</xdr:rowOff>
    </xdr:from>
    <xdr:to>
      <xdr:col>33</xdr:col>
      <xdr:colOff>393752</xdr:colOff>
      <xdr:row>19</xdr:row>
      <xdr:rowOff>84401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38899"/>
        <a:stretch/>
      </xdr:blipFill>
      <xdr:spPr>
        <a:xfrm>
          <a:off x="22972860" y="4650516"/>
          <a:ext cx="1083713" cy="659028"/>
        </a:xfrm>
        <a:prstGeom prst="rect">
          <a:avLst/>
        </a:prstGeom>
      </xdr:spPr>
    </xdr:pic>
    <xdr:clientData/>
  </xdr:twoCellAnchor>
  <xdr:twoCellAnchor>
    <xdr:from>
      <xdr:col>31</xdr:col>
      <xdr:colOff>170709</xdr:colOff>
      <xdr:row>30</xdr:row>
      <xdr:rowOff>111331</xdr:rowOff>
    </xdr:from>
    <xdr:to>
      <xdr:col>33</xdr:col>
      <xdr:colOff>340180</xdr:colOff>
      <xdr:row>33</xdr:row>
      <xdr:rowOff>94013</xdr:rowOff>
    </xdr:to>
    <xdr:grpSp>
      <xdr:nvGrpSpPr>
        <xdr:cNvPr id="10" name="Group 9"/>
        <xdr:cNvGrpSpPr/>
      </xdr:nvGrpSpPr>
      <xdr:grpSpPr>
        <a:xfrm>
          <a:off x="22625897" y="7969456"/>
          <a:ext cx="1455346" cy="554182"/>
          <a:chOff x="1" y="4115519"/>
          <a:chExt cx="2019252" cy="718871"/>
        </a:xfrm>
      </xdr:grpSpPr>
      <xdr:pic>
        <xdr:nvPicPr>
          <xdr:cNvPr id="11" name="Picture 1" descr="Logo Baru 4B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8451" b="87324" l="0" r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9150" y="4115519"/>
            <a:ext cx="980585" cy="6829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2857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" name="Picture 11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9065" t="25029" r="42924" b="36037"/>
          <a:stretch/>
        </xdr:blipFill>
        <xdr:spPr>
          <a:xfrm>
            <a:off x="1" y="4636700"/>
            <a:ext cx="2019252" cy="19769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294408</xdr:colOff>
      <xdr:row>0</xdr:row>
      <xdr:rowOff>51955</xdr:rowOff>
    </xdr:from>
    <xdr:to>
      <xdr:col>0</xdr:col>
      <xdr:colOff>900545</xdr:colOff>
      <xdr:row>0</xdr:row>
      <xdr:rowOff>651248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408" y="51955"/>
          <a:ext cx="606137" cy="59929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.chris/Documents/Google%20Talk%20Received%20Files/Documents%20and%20Settings/rinto.loekito/My%20Documents/My%20Deliveries/Tempo%20Data%20System/2004/Year-end/Worksheets/TDS_DEC%2004_WS%20Final_after%20UU13_2903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001314\aws\Documents%20and%20Settings\OGANIR\My%20Documents\My%20ClienTs\TAM\Worksheet%20NewTAM-Dec'03baru\cash-rikaw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_finance(12)\NTAM\LapKeu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000753\aws\Documents%20and%20Settings\HENDHE1\My%20Documents\My%20Client\Audit%202002\REPORTS\REMEASUREMENT\TS-12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ba\windows\TEMP\My%20Documents\bahan%20buku\form-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nzipped\CITR_99_template\Marsall-EI-Revisio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%20MB%202016%20rev\Gurun%20File\FINANCE%20&amp;%20BUDGETING\BUDGETING\LAJ\budget%20plan%20juni-des\Gurun%20File\FINANCE%20&amp;%20BUDGETING\BUDGETING\LAJ\CAT\IC\IC.00\Data2_Rec\Insur_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PDATA\Public\&#36039;&#26009;\&#35373;&#35336;\Sh_&#26376;&#30906;&#2345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000753\aws\Acc\lampiran\usd%202002%20stl%20adj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bs1\dbs1b\Iwan\PT.%20Jasuindo.%20coba-cob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ta\SHAREDDOCS\01%20WP%20Computer%20Sept%202004\01%20BSU-Consol-DBS-Sept_200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001314\aws\Documents%20and%20Settings\OGANIR\My%20Documents\My%20ClienTs\JJP\I%20Section\I%20section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April%2010/Documents%20and%20Settings/tac.DHARMAP/Local%20Settings/Temporary%20Internet%20Files/Content.IE5/KXSXUF07/My%20Doc%20Budi/Raker%202005/Performance%202005/Review%20Kadin/Jul/My%20Doc%20Budi/Pra%20Raker%202005/Data%20Sales%20tahuna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227\e\MII_BSC_Nov09.r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iz\2000\2-Prod.(cons.&amp;balance)\@Monthly\Sep\PROBAL03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QAC\LANGKAH%20QAC\windows\TEMP\F.%20HELEN%20S\Marketing%20Division\HSO%20Mkt%20Data%201998\In%20use\McForecast%20(SF-XI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turn\Project\Documents%20and%20Settings\kuswanto\Local%20Settings\Temporary%20Internet%20Files\OLK10E0\Data_Sales-0501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April%2010/2007/Budget%202007%20-%20FORM%20for%20Depthea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/BBI/BBI%20-%20Branded/BBI%20-%20Branded%20Tahun%202009/ACCOUNTING/SPREADSHEET/Spreadsheet%202009%20(Actual%20vs%20Budget)%20Q2%20aa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Folder%20Group\F1%2012000\Quarter\1Q_9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000753\aws\data\naptha\summary-naptha200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IAPAN%20BUKU/PERSIAPAN%20BUKU-(2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turn\Project\Documents%20and%20Settings\kuswanto\Local%20Settings\Temporary%20Internet%20Files\OLK10E0\CUST_LIST-050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000434\aws\My%20Documents\TAX%202000\PPE\TAXPPE-062000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PDATA\Public\Documents%20and%20Settings\ppc2\Local%20Settings\Temporary%20Internet%20Files\Content.Outlook\5NU7JZ6T\FORMAT%20LAPORAN%20SUBCONT%20TO%20PROC%20(from%20PPC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000434\aws\Documents%20and%20Settings\TRAINI1\My%20Documents\TAXPPE-Oct20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yani/My%20Documents/Data/MANJV-04/MANJV04Oth-Okt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%20-%20BSI%20June%20200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kexch1\BPCS\Z.%20Temporary%20Files\CEA\Journal\JV%20Jan2002\IDRJVJan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000434\aws\My%20Documents\TAX%202000\PPE\TAXPPE-052000%20&amp;%20DEFERRED%20TAX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gie\d\My%20Documents\Report%202003\1%20-%20Jan%20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April%2010/PICA%20SEPTEMBER%2008/Documents%20and%20Settings/emi-nakaya.NAGAILEBEN/My%20Documents/NHM5407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6.PPIC/(03)%20PPC/2024/04.%20APRIL/12.%20MPS_04-01-2024_BY%20PO%20NEW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6.PPIC/(02)%20WHFG/2024/04.%20april/01.%20MONITORING%20GUDANG%20FINISGOOG%20JANUARI%202024/MONITORING%20GUDANG%20FINISHGOOD%20APRIL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1000"/>
      <sheetName val="2000"/>
      <sheetName val="WBS1"/>
      <sheetName val="WBS2"/>
      <sheetName val="WPL"/>
      <sheetName val="CashFlow"/>
      <sheetName val="PAJE"/>
      <sheetName val="PRJE"/>
      <sheetName val="CAJE-CRJE"/>
      <sheetName val="def tax"/>
      <sheetName val="Rekon Fiscal"/>
      <sheetName val="RL Fiscal"/>
      <sheetName val="FA Fiscal"/>
      <sheetName val="GAJI"/>
      <sheetName val="sales"/>
      <sheetName val="STANDART ML"/>
      <sheetName val="Standard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-Lead-NOV"/>
      <sheetName val="C1 NOV"/>
      <sheetName val="C2 NOV"/>
      <sheetName val="C3 NOV"/>
      <sheetName val="timedeppostnov"/>
      <sheetName val="Detail C1"/>
      <sheetName val="detailC2"/>
      <sheetName val="catatan"/>
      <sheetName val="C-Lead"/>
      <sheetName val="C1"/>
      <sheetName val="C2"/>
      <sheetName val="C3"/>
      <sheetName val="timedeppost"/>
      <sheetName val="confcontrol"/>
      <sheetName val="forex"/>
      <sheetName val="ALAMAT"/>
      <sheetName val="BUT-1"/>
      <sheetName val="HEX-A"/>
      <sheetName val="HEX-E"/>
      <sheetName val="I-BUT"/>
      <sheetName val="RD I-BUT"/>
      <sheetName val="Module2"/>
      <sheetName val="Ex-Rate"/>
      <sheetName val="BDM"/>
      <sheetName val="COGS"/>
      <sheetName val="Ist"/>
      <sheetName val="bre"/>
      <sheetName val="CRA-Detail"/>
      <sheetName val="11b"/>
      <sheetName val="Other charges (income)"/>
      <sheetName val="cash-rikawu"/>
      <sheetName val="U2_2"/>
      <sheetName val="ACCTSET"/>
      <sheetName val="Currency"/>
      <sheetName val="Cost Range"/>
      <sheetName val="JobDetails"/>
      <sheetName val="Danamon LK"/>
      <sheetName val="BUT_1"/>
      <sheetName val="HEX_A"/>
      <sheetName val="HEX_E"/>
      <sheetName val="I_BUT"/>
      <sheetName val="RD I_BUT"/>
      <sheetName val="Cross Check COGS"/>
      <sheetName val="General"/>
      <sheetName val="TBM"/>
      <sheetName val="CRITERIA3"/>
      <sheetName val="CS_SBI"/>
      <sheetName val="COA"/>
      <sheetName val="Weekly"/>
      <sheetName val="Data"/>
      <sheetName val="VB-info"/>
      <sheetName val="Customers-source"/>
      <sheetName val="DATABASE P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"/>
      <sheetName val="BS"/>
      <sheetName val="BS-aug"/>
      <sheetName val="NOI"/>
      <sheetName val="SE"/>
      <sheetName val="GA"/>
      <sheetName val="ytd"/>
      <sheetName val="10"/>
      <sheetName val="9"/>
      <sheetName val="8"/>
      <sheetName val="Sheet3"/>
      <sheetName val="C1 NOV"/>
      <sheetName val="Ex_Rate"/>
      <sheetName val="ShareCapital "/>
      <sheetName val="Inventories"/>
      <sheetName val="Danamon LK"/>
      <sheetName val="Monthly Data"/>
      <sheetName val="Ex-Rate"/>
      <sheetName val="P-1 Acc Payroll"/>
      <sheetName val="SAD"/>
      <sheetName val="1152000"/>
      <sheetName val="U2.2"/>
      <sheetName val="Module2"/>
      <sheetName val="RATE"/>
      <sheetName val="BUT-1"/>
      <sheetName val="HEX-A"/>
      <sheetName val="HEX-E"/>
      <sheetName val="I-BUT"/>
      <sheetName val="RD I-BUT"/>
      <sheetName val="C1_NOV"/>
      <sheetName val="ShareCapital_"/>
      <sheetName val="Monthly_Data"/>
      <sheetName val="P-1_Acc_Payroll"/>
      <sheetName val="RD_I-BUT"/>
      <sheetName val="note"/>
      <sheetName val="LapKeu"/>
      <sheetName val="3000101700"/>
      <sheetName val="worksheet"/>
      <sheetName val="K7. CIP transfer to Assets"/>
      <sheetName val="CRA-Detail"/>
      <sheetName val="Profile"/>
      <sheetName val="SFKLN"/>
      <sheetName val="EX RATE"/>
      <sheetName val="GRIR"/>
      <sheetName val="disposal"/>
      <sheetName val="Assump"/>
      <sheetName val="Links"/>
      <sheetName val="corp tax"/>
      <sheetName val="I.4.1 (2)"/>
      <sheetName val="Sheet1"/>
      <sheetName val="Trial"/>
      <sheetName val="000000"/>
      <sheetName val="Ner"/>
      <sheetName val="RL"/>
      <sheetName val="Jelas"/>
      <sheetName val="Ikh"/>
      <sheetName val="Exp"/>
      <sheetName val="Piut"/>
      <sheetName val="Susut"/>
      <sheetName val="TtpSTNK"/>
      <sheetName val="Cover"/>
      <sheetName val="Stock CIW"/>
      <sheetName val="ocean voyage"/>
      <sheetName val="Holiday"/>
      <sheetName val="HONDA"/>
      <sheetName val="Other charges (income)"/>
      <sheetName val="AR Karyawan"/>
      <sheetName val="ANLKL"/>
      <sheetName val="laporan"/>
      <sheetName val="iNPUT"/>
      <sheetName val="In_Prog"/>
      <sheetName val="RKAP"/>
      <sheetName val="INDUK"/>
      <sheetName val="E.5"/>
      <sheetName val="FIXED FLOAT"/>
      <sheetName val="Neraca detail per book"/>
      <sheetName val="C1_NOV1"/>
      <sheetName val="ShareCapital_1"/>
      <sheetName val="Danamon_LK"/>
      <sheetName val="Monthly_Data1"/>
      <sheetName val="P-1_Acc_Payroll1"/>
      <sheetName val="RD_I-BUT1"/>
      <sheetName val="U2_2"/>
      <sheetName val="E_5"/>
      <sheetName val="K7__CIP_transfer_to_Assets"/>
      <sheetName val="I_4_1_(2)"/>
      <sheetName val="Rent"/>
      <sheetName val="RATE "/>
      <sheetName val="Turnover N7"/>
      <sheetName val="ExchRates"/>
      <sheetName val="0806"/>
      <sheetName val="PARAMETER"/>
      <sheetName val="Detail"/>
      <sheetName val="①　BP vs SPR (TTL Impact)"/>
      <sheetName val="capacity"/>
      <sheetName val="Man power"/>
      <sheetName val="FX Rates"/>
      <sheetName val="A.4.3"/>
      <sheetName val="Data Sheet"/>
      <sheetName val="110100"/>
      <sheetName val="138070"/>
      <sheetName val="303150"/>
      <sheetName val="305120"/>
      <sheetName val="BDM"/>
      <sheetName val="status"/>
      <sheetName val="Exc. Rate"/>
      <sheetName val="DES 02"/>
      <sheetName val="Sheet8"/>
      <sheetName val="Entry  HTM"/>
      <sheetName val="Entry Broker"/>
      <sheetName val="SK HTM"/>
      <sheetName val="Kartu"/>
      <sheetName val="Setle-Carloan"/>
      <sheetName val="TBM"/>
      <sheetName val="Sheet2"/>
      <sheetName val="SMK 2001"/>
      <sheetName val="FKT_PJK"/>
      <sheetName val="DES"/>
      <sheetName val="Good Receipt Invoice Receip"/>
      <sheetName val="TB-Dec05 ID2"/>
      <sheetName val="Laba rugi"/>
      <sheetName val="Neraca"/>
      <sheetName val="Data_Sheet"/>
      <sheetName val="GeneralInfo"/>
      <sheetName val="Stock-CSL&amp;CSF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-Rupiah"/>
      <sheetName val="BS-USD"/>
      <sheetName val="PL-IDR"/>
      <sheetName val="PL-USD"/>
      <sheetName val="Ex-Rate"/>
      <sheetName val="Cash &amp; cash equivalent"/>
      <sheetName val="Trade Receivable"/>
      <sheetName val="Other Receivable"/>
      <sheetName val="Inventories"/>
      <sheetName val="Tax Recoverable"/>
      <sheetName val="Deffered Expenditure"/>
      <sheetName val="Plasma Investment"/>
      <sheetName val="koreksi plasma"/>
      <sheetName val="Developmen Cost of Plt."/>
      <sheetName val="Fixed Asset"/>
      <sheetName val="Construction In Progress"/>
      <sheetName val="Creditors"/>
      <sheetName val="Acrual "/>
      <sheetName val="Advances from customers"/>
      <sheetName val="Borrowing"/>
      <sheetName val="Tax Payable"/>
      <sheetName val="Bank Loan &amp; Other Loan"/>
      <sheetName val="Capital"/>
      <sheetName val="Forex"/>
      <sheetName val="Other Forex"/>
      <sheetName val="Interest"/>
      <sheetName val="Finance exp."/>
      <sheetName val="loan wilmar 1"/>
      <sheetName val="loan wilmar 2"/>
      <sheetName val="loan u sap 1"/>
      <sheetName val="loan u sap 2"/>
      <sheetName val="loan wilmar"/>
      <sheetName val="loan u sap"/>
      <sheetName val="Tes Bs"/>
      <sheetName val="Tes Pl"/>
      <sheetName val="Idr This Month"/>
      <sheetName val="Idr Todate"/>
      <sheetName val="Usd This Month"/>
      <sheetName val="Usd Todate"/>
      <sheetName val="Forex 1"/>
      <sheetName val="ITEM-BALANCE"/>
      <sheetName val="NMI-Tax Recoverable &amp; Payable"/>
      <sheetName val="NMI-Acrual"/>
      <sheetName val="Ex_Rate"/>
      <sheetName val="Other Asset"/>
      <sheetName val="LOK"/>
      <sheetName val="L"/>
      <sheetName val="MALE"/>
      <sheetName val="SING"/>
      <sheetName val="SRI L"/>
      <sheetName val="VIET"/>
      <sheetName val="MATERIALFINAL"/>
      <sheetName val="Tabel"/>
      <sheetName val="Summary"/>
      <sheetName val="Master Alat"/>
      <sheetName val="Table Array"/>
      <sheetName val="status"/>
      <sheetName val="Permanent info"/>
      <sheetName val="B"/>
      <sheetName val="Links"/>
      <sheetName val="Ageing of HypoTax"/>
      <sheetName val="Tran0104"/>
      <sheetName val="Credit-22"/>
      <sheetName val="Rates"/>
      <sheetName val="FKT_PJK"/>
      <sheetName val="????"/>
      <sheetName val="JAN 2001"/>
      <sheetName val="master"/>
      <sheetName val="Comp equip"/>
      <sheetName val="MV"/>
      <sheetName val="Mach &amp; equip"/>
      <sheetName val="TOTALP&amp;L"/>
      <sheetName val="NAD-SBU"/>
      <sheetName val="Lead"/>
      <sheetName val="Material-2003"/>
      <sheetName val="FS"/>
      <sheetName val="LabData203_204"/>
      <sheetName val="TS-1202"/>
      <sheetName val="Cash_&amp;_cash_equivalent"/>
      <sheetName val="Trade_Receivable"/>
      <sheetName val="Other_Receivable"/>
      <sheetName val="Tax_Recoverable"/>
      <sheetName val="Other_Asset"/>
      <sheetName val="Deffered_Expenditure"/>
      <sheetName val="Plasma_Investment"/>
      <sheetName val="koreksi_plasma"/>
      <sheetName val="Developmen_Cost_of_Plt_"/>
      <sheetName val="Fixed_Asset"/>
      <sheetName val="Construction_In_Progress"/>
      <sheetName val="Acrual_"/>
      <sheetName val="Advances_from_customers"/>
      <sheetName val="Tax_Payable"/>
      <sheetName val="Bank_Loan_&amp;_Other_Loan"/>
      <sheetName val="Other_Forex"/>
      <sheetName val="Finance_exp_"/>
      <sheetName val="Forex_1"/>
      <sheetName val="loan_wilmar_1"/>
      <sheetName val="loan_wilmar_2"/>
      <sheetName val="loan_u_sap_1"/>
      <sheetName val="loan_u_sap_2"/>
      <sheetName val="loan_wilmar"/>
      <sheetName val="loan_u_sap"/>
      <sheetName val="Tes_Bs"/>
      <sheetName val="Tes_Pl"/>
      <sheetName val="NMI-Tax_Recoverable_&amp;_Payable"/>
      <sheetName val="SRI_L"/>
      <sheetName val="Permanent_info"/>
      <sheetName val="Table_Array"/>
      <sheetName val="Ageing_of_HypoTax"/>
      <sheetName val="Budget"/>
      <sheetName val="DATA21"/>
      <sheetName val="GeneralInfo"/>
      <sheetName val="BWD"/>
      <sheetName val="_43_9_1"/>
      <sheetName val="C1 NOV"/>
      <sheetName val="K1.4 mach"/>
      <sheetName val="BSHO Report"/>
      <sheetName val="TBM"/>
      <sheetName val="TBM-"/>
      <sheetName val="FO"/>
      <sheetName val="Cash_&amp;_cash_equivalent1"/>
      <sheetName val="Trade_Receivable1"/>
      <sheetName val="Other_Receivable1"/>
      <sheetName val="Tax_Recoverable1"/>
      <sheetName val="Deffered_Expenditure1"/>
      <sheetName val="Plasma_Investment1"/>
      <sheetName val="koreksi_plasma1"/>
      <sheetName val="Developmen_Cost_of_Plt_1"/>
      <sheetName val="Fixed_Asset1"/>
      <sheetName val="Construction_In_Progress1"/>
      <sheetName val="Acrual_1"/>
      <sheetName val="Advances_from_customers1"/>
      <sheetName val="Tax_Payable1"/>
      <sheetName val="Bank_Loan_&amp;_Other_Loan1"/>
      <sheetName val="Other_Forex1"/>
      <sheetName val="Finance_exp_1"/>
      <sheetName val="loan_wilmar_11"/>
      <sheetName val="loan_wilmar_21"/>
      <sheetName val="loan_u_sap_11"/>
      <sheetName val="loan_u_sap_21"/>
      <sheetName val="loan_wilmar1"/>
      <sheetName val="loan_u_sap1"/>
      <sheetName val="Tes_Bs1"/>
      <sheetName val="Tes_Pl1"/>
      <sheetName val="Idr_This_Month"/>
      <sheetName val="Idr_Todate"/>
      <sheetName val="Usd_This_Month"/>
      <sheetName val="Usd_Todate"/>
      <sheetName val="Forex_11"/>
      <sheetName val="NMI-Tax_Recoverable_&amp;_Payable1"/>
      <sheetName val="Other_Asset1"/>
      <sheetName val="SRI_L1"/>
      <sheetName val="Master_Alat"/>
      <sheetName val="Table_Array1"/>
      <sheetName val="Permanent_info1"/>
      <sheetName val="Ageing_of_HypoTax1"/>
      <sheetName val="JAN_2001"/>
      <sheetName val="Comp_equip"/>
      <sheetName val="Mach_&amp;_equip"/>
      <sheetName val="C1_NOV"/>
      <sheetName val="K1_4_mach"/>
      <sheetName val="BSHO_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54">
          <cell r="E54">
            <v>11331</v>
          </cell>
        </row>
        <row r="55">
          <cell r="E55">
            <v>9268</v>
          </cell>
        </row>
        <row r="56">
          <cell r="E56">
            <v>9113</v>
          </cell>
        </row>
        <row r="57">
          <cell r="E57">
            <v>9923</v>
          </cell>
        </row>
        <row r="58">
          <cell r="E58">
            <v>10466</v>
          </cell>
        </row>
        <row r="59">
          <cell r="E59">
            <v>10273</v>
          </cell>
        </row>
        <row r="60">
          <cell r="E60">
            <v>10381</v>
          </cell>
        </row>
        <row r="61">
          <cell r="E61">
            <v>10213</v>
          </cell>
        </row>
        <row r="62">
          <cell r="E62">
            <v>9894</v>
          </cell>
        </row>
        <row r="63">
          <cell r="E63">
            <v>9474</v>
          </cell>
        </row>
        <row r="64">
          <cell r="B64">
            <v>8785</v>
          </cell>
          <cell r="E64">
            <v>9135</v>
          </cell>
        </row>
        <row r="65">
          <cell r="E65">
            <v>8711</v>
          </cell>
        </row>
        <row r="66">
          <cell r="E66">
            <v>8962</v>
          </cell>
        </row>
        <row r="67">
          <cell r="E67">
            <v>8933</v>
          </cell>
        </row>
        <row r="68">
          <cell r="E68">
            <v>8953</v>
          </cell>
        </row>
        <row r="69">
          <cell r="E69">
            <v>9138</v>
          </cell>
        </row>
        <row r="70">
          <cell r="E70">
            <v>9084</v>
          </cell>
        </row>
        <row r="71">
          <cell r="E71">
            <v>8916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ean voyage"/>
      <sheetName val="5y pm"/>
      <sheetName val="1y pm "/>
      <sheetName val="act plan 1y"/>
      <sheetName val="FC"/>
      <sheetName val="oceanvoyage"/>
      <sheetName val="Sheet1"/>
      <sheetName val="Tunas Motor"/>
      <sheetName val="Bali Sena Motor"/>
      <sheetName val="Prima Jaya Motor"/>
      <sheetName val="Setia Motor"/>
      <sheetName val="Akur Motor Ps"/>
      <sheetName val="Akur Motor Tlp"/>
      <sheetName val="Intan Motor"/>
      <sheetName val="Surya Sari Motor"/>
      <sheetName val="Jaya Motor"/>
      <sheetName val="Bhinneka Motor"/>
      <sheetName val="Bhinneka Motor 2"/>
      <sheetName val="Tunas Baru Motor"/>
      <sheetName val="Lumayan Motor"/>
      <sheetName val="Salim Jaya Motor"/>
      <sheetName val="Rona Motor"/>
      <sheetName val="Istana Motor"/>
      <sheetName val="Honda Motor"/>
      <sheetName val="Lampung Motor Bk"/>
      <sheetName val="Lampung Motor U2"/>
      <sheetName val="Surya Kencana Motor"/>
      <sheetName val="Metro Motor"/>
      <sheetName val="Tunas Muda Motor"/>
      <sheetName val="Tunas Dwipa Matra"/>
      <sheetName val="DAILY DIST"/>
      <sheetName val="ACT1"/>
      <sheetName val="ACT2"/>
      <sheetName val="ACT3"/>
      <sheetName val="TTLACT"/>
      <sheetName val="AHM"/>
      <sheetName val="Types"/>
      <sheetName val="SA"/>
      <sheetName val="Dist Dealer per tgl"/>
      <sheetName val="Distribution Analysis"/>
      <sheetName val="10"/>
      <sheetName val="11-20"/>
      <sheetName val="20"/>
      <sheetName val="21-30"/>
      <sheetName val="30"/>
      <sheetName val="dealer1"/>
      <sheetName val="dealer2"/>
      <sheetName val="type"/>
      <sheetName val="RFS-10"/>
      <sheetName val="RFS-20"/>
      <sheetName val="RFS-30"/>
      <sheetName val="RFS-DLR"/>
      <sheetName val="RFS-TYP"/>
      <sheetName val="Chartsales"/>
      <sheetName val="DailySales"/>
      <sheetName val="Contribution"/>
      <sheetName val="general info "/>
      <sheetName val="porter"/>
      <sheetName val="swot"/>
      <sheetName val="winning-concept"/>
      <sheetName val="5 YRs POLICY"/>
      <sheetName val="STRG INITIATIVES 2004-2008"/>
      <sheetName val="STRG INITIATIVES 04"/>
      <sheetName val="Activity Plan"/>
      <sheetName val="Juklak Act. Plan"/>
      <sheetName val="2003"/>
      <sheetName val="2004"/>
      <sheetName val="JAN"/>
      <sheetName val="PEB"/>
      <sheetName val="MART"/>
      <sheetName val="APRL"/>
      <sheetName val="MEI"/>
      <sheetName val="JUN"/>
      <sheetName val="JUL"/>
      <sheetName val="AGST"/>
      <sheetName val="SEPT"/>
      <sheetName val="OKT"/>
      <sheetName val="NOV"/>
      <sheetName val="DES"/>
      <sheetName val="QUALITY"/>
      <sheetName val="COST"/>
      <sheetName val="DELIVERY"/>
      <sheetName val="MORAL"/>
      <sheetName val="MH Mar"/>
      <sheetName val="MH"/>
      <sheetName val="M"/>
      <sheetName val="S"/>
      <sheetName val="D2"/>
      <sheetName val="D3"/>
      <sheetName val="Plan vs Aktual PI"/>
      <sheetName val="Akurasi stock PI"/>
      <sheetName val="Plan VS Aktual beban PTPL"/>
      <sheetName val="Part mth"/>
      <sheetName val="Stk Mth Akt"/>
      <sheetName val="FG PTPL"/>
      <sheetName val="Stk FG PTPL Akt"/>
      <sheetName val="Rim &amp; Plt"/>
      <sheetName val="Wheel Assy 1"/>
      <sheetName val="MP S1"/>
      <sheetName val="MP S2"/>
      <sheetName val="MP S3"/>
      <sheetName val="D"/>
      <sheetName val="Plan Vs Actual"/>
      <sheetName val="ﾊﾟﾚｻｲｽﾞ"/>
      <sheetName val="FEB 05"/>
      <sheetName val="MECH-TRAINING &amp; pdi"/>
      <sheetName val="2002"/>
      <sheetName val="Original+CC"/>
      <sheetName val="KPB"/>
      <sheetName val="Asset"/>
      <sheetName val="Sheet8"/>
      <sheetName val="Training"/>
      <sheetName val="QCC"/>
      <sheetName val="SS"/>
      <sheetName val="BUDGET_1999"/>
      <sheetName val="CustomerList"/>
      <sheetName val="ｺﾝY条件BD"/>
      <sheetName val="PERF TEST Pre MP"/>
      <sheetName val="Form"/>
      <sheetName val="C100-KICK"/>
      <sheetName val="INDEX"/>
      <sheetName val="Analisa WWT"/>
      <sheetName val="Indr"/>
      <sheetName val="GBY_C企"/>
      <sheetName val="Calendar"/>
      <sheetName val="RSM Total"/>
      <sheetName val="Sheet2"/>
      <sheetName val="Data"/>
      <sheetName val="CALCULATION"/>
      <sheetName val="Agustus 2007"/>
      <sheetName val="Sum"/>
      <sheetName val="karylengkap"/>
      <sheetName val="Report7"/>
      <sheetName val="RADIO CONTROLS"/>
      <sheetName val="ANGGARAN"/>
      <sheetName val="TIRE DIVISION"/>
      <sheetName val="Data Tahunan"/>
      <sheetName val="TIRE2001"/>
      <sheetName val="pola prod"/>
      <sheetName val="Beli Mtr"/>
      <sheetName val="Beli Mtr 08"/>
      <sheetName val="Kepri"/>
      <sheetName val="RIDAR"/>
      <sheetName val="AHQIC"/>
      <sheetName val="SM-13仕様一覧"/>
      <sheetName val="原単位表00M"/>
      <sheetName val="GBY.C企"/>
      <sheetName val="EPS ALL ITEM"/>
      <sheetName val="Status Q"/>
      <sheetName val="Bandung"/>
      <sheetName val="Cirebon"/>
      <sheetName val="Karawang"/>
      <sheetName val="H2"/>
      <sheetName val="SHEET6"/>
      <sheetName val="JLSNER-HD99_"/>
      <sheetName val="ocean_voyage"/>
      <sheetName val="5y_pm"/>
      <sheetName val="1y_pm_"/>
      <sheetName val="act_plan_1y"/>
      <sheetName val="Tunas_Motor"/>
      <sheetName val="Bali_Sena_Motor"/>
      <sheetName val="Prima_Jaya_Motor"/>
      <sheetName val="Setia_Motor"/>
      <sheetName val="Akur_Motor_Ps"/>
      <sheetName val="Akur_Motor_Tlp"/>
      <sheetName val="Intan_Motor"/>
      <sheetName val="Surya_Sari_Motor"/>
      <sheetName val="Jaya_Motor"/>
      <sheetName val="Bhinneka_Motor"/>
      <sheetName val="Bhinneka_Motor_2"/>
      <sheetName val="Tunas_Baru_Motor"/>
      <sheetName val="Lumayan_Motor"/>
      <sheetName val="Salim_Jaya_Motor"/>
      <sheetName val="Rona_Motor"/>
      <sheetName val="Istana_Motor"/>
      <sheetName val="Honda_Motor"/>
      <sheetName val="Lampung_Motor_Bk"/>
      <sheetName val="Lampung_Motor_U2"/>
      <sheetName val="Surya_Kencana_Motor"/>
      <sheetName val="Metro_Motor"/>
      <sheetName val="Tunas_Muda_Motor"/>
      <sheetName val="Tunas_Dwipa_Matra"/>
      <sheetName val="DAILY_DIST"/>
      <sheetName val="Dist_Dealer_per_tgl"/>
      <sheetName val="Distribution_Analysis"/>
      <sheetName val="general_info_"/>
      <sheetName val="5_YRs_POLICY"/>
      <sheetName val="STRG_INITIATIVES_2004-2008"/>
      <sheetName val="STRG_INITIATIVES_04"/>
      <sheetName val="Activity_Plan"/>
      <sheetName val="Juklak_Act__Plan"/>
      <sheetName val="MH_Mar"/>
      <sheetName val="Plan_vs_Aktual_PI"/>
      <sheetName val="Akurasi_stock_PI"/>
      <sheetName val="Plan_VS_Aktual_beban_PTPL"/>
      <sheetName val="Part_mth"/>
      <sheetName val="Stk_Mth_Akt"/>
      <sheetName val="FG_PTPL"/>
      <sheetName val="Stk_FG_PTPL_Akt"/>
      <sheetName val="Rim_&amp;_Plt"/>
      <sheetName val="Wheel_Assy_1"/>
      <sheetName val="MP_S1"/>
      <sheetName val="MP_S2"/>
      <sheetName val="MP_S3"/>
      <sheetName val="Plan_Vs_Actual"/>
      <sheetName val="FEB_05"/>
      <sheetName val="Analisa_WWT"/>
      <sheetName val="RSM_Total"/>
      <sheetName val="RADIO_CONTROLS"/>
      <sheetName val="Agustus_2007"/>
      <sheetName val="PERF_TEST_Pre_MP"/>
      <sheetName val="COE AHM"/>
      <sheetName val="JLSNER_HD99_"/>
      <sheetName val="Original_CC"/>
      <sheetName val="ocean_voyage1"/>
      <sheetName val="5y_pm1"/>
      <sheetName val="1y_pm_1"/>
      <sheetName val="act_plan_1y1"/>
      <sheetName val="Tunas_Motor1"/>
      <sheetName val="Bali_Sena_Motor1"/>
      <sheetName val="Prima_Jaya_Motor1"/>
      <sheetName val="Setia_Motor1"/>
      <sheetName val="Akur_Motor_Ps1"/>
      <sheetName val="Akur_Motor_Tlp1"/>
      <sheetName val="Intan_Motor1"/>
      <sheetName val="Surya_Sari_Motor1"/>
      <sheetName val="Jaya_Motor1"/>
      <sheetName val="Bhinneka_Motor1"/>
      <sheetName val="Bhinneka_Motor_21"/>
      <sheetName val="Tunas_Baru_Motor1"/>
      <sheetName val="Lumayan_Motor1"/>
      <sheetName val="Salim_Jaya_Motor1"/>
      <sheetName val="Rona_Motor1"/>
      <sheetName val="Istana_Motor1"/>
      <sheetName val="Honda_Motor1"/>
      <sheetName val="Lampung_Motor_Bk1"/>
      <sheetName val="Lampung_Motor_U21"/>
      <sheetName val="Surya_Kencana_Motor1"/>
      <sheetName val="Metro_Motor1"/>
      <sheetName val="Tunas_Muda_Motor1"/>
      <sheetName val="Tunas_Dwipa_Matra1"/>
      <sheetName val="DAILY_DIST1"/>
      <sheetName val="Dist_Dealer_per_tgl1"/>
      <sheetName val="Distribution_Analysis1"/>
      <sheetName val="general_info_1"/>
      <sheetName val="5_YRs_POLICY1"/>
      <sheetName val="STRG_INITIATIVES_2004-20081"/>
      <sheetName val="STRG_INITIATIVES_041"/>
      <sheetName val="Activity_Plan1"/>
      <sheetName val="Juklak_Act__Plan1"/>
      <sheetName val="MH_Mar1"/>
      <sheetName val="Plan_vs_Aktual_PI1"/>
      <sheetName val="Akurasi_stock_PI1"/>
      <sheetName val="Plan_VS_Aktual_beban_PTPL1"/>
      <sheetName val="Part_mth1"/>
      <sheetName val="Stk_Mth_Akt1"/>
      <sheetName val="FG_PTPL1"/>
      <sheetName val="Stk_FG_PTPL_Akt1"/>
      <sheetName val="Rim_&amp;_Plt1"/>
      <sheetName val="Wheel_Assy_11"/>
      <sheetName val="MP_S11"/>
      <sheetName val="MP_S21"/>
      <sheetName val="MP_S31"/>
      <sheetName val="Plan_Vs_Actual1"/>
      <sheetName val="FEB_051"/>
      <sheetName val="Analisa_WWT1"/>
      <sheetName val="RSM_Total1"/>
      <sheetName val="Agustus_20071"/>
      <sheetName val="RADIO_CONTROLS1"/>
      <sheetName val="MECH-TRAINING_&amp;_pdi"/>
      <sheetName val="PERF_TEST_Pre_MP1"/>
      <sheetName val="pola_prod"/>
      <sheetName val="EPS_ALL_ITEM"/>
      <sheetName val="Status_Q"/>
      <sheetName val="Resume"/>
      <sheetName val="機種別実績"/>
      <sheetName val="form-pm"/>
      <sheetName val="1"/>
      <sheetName val="AHASS BINTANG"/>
      <sheetName val="Dt_Act Mek"/>
      <sheetName val="Grp_ Time S_ Mech trg"/>
      <sheetName val="Master H1"/>
      <sheetName val="Master H2"/>
      <sheetName val="Master H3"/>
      <sheetName val="M3-07-14"/>
      <sheetName val="ph"/>
      <sheetName val="GRAFIK "/>
      <sheetName val="fin-smry"/>
      <sheetName val="TIRE_DIVISION"/>
      <sheetName val="ｲﾝﾄﾞﾈｼｱ"/>
      <sheetName val="INPUT"/>
      <sheetName val="1.Total"/>
      <sheetName val="Résultats"/>
      <sheetName val="Dt_ Act Mech H2"/>
      <sheetName val="Grp_ Turn Over"/>
      <sheetName val="Mech_Out"/>
      <sheetName val="Dt_ Act Mech PDI"/>
      <sheetName val="Grp_Mech &amp; PDI Man trg"/>
      <sheetName val="Wulan"/>
      <sheetName val="工数データ"/>
      <sheetName val="Grafik1"/>
      <sheetName val="RIL DS"/>
      <sheetName val="FRN"/>
      <sheetName val="A"/>
      <sheetName val="Permanent info"/>
      <sheetName val="KVBS PROJECT"/>
      <sheetName val="EPS_ALL_IT䵲"/>
      <sheetName val="ocean_voyage2"/>
      <sheetName val="5y_pm2"/>
      <sheetName val="1y_pm_2"/>
      <sheetName val="act_plan_1y2"/>
      <sheetName val="Tunas_Motor2"/>
      <sheetName val="Bali_Sena_Motor2"/>
      <sheetName val="Prima_Jaya_Motor2"/>
      <sheetName val="Setia_Motor2"/>
      <sheetName val="Akur_Motor_Ps2"/>
      <sheetName val="Akur_Motor_Tlp2"/>
      <sheetName val="Intan_Motor2"/>
      <sheetName val="Surya_Sari_Motor2"/>
      <sheetName val="Jaya_Motor2"/>
      <sheetName val="Bhinneka_Motor2"/>
      <sheetName val="Bhinneka_Motor_22"/>
      <sheetName val="Tunas_Baru_Motor2"/>
      <sheetName val="Lumayan_Motor2"/>
      <sheetName val="Salim_Jaya_Motor2"/>
      <sheetName val="Rona_Motor2"/>
      <sheetName val="Istana_Motor2"/>
      <sheetName val="Honda_Motor2"/>
      <sheetName val="Lampung_Motor_Bk2"/>
      <sheetName val="Lampung_Motor_U22"/>
      <sheetName val="Surya_Kencana_Motor2"/>
      <sheetName val="Metro_Motor2"/>
      <sheetName val="Tunas_Muda_Motor2"/>
      <sheetName val="Tunas_Dwipa_Matra2"/>
      <sheetName val="DAILY_DIST2"/>
      <sheetName val="Dist_Dealer_per_tgl2"/>
      <sheetName val="Distribution_Analysis2"/>
      <sheetName val="general_info_2"/>
      <sheetName val="5_YRs_POLICY2"/>
      <sheetName val="STRG_INITIATIVES_2004-20082"/>
      <sheetName val="STRG_INITIATIVES_042"/>
      <sheetName val="Activity_Plan2"/>
      <sheetName val="Juklak_Act__Plan2"/>
      <sheetName val="MH_Mar2"/>
      <sheetName val="Plan_vs_Aktual_PI2"/>
      <sheetName val="Akurasi_stock_PI2"/>
      <sheetName val="Plan_VS_Aktual_beban_PTPL2"/>
      <sheetName val="Part_mth2"/>
      <sheetName val="Stk_Mth_Akt2"/>
      <sheetName val="FG_PTPL2"/>
      <sheetName val="Stk_FG_PTPL_Akt2"/>
      <sheetName val="Rim_&amp;_Plt2"/>
      <sheetName val="Wheel_Assy_12"/>
      <sheetName val="MP_S12"/>
      <sheetName val="MP_S22"/>
      <sheetName val="MP_S32"/>
      <sheetName val="Plan_Vs_Actual2"/>
      <sheetName val="FEB_052"/>
      <sheetName val="Analisa_WWT2"/>
      <sheetName val="RSM_Total2"/>
      <sheetName val="RADIO_CONTROLS2"/>
      <sheetName val="Agustus_20072"/>
      <sheetName val="PERF_TEST_Pre_MP2"/>
      <sheetName val="MECH-TRAINING_&amp;_pdi1"/>
      <sheetName val="EPS_ALL_ITEM1"/>
      <sheetName val="Status_Q1"/>
      <sheetName val="pola_prod1"/>
      <sheetName val="Beli_Mtr"/>
      <sheetName val="Beli_Mtr_08"/>
      <sheetName val="GBY_C企1"/>
      <sheetName val="COE_AHM"/>
      <sheetName val="AHASS_BINTANG"/>
      <sheetName val="Dt_Act_Mek"/>
      <sheetName val="Grp__Time_S__Mech_trg"/>
      <sheetName val="Master_H1"/>
      <sheetName val="Master_H2"/>
      <sheetName val="Master_H3"/>
      <sheetName val="GRAFIK_"/>
      <sheetName val="KVBS_PROJECT"/>
      <sheetName val="TTP STNK"/>
      <sheetName val="CompSal"/>
      <sheetName val="Polreg Series"/>
      <sheetName val="_x0000_£f_x0006__x0002_Q"/>
      <sheetName val="Ner"/>
      <sheetName val="SPD AP"/>
      <sheetName val="?£f_x0006__x0002_Q"/>
      <sheetName val="grafik distribusu trhotle cable"/>
      <sheetName val="C"/>
      <sheetName val="A u g"/>
      <sheetName val="J u l"/>
      <sheetName val="O c t"/>
      <sheetName val="A p r"/>
      <sheetName val="M a y"/>
      <sheetName val="S e p"/>
      <sheetName val="00 received in 01"/>
      <sheetName val="F e b"/>
      <sheetName val="Per GL J a n"/>
      <sheetName val="J u n"/>
      <sheetName val="M a r"/>
      <sheetName val="dongia (2)"/>
      <sheetName val="giathanh1"/>
      <sheetName val="#REF"/>
      <sheetName val="lam-moi"/>
      <sheetName val="THPDMoi  (2)"/>
      <sheetName val="t-h HA THE"/>
      <sheetName val="chitiet"/>
      <sheetName val="gvl"/>
      <sheetName val="DON GIA"/>
      <sheetName val="gtrinh"/>
      <sheetName val="thao-go"/>
      <sheetName val="CHITIET VL-NC"/>
      <sheetName val="CHITIET VL-NC-TT -1p"/>
      <sheetName val="VC"/>
      <sheetName val="TH XL"/>
      <sheetName val="Tiepdia"/>
      <sheetName val="CHITIET VL-NC-TT-3p"/>
      <sheetName val="Bia TQT"/>
      <sheetName val="TONGKE-HT"/>
      <sheetName val="TDTKP"/>
      <sheetName val="TDTKP1"/>
      <sheetName val="TONGKE3p "/>
      <sheetName val="KPVC-BD "/>
      <sheetName val="VCV-BE-TONG"/>
      <sheetName val="TNHCHINH"/>
      <sheetName val="capacity"/>
      <sheetName val="Man power"/>
      <sheetName val="corolla"/>
      <sheetName val="[form-pm.xls]____________L__504"/>
      <sheetName val="[form-pm.xls]____________L__505"/>
      <sheetName val=""/>
      <sheetName val="[form-pm.xls]_x0000__x0000__x0000__x0000__x0000__x0000__x0000__x0000__x0000__x0000__x0000_L_x001e__x0000_[b~"/>
      <sheetName val="[form-pm.xls]???????????L_x001e_?[b~"/>
      <sheetName val="[form-pm.xls]____________L____2"/>
      <sheetName val="[form-pm.xls]____________L____3"/>
      <sheetName val="GROUP A"/>
      <sheetName val="[form-pm.xls]____________L__368"/>
      <sheetName val="[form-pm.xls]____________L__369"/>
      <sheetName val="SOURCE"/>
      <sheetName val="Nop_05"/>
      <sheetName val="_x005f_x0000_£f_x005f_x0006__x005f_x0002_Q"/>
      <sheetName val="_x005f_x0000__x005f_x0000__x005f_x0000__x005f_x0000__x0"/>
      <sheetName val="_£f_x005f_x0006__x005f_x0002_Q"/>
      <sheetName val="___________L_x005f_x001e___b~__x0002"/>
      <sheetName val="Service Rate"/>
      <sheetName val="Q"/>
      <sheetName val="5TL F"/>
      <sheetName val="コストＡ"/>
      <sheetName val="PT"/>
      <sheetName val="habis Sep 2005"/>
      <sheetName val="dbH1"/>
      <sheetName val="kerylengkap"/>
      <sheetName val="_£f_x0006__x0002_Q"/>
      <sheetName val="___________L_x001e___b~__x0002_Q_x001e__V¦Í_x0004__x000b___"/>
      <sheetName val="?£f_x005f_x0006__x005f_x0002_Q"/>
      <sheetName val="[form-pm.xls]____________L__370"/>
      <sheetName val="工程計画"/>
      <sheetName val="Detail"/>
      <sheetName val="COGM-Cast 1,2&amp;3"/>
      <sheetName val="見極①"/>
      <sheetName val="D-Base_D3_S1"/>
      <sheetName val="[form-pm.xls]____________L__371"/>
      <sheetName val="grafik"/>
      <sheetName val="DATA PO"/>
      <sheetName val="100. SUMBER JAYA MAHA SAKTI I"/>
      <sheetName val="97. GARUDA MOTOR I JAJAG"/>
      <sheetName val="99. SUMBER JAYA MAHA SAKTI II"/>
      <sheetName val="94. KARUNIA SEJAHTERA I"/>
      <sheetName val="89. KARUNIA SEJAHTERA II"/>
      <sheetName val="1. MPM SIMPANG"/>
      <sheetName val="12. EKAJAYA KARUNIA"/>
      <sheetName val="16. LUMENINDO"/>
      <sheetName val="3. MPM NGAGEL"/>
      <sheetName val="10. VICTORY"/>
      <sheetName val="9. VICTORY II"/>
      <sheetName val="13. KENCANASARI II"/>
      <sheetName val="19. SETYA WIJAYA"/>
      <sheetName val="7. UTOMO CIPTO"/>
      <sheetName val="18. WIN"/>
      <sheetName val="15. DUNIA MEGAH"/>
      <sheetName val="17. MENUR BEJO"/>
      <sheetName val="14. PILAR MAS"/>
      <sheetName val="2. RAMAYANA"/>
      <sheetName val="6. BUDI UTAMA"/>
      <sheetName val="23. KURNIA ABADI II BATU"/>
      <sheetName val="22. EKA JAYA SEJAHTERA"/>
      <sheetName val="25. MPM BASUKI RACHMAD"/>
      <sheetName val="32. MPM SUKUN"/>
      <sheetName val="21. TIARA MEGAH INDAH JAYA"/>
      <sheetName val="36. PANJI PUTRA HANJAY II TUREN"/>
      <sheetName val="24. KURNIA ABADI MALANG"/>
      <sheetName val="20. MITRA KENCANA PERKASA"/>
      <sheetName val="27. CHANDRA"/>
      <sheetName val="31. MKP DINOYO"/>
      <sheetName val="34. PANJI PUTRA HANJAYA KPANJEN"/>
      <sheetName val="33. CENTRATAMA"/>
      <sheetName val="30. PRO MOTOR AGA"/>
      <sheetName val="35. SARANA KARTIKA"/>
      <sheetName val="39. TIRTO AGUNG BLITAR"/>
      <sheetName val="111. ANUGERAH JAYA"/>
      <sheetName val="106. SURYA AGUNG"/>
      <sheetName val="109. SUMA PAMENANG"/>
      <sheetName val="126. ARIES MOTOR PUTRA"/>
      <sheetName val="120. PRIMA PERDANA"/>
      <sheetName val="116. CAHAYA BONANZA ABADI II"/>
      <sheetName val="117. MAHARANI CITRA ABADI"/>
      <sheetName val="75. WIN PANDAAN"/>
      <sheetName val="160. CUN II"/>
      <sheetName val="43. CENTRATAMA SDA"/>
      <sheetName val="56. TIRTO AGUNG I"/>
      <sheetName val="49. DELTA SARI AGUNG"/>
      <sheetName val="45. PRATAMA METROPOLIS"/>
      <sheetName val="42. MPM GATEWAY"/>
      <sheetName val="52. MPM LARANGAN"/>
      <sheetName val="_x005f_x005f_x005f_x0000_£f_x005f_x005f_x005f_x0006__x0"/>
      <sheetName val="_x005f_x005f_x005f_x0000__x005f_x005f_x005f_x0000__x005"/>
      <sheetName val="_£f_x005f_x005f_x005f_x0006__x005f_x005f_x005f_x0002_Q"/>
      <sheetName val="___________L_x005f_x005f_x005f_x001e___b~_"/>
      <sheetName val="By Act Cd-CE"/>
      <sheetName val="kevf"/>
      <sheetName val="1A"/>
      <sheetName val="SERKAM 20 JAN"/>
      <sheetName val="[form-pm.xls]____________L__372"/>
      <sheetName val="___________˜L_x005f_x001e___b~__x0002"/>
      <sheetName val="___________˜L_x001e___b~__x0002_Q_x001e__V¦Í_x0004__x000b___"/>
      <sheetName val="[form-pm.xls]____________L__373"/>
      <sheetName val="___________˜L_x005f_x005f_x005f_x001e___b~_"/>
      <sheetName val="STOCK LIST don't use"/>
      <sheetName val="部品精度"/>
      <sheetName val="２２,５億の配分案"/>
      <sheetName val="REJECT3"/>
      <sheetName val="UE 2011"/>
      <sheetName val="SERKAM ENREKAN"/>
      <sheetName val="Produksi Juli08"/>
      <sheetName val="BS Consol"/>
      <sheetName val="AR Karyawan"/>
      <sheetName val="AHASS PROFILE"/>
      <sheetName val="5y_p!1"/>
      <sheetName val="11"/>
      <sheetName val="DwgDetail"/>
      <sheetName val="Chart Monthly"/>
      <sheetName val="ma-pt"/>
      <sheetName val="DI-ESTI"/>
      <sheetName val="ｸﾞﾗﾌﾃﾞｰﾀ"/>
      <sheetName val="Sales"/>
      <sheetName val="IBASE"/>
      <sheetName val="form-pm.xls"/>
      <sheetName val="Năng lưc -2010-2S"/>
      <sheetName val="Production Plan 2006"/>
      <sheetName val="Sheet3"/>
      <sheetName val="対比9-19"/>
      <sheetName val="PRTOSHI"/>
      <sheetName val="県別ﾏﾙﾁ"/>
      <sheetName val="Reactions"/>
      <sheetName val="Using Jig"/>
      <sheetName val="E3 cost"/>
      <sheetName val="HSO"/>
      <sheetName val="合計"/>
      <sheetName val="損益（元ネタ）見直除く"/>
      <sheetName val="要件設定"/>
      <sheetName val="Tabel-tabel"/>
      <sheetName val="DEALER"/>
      <sheetName val="indv_ grading KJ1_4"/>
      <sheetName val="Bantul"/>
      <sheetName val="BCA_01"/>
      <sheetName val="Komisi All Driver"/>
      <sheetName val="Asumsi"/>
      <sheetName val="HONDA"/>
      <sheetName val="List Area"/>
      <sheetName val="#REF!"/>
      <sheetName val="FO"/>
      <sheetName val="SETTINGS"/>
      <sheetName val="TOTALSLS_CY"/>
      <sheetName val="TOTALSLS_LY"/>
      <sheetName val="TOTALSLS_LY2"/>
      <sheetName val="取決め事項"/>
      <sheetName val="加工詳細図"/>
      <sheetName val="ﾁｮｺ停改善"/>
      <sheetName val="Complaint Report Jan-Des"/>
      <sheetName val="Ex-Rate"/>
      <sheetName val="Daftar Validasi"/>
      <sheetName val="_x005f_x005f_x005f_x005f_x005f_x005f_x005f_x0000_£f_x00"/>
      <sheetName val="_x005f_x005f_x005f_x005f_x005f_x005f_x005f_x0000__x005f"/>
      <sheetName val="_£f_x005f_x005f_x005f_x005f_x005f_x005f_x005f_x0006__x0"/>
      <sheetName val="___________L_x005f_x005f_x005f_x005f_x005f"/>
      <sheetName val="NOTE"/>
      <sheetName val="ACT PROD"/>
      <sheetName val="PLAN PROD"/>
      <sheetName val="Assump"/>
      <sheetName val="TTP_STNK"/>
      <sheetName val="Dt__Act_Mech_H2"/>
      <sheetName val="Grp__Turn_Over"/>
      <sheetName val="Dt__Act_Mech_PDI"/>
      <sheetName val="Grp_Mech_&amp;_PDI_Man_trg"/>
      <sheetName val="_£fQ"/>
      <sheetName val="___________L__b~_Q_V¦Í__"/>
      <sheetName val="£fQ"/>
      <sheetName val="?£fQ"/>
      <sheetName val="ACT_PROD"/>
      <sheetName val="PLAN_PROD"/>
      <sheetName val="Polreg_Series"/>
      <sheetName val="SPD_AP"/>
      <sheetName val="grafik_distribusu_trhotle_cable"/>
      <sheetName val="FEB"/>
      <sheetName val="Side mold "/>
      <sheetName val="07"/>
      <sheetName val="KAP listrik per lini per plant"/>
      <sheetName val="fisik 94"/>
      <sheetName val="FISIK RAB 2000"/>
      <sheetName val="Surat Gnb"/>
      <sheetName val="Renc.prod"/>
      <sheetName val="Olah"/>
      <sheetName val="Mar"/>
      <sheetName val="Cust"/>
      <sheetName val="Variables"/>
      <sheetName val="PAKO CW"/>
      <sheetName val="COVER"/>
      <sheetName val="SELISIHKURSSOURCE"/>
      <sheetName val="dft bns"/>
      <sheetName val="Invoice"/>
      <sheetName val="Holiday"/>
      <sheetName val="IP1.FPTK"/>
      <sheetName val="DriverID"/>
      <sheetName val="Truck"/>
      <sheetName val="Master Item Part"/>
      <sheetName val="popmc"/>
      <sheetName val="Customer Code"/>
      <sheetName val="Summary"/>
      <sheetName val="BP1_23"/>
      <sheetName val="VAT out"/>
      <sheetName val="Assumes"/>
      <sheetName val="V5.20"/>
      <sheetName val="JOURNAL UMUM"/>
      <sheetName val="MASTER"/>
      <sheetName val="janflash"/>
      <sheetName val="BAL.SH (1)"/>
      <sheetName val="ASUNSUB1"/>
      <sheetName val="AS1MODD"/>
      <sheetName val="COPPER ACCESS"/>
      <sheetName val="Pendukung"/>
      <sheetName val="PO"/>
      <sheetName val="PABRIK (2)"/>
      <sheetName val="PABRIK_(2)"/>
      <sheetName val="SD"/>
      <sheetName val="1.SETUP"/>
      <sheetName val="PK"/>
      <sheetName val="pw dept awd"/>
      <sheetName val="TB_WM"/>
      <sheetName val="tabel"/>
      <sheetName val="RBSB"/>
      <sheetName val="Harga"/>
      <sheetName val="Reklpj"/>
      <sheetName val="OPR-99"/>
      <sheetName val="LAPIUT"/>
      <sheetName val="TB_BP"/>
      <sheetName val="List PT"/>
      <sheetName val="NS"/>
      <sheetName val="WPL"/>
      <sheetName val="Nama Supplier"/>
      <sheetName val="Spec baru Kony"/>
      <sheetName val="____"/>
      <sheetName val="56ARE04"/>
      <sheetName val="3(bsheet)"/>
      <sheetName val="ocean_voyage3"/>
      <sheetName val="5y_pm3"/>
      <sheetName val="1y_pm_3"/>
      <sheetName val="act_plan_1y3"/>
      <sheetName val="Tunas_Motor3"/>
      <sheetName val="Bali_Sena_Motor3"/>
      <sheetName val="Prima_Jaya_Motor3"/>
      <sheetName val="Setia_Motor3"/>
      <sheetName val="Akur_Motor_Ps3"/>
      <sheetName val="Akur_Motor_Tlp3"/>
      <sheetName val="Intan_Motor3"/>
      <sheetName val="Surya_Sari_Motor3"/>
      <sheetName val="Jaya_Motor3"/>
      <sheetName val="Bhinneka_Motor3"/>
      <sheetName val="Bhinneka_Motor_23"/>
      <sheetName val="Tunas_Baru_Motor3"/>
      <sheetName val="Lumayan_Motor3"/>
      <sheetName val="Salim_Jaya_Motor3"/>
      <sheetName val="Rona_Motor3"/>
      <sheetName val="Istana_Motor3"/>
      <sheetName val="Honda_Motor3"/>
      <sheetName val="Lampung_Motor_Bk3"/>
      <sheetName val="Lampung_Motor_U23"/>
      <sheetName val="Surya_Kencana_Motor3"/>
      <sheetName val="Metro_Motor3"/>
      <sheetName val="Tunas_Muda_Motor3"/>
      <sheetName val="Tunas_Dwipa_Matra3"/>
      <sheetName val="DAILY_DIST3"/>
      <sheetName val="Dist_Dealer_per_tgl3"/>
      <sheetName val="Distribution_Analysis3"/>
      <sheetName val="general_info_3"/>
      <sheetName val="5_YRs_POLICY3"/>
      <sheetName val="STRG_INITIATIVES_2004-20083"/>
      <sheetName val="STRG_INITIATIVES_043"/>
      <sheetName val="Activity_Plan3"/>
      <sheetName val="Juklak_Act__Plan3"/>
      <sheetName val="MH_Mar3"/>
      <sheetName val="Plan_vs_Aktual_PI3"/>
      <sheetName val="Akurasi_stock_PI3"/>
      <sheetName val="Plan_VS_Aktual_beban_PTPL3"/>
      <sheetName val="Part_mth3"/>
      <sheetName val="Stk_Mth_Akt3"/>
      <sheetName val="FG_PTPL3"/>
      <sheetName val="Stk_FG_PTPL_Akt3"/>
      <sheetName val="Rim_&amp;_Plt3"/>
      <sheetName val="Wheel_Assy_13"/>
      <sheetName val="MP_S13"/>
      <sheetName val="MP_S23"/>
      <sheetName val="MP_S33"/>
      <sheetName val="FEB_053"/>
      <sheetName val="Plan_Vs_Actual3"/>
      <sheetName val="MECH-TRAINING_&amp;_pdi2"/>
      <sheetName val="PERF_TEST_Pre_MP3"/>
      <sheetName val="Analisa_WWT3"/>
      <sheetName val="RSM_Total3"/>
      <sheetName val="Agustus_20073"/>
      <sheetName val="Beli_Mtr1"/>
      <sheetName val="Beli_Mtr_081"/>
      <sheetName val="RADIO_CONTROLS3"/>
      <sheetName val="GBY_C企2"/>
      <sheetName val="pola_prod2"/>
      <sheetName val="EPS_ALL_ITEM2"/>
      <sheetName val="Status_Q2"/>
      <sheetName val="AHASS_BINTANG1"/>
      <sheetName val="Master_H11"/>
      <sheetName val="Master_H21"/>
      <sheetName val="Master_H31"/>
      <sheetName val="Dt_Act_Mek1"/>
      <sheetName val="Grp__Time_S__Mech_trg1"/>
      <sheetName val="SERKAM_ENREKAN"/>
      <sheetName val="SERKAM_20_JAN"/>
      <sheetName val="COE_AHM1"/>
      <sheetName val="Service_Rate"/>
      <sheetName val="BS_Consol"/>
      <sheetName val="AR_Karyawan"/>
      <sheetName val="UE_2011"/>
      <sheetName val="Baya Motor"/>
      <sheetName val="01"/>
      <sheetName val="form baru"/>
      <sheetName val="Validation List"/>
      <sheetName val="521_1"/>
      <sheetName val="521_2"/>
      <sheetName val="table"/>
      <sheetName val="Setting"/>
      <sheetName val="neraca okt"/>
      <sheetName val="KATEGORI"/>
      <sheetName val="def"/>
      <sheetName val="KAMUS"/>
      <sheetName val="KET. KATEGORI FU"/>
      <sheetName val="TARGET NS NSS DAN NSC GABUNGAN"/>
      <sheetName val="MASA AKTIF-RIDAR"/>
      <sheetName val="PICA FAK BQ"/>
      <sheetName val="ocean_voyage4"/>
      <sheetName val="5y_pm4"/>
      <sheetName val="1y_pm_4"/>
      <sheetName val="act_plan_1y4"/>
      <sheetName val="Tunas_Motor4"/>
      <sheetName val="Bali_Sena_Motor4"/>
      <sheetName val="Prima_Jaya_Motor4"/>
      <sheetName val="Setia_Motor4"/>
      <sheetName val="Akur_Motor_Ps4"/>
      <sheetName val="Akur_Motor_Tlp4"/>
      <sheetName val="Intan_Motor4"/>
      <sheetName val="Surya_Sari_Motor4"/>
      <sheetName val="Jaya_Motor4"/>
      <sheetName val="Bhinneka_Motor4"/>
      <sheetName val="Bhinneka_Motor_24"/>
      <sheetName val="Tunas_Baru_Motor4"/>
      <sheetName val="Lumayan_Motor4"/>
      <sheetName val="Salim_Jaya_Motor4"/>
      <sheetName val="Rona_Motor4"/>
      <sheetName val="Istana_Motor4"/>
      <sheetName val="Honda_Motor4"/>
      <sheetName val="Lampung_Motor_Bk4"/>
      <sheetName val="Lampung_Motor_U24"/>
      <sheetName val="Surya_Kencana_Motor4"/>
      <sheetName val="Metro_Motor4"/>
      <sheetName val="Tunas_Muda_Motor4"/>
      <sheetName val="Tunas_Dwipa_Matra4"/>
      <sheetName val="DAILY_DIST4"/>
      <sheetName val="Dist_Dealer_per_tgl4"/>
      <sheetName val="Distribution_Analysis4"/>
      <sheetName val="general_info_4"/>
      <sheetName val="5_YRs_POLICY4"/>
      <sheetName val="STRG_INITIATIVES_2004-20084"/>
      <sheetName val="STRG_INITIATIVES_044"/>
      <sheetName val="Activity_Plan4"/>
      <sheetName val="Juklak_Act__Plan4"/>
      <sheetName val="MH_Mar4"/>
      <sheetName val="Plan_vs_Aktual_PI4"/>
      <sheetName val="Akurasi_stock_PI4"/>
      <sheetName val="Plan_VS_Aktual_beban_PTPL4"/>
      <sheetName val="Part_mth4"/>
      <sheetName val="Stk_Mth_Akt4"/>
      <sheetName val="FG_PTPL4"/>
      <sheetName val="Stk_FG_PTPL_Akt4"/>
      <sheetName val="Rim_&amp;_Plt4"/>
      <sheetName val="Wheel_Assy_14"/>
      <sheetName val="MP_S14"/>
      <sheetName val="MP_S24"/>
      <sheetName val="MP_S34"/>
      <sheetName val="FEB_054"/>
      <sheetName val="Plan_Vs_Actual4"/>
      <sheetName val="SERKAM_20_JAN1"/>
      <sheetName val="MECH-TRAINING_&amp;_pdi3"/>
      <sheetName val="PERF_TEST_Pre_MP4"/>
      <sheetName val="Analisa_WWT4"/>
      <sheetName val="RSM_Total4"/>
      <sheetName val="Agustus_20074"/>
      <sheetName val="Beli_Mtr2"/>
      <sheetName val="Beli_Mtr_082"/>
      <sheetName val="RADIO_CONTROLS4"/>
      <sheetName val="GBY_C企3"/>
      <sheetName val="pola_prod3"/>
      <sheetName val="EPS_ALL_ITEM3"/>
      <sheetName val="Status_Q3"/>
      <sheetName val="AHASS_BINTANG2"/>
      <sheetName val="Dt__Act_Mech_H21"/>
      <sheetName val="Grp__Turn_Over1"/>
      <sheetName val="Dt__Act_Mech_PDI1"/>
      <sheetName val="Grp_Mech_&amp;_PDI_Man_trg1"/>
      <sheetName val="Master_H12"/>
      <sheetName val="Master_H22"/>
      <sheetName val="Master_H32"/>
      <sheetName val="Dt_Act_Mek2"/>
      <sheetName val="Grp__Time_S__Mech_trg2"/>
      <sheetName val="SERKAM_ENREKAN1"/>
      <sheetName val="COE_AHM2"/>
      <sheetName val="Polreg_Series1"/>
      <sheetName val="SPD_AP1"/>
      <sheetName val="TTP_STNK1"/>
      <sheetName val="grafik_distribusu_trhotle_cabl1"/>
      <sheetName val="GRAFIK_1"/>
      <sheetName val="KVBS_PROJECT1"/>
      <sheetName val="Service_Rate1"/>
      <sheetName val="BS_Consol1"/>
      <sheetName val="AR_Karyawan1"/>
      <sheetName val="UE_20111"/>
      <sheetName val="5TL_F"/>
      <sheetName val="AHASS_PROFILE"/>
      <sheetName val="Produksi_Juli08"/>
      <sheetName val="Baya_Motor"/>
      <sheetName val="DATA_PO"/>
      <sheetName val="indv__grading_KJ1_4"/>
      <sheetName val="Komisi_All_Driver"/>
      <sheetName val="List_Area"/>
      <sheetName val="Complaint_Report_Jan-Des"/>
      <sheetName val="habis_Sep_2005"/>
      <sheetName val="GROUP_A"/>
      <sheetName val="1_Total"/>
      <sheetName val="By_Act_Cd-CE"/>
      <sheetName val="100__SUMBER_JAYA_MAHA_SAKTI_I"/>
      <sheetName val="97__GARUDA_MOTOR_I_JAJAG"/>
      <sheetName val="99__SUMBER_JAYA_MAHA_SAKTI_II"/>
      <sheetName val="94__KARUNIA_SEJAHTERA_I"/>
      <sheetName val="89__KARUNIA_SEJAHTERA_II"/>
      <sheetName val="1__MPM_SIMPANG"/>
      <sheetName val="12__EKAJAYA_KARUNIA"/>
      <sheetName val="16__LUMENINDO"/>
      <sheetName val="3__MPM_NGAGEL"/>
      <sheetName val="10__VICTORY"/>
      <sheetName val="9__VICTORY_II"/>
      <sheetName val="13__KENCANASARI_II"/>
      <sheetName val="19__SETYA_WIJAYA"/>
      <sheetName val="7__UTOMO_CIPTO"/>
      <sheetName val="18__WIN"/>
      <sheetName val="15__DUNIA_MEGAH"/>
      <sheetName val="17__MENUR_BEJO"/>
      <sheetName val="14__PILAR_MAS"/>
      <sheetName val="2__RAMAYANA"/>
      <sheetName val="6__BUDI_UTAMA"/>
      <sheetName val="23__KURNIA_ABADI_II_BATU"/>
      <sheetName val="22__EKA_JAYA_SEJAHTERA"/>
      <sheetName val="25__MPM_BASUKI_RACHMAD"/>
      <sheetName val="32__MPM_SUKUN"/>
      <sheetName val="21__TIARA_MEGAH_INDAH_JAYA"/>
      <sheetName val="36__PANJI_PUTRA_HANJAY_II_TUREN"/>
      <sheetName val="24__KURNIA_ABADI_MALANG"/>
      <sheetName val="20__MITRA_KENCANA_PERKASA"/>
      <sheetName val="27__CHANDRA"/>
      <sheetName val="31__MKP_DINOYO"/>
      <sheetName val="34__PANJI_PUTRA_HANJAYA_KPANJEN"/>
      <sheetName val="33__CENTRATAMA"/>
      <sheetName val="30__PRO_MOTOR_AGA"/>
      <sheetName val="35__SARANA_KARTIKA"/>
      <sheetName val="39__TIRTO_AGUNG_BLITAR"/>
      <sheetName val="111__ANUGERAH_JAYA"/>
      <sheetName val="106__SURYA_AGUNG"/>
      <sheetName val="109__SUMA_PAMENANG"/>
      <sheetName val="126__ARIES_MOTOR_PUTRA"/>
      <sheetName val="120__PRIMA_PERDANA"/>
      <sheetName val="116__CAHAYA_BONANZA_ABADI_II"/>
      <sheetName val="117__MAHARANI_CITRA_ABADI"/>
      <sheetName val="75__WIN_PANDAAN"/>
      <sheetName val="160__CUN_II"/>
      <sheetName val="43__CENTRATAMA_SDA"/>
      <sheetName val="56__TIRTO_AGUNG_I"/>
      <sheetName val="49__DELTA_SARI_AGUNG"/>
      <sheetName val="45__PRATAMA_METROPOLIS"/>
      <sheetName val="42__MPM_GATEWAY"/>
      <sheetName val="52__MPM_LARANGAN"/>
      <sheetName val="Daftar_Validasi"/>
      <sheetName val="Absensi"/>
      <sheetName val="Header_2"/>
      <sheetName val="MASTER_AREA"/>
      <sheetName val="Divisi_2"/>
      <sheetName val="By_Act_Cd-CE2"/>
      <sheetName val="PPRT_GIANT_MARGOREJO"/>
      <sheetName val="KPI_GM"/>
      <sheetName val="HC"/>
      <sheetName val="?£f_x005f_x005f_x005f_x0006__x005f_x005f_x005f_x0002_Q"/>
      <sheetName val="EvalFeb"/>
      <sheetName val="AE_DM"/>
      <sheetName val="DATA WP"/>
      <sheetName val="TB0"/>
      <sheetName val="Rates"/>
      <sheetName val="0220"/>
      <sheetName val="PLACEME"/>
      <sheetName val="A.4.3"/>
      <sheetName val="Register Nop 13"/>
      <sheetName val="Rekap pemakaian bahan-Rudi"/>
      <sheetName val="Zahir - BS"/>
      <sheetName val="Mesin"/>
      <sheetName val="Neraca"/>
      <sheetName val="Customer"/>
      <sheetName val="V5.12"/>
      <sheetName val="NAP"/>
      <sheetName val="TBM"/>
      <sheetName val="tabel nilai"/>
      <sheetName val="ROSS LIST"/>
      <sheetName val="Penyusutan Kendaraan"/>
      <sheetName val="WBS1"/>
      <sheetName val="sched 13"/>
      <sheetName val="02-Ikhtisar Keuangan-1&amp;2-i"/>
      <sheetName val="PPH1298S"/>
      <sheetName val="Rate"/>
      <sheetName val="FKT_PJK"/>
      <sheetName val="NRC"/>
      <sheetName val="data_val"/>
      <sheetName val="NCBD"/>
      <sheetName val="YAMAHA"/>
      <sheetName val="GBY.C?"/>
      <sheetName val="lost time proses"/>
      <sheetName val="HARIAN Jan  "/>
      <sheetName val="MATRIKS SKILL MECA"/>
      <sheetName val="Rpt13.Oth"/>
      <sheetName val="Estimasi"/>
      <sheetName val="97RAW"/>
      <sheetName val="BASE"/>
      <sheetName val="IMV"/>
      <sheetName val="Asumsi Market"/>
      <sheetName val="Cont Mc"/>
      <sheetName val="OPEX Parent"/>
      <sheetName val="COGS var fix"/>
      <sheetName val="FG0298"/>
      <sheetName val="MATERIALFINAL"/>
      <sheetName val="Saleplan"/>
      <sheetName val="ABSENSI "/>
      <sheetName val="Annual Production"/>
      <sheetName val="Inv-Jambi1"/>
      <sheetName val="[form-pm.xls][form-pm.xls]__101"/>
      <sheetName val="[form-pm.xls][form-pm.xls]__102"/>
      <sheetName val="[form-pm.xls]____________L__374"/>
      <sheetName val="[form-pm.xls]____________L__375"/>
      <sheetName val="Cap"/>
      <sheetName val="Price"/>
      <sheetName val="wire"/>
      <sheetName val="DB"/>
      <sheetName val="[form-pm.xls]____________L_x0_2"/>
      <sheetName val="[form-pm.xls]____________L____4"/>
      <sheetName val="[form-pm.xls]____________L____5"/>
      <sheetName val="[form-pm.xls]____________L_x0_3"/>
      <sheetName val="[form-pm.xls][form-pm.xls]_L__2"/>
      <sheetName val="[form-pm.xls]____________L__b_2"/>
      <sheetName val="[form-pm.xls]____________L_x0_4"/>
      <sheetName val="[form-pm.xls][form-pm.xls]_L__3"/>
      <sheetName val="[form-pm.xls]____________L____6"/>
      <sheetName val="[form-pm.xls]____________L____7"/>
      <sheetName val="[form-pm.xls]____________L_x0_5"/>
      <sheetName val="[form-pm.xls]____________L____8"/>
      <sheetName val="[form-pm.xls]____________L____9"/>
      <sheetName val="[form-pm.xls]____________L_x0_6"/>
      <sheetName val="[form-pm.xls][form-pm.xls]_L__4"/>
      <sheetName val="[form-pm.xls]____________L__b_3"/>
      <sheetName val="[form-pm.xls]____________L_x0_7"/>
      <sheetName val="[form-pm.xls]____________L__248"/>
      <sheetName val="[form-pm.xls]____________L__249"/>
      <sheetName val="[form-pm.xls]____________L__250"/>
      <sheetName val="[form-pm.xls]____________L__251"/>
      <sheetName val="[form-pm.xls]____________L__252"/>
      <sheetName val="[form-pm.xls]____________L__253"/>
      <sheetName val="[form-pm.xls][form-pm.xls]_L_73"/>
      <sheetName val="[form-pm.xls][form-pm.xls]_L_74"/>
      <sheetName val="[form-pm.xls]____________L__254"/>
      <sheetName val="[form-pm.xls]____________L__255"/>
      <sheetName val="[form-pm.xls]____________L___14"/>
      <sheetName val="[form-pm.xls]____________L___15"/>
      <sheetName val="[form-pm.xls]____________L_x_11"/>
      <sheetName val="[form-pm.xls]____________L___16"/>
      <sheetName val="[form-pm.xls]____________L___17"/>
      <sheetName val="[form-pm.xls]____________L_x_12"/>
      <sheetName val="[form-pm.xls][form-pm.xls]_L__7"/>
      <sheetName val="[form-pm.xls][form-pm.xls]_L__8"/>
      <sheetName val="[form-pm.xls]____________L__b_5"/>
      <sheetName val="[form-pm.xls]____________L_x_13"/>
      <sheetName val="[form-pm.xls]____________L___10"/>
      <sheetName val="[form-pm.xls]____________L___11"/>
      <sheetName val="[form-pm.xls]____________L_x0_8"/>
      <sheetName val="[form-pm.xls]____________L___12"/>
      <sheetName val="[form-pm.xls]____________L___13"/>
      <sheetName val="[form-pm.xls]____________L_x0_9"/>
      <sheetName val="[form-pm.xls][form-pm.xls]_L__5"/>
      <sheetName val="[form-pm.xls][form-pm.xls]_L__6"/>
      <sheetName val="[form-pm.xls]____________L__b_4"/>
      <sheetName val="[form-pm.xls]____________L_x_10"/>
      <sheetName val="[form-pm.xls]____________L___18"/>
      <sheetName val="[form-pm.xls]____________L___19"/>
      <sheetName val="[form-pm.xls]____________L_x_14"/>
      <sheetName val="[form-pm.xls]____________L___20"/>
      <sheetName val="[form-pm.xls]____________L___21"/>
      <sheetName val="[form-pm.xls]____________L_x_15"/>
      <sheetName val="[form-pm.xls][form-pm.xls]_L__9"/>
      <sheetName val="[form-pm.xls][form-pm.xls]_L_10"/>
      <sheetName val="[form-pm.xls]____________L__b_6"/>
      <sheetName val="[form-pm.xls]____________L_x_16"/>
      <sheetName val="[form-pm.xls]____________L___26"/>
      <sheetName val="[form-pm.xls]____________L___27"/>
      <sheetName val="[form-pm.xls]____________L_x_20"/>
      <sheetName val="[form-pm.xls]____________L___28"/>
      <sheetName val="[form-pm.xls]____________L___29"/>
      <sheetName val="[form-pm.xls]____________L_x_21"/>
      <sheetName val="[form-pm.xls][form-pm.xls]_L_12"/>
      <sheetName val="[form-pm.xls]____________L__b_8"/>
      <sheetName val="[form-pm.xls]____________L_x_22"/>
      <sheetName val="[form-pm.xls]____________L___22"/>
      <sheetName val="[form-pm.xls]____________L___23"/>
      <sheetName val="[form-pm.xls]____________L_x_17"/>
      <sheetName val="[form-pm.xls]____________L___24"/>
      <sheetName val="[form-pm.xls]____________L___25"/>
      <sheetName val="[form-pm.xls]____________L_x_18"/>
      <sheetName val="[form-pm.xls][form-pm.xls]_L_11"/>
      <sheetName val="[form-pm.xls]____________L__b_7"/>
      <sheetName val="[form-pm.xls]____________L_x_19"/>
      <sheetName val="[form-pm.xls][form-pm.xls]_L_13"/>
      <sheetName val="[form-pm.xls]____________L___30"/>
      <sheetName val="[form-pm.xls]____________L___31"/>
      <sheetName val="[form-pm.xls]____________L_x_23"/>
      <sheetName val="[form-pm.xls]____________L___32"/>
      <sheetName val="[form-pm.xls]____________L___33"/>
      <sheetName val="[form-pm.xls]____________L_x_24"/>
      <sheetName val="[form-pm.xls]____________L__b_9"/>
      <sheetName val="[form-pm.xls]____________L_x_25"/>
      <sheetName val="[form-pm.xls][form-pm.xls]_L_14"/>
      <sheetName val="[form-pm.xls]____________L___34"/>
      <sheetName val="[form-pm.xls]____________L___35"/>
      <sheetName val="[form-pm.xls]____________L_x_26"/>
      <sheetName val="[form-pm.xls]____________L___36"/>
      <sheetName val="[form-pm.xls]____________L___37"/>
      <sheetName val="[form-pm.xls]____________L_x_27"/>
      <sheetName val="[form-pm.xls]____________L___38"/>
      <sheetName val="[form-pm.xls]____________L_x_28"/>
      <sheetName val="[form-pm.xls][form-pm.xls]_L_15"/>
      <sheetName val="[form-pm.xls]____________L___39"/>
      <sheetName val="[form-pm.xls]____________L___40"/>
      <sheetName val="[form-pm.xls]____________L_x_29"/>
      <sheetName val="[form-pm.xls]____________L___41"/>
      <sheetName val="[form-pm.xls]____________L___42"/>
      <sheetName val="[form-pm.xls]____________L_x_30"/>
      <sheetName val="[form-pm.xls][form-pm.xls]_L_16"/>
      <sheetName val="[form-pm.xls]____________L___43"/>
      <sheetName val="[form-pm.xls]____________L_x_31"/>
      <sheetName val="[form-pm.xls]____________L___44"/>
      <sheetName val="[form-pm.xls]____________L___45"/>
      <sheetName val="[form-pm.xls]____________L_x_32"/>
      <sheetName val="[form-pm.xls]____________L___46"/>
      <sheetName val="[form-pm.xls]____________L___47"/>
      <sheetName val="[form-pm.xls]____________L_x_33"/>
      <sheetName val="[form-pm.xls]____________L___48"/>
      <sheetName val="[form-pm.xls]____________L_x_34"/>
      <sheetName val="[form-pm.xls][form-pm.xls]_L_17"/>
      <sheetName val="[form-pm.xls]____________L___49"/>
      <sheetName val="[form-pm.xls]____________L___50"/>
      <sheetName val="[form-pm.xls]____________L_x_35"/>
      <sheetName val="[form-pm.xls]____________L___51"/>
      <sheetName val="[form-pm.xls]____________L___52"/>
      <sheetName val="[form-pm.xls]____________L_x_36"/>
      <sheetName val="[form-pm.xls]____________L___53"/>
      <sheetName val="[form-pm.xls]____________L_x_37"/>
      <sheetName val="[form-pm.xls][form-pm.xls]_L_18"/>
      <sheetName val="[form-pm.xls]____________L___54"/>
      <sheetName val="[form-pm.xls]____________L___55"/>
      <sheetName val="[form-pm.xls]____________L_x_38"/>
      <sheetName val="[form-pm.xls]____________L___56"/>
      <sheetName val="[form-pm.xls]____________L___57"/>
      <sheetName val="[form-pm.xls]____________L_x_39"/>
      <sheetName val="[form-pm.xls]____________L___58"/>
      <sheetName val="[form-pm.xls]____________L_x_40"/>
      <sheetName val="[form-pm.xls][form-pm.xls]_L_19"/>
      <sheetName val="[form-pm.xls][form-pm.xls]_L_20"/>
      <sheetName val="[form-pm.xls]____________L___59"/>
      <sheetName val="[form-pm.xls]____________L___60"/>
      <sheetName val="[form-pm.xls]____________L_x_41"/>
      <sheetName val="[form-pm.xls]____________L___61"/>
      <sheetName val="[form-pm.xls]____________L___62"/>
      <sheetName val="[form-pm.xls]____________L_x_42"/>
      <sheetName val="[form-pm.xls]____________L___63"/>
      <sheetName val="[form-pm.xls]____________L_x_43"/>
      <sheetName val="[form-pm.xls][form-pm.xls]_L_21"/>
      <sheetName val="[form-pm.xls]____________L___64"/>
      <sheetName val="[form-pm.xls]____________L___65"/>
      <sheetName val="[form-pm.xls]____________L_x_44"/>
      <sheetName val="[form-pm.xls]____________L___66"/>
      <sheetName val="[form-pm.xls]____________L___67"/>
      <sheetName val="[form-pm.xls]____________L_x_45"/>
      <sheetName val="[form-pm.xls]____________L___68"/>
      <sheetName val="[form-pm.xls]____________L_x_46"/>
      <sheetName val="[form-pm.xls][form-pm.xls]_L_22"/>
      <sheetName val="[form-pm.xls]____________L___69"/>
      <sheetName val="[form-pm.xls]____________L___70"/>
      <sheetName val="[form-pm.xls]____________L_x_47"/>
      <sheetName val="[form-pm.xls]____________L___71"/>
      <sheetName val="[form-pm.xls]____________L___72"/>
      <sheetName val="[form-pm.xls]____________L_x_48"/>
      <sheetName val="[form-pm.xls][form-pm.xls]_L_23"/>
      <sheetName val="[form-pm.xls]____________L___73"/>
      <sheetName val="[form-pm.xls]____________L_x_49"/>
      <sheetName val="[form-pm.xls]____________L___74"/>
      <sheetName val="[form-pm.xls]____________L___75"/>
      <sheetName val="[form-pm.xls]____________L_x_50"/>
      <sheetName val="[form-pm.xls]____________L___76"/>
      <sheetName val="[form-pm.xls]____________L___77"/>
      <sheetName val="[form-pm.xls]____________L_x_51"/>
      <sheetName val="[form-pm.xls][form-pm.xls]_L_24"/>
      <sheetName val="[form-pm.xls]____________L___78"/>
      <sheetName val="[form-pm.xls]____________L_x_52"/>
      <sheetName val="[form-pm.xls][form-pm.xls]_L_25"/>
      <sheetName val="[form-pm.xls]____________L___79"/>
      <sheetName val="[form-pm.xls]____________L___80"/>
      <sheetName val="[form-pm.xls]____________L_x_53"/>
      <sheetName val="[form-pm.xls]____________L___81"/>
      <sheetName val="[form-pm.xls]____________L___82"/>
      <sheetName val="[form-pm.xls]____________L_x_54"/>
      <sheetName val="[form-pm.xls][form-pm.xls]_L_26"/>
      <sheetName val="[form-pm.xls]____________L___83"/>
      <sheetName val="[form-pm.xls]____________L_x_55"/>
      <sheetName val="[form-pm.xls][form-pm.xls]_L_27"/>
      <sheetName val="[form-pm.xls]____________L___84"/>
      <sheetName val="[form-pm.xls]____________L___85"/>
      <sheetName val="[form-pm.xls]____________L_x_56"/>
      <sheetName val="[form-pm.xls]____________L___86"/>
      <sheetName val="[form-pm.xls]____________L___87"/>
      <sheetName val="[form-pm.xls]____________L_x_57"/>
      <sheetName val="[form-pm.xls]____________L___88"/>
      <sheetName val="[form-pm.xls]____________L_x_58"/>
      <sheetName val="[form-pm.xls][form-pm.xls]_L_28"/>
      <sheetName val="[form-pm.xls][form-pm.xls]_L_29"/>
      <sheetName val="[form-pm.xls]____________L___89"/>
      <sheetName val="[form-pm.xls]____________L___90"/>
      <sheetName val="[form-pm.xls]____________L_x_59"/>
      <sheetName val="[form-pm.xls]____________L___91"/>
      <sheetName val="[form-pm.xls]____________L___92"/>
      <sheetName val="[form-pm.xls]____________L_x_60"/>
      <sheetName val="[form-pm.xls]____________L___93"/>
      <sheetName val="[form-pm.xls]____________L_x_61"/>
      <sheetName val="[form-pm.xls]____________L__208"/>
      <sheetName val="[form-pm.xls]____________L__209"/>
      <sheetName val="[form-pm.xls]____________L__210"/>
      <sheetName val="[form-pm.xls]____________L__211"/>
      <sheetName val="[form-pm.xls]____________L__212"/>
      <sheetName val="[form-pm.xls]____________L__213"/>
      <sheetName val="[form-pm.xls][form-pm.xls]_L_58"/>
      <sheetName val="[form-pm.xls]____________L__214"/>
      <sheetName val="[form-pm.xls]____________L__215"/>
      <sheetName val="[form-pm.xls][form-pm.xls]_L_30"/>
      <sheetName val="[form-pm.xls]____________L___94"/>
      <sheetName val="[form-pm.xls]____________L___95"/>
      <sheetName val="[form-pm.xls]____________L_x_62"/>
      <sheetName val="[form-pm.xls]____________L___96"/>
      <sheetName val="[form-pm.xls]____________L___97"/>
      <sheetName val="[form-pm.xls]____________L_x_63"/>
      <sheetName val="[form-pm.xls][form-pm.xls]_L_31"/>
      <sheetName val="[form-pm.xls]____________L___98"/>
      <sheetName val="[form-pm.xls]____________L_x_64"/>
      <sheetName val="[form-pm.xls]____________L___99"/>
      <sheetName val="[form-pm.xls]____________L__100"/>
      <sheetName val="[form-pm.xls]____________L_x_65"/>
      <sheetName val="[form-pm.xls]____________L__101"/>
      <sheetName val="[form-pm.xls]____________L__102"/>
      <sheetName val="[form-pm.xls]____________L_x_66"/>
      <sheetName val="[form-pm.xls][form-pm.xls]_L_32"/>
      <sheetName val="[form-pm.xls]____________L__103"/>
      <sheetName val="[form-pm.xls]____________L_x_67"/>
      <sheetName val="[form-pm.xls]____________L__104"/>
      <sheetName val="[form-pm.xls]____________L__105"/>
      <sheetName val="[form-pm.xls]____________L_x_68"/>
      <sheetName val="[form-pm.xls]____________L__106"/>
      <sheetName val="[form-pm.xls]____________L__107"/>
      <sheetName val="[form-pm.xls]____________L_x_69"/>
      <sheetName val="[form-pm.xls][form-pm.xls]_L_33"/>
      <sheetName val="[form-pm.xls]____________L__108"/>
      <sheetName val="[form-pm.xls]____________L_x_70"/>
      <sheetName val="[form-pm.xls]____________L__109"/>
      <sheetName val="[form-pm.xls]____________L__110"/>
      <sheetName val="[form-pm.xls]____________L_x_71"/>
      <sheetName val="[form-pm.xls]____________L__111"/>
      <sheetName val="[form-pm.xls]____________L__112"/>
      <sheetName val="[form-pm.xls]____________L_x_72"/>
      <sheetName val="[form-pm.xls][form-pm.xls]_L_34"/>
      <sheetName val="[form-pm.xls]____________L__113"/>
      <sheetName val="[form-pm.xls]____________L_x_73"/>
      <sheetName val="[form-pm.xls]____________L__114"/>
      <sheetName val="[form-pm.xls]____________L__115"/>
      <sheetName val="[form-pm.xls]____________L_x_74"/>
      <sheetName val="[form-pm.xls]____________L__116"/>
      <sheetName val="[form-pm.xls]____________L__117"/>
      <sheetName val="[form-pm.xls]____________L_x_75"/>
      <sheetName val="[form-pm.xls][form-pm.xls]_L_35"/>
      <sheetName val="[form-pm.xls]____________L__118"/>
      <sheetName val="[form-pm.xls]____________L_x_76"/>
      <sheetName val="[form-pm.xls]____________L__119"/>
      <sheetName val="[form-pm.xls]____________L__120"/>
      <sheetName val="[form-pm.xls]____________L_x_77"/>
      <sheetName val="[form-pm.xls]____________L__121"/>
      <sheetName val="[form-pm.xls]____________L__122"/>
      <sheetName val="[form-pm.xls]____________L_x_78"/>
      <sheetName val="[form-pm.xls]____________L__123"/>
      <sheetName val="[form-pm.xls]____________L_x_79"/>
      <sheetName val="[form-pm.xls][form-pm.xls]_L_36"/>
      <sheetName val="[form-pm.xls][form-pm.xls]_L_37"/>
      <sheetName val="[form-pm.xls]____________L__124"/>
      <sheetName val="[form-pm.xls]____________L__125"/>
      <sheetName val="[form-pm.xls]____________L_x_80"/>
      <sheetName val="[form-pm.xls]____________L__126"/>
      <sheetName val="[form-pm.xls]____________L__127"/>
      <sheetName val="[form-pm.xls]____________L_x_81"/>
      <sheetName val="[form-pm.xls][form-pm.xls]_L_38"/>
      <sheetName val="[form-pm.xls]____________L__128"/>
      <sheetName val="[form-pm.xls]____________L_x_82"/>
      <sheetName val="[form-pm.xls][form-pm.xls]_L_39"/>
      <sheetName val="[form-pm.xls]____________L__129"/>
      <sheetName val="[form-pm.xls]____________L__130"/>
      <sheetName val="[form-pm.xls]____________L_x_83"/>
      <sheetName val="[form-pm.xls]____________L__131"/>
      <sheetName val="[form-pm.xls]____________L__132"/>
      <sheetName val="[form-pm.xls]____________L_x_84"/>
      <sheetName val="[form-pm.xls][form-pm.xls]_L_40"/>
      <sheetName val="[form-pm.xls]____________L__133"/>
      <sheetName val="[form-pm.xls]____________L_x_85"/>
      <sheetName val="[form-pm.xls][form-pm.xls]_L_41"/>
      <sheetName val="[form-pm.xls]____________L__134"/>
      <sheetName val="[form-pm.xls]____________L__135"/>
      <sheetName val="[form-pm.xls]____________L_x_86"/>
      <sheetName val="[form-pm.xls]____________L__136"/>
      <sheetName val="[form-pm.xls]____________L__137"/>
      <sheetName val="[form-pm.xls]____________L_x_87"/>
      <sheetName val="[form-pm.xls]____________L__138"/>
      <sheetName val="[form-pm.xls]____________L_x_88"/>
      <sheetName val="[form-pm.xls][form-pm.xls]_L_42"/>
      <sheetName val="[form-pm.xls]____________L__139"/>
      <sheetName val="[form-pm.xls]____________L__140"/>
      <sheetName val="[form-pm.xls]____________L_x_89"/>
      <sheetName val="[form-pm.xls]____________L__141"/>
      <sheetName val="[form-pm.xls]____________L__142"/>
      <sheetName val="[form-pm.xls]____________L_x_90"/>
      <sheetName val="[form-pm.xls][form-pm.xls]_L_43"/>
      <sheetName val="[form-pm.xls]____________L__143"/>
      <sheetName val="[form-pm.xls]____________L_x_91"/>
      <sheetName val="[form-pm.xls][form-pm.xls]_L_44"/>
      <sheetName val="[form-pm.xls]____________L__144"/>
      <sheetName val="[form-pm.xls]____________L__145"/>
      <sheetName val="[form-pm.xls]____________L_x_92"/>
      <sheetName val="[form-pm.xls]____________L__146"/>
      <sheetName val="[form-pm.xls]____________L__147"/>
      <sheetName val="[form-pm.xls]____________L_x_93"/>
      <sheetName val="[form-pm.xls]____________L__148"/>
      <sheetName val="[form-pm.xls]____________L_x_94"/>
      <sheetName val="[form-pm.xls][form-pm.xls]_L_46"/>
      <sheetName val="[form-pm.xls]____________L__154"/>
      <sheetName val="[form-pm.xls]____________L__155"/>
      <sheetName val="[form-pm.xls]____________L_x_98"/>
      <sheetName val="[form-pm.xls]____________L__156"/>
      <sheetName val="[form-pm.xls]____________L__157"/>
      <sheetName val="[form-pm.xls]____________L_x_99"/>
      <sheetName val="[form-pm.xls]____________L__158"/>
      <sheetName val="[form-pm.xls]____________L__159"/>
      <sheetName val="[form-pm.xls][form-pm.xls]_L_45"/>
      <sheetName val="[form-pm.xls]____________L__149"/>
      <sheetName val="[form-pm.xls]____________L__150"/>
      <sheetName val="[form-pm.xls]____________L_x_95"/>
      <sheetName val="[form-pm.xls]____________L__151"/>
      <sheetName val="[form-pm.xls]____________L__152"/>
      <sheetName val="[form-pm.xls]____________L_x_96"/>
      <sheetName val="[form-pm.xls]____________L__153"/>
      <sheetName val="[form-pm.xls]____________L_x_97"/>
      <sheetName val="[form-pm.xls][form-pm.xls]_L_47"/>
      <sheetName val="[form-pm.xls]____________L__160"/>
      <sheetName val="[form-pm.xls]____________L__161"/>
      <sheetName val="[form-pm.xls]____________L__162"/>
      <sheetName val="[form-pm.xls]____________L__163"/>
      <sheetName val="[form-pm.xls]____________L__164"/>
      <sheetName val="[form-pm.xls]____________L__165"/>
      <sheetName val="[form-pm.xls][form-pm.xls]_L_48"/>
      <sheetName val="[form-pm.xls]____________L__166"/>
      <sheetName val="[form-pm.xls]____________L__167"/>
      <sheetName val="[form-pm.xls][form-pm.xls]_L_49"/>
      <sheetName val="[form-pm.xls]____________L__168"/>
      <sheetName val="[form-pm.xls]____________L__169"/>
      <sheetName val="[form-pm.xls]____________L__170"/>
      <sheetName val="[form-pm.xls]____________L__171"/>
      <sheetName val="[form-pm.xls]____________L__172"/>
      <sheetName val="[form-pm.xls]____________L__173"/>
      <sheetName val="[form-pm.xls]____________L__174"/>
      <sheetName val="[form-pm.xls]____________L__175"/>
      <sheetName val="[form-pm.xls][form-pm.xls]_L_50"/>
      <sheetName val="[form-pm.xls][form-pm.xls]_L_51"/>
      <sheetName val="[form-pm.xls]____________L__176"/>
      <sheetName val="[form-pm.xls]____________L__177"/>
      <sheetName val="[form-pm.xls]____________L__178"/>
      <sheetName val="[form-pm.xls]____________L__179"/>
      <sheetName val="[form-pm.xls]____________L__180"/>
      <sheetName val="[form-pm.xls]____________L__181"/>
      <sheetName val="[form-pm.xls]____________L__182"/>
      <sheetName val="[form-pm.xls]____________L__183"/>
      <sheetName val="[form-pm.xls]____________L__184"/>
      <sheetName val="[form-pm.xls]____________L__185"/>
      <sheetName val="[form-pm.xls]____________L__186"/>
      <sheetName val="[form-pm.xls]____________L__187"/>
      <sheetName val="[form-pm.xls]____________L__188"/>
      <sheetName val="[form-pm.xls]____________L__189"/>
      <sheetName val="[form-pm.xls][form-pm.xls]_L_52"/>
      <sheetName val="[form-pm.xls]____________L__190"/>
      <sheetName val="[form-pm.xls]____________L__191"/>
      <sheetName val="[form-pm.xls][form-pm.xls]_L_53"/>
      <sheetName val="[form-pm.xls]____________L__192"/>
      <sheetName val="[form-pm.xls]____________L__193"/>
      <sheetName val="[form-pm.xls]____________L__194"/>
      <sheetName val="[form-pm.xls]____________L__195"/>
      <sheetName val="[form-pm.xls]____________L__196"/>
      <sheetName val="[form-pm.xls]____________L__197"/>
      <sheetName val="[form-pm.xls]____________L__198"/>
      <sheetName val="[form-pm.xls]____________L__199"/>
      <sheetName val="[form-pm.xls]____________L__200"/>
      <sheetName val="[form-pm.xls]____________L__201"/>
      <sheetName val="[form-pm.xls]____________L__202"/>
      <sheetName val="[form-pm.xls]____________L__203"/>
      <sheetName val="[form-pm.xls]____________L__204"/>
      <sheetName val="[form-pm.xls]____________L__205"/>
      <sheetName val="[form-pm.xls][form-pm.xls]_L_54"/>
      <sheetName val="[form-pm.xls]____________L__206"/>
      <sheetName val="[form-pm.xls]____________L__207"/>
      <sheetName val="[form-pm.xls][form-pm.xls]_L_56"/>
      <sheetName val="[form-pm.xls][form-pm.xls]_L_55"/>
      <sheetName val="[form-pm.xls][form-pm.xls]_L_57"/>
      <sheetName val="[form-pm.xls][form-pm.xls]_L_60"/>
      <sheetName val="[form-pm.xls][form-pm.xls]_L_59"/>
      <sheetName val="[form-pm.xls]____________L__216"/>
      <sheetName val="[form-pm.xls]____________L__217"/>
      <sheetName val="[form-pm.xls]____________L__218"/>
      <sheetName val="[form-pm.xls]____________L__219"/>
      <sheetName val="[form-pm.xls]____________L__220"/>
      <sheetName val="[form-pm.xls]____________L__221"/>
      <sheetName val="[form-pm.xls][form-pm.xls]_L_61"/>
      <sheetName val="[form-pm.xls]____________L__222"/>
      <sheetName val="[form-pm.xls]____________L__223"/>
      <sheetName val="[form-pm.xls][form-pm.xls]_L_62"/>
      <sheetName val="[form-pm.xls][form-pm.xls]_L_64"/>
      <sheetName val="[form-pm.xls][form-pm.xls]_L_63"/>
      <sheetName val="[form-pm.xls]____________L__224"/>
      <sheetName val="[form-pm.xls]____________L__225"/>
      <sheetName val="[form-pm.xls]____________L__226"/>
      <sheetName val="[form-pm.xls]____________L__227"/>
      <sheetName val="[form-pm.xls]____________L__228"/>
      <sheetName val="[form-pm.xls]____________L__229"/>
      <sheetName val="[form-pm.xls][form-pm.xls]_L_65"/>
      <sheetName val="[form-pm.xls]____________L__230"/>
      <sheetName val="[form-pm.xls]____________L__231"/>
      <sheetName val="[form-pm.xls][form-pm.xls]_L_67"/>
      <sheetName val="[form-pm.xls][form-pm.xls]_L_66"/>
      <sheetName val="[form-pm.xls][form-pm.xls]_L_68"/>
      <sheetName val="[form-pm.xls]____________L__232"/>
      <sheetName val="[form-pm.xls]____________L__233"/>
      <sheetName val="[form-pm.xls]____________L__234"/>
      <sheetName val="[form-pm.xls]____________L__235"/>
      <sheetName val="[form-pm.xls]____________L__236"/>
      <sheetName val="[form-pm.xls]____________L__237"/>
      <sheetName val="[form-pm.xls]____________L__238"/>
      <sheetName val="[form-pm.xls]____________L__239"/>
      <sheetName val="[form-pm.xls][form-pm.xls]_L_69"/>
      <sheetName val="[form-pm.xls][form-pm.xls]_L_70"/>
      <sheetName val="[form-pm.xls]____________L__240"/>
      <sheetName val="[form-pm.xls]____________L__241"/>
      <sheetName val="[form-pm.xls]____________L__242"/>
      <sheetName val="[form-pm.xls]____________L__243"/>
      <sheetName val="[form-pm.xls]____________L__244"/>
      <sheetName val="[form-pm.xls]____________L__245"/>
      <sheetName val="[form-pm.xls][form-pm.xls]_L_72"/>
      <sheetName val="[form-pm.xls]____________L__246"/>
      <sheetName val="[form-pm.xls]____________L__247"/>
      <sheetName val="[form-pm.xls][form-pm.xls]_L_71"/>
      <sheetName val="[form-pm.xls]____________L__256"/>
      <sheetName val="[form-pm.xls]____________L__257"/>
      <sheetName val="[form-pm.xls]____________L__258"/>
      <sheetName val="[form-pm.xls]____________L__259"/>
      <sheetName val="[form-pm.xls]____________L__260"/>
      <sheetName val="[form-pm.xls]____________L__261"/>
      <sheetName val="[form-pm.xls][form-pm.xls]_L_75"/>
      <sheetName val="[form-pm.xls][form-pm.xls]_L_76"/>
      <sheetName val="[form-pm.xls]____________L__262"/>
      <sheetName val="[form-pm.xls]____________L__263"/>
      <sheetName val="[form-pm.xls]____________L__272"/>
      <sheetName val="[form-pm.xls]____________L__273"/>
      <sheetName val="[form-pm.xls]____________L__274"/>
      <sheetName val="[form-pm.xls]____________L__275"/>
      <sheetName val="[form-pm.xls]____________L__276"/>
      <sheetName val="[form-pm.xls]____________L__277"/>
      <sheetName val="[form-pm.xls][form-pm.xls]_L_78"/>
      <sheetName val="[form-pm.xls][form-pm.xls]_L_79"/>
      <sheetName val="[form-pm.xls]____________L__278"/>
      <sheetName val="[form-pm.xls]____________L__279"/>
      <sheetName val="[form-pm.xls]____________L__264"/>
      <sheetName val="[form-pm.xls]____________L__265"/>
      <sheetName val="[form-pm.xls]____________L__266"/>
      <sheetName val="[form-pm.xls]____________L__267"/>
      <sheetName val="[form-pm.xls]____________L__268"/>
      <sheetName val="[form-pm.xls]____________L__269"/>
      <sheetName val="[form-pm.xls][form-pm.xls]_L_77"/>
      <sheetName val="[form-pm.xls]____________L__270"/>
      <sheetName val="[form-pm.xls]____________L__271"/>
      <sheetName val="[form-pm.xls][form-pm.xls]_L_81"/>
      <sheetName val="[form-pm.xls][form-pm.xls]_L_80"/>
      <sheetName val="[form-pm.xls]____________L__280"/>
      <sheetName val="[form-pm.xls]____________L__281"/>
      <sheetName val="[form-pm.xls]____________L__282"/>
      <sheetName val="[form-pm.xls]____________L__283"/>
      <sheetName val="[form-pm.xls]____________L__284"/>
      <sheetName val="[form-pm.xls]____________L__285"/>
      <sheetName val="[form-pm.xls][form-pm.xls]_L_82"/>
      <sheetName val="[form-pm.xls][form-pm.xls]_L_83"/>
      <sheetName val="[form-pm.xls]____________L__286"/>
      <sheetName val="[form-pm.xls]____________L__287"/>
      <sheetName val="[form-pm.xls]____________L__296"/>
      <sheetName val="[form-pm.xls]____________L__297"/>
      <sheetName val="[form-pm.xls]____________L__298"/>
      <sheetName val="[form-pm.xls]____________L__299"/>
      <sheetName val="[form-pm.xls]____________L__300"/>
      <sheetName val="[form-pm.xls]____________L__301"/>
      <sheetName val="[form-pm.xls][form-pm.xls]_L_85"/>
      <sheetName val="[form-pm.xls][form-pm.xls]_L_86"/>
      <sheetName val="[form-pm.xls]____________L__302"/>
      <sheetName val="[form-pm.xls]____________L__303"/>
      <sheetName val="[form-pm.xls]____________L__288"/>
      <sheetName val="[form-pm.xls]____________L__289"/>
      <sheetName val="[form-pm.xls]____________L__290"/>
      <sheetName val="[form-pm.xls]____________L__291"/>
      <sheetName val="[form-pm.xls]____________L__292"/>
      <sheetName val="[form-pm.xls]____________L__293"/>
      <sheetName val="[form-pm.xls][form-pm.xls]_L_84"/>
      <sheetName val="[form-pm.xls]____________L__294"/>
      <sheetName val="[form-pm.xls]____________L__295"/>
      <sheetName val="[form-pm.xls]____________L__304"/>
      <sheetName val="[form-pm.xls]____________L__305"/>
      <sheetName val="[form-pm.xls]____________L__306"/>
      <sheetName val="[form-pm.xls]____________L__307"/>
      <sheetName val="[form-pm.xls]____________L__308"/>
      <sheetName val="[form-pm.xls]____________L__309"/>
      <sheetName val="[form-pm.xls][form-pm.xls]_L_87"/>
      <sheetName val="[form-pm.xls][form-pm.xls]_L_89"/>
      <sheetName val="[form-pm.xls]____________L__310"/>
      <sheetName val="[form-pm.xls]____________L__311"/>
      <sheetName val="[form-pm.xls]____________L__320"/>
      <sheetName val="[form-pm.xls]____________L__321"/>
      <sheetName val="[form-pm.xls]____________L__322"/>
      <sheetName val="[form-pm.xls]____________L__323"/>
      <sheetName val="[form-pm.xls]____________L__324"/>
      <sheetName val="[form-pm.xls]____________L__325"/>
      <sheetName val="[form-pm.xls][form-pm.xls]_L_90"/>
      <sheetName val="[form-pm.xls]____________L__326"/>
      <sheetName val="[form-pm.xls]____________L__327"/>
      <sheetName val="[form-pm.xls][form-pm.xls]_L_88"/>
      <sheetName val="[form-pm.xls]____________L__312"/>
      <sheetName val="[form-pm.xls]____________L__313"/>
      <sheetName val="[form-pm.xls]____________L__314"/>
      <sheetName val="[form-pm.xls]____________L__315"/>
      <sheetName val="[form-pm.xls]____________L__316"/>
      <sheetName val="[form-pm.xls]____________L__317"/>
      <sheetName val="[form-pm.xls]____________L__318"/>
      <sheetName val="[form-pm.xls]____________L__319"/>
      <sheetName val="[form-pm.xls]____________L__328"/>
      <sheetName val="[form-pm.xls]____________L__329"/>
      <sheetName val="[form-pm.xls]____________L__330"/>
      <sheetName val="[form-pm.xls]____________L__331"/>
      <sheetName val="[form-pm.xls]____________L__332"/>
      <sheetName val="[form-pm.xls]____________L__333"/>
      <sheetName val="[form-pm.xls][form-pm.xls]_L_91"/>
      <sheetName val="[form-pm.xls][form-pm.xls]_L_92"/>
      <sheetName val="[form-pm.xls]____________L__334"/>
      <sheetName val="[form-pm.xls]____________L__335"/>
      <sheetName val="[form-pm.xls]____________L__336"/>
      <sheetName val="[form-pm.xls]____________L__337"/>
      <sheetName val="[form-pm.xls]____________L__338"/>
      <sheetName val="[form-pm.xls]____________L__339"/>
      <sheetName val="[form-pm.xls]____________L__340"/>
      <sheetName val="[form-pm.xls]____________L__341"/>
      <sheetName val="[form-pm.xls][form-pm.xls]_L_93"/>
      <sheetName val="[form-pm.xls][form-pm.xls]_L_94"/>
      <sheetName val="[form-pm.xls]____________L__342"/>
      <sheetName val="[form-pm.xls]____________L__343"/>
      <sheetName val="[form-pm.xls][form-pm.xls]_L_95"/>
      <sheetName val="[form-pm.xls]____________L__344"/>
      <sheetName val="[form-pm.xls]____________L__345"/>
      <sheetName val="[form-pm.xls]____________L__346"/>
      <sheetName val="[form-pm.xls]____________L__347"/>
      <sheetName val="[form-pm.xls]____________L__348"/>
      <sheetName val="[form-pm.xls]____________L__349"/>
      <sheetName val="[form-pm.xls][form-pm.xls]_L_96"/>
      <sheetName val="[form-pm.xls][form-pm.xls]_L_97"/>
      <sheetName val="[form-pm.xls]____________L__350"/>
      <sheetName val="[form-pm.xls]____________L__351"/>
      <sheetName val="[form-pm.xls]____________L__352"/>
      <sheetName val="[form-pm.xls]____________L__353"/>
      <sheetName val="[form-pm.xls]____________L__354"/>
      <sheetName val="[form-pm.xls]____________L__355"/>
      <sheetName val="[form-pm.xls]____________L__356"/>
      <sheetName val="[form-pm.xls]____________L__357"/>
      <sheetName val="[form-pm.xls][form-pm.xls]_L_98"/>
      <sheetName val="[form-pm.xls]____________L__358"/>
      <sheetName val="[form-pm.xls]____________L__359"/>
      <sheetName val="[form-pm.xls][form-pm.xls]_L_99"/>
      <sheetName val="[form-pm.xls]____________L__360"/>
      <sheetName val="[form-pm.xls]____________L__361"/>
      <sheetName val="[form-pm.xls]____________L__362"/>
      <sheetName val="[form-pm.xls]____________L__363"/>
      <sheetName val="[form-pm.xls]____________L__364"/>
      <sheetName val="[form-pm.xls]____________L__365"/>
      <sheetName val="[form-pm.xls][form-pm.xls]__100"/>
      <sheetName val="[form-pm.xls]____________L__366"/>
      <sheetName val="[form-pm.xls]____________L__367"/>
      <sheetName val="[form-pm.xls][form-pm.xls]__103"/>
      <sheetName val="[form-pm.xls][form-pm.xls]__104"/>
      <sheetName val="[form-pm.xls][form-pm.xls]__109"/>
      <sheetName val="[form-pm.xls]____________L__408"/>
      <sheetName val="[form-pm.xls]____________L__409"/>
      <sheetName val="[form-pm.xls]____________L__410"/>
      <sheetName val="[form-pm.xls]____________L__411"/>
      <sheetName val="[form-pm.xls]____________L__412"/>
      <sheetName val="[form-pm.xls]____________L__413"/>
      <sheetName val="[form-pm.xls][form-pm.xls]__110"/>
      <sheetName val="[form-pm.xls]____________L__414"/>
      <sheetName val="[form-pm.xls]____________L__415"/>
      <sheetName val="[form-pm.xls][form-pm.xls]__105"/>
      <sheetName val="[form-pm.xls]____________L__376"/>
      <sheetName val="[form-pm.xls]____________L__377"/>
      <sheetName val="[form-pm.xls]____________L__378"/>
      <sheetName val="[form-pm.xls]____________L__379"/>
      <sheetName val="[form-pm.xls]____________L__380"/>
      <sheetName val="[form-pm.xls]____________L__381"/>
      <sheetName val="[form-pm.xls]____________L__382"/>
      <sheetName val="[form-pm.xls]____________L__383"/>
      <sheetName val="[form-pm.xls][form-pm.xls]__106"/>
      <sheetName val="[form-pm.xls]____________L__384"/>
      <sheetName val="[form-pm.xls]____________L__385"/>
      <sheetName val="[form-pm.xls]____________L__386"/>
      <sheetName val="[form-pm.xls]____________L__387"/>
      <sheetName val="[form-pm.xls]____________L__388"/>
      <sheetName val="[form-pm.xls]____________L__389"/>
      <sheetName val="[form-pm.xls]____________L__390"/>
      <sheetName val="[form-pm.xls]____________L__391"/>
      <sheetName val="[form-pm.xls][form-pm.xls]__107"/>
      <sheetName val="[form-pm.xls]____________L__392"/>
      <sheetName val="[form-pm.xls]____________L__393"/>
      <sheetName val="[form-pm.xls]____________L__394"/>
      <sheetName val="[form-pm.xls]____________L__395"/>
      <sheetName val="[form-pm.xls]____________L__396"/>
      <sheetName val="[form-pm.xls]____________L__397"/>
      <sheetName val="[form-pm.xls]____________L__398"/>
      <sheetName val="[form-pm.xls]____________L__399"/>
      <sheetName val="[form-pm.xls][form-pm.xls]__108"/>
      <sheetName val="[form-pm.xls]____________L__400"/>
      <sheetName val="[form-pm.xls]____________L__401"/>
      <sheetName val="[form-pm.xls]____________L__402"/>
      <sheetName val="[form-pm.xls]____________L__403"/>
      <sheetName val="[form-pm.xls]____________L__404"/>
      <sheetName val="[form-pm.xls]____________L__405"/>
      <sheetName val="[form-pm.xls]____________L__406"/>
      <sheetName val="[form-pm.xls]____________L__407"/>
      <sheetName val="[form-pm.xls]____________L__506"/>
      <sheetName val="[form-pm.xls]____________L__507"/>
      <sheetName val="[form-pm.xls]____________L__508"/>
      <sheetName val="[form-pm.xls]____________L__509"/>
      <sheetName val="[form-pm.xls][form-pm.xls]__135"/>
      <sheetName val="[form-pm.xls][form-pm.xls]__137"/>
      <sheetName val="[form-pm.xls]____________L__510"/>
      <sheetName val="[form-pm.xls]____________L__511"/>
      <sheetName val="[form-pm.xls]____________L__416"/>
      <sheetName val="[form-pm.xls]____________L__417"/>
      <sheetName val="[form-pm.xls]____________L__418"/>
      <sheetName val="[form-pm.xls]____________L__419"/>
      <sheetName val="[form-pm.xls]____________L__420"/>
      <sheetName val="[form-pm.xls]____________L__421"/>
      <sheetName val="[form-pm.xls][form-pm.xls]__111"/>
      <sheetName val="[form-pm.xls][form-pm.xls]__112"/>
      <sheetName val="[form-pm.xls]____________L__422"/>
      <sheetName val="[form-pm.xls]____________L__423"/>
      <sheetName val="[form-pm.xls]____________L__424"/>
      <sheetName val="[form-pm.xls]____________L__425"/>
      <sheetName val="[form-pm.xls]____________L__426"/>
      <sheetName val="[form-pm.xls]____________L__427"/>
      <sheetName val="[form-pm.xls]____________L__428"/>
      <sheetName val="[form-pm.xls]____________L__429"/>
      <sheetName val="[form-pm.xls][form-pm.xls]__113"/>
      <sheetName val="[form-pm.xls][form-pm.xls]__114"/>
      <sheetName val="[form-pm.xls]____________L__430"/>
      <sheetName val="[form-pm.xls]____________L__431"/>
      <sheetName val="[form-pm.xls]____________L__432"/>
      <sheetName val="[form-pm.xls]____________L__433"/>
      <sheetName val="[form-pm.xls]____________L__434"/>
      <sheetName val="[form-pm.xls]____________L__435"/>
      <sheetName val="[form-pm.xls]____________L__436"/>
      <sheetName val="[form-pm.xls]____________L__437"/>
      <sheetName val="[form-pm.xls][form-pm.xls]__115"/>
      <sheetName val="[form-pm.xls][form-pm.xls]__116"/>
      <sheetName val="[form-pm.xls]____________L__438"/>
      <sheetName val="[form-pm.xls]____________L__439"/>
      <sheetName val="[form-pm.xls]____________L__440"/>
      <sheetName val="[form-pm.xls]____________L__441"/>
      <sheetName val="[form-pm.xls]____________L__442"/>
      <sheetName val="[form-pm.xls]____________L__443"/>
      <sheetName val="[form-pm.xls]____________L__444"/>
      <sheetName val="[form-pm.xls]____________L__445"/>
      <sheetName val="[form-pm.xls][form-pm.xls]__117"/>
      <sheetName val="[form-pm.xls]____________L__446"/>
      <sheetName val="[form-pm.xls]____________L__447"/>
      <sheetName val="[form-pm.xls][form-pm.xls]__118"/>
      <sheetName val="[form-pm.xls]____________L__456"/>
      <sheetName val="[form-pm.xls]____________L__457"/>
      <sheetName val="[form-pm.xls]____________L__458"/>
      <sheetName val="[form-pm.xls]____________L__459"/>
      <sheetName val="[form-pm.xls]____________L__460"/>
      <sheetName val="[form-pm.xls]____________L__461"/>
      <sheetName val="[form-pm.xls][form-pm.xls]__120"/>
      <sheetName val="[form-pm.xls][form-pm.xls]__121"/>
      <sheetName val="[form-pm.xls]____________L__462"/>
      <sheetName val="[form-pm.xls]____________L__463"/>
      <sheetName val="[form-pm.xls]____________L__448"/>
      <sheetName val="[form-pm.xls]____________L__449"/>
      <sheetName val="[form-pm.xls]____________L__450"/>
      <sheetName val="[form-pm.xls]____________L__451"/>
      <sheetName val="[form-pm.xls]____________L__452"/>
      <sheetName val="[form-pm.xls]____________L__453"/>
      <sheetName val="[form-pm.xls][form-pm.xls]__119"/>
      <sheetName val="[form-pm.xls]____________L__454"/>
      <sheetName val="[form-pm.xls]____________L__455"/>
      <sheetName val="[form-pm.xls]____________L__464"/>
      <sheetName val="[form-pm.xls]____________L__465"/>
      <sheetName val="[form-pm.xls]____________L__466"/>
      <sheetName val="[form-pm.xls]____________L__467"/>
      <sheetName val="[form-pm.xls]____________L__468"/>
      <sheetName val="[form-pm.xls]____________L__469"/>
      <sheetName val="[form-pm.xls][form-pm.xls]__122"/>
      <sheetName val="[form-pm.xls]____________L__470"/>
      <sheetName val="[form-pm.xls]____________L__471"/>
      <sheetName val="[form-pm.xls][form-pm.xls]__124"/>
      <sheetName val="[form-pm.xls][form-pm.xls]__123"/>
      <sheetName val="[form-pm.xls]____________L__472"/>
      <sheetName val="[form-pm.xls]____________L__473"/>
      <sheetName val="[form-pm.xls]____________L__474"/>
      <sheetName val="[form-pm.xls]____________L__475"/>
      <sheetName val="[form-pm.xls]____________L__476"/>
      <sheetName val="[form-pm.xls]____________L__477"/>
      <sheetName val="[form-pm.xls][form-pm.xls]__125"/>
      <sheetName val="[form-pm.xls][form-pm.xls]__126"/>
      <sheetName val="[form-pm.xls]____________L__478"/>
      <sheetName val="[form-pm.xls]____________L__479"/>
      <sheetName val="[form-pm.xls][form-pm.xls]__127"/>
      <sheetName val="[form-pm.xls]____________L__480"/>
      <sheetName val="[form-pm.xls]____________L__481"/>
      <sheetName val="[form-pm.xls]____________L__482"/>
      <sheetName val="[form-pm.xls]____________L__483"/>
      <sheetName val="[form-pm.xls]____________L__484"/>
      <sheetName val="[form-pm.xls]____________L__485"/>
      <sheetName val="[form-pm.xls][form-pm.xls]__128"/>
      <sheetName val="[form-pm.xls][form-pm.xls]__130"/>
      <sheetName val="[form-pm.xls]____________L__486"/>
      <sheetName val="[form-pm.xls]____________L__487"/>
      <sheetName val="[form-pm.xls][form-pm.xls]__129"/>
      <sheetName val="[form-pm.xls][form-pm.xls]__132"/>
      <sheetName val="[form-pm.xls][form-pm.xls]__131"/>
      <sheetName val="[form-pm.xls]____________L__488"/>
      <sheetName val="[form-pm.xls]____________L__489"/>
      <sheetName val="[form-pm.xls]____________L__490"/>
      <sheetName val="[form-pm.xls]____________L__491"/>
      <sheetName val="[form-pm.xls]____________L__492"/>
      <sheetName val="[form-pm.xls]____________L__493"/>
      <sheetName val="[form-pm.xls][form-pm.xls]__133"/>
      <sheetName val="[form-pm.xls]____________L__494"/>
      <sheetName val="[form-pm.xls]____________L__495"/>
      <sheetName val="[form-pm.xls]____________L__496"/>
      <sheetName val="[form-pm.xls]____________L__497"/>
      <sheetName val="[form-pm.xls]____________L__498"/>
      <sheetName val="[form-pm.xls]____________L__499"/>
      <sheetName val="[form-pm.xls]____________L__500"/>
      <sheetName val="[form-pm.xls]____________L__501"/>
      <sheetName val="[form-pm.xls][form-pm.xls]__134"/>
      <sheetName val="[form-pm.xls]____________L__502"/>
      <sheetName val="[form-pm.xls]____________L__503"/>
      <sheetName val="[form-pm.xls][form-pm.xls]__136"/>
      <sheetName val="[form-pm.xls][form-pm.xls]__139"/>
      <sheetName val="[form-pm.xls][form-pm.xls]__138"/>
      <sheetName val="[form-pm.xls][form-pm.xls]__141"/>
      <sheetName val="[form-pm.xls][form-pm.xls]__140"/>
      <sheetName val="[form-pm.xls][form-pm.xls]__143"/>
      <sheetName val="[form-pm.xls][form-pm.xls]__142"/>
      <sheetName val="[form-pm.xls][form-pm.xls]__144"/>
      <sheetName val="[form-pm.xls][form-pm.xls]__145"/>
      <sheetName val="[form-pm.xls][form-pm.xls]__149"/>
      <sheetName val="[form-pm.xls][form-pm.xls]__146"/>
      <sheetName val="[form-pm.xls][form-pm.xls]__147"/>
      <sheetName val="[form-pm.xls][form-pm.xls]__148"/>
      <sheetName val="[form-pm.xls]____________L__512"/>
      <sheetName val="[form-pm.xls]____________L__513"/>
      <sheetName val="[form-pm.xls]____________L__514"/>
      <sheetName val="[form-pm.xls]____________L__515"/>
      <sheetName val="[form-pm.xls]____________L__516"/>
      <sheetName val="[form-pm.xls]____________L__517"/>
      <sheetName val="[form-pm.xls][form-pm.xls]__150"/>
      <sheetName val="[form-pm.xls][form-pm.xls]__151"/>
      <sheetName val="[form-pm.xls]____________L__518"/>
      <sheetName val="[form-pm.xls]____________L__519"/>
      <sheetName val="[form-pm.xls][form-pm.xls]__152"/>
      <sheetName val="[form-pm.xls]____________L__520"/>
      <sheetName val="[form-pm.xls]____________L__521"/>
      <sheetName val="[form-pm.xls]____________L__522"/>
      <sheetName val="[form-pm.xls]____________L__523"/>
      <sheetName val="[form-pm.xls]____________L__524"/>
      <sheetName val="[form-pm.xls]____________L__525"/>
      <sheetName val="[form-pm.xls][form-pm.xls]__153"/>
      <sheetName val="[form-pm.xls][form-pm.xls]__154"/>
      <sheetName val="[form-pm.xls]____________L__526"/>
      <sheetName val="[form-pm.xls]____________L__527"/>
      <sheetName val="[form-pm.xls][form-pm.xls]__159"/>
      <sheetName val="[form-pm.xls][form-pm.xls]__155"/>
      <sheetName val="[form-pm.xls][form-pm.xls]__156"/>
      <sheetName val="[form-pm.xls][form-pm.xls]__157"/>
      <sheetName val="[form-pm.xls][form-pm.xls]__158"/>
      <sheetName val="[form-pm.xls]____________L__528"/>
      <sheetName val="[form-pm.xls]____________L__529"/>
      <sheetName val="[form-pm.xls]____________L__530"/>
      <sheetName val="[form-pm.xls]____________L__531"/>
      <sheetName val="[form-pm.xls]____________L__532"/>
      <sheetName val="[form-pm.xls]____________L__533"/>
      <sheetName val="[form-pm.xls][form-pm.xls]__160"/>
      <sheetName val="[form-pm.xls][form-pm.xls]__163"/>
      <sheetName val="[form-pm.xls]____________L__534"/>
      <sheetName val="[form-pm.xls]____________L__535"/>
      <sheetName val="[form-pm.xls][form-pm.xls]__161"/>
      <sheetName val="[form-pm.xls][form-pm.xls]__162"/>
      <sheetName val="[form-pm.xls]____________L__576"/>
      <sheetName val="[form-pm.xls]____________L__577"/>
      <sheetName val="[form-pm.xls]____________L__578"/>
      <sheetName val="[form-pm.xls]____________L__579"/>
      <sheetName val="[form-pm.xls]____________L__580"/>
      <sheetName val="[form-pm.xls]____________L__581"/>
      <sheetName val="[form-pm.xls][form-pm.xls]__169"/>
      <sheetName val="[form-pm.xls][form-pm.xls]__170"/>
      <sheetName val="[form-pm.xls]____________L__582"/>
      <sheetName val="[form-pm.xls]____________L__583"/>
      <sheetName val="[form-pm.xls]____________L__536"/>
      <sheetName val="[form-pm.xls]____________L__537"/>
      <sheetName val="[form-pm.xls]____________L__538"/>
      <sheetName val="[form-pm.xls]____________L__539"/>
      <sheetName val="[form-pm.xls]____________L__540"/>
      <sheetName val="[form-pm.xls]____________L__541"/>
      <sheetName val="[form-pm.xls][form-pm.xls]__164"/>
      <sheetName val="[form-pm.xls]____________L__542"/>
      <sheetName val="[form-pm.xls]____________L__543"/>
      <sheetName val="[form-pm.xls]____________L__544"/>
      <sheetName val="[form-pm.xls]____________L__545"/>
      <sheetName val="[form-pm.xls]____________L__546"/>
      <sheetName val="[form-pm.xls]____________L__547"/>
      <sheetName val="[form-pm.xls]____________L__548"/>
      <sheetName val="[form-pm.xls]____________L__549"/>
      <sheetName val="[form-pm.xls][form-pm.xls]__165"/>
      <sheetName val="[form-pm.xls]____________L__550"/>
      <sheetName val="[form-pm.xls]____________L__551"/>
      <sheetName val="[form-pm.xls]____________L__552"/>
      <sheetName val="[form-pm.xls]____________L__553"/>
      <sheetName val="[form-pm.xls]____________L__554"/>
      <sheetName val="[form-pm.xls]____________L__555"/>
      <sheetName val="[form-pm.xls]____________L__556"/>
      <sheetName val="[form-pm.xls]____________L__557"/>
      <sheetName val="[form-pm.xls][form-pm.xls]__166"/>
      <sheetName val="[form-pm.xls]____________L__558"/>
      <sheetName val="[form-pm.xls]____________L__559"/>
      <sheetName val="[form-pm.xls]____________L__560"/>
      <sheetName val="[form-pm.xls]____________L__561"/>
      <sheetName val="[form-pm.xls]____________L__562"/>
      <sheetName val="[form-pm.xls]____________L__563"/>
      <sheetName val="[form-pm.xls]____________L__564"/>
      <sheetName val="[form-pm.xls]____________L__565"/>
      <sheetName val="[form-pm.xls][form-pm.xls]__167"/>
      <sheetName val="[form-pm.xls]____________L__566"/>
      <sheetName val="[form-pm.xls]____________L__567"/>
      <sheetName val="[form-pm.xls]____________L__568"/>
      <sheetName val="[form-pm.xls]____________L__569"/>
      <sheetName val="[form-pm.xls]____________L__570"/>
      <sheetName val="[form-pm.xls]____________L__571"/>
      <sheetName val="[form-pm.xls]____________L__572"/>
      <sheetName val="[form-pm.xls]____________L__573"/>
      <sheetName val="[form-pm.xls][form-pm.xls]__168"/>
      <sheetName val="[form-pm.xls]____________L__574"/>
      <sheetName val="[form-pm.xls]____________L__575"/>
      <sheetName val="[form-pm.xls]____________L__584"/>
      <sheetName val="[form-pm.xls]____________L__585"/>
      <sheetName val="[form-pm.xls]____________L__586"/>
      <sheetName val="[form-pm.xls]____________L__587"/>
      <sheetName val="[form-pm.xls]____________L__588"/>
      <sheetName val="[form-pm.xls]____________L__589"/>
      <sheetName val="[form-pm.xls][form-pm.xls]__172"/>
      <sheetName val="[form-pm.xls]____________L__590"/>
      <sheetName val="[form-pm.xls]____________L__591"/>
      <sheetName val="[form-pm.xls][form-pm.xls]__171"/>
      <sheetName val="[form-pm.xls][form-pm.xls]__174"/>
      <sheetName val="[form-pm.xls][form-pm.xls]__173"/>
      <sheetName val="[form-pm.xls][form-pm.xls]__175"/>
      <sheetName val="[form-pm.xls][form-pm.xls]__176"/>
      <sheetName val="[form-pm.xls]____________L__592"/>
      <sheetName val="[form-pm.xls]____________L__593"/>
      <sheetName val="[form-pm.xls]____________L__594"/>
      <sheetName val="[form-pm.xls]____________L__595"/>
      <sheetName val="[form-pm.xls]____________L__596"/>
      <sheetName val="[form-pm.xls]____________L__597"/>
      <sheetName val="[form-pm.xls][form-pm.xls]__177"/>
      <sheetName val="[form-pm.xls][form-pm.xls]__179"/>
      <sheetName val="[form-pm.xls]____________L__598"/>
      <sheetName val="[form-pm.xls]____________L__599"/>
      <sheetName val="[form-pm.xls][form-pm.xls]__178"/>
      <sheetName val="[form-pm.xls][form-pm.xls]__180"/>
      <sheetName val="[form-pm.xls][form-pm.xls]__181"/>
      <sheetName val="[form-pm.xls]____________L__600"/>
      <sheetName val="[form-pm.xls]____________L__601"/>
      <sheetName val="[form-pm.xls]____________L__602"/>
      <sheetName val="[form-pm.xls]____________L__603"/>
      <sheetName val="[form-pm.xls]____________L__604"/>
      <sheetName val="[form-pm.xls]____________L__605"/>
      <sheetName val="[form-pm.xls][form-pm.xls]__182"/>
      <sheetName val="[form-pm.xls][form-pm.xls]__183"/>
      <sheetName val="[form-pm.xls]____________L__606"/>
      <sheetName val="[form-pm.xls]____________L__607"/>
      <sheetName val="[form-pm.xls]____________L__608"/>
      <sheetName val="[form-pm.xls]____________L__609"/>
      <sheetName val="[form-pm.xls]____________L__610"/>
      <sheetName val="[form-pm.xls]____________L__611"/>
      <sheetName val="[form-pm.xls]____________L__612"/>
      <sheetName val="[form-pm.xls]____________L__613"/>
      <sheetName val="[form-pm.xls][form-pm.xls]__184"/>
      <sheetName val="[form-pm.xls][form-pm.xls]__185"/>
      <sheetName val="[form-pm.xls]____________L__614"/>
      <sheetName val="[form-pm.xls]____________L__615"/>
      <sheetName val="[form-pm.xls][form-pm.xls]__187"/>
      <sheetName val="[form-pm.xls][form-pm.xls]__186"/>
      <sheetName val="[form-pm.xls][form-pm.xls]__189"/>
      <sheetName val="[form-pm.xls]____________L__624"/>
      <sheetName val="[form-pm.xls]____________L__625"/>
      <sheetName val="[form-pm.xls]____________L__626"/>
      <sheetName val="[form-pm.xls]____________L__627"/>
      <sheetName val="[form-pm.xls]____________L__628"/>
      <sheetName val="[form-pm.xls]____________L__629"/>
      <sheetName val="[form-pm.xls][form-pm.xls]__190"/>
      <sheetName val="[form-pm.xls]____________L__630"/>
      <sheetName val="[form-pm.xls]____________L__631"/>
      <sheetName val="[form-pm.xls][form-pm.xls]__188"/>
      <sheetName val="[form-pm.xls]____________L__616"/>
      <sheetName val="[form-pm.xls]____________L__617"/>
      <sheetName val="[form-pm.xls]____________L__618"/>
      <sheetName val="[form-pm.xls]____________L__619"/>
      <sheetName val="[form-pm.xls]____________L__620"/>
      <sheetName val="[form-pm.xls]____________L__621"/>
      <sheetName val="[form-pm.xls]____________L__622"/>
      <sheetName val="[form-pm.xls]____________L__623"/>
      <sheetName val="[form-pm.xls][form-pm.xls]__191"/>
      <sheetName val="[form-pm.xls][form-pm.xls]__192"/>
      <sheetName val="[form-pm.xls]____________L__632"/>
      <sheetName val="[form-pm.xls]____________L__633"/>
      <sheetName val="[form-pm.xls]____________L__634"/>
      <sheetName val="[form-pm.xls]____________L__635"/>
      <sheetName val="[form-pm.xls]____________L__636"/>
      <sheetName val="[form-pm.xls]____________L__637"/>
      <sheetName val="[form-pm.xls][form-pm.xls]__193"/>
      <sheetName val="[form-pm.xls][form-pm.xls]__194"/>
      <sheetName val="[form-pm.xls]____________L__638"/>
      <sheetName val="[form-pm.xls]____________L__639"/>
      <sheetName val="[form-pm.xls][form-pm.xls]__195"/>
      <sheetName val="[form-pm.xls]____________L__648"/>
      <sheetName val="[form-pm.xls]____________L__649"/>
      <sheetName val="[form-pm.xls]____________L__650"/>
      <sheetName val="[form-pm.xls]____________L__651"/>
      <sheetName val="[form-pm.xls]____________L__652"/>
      <sheetName val="[form-pm.xls]____________L__653"/>
      <sheetName val="[form-pm.xls][form-pm.xls]__197"/>
      <sheetName val="[form-pm.xls][form-pm.xls]__198"/>
      <sheetName val="[form-pm.xls]____________L__654"/>
      <sheetName val="[form-pm.xls]____________L__655"/>
      <sheetName val="[form-pm.xls]____________L__640"/>
      <sheetName val="[form-pm.xls]____________L__641"/>
      <sheetName val="[form-pm.xls]____________L__642"/>
      <sheetName val="[form-pm.xls]____________L__643"/>
      <sheetName val="[form-pm.xls]____________L__644"/>
      <sheetName val="[form-pm.xls]____________L__645"/>
      <sheetName val="[form-pm.xls][form-pm.xls]__196"/>
      <sheetName val="[form-pm.xls]____________L__646"/>
      <sheetName val="[form-pm.xls]____________L__647"/>
      <sheetName val="[form-pm.xls][form-pm.xls]__199"/>
      <sheetName val="[form-pm.xls][form-pm.xls]__202"/>
      <sheetName val="[form-pm.xls][form-pm.xls]__200"/>
      <sheetName val="[form-pm.xls][form-pm.xls]__201"/>
      <sheetName val="[form-pm.xls][form-pm.xls]__203"/>
      <sheetName val="[form-pm.xls][form-pm.xls]__204"/>
      <sheetName val="[form-pm.xls]____________L__656"/>
      <sheetName val="[form-pm.xls]____________L__657"/>
      <sheetName val="[form-pm.xls]____________L__658"/>
      <sheetName val="[form-pm.xls]____________L__659"/>
      <sheetName val="[form-pm.xls]____________L__660"/>
      <sheetName val="[form-pm.xls]____________L__661"/>
      <sheetName val="[form-pm.xls][form-pm.xls]__207"/>
      <sheetName val="[form-pm.xls]____________L__662"/>
      <sheetName val="[form-pm.xls]____________L__663"/>
      <sheetName val="ISPART"/>
      <sheetName val="AUS_EX432"/>
      <sheetName val="Master Updated(517)"/>
      <sheetName val="ｹｯﾁﾝMT"/>
      <sheetName val="RUPS95C"/>
      <sheetName val="[form-pm.xls]"/>
      <sheetName val="[form-pm.xls]???????????L_x001"/>
      <sheetName val="BUTYL 070303 "/>
      <sheetName val="MOTO"/>
      <sheetName val="cogs"/>
      <sheetName val="OE"/>
      <sheetName val="PL Detail"/>
      <sheetName val="Data_Tahunan"/>
      <sheetName val="TIRE_DIVISION1"/>
      <sheetName val="Data_Tahunan1"/>
      <sheetName val="月度報告書"/>
      <sheetName val="Daily"/>
      <sheetName val="NCastalone"/>
      <sheetName val="sales-Rp"/>
      <sheetName val="Categories(input)"/>
      <sheetName val="BF0996"/>
      <sheetName val="[form-pm.xls][form-pm.xls]__205"/>
      <sheetName val="[form-pm.xls][form-pm.xls]__206"/>
      <sheetName val="[form-pm.xls]____________L__664"/>
      <sheetName val="[form-pm.xls]____________L__665"/>
      <sheetName val="[form-pm.xls]____________L__666"/>
      <sheetName val="[form-pm.xls]____________L__667"/>
      <sheetName val="[form-pm.xls]____________L__668"/>
      <sheetName val="[form-pm.xls]____________L__669"/>
      <sheetName val="[form-pm.xls][form-pm.xls]__208"/>
      <sheetName val="[form-pm.xls][form-pm.xls]__209"/>
      <sheetName val="[form-pm.xls]____________L__670"/>
      <sheetName val="[form-pm.xls]____________L__671"/>
      <sheetName val="[form-pm.xls][form-pm.xls]__210"/>
      <sheetName val="[form-pm.xls][form-pm.xls]__211"/>
      <sheetName val="[form-pm.xls][form-pm.xls]__212"/>
      <sheetName val="[form-pm.xls][form-pm.xls]__213"/>
      <sheetName val="_x0000__x0000__x0000__x0000__x0000__x0000__x0000__x0000__x0000__x0000__x0000_L_x001e__x0000_[b~/_x0002_Q_x001e__x0000_V¦Í_x0004__x000b__x0000__x0000_"/>
      <sheetName val="???????????L_x001e_?[b~/_x0002_Q_x001e_?V¦Í_x0004__x000b_??"/>
      <sheetName val="???????????L_x005f_x001e_?[b~/_x0002"/>
      <sheetName val="_x0000__x0000__x0000__x0000__x0000__x0000__x0000__x0000__x0000__x0000__x0000_˜L_x001e__x0000_[b~/_x0002_Q_x001e__x0000_V¦Í_x0004__x000b__x0000__x0000_"/>
      <sheetName val="???????????˜L_x001e_?[b~/_x0002_Q_x001e_?V¦Í_x0004__x000b_??"/>
      <sheetName val="???????????˜L_x005f_x001e_?[b~/_x0002"/>
      <sheetName val="[form-pm.xls]L[b~/QV¦Í"/>
      <sheetName val="L[b~/QV¦Í"/>
      <sheetName val="???????????L?[b~/Q?V¦Í??"/>
      <sheetName val="???????????L_x005f_x005f_x005f_x001e_?[b~/"/>
      <sheetName val="[form-pm.xls]____________L__672"/>
      <sheetName val="[form-pm.xls]____________L__673"/>
      <sheetName val="[form-pm.xls]____________L__674"/>
      <sheetName val="[form-pm.xls]____________L__675"/>
      <sheetName val="[form-pm.xls]____________L__676"/>
      <sheetName val="[form-pm.xls]____________L__677"/>
      <sheetName val="[form-pm.xls][form-pm.xls]__214"/>
      <sheetName val="[form-pm.xls][form-pm.xls]__215"/>
      <sheetName val="[form-pm.xls]____________L__678"/>
      <sheetName val="[form-pm.xls]____________L__679"/>
      <sheetName val="[form-pm.xls][form-pm.xls]__216"/>
      <sheetName val="[form-pm.xls]____________L__680"/>
      <sheetName val="[form-pm.xls]____________L__681"/>
      <sheetName val="[form-pm.xls]____________L__682"/>
      <sheetName val="[form-pm.xls]____________L__683"/>
      <sheetName val="[form-pm.xls]____________L__684"/>
      <sheetName val="[form-pm.xls]____________L__685"/>
      <sheetName val="[form-pm.xls][form-pm.xls]__218"/>
      <sheetName val="[form-pm.xls]____________L__686"/>
      <sheetName val="[form-pm.xls]____________L__687"/>
      <sheetName val="[form-pm.xls][form-pm.xls]__217"/>
      <sheetName val="[form-pm.xls]____________L__696"/>
      <sheetName val="[form-pm.xls]____________L__697"/>
      <sheetName val="[form-pm.xls]____________L__698"/>
      <sheetName val="[form-pm.xls]____________L__699"/>
      <sheetName val="[form-pm.xls]____________L__700"/>
      <sheetName val="[form-pm.xls]____________L__701"/>
      <sheetName val="[form-pm.xls][form-pm.xls]__220"/>
      <sheetName val="[form-pm.xls][form-pm.xls]__221"/>
      <sheetName val="[form-pm.xls]____________L__702"/>
      <sheetName val="[form-pm.xls]____________L__703"/>
      <sheetName val="[form-pm.xls]____________L__688"/>
      <sheetName val="[form-pm.xls]____________L__689"/>
      <sheetName val="[form-pm.xls]____________L__690"/>
      <sheetName val="[form-pm.xls]____________L__691"/>
      <sheetName val="[form-pm.xls]____________L__692"/>
      <sheetName val="[form-pm.xls]____________L__693"/>
      <sheetName val="[form-pm.xls][form-pm.xls]__219"/>
      <sheetName val="[form-pm.xls]____________L__694"/>
      <sheetName val="[form-pm.xls]____________L__695"/>
      <sheetName val="[form-pm.xls][form-pm.xls]__222"/>
      <sheetName val="[form-pm.xls][form-pm.xls]__223"/>
      <sheetName val="[form-pm.xls]____________L__704"/>
      <sheetName val="[form-pm.xls]____________L__705"/>
      <sheetName val="[form-pm.xls]____________L__706"/>
      <sheetName val="[form-pm.xls]____________L__707"/>
      <sheetName val="[form-pm.xls]____________L__708"/>
      <sheetName val="[form-pm.xls]____________L__709"/>
      <sheetName val="[form-pm.xls][form-pm.xls]__224"/>
      <sheetName val="[form-pm.xls]____________L__710"/>
      <sheetName val="[form-pm.xls]____________L__711"/>
      <sheetName val="[form-pm.xls][form-pm.xls]__225"/>
      <sheetName val="[form-pm.xls]____________L__712"/>
      <sheetName val="[form-pm.xls]____________L__713"/>
      <sheetName val="[form-pm.xls]____________L__714"/>
      <sheetName val="[form-pm.xls]____________L__715"/>
      <sheetName val="[form-pm.xls]____________L__716"/>
      <sheetName val="[form-pm.xls]____________L__717"/>
      <sheetName val="[form-pm.xls][form-pm.xls]__226"/>
      <sheetName val="[form-pm.xls][form-pm.xls]__228"/>
      <sheetName val="[form-pm.xls]____________L__718"/>
      <sheetName val="[form-pm.xls]____________L__719"/>
      <sheetName val="[form-pm.xls][form-pm.xls]__227"/>
      <sheetName val="[form-pm.xls][form-pm.xls]__229"/>
      <sheetName val="[form-pm.xls][form-pm.xls]__230"/>
      <sheetName val="[form-pm.xls][form-pm.xls]__232"/>
      <sheetName val="[form-pm.xls][form-pm.xls]__231"/>
      <sheetName val="[form-pm.xls]____________L__720"/>
      <sheetName val="[form-pm.xls]____________L__721"/>
      <sheetName val="[form-pm.xls]____________L__722"/>
      <sheetName val="[form-pm.xls]____________L__723"/>
      <sheetName val="[form-pm.xls]____________L__724"/>
      <sheetName val="[form-pm.xls]____________L__725"/>
      <sheetName val="[form-pm.xls][form-pm.xls]__233"/>
      <sheetName val="[form-pm.xls]____________L__726"/>
      <sheetName val="[form-pm.xls]____________L__727"/>
      <sheetName val="[form-pm.xls][form-pm.xls]__234"/>
      <sheetName val="[form-pm.xls][form-pm.xls]__235"/>
      <sheetName val="[form-pm.xls][form-pm.xls]__236"/>
      <sheetName val="[form-pm.xls]____________L__728"/>
      <sheetName val="[form-pm.xls]____________L__729"/>
      <sheetName val="[form-pm.xls]____________L__730"/>
      <sheetName val="[form-pm.xls]____________L__731"/>
      <sheetName val="[form-pm.xls]____________L__732"/>
      <sheetName val="[form-pm.xls]____________L__733"/>
      <sheetName val="[form-pm.xls][form-pm.xls]__237"/>
      <sheetName val="[form-pm.xls][form-pm.xls]__238"/>
      <sheetName val="[form-pm.xls]____________L__734"/>
      <sheetName val="[form-pm.xls]____________L__735"/>
      <sheetName val="[form-pm.xls][form-pm.xls]__242"/>
      <sheetName val="[form-pm.xls][form-pm.xls]__239"/>
      <sheetName val="[form-pm.xls][form-pm.xls]__240"/>
      <sheetName val="[form-pm.xls][form-pm.xls]__24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/>
      <sheetData sheetId="56"/>
      <sheetData sheetId="57"/>
      <sheetData sheetId="58"/>
      <sheetData sheetId="59">
        <row r="3">
          <cell r="B3">
            <v>2004</v>
          </cell>
        </row>
      </sheetData>
      <sheetData sheetId="60">
        <row r="3">
          <cell r="B3">
            <v>2004</v>
          </cell>
        </row>
      </sheetData>
      <sheetData sheetId="61">
        <row r="3">
          <cell r="B3">
            <v>2004</v>
          </cell>
        </row>
      </sheetData>
      <sheetData sheetId="62">
        <row r="3">
          <cell r="B3">
            <v>2004</v>
          </cell>
        </row>
      </sheetData>
      <sheetData sheetId="63">
        <row r="3">
          <cell r="B3">
            <v>2003</v>
          </cell>
        </row>
      </sheetData>
      <sheetData sheetId="64">
        <row r="3">
          <cell r="B3">
            <v>2003</v>
          </cell>
        </row>
      </sheetData>
      <sheetData sheetId="65">
        <row r="3">
          <cell r="B3">
            <v>2004</v>
          </cell>
        </row>
      </sheetData>
      <sheetData sheetId="66">
        <row r="3">
          <cell r="B3">
            <v>2004</v>
          </cell>
        </row>
      </sheetData>
      <sheetData sheetId="67">
        <row r="3">
          <cell r="B3">
            <v>2004</v>
          </cell>
        </row>
      </sheetData>
      <sheetData sheetId="68">
        <row r="3">
          <cell r="B3">
            <v>2004</v>
          </cell>
        </row>
      </sheetData>
      <sheetData sheetId="69">
        <row r="3">
          <cell r="B3">
            <v>2004</v>
          </cell>
        </row>
      </sheetData>
      <sheetData sheetId="70">
        <row r="3">
          <cell r="B3">
            <v>2004</v>
          </cell>
        </row>
      </sheetData>
      <sheetData sheetId="71">
        <row r="3">
          <cell r="B3">
            <v>2004</v>
          </cell>
        </row>
      </sheetData>
      <sheetData sheetId="72">
        <row r="3">
          <cell r="B3">
            <v>2004</v>
          </cell>
        </row>
      </sheetData>
      <sheetData sheetId="73">
        <row r="3">
          <cell r="B3">
            <v>2004</v>
          </cell>
        </row>
      </sheetData>
      <sheetData sheetId="74">
        <row r="3">
          <cell r="B3">
            <v>2004</v>
          </cell>
        </row>
      </sheetData>
      <sheetData sheetId="75">
        <row r="3">
          <cell r="B3">
            <v>2004</v>
          </cell>
        </row>
      </sheetData>
      <sheetData sheetId="76">
        <row r="3">
          <cell r="B3">
            <v>2004</v>
          </cell>
        </row>
      </sheetData>
      <sheetData sheetId="77">
        <row r="3">
          <cell r="B3">
            <v>2004</v>
          </cell>
        </row>
      </sheetData>
      <sheetData sheetId="78">
        <row r="3">
          <cell r="B3">
            <v>2004</v>
          </cell>
        </row>
      </sheetData>
      <sheetData sheetId="79">
        <row r="3">
          <cell r="B3">
            <v>2003</v>
          </cell>
        </row>
      </sheetData>
      <sheetData sheetId="80">
        <row r="3">
          <cell r="B3">
            <v>2003</v>
          </cell>
        </row>
      </sheetData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/>
      <sheetData sheetId="638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/>
      <sheetData sheetId="899"/>
      <sheetData sheetId="900" refreshError="1"/>
      <sheetData sheetId="901" refreshError="1"/>
      <sheetData sheetId="902" refreshError="1"/>
      <sheetData sheetId="903" refreshError="1"/>
      <sheetData sheetId="904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/>
      <sheetData sheetId="988" refreshError="1"/>
      <sheetData sheetId="989" refreshError="1"/>
      <sheetData sheetId="990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/>
      <sheetData sheetId="1084" refreshError="1"/>
      <sheetData sheetId="1085" refreshError="1"/>
      <sheetData sheetId="1086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/>
      <sheetData sheetId="1167" refreshError="1"/>
      <sheetData sheetId="1168" refreshError="1"/>
      <sheetData sheetId="1169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 refreshError="1"/>
      <sheetData sheetId="1178" refreshError="1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/>
      <sheetData sheetId="1261" refreshError="1"/>
      <sheetData sheetId="1262" refreshError="1"/>
      <sheetData sheetId="1263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/>
      <sheetData sheetId="1344" refreshError="1"/>
      <sheetData sheetId="1345" refreshError="1"/>
      <sheetData sheetId="1346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/>
      <sheetData sheetId="1358" refreshError="1"/>
      <sheetData sheetId="1359" refreshError="1"/>
      <sheetData sheetId="1360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/>
      <sheetData sheetId="1370" refreshError="1"/>
      <sheetData sheetId="1371" refreshError="1"/>
      <sheetData sheetId="1372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/>
      <sheetData sheetId="1392" refreshError="1"/>
      <sheetData sheetId="1393" refreshError="1"/>
      <sheetData sheetId="1394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/>
      <sheetData sheetId="1402" refreshError="1"/>
      <sheetData sheetId="1403" refreshError="1"/>
      <sheetData sheetId="1404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/>
      <sheetData sheetId="1412" refreshError="1"/>
      <sheetData sheetId="1413" refreshError="1"/>
      <sheetData sheetId="1414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/>
      <sheetData sheetId="1422" refreshError="1"/>
      <sheetData sheetId="1423" refreshError="1"/>
      <sheetData sheetId="1424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/>
      <sheetData sheetId="1433" refreshError="1"/>
      <sheetData sheetId="1434" refreshError="1"/>
      <sheetData sheetId="1435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/>
      <sheetData sheetId="1443" refreshError="1"/>
      <sheetData sheetId="1444" refreshError="1"/>
      <sheetData sheetId="1445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/>
      <sheetData sheetId="1453" refreshError="1"/>
      <sheetData sheetId="1454" refreshError="1"/>
      <sheetData sheetId="1455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/>
      <sheetData sheetId="1462" refreshError="1"/>
      <sheetData sheetId="1463" refreshError="1"/>
      <sheetData sheetId="1464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/>
      <sheetData sheetId="1482" refreshError="1"/>
      <sheetData sheetId="1483" refreshError="1"/>
      <sheetData sheetId="1484"/>
      <sheetData sheetId="1485" refreshError="1"/>
      <sheetData sheetId="1486" refreshError="1"/>
      <sheetData sheetId="1487" refreshError="1"/>
      <sheetData sheetId="1488" refreshError="1"/>
      <sheetData sheetId="1489"/>
      <sheetData sheetId="1490" refreshError="1"/>
      <sheetData sheetId="1491" refreshError="1"/>
      <sheetData sheetId="1492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/>
      <sheetData sheetId="1511" refreshError="1"/>
      <sheetData sheetId="1512" refreshError="1"/>
      <sheetData sheetId="1513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/>
      <sheetData sheetId="1521" refreshError="1"/>
      <sheetData sheetId="1522" refreshError="1"/>
      <sheetData sheetId="1523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/>
      <sheetData sheetId="1531" refreshError="1"/>
      <sheetData sheetId="1532" refreshError="1"/>
      <sheetData sheetId="1533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/>
      <sheetData sheetId="1543" refreshError="1"/>
      <sheetData sheetId="1544" refreshError="1"/>
      <sheetData sheetId="1545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/>
      <sheetData sheetId="1553" refreshError="1"/>
      <sheetData sheetId="1554" refreshError="1"/>
      <sheetData sheetId="1555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/>
      <sheetData sheetId="1562" refreshError="1"/>
      <sheetData sheetId="1563" refreshError="1"/>
      <sheetData sheetId="1564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/>
      <sheetData sheetId="1571" refreshError="1"/>
      <sheetData sheetId="1572" refreshError="1"/>
      <sheetData sheetId="1573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/>
      <sheetData sheetId="1580" refreshError="1"/>
      <sheetData sheetId="1581" refreshError="1"/>
      <sheetData sheetId="1582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/>
      <sheetData sheetId="1596" refreshError="1"/>
      <sheetData sheetId="1597" refreshError="1"/>
      <sheetData sheetId="1598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/>
      <sheetData sheetId="1616" refreshError="1"/>
      <sheetData sheetId="1617" refreshError="1"/>
      <sheetData sheetId="1618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/>
      <sheetData sheetId="1626" refreshError="1"/>
      <sheetData sheetId="1627" refreshError="1"/>
      <sheetData sheetId="1628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/>
      <sheetData sheetId="1636" refreshError="1"/>
      <sheetData sheetId="1637" refreshError="1"/>
      <sheetData sheetId="1638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/>
      <sheetData sheetId="1646" refreshError="1"/>
      <sheetData sheetId="1647" refreshError="1"/>
      <sheetData sheetId="1648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/>
      <sheetData sheetId="1655" refreshError="1"/>
      <sheetData sheetId="1656" refreshError="1"/>
      <sheetData sheetId="1657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/>
      <sheetData sheetId="1666" refreshError="1"/>
      <sheetData sheetId="1667" refreshError="1"/>
      <sheetData sheetId="1668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/>
      <sheetData sheetId="1677" refreshError="1"/>
      <sheetData sheetId="1678" refreshError="1"/>
      <sheetData sheetId="1679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/>
      <sheetData sheetId="1690" refreshError="1"/>
      <sheetData sheetId="1691" refreshError="1"/>
      <sheetData sheetId="1692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/>
      <sheetData sheetId="1759" refreshError="1"/>
      <sheetData sheetId="1760" refreshError="1"/>
      <sheetData sheetId="176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/>
      <sheetData sheetId="1769" refreshError="1"/>
      <sheetData sheetId="1770" refreshError="1"/>
      <sheetData sheetId="177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/>
      <sheetData sheetId="1778" refreshError="1"/>
      <sheetData sheetId="1779" refreshError="1"/>
      <sheetData sheetId="1780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/>
      <sheetData sheetId="1787" refreshError="1"/>
      <sheetData sheetId="1788" refreshError="1"/>
      <sheetData sheetId="1789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/>
      <sheetData sheetId="1796" refreshError="1"/>
      <sheetData sheetId="1797" refreshError="1"/>
      <sheetData sheetId="1798"/>
      <sheetData sheetId="1799" refreshError="1"/>
      <sheetData sheetId="1800" refreshError="1"/>
      <sheetData sheetId="1801" refreshError="1"/>
      <sheetData sheetId="1802" refreshError="1"/>
      <sheetData sheetId="1803" refreshError="1"/>
      <sheetData sheetId="1804"/>
      <sheetData sheetId="1805" refreshError="1"/>
      <sheetData sheetId="1806" refreshError="1"/>
      <sheetData sheetId="1807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/>
      <sheetData sheetId="1814" refreshError="1"/>
      <sheetData sheetId="1815" refreshError="1"/>
      <sheetData sheetId="1816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 refreshError="1"/>
      <sheetData sheetId="1839" refreshError="1"/>
      <sheetData sheetId="1840"/>
      <sheetData sheetId="1841" refreshError="1"/>
      <sheetData sheetId="1842" refreshError="1"/>
      <sheetData sheetId="1843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 refreshError="1"/>
      <sheetData sheetId="1852" refreshError="1"/>
      <sheetData sheetId="1853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/>
      <sheetData sheetId="1864" refreshError="1"/>
      <sheetData sheetId="1865" refreshError="1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/>
      <sheetData sheetId="1874" refreshError="1"/>
      <sheetData sheetId="1875" refreshError="1"/>
      <sheetData sheetId="1876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/>
      <sheetData sheetId="1884" refreshError="1"/>
      <sheetData sheetId="1885" refreshError="1"/>
      <sheetData sheetId="1886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/>
      <sheetData sheetId="1895" refreshError="1"/>
      <sheetData sheetId="1896" refreshError="1"/>
      <sheetData sheetId="1897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/>
      <sheetData sheetId="1905" refreshError="1"/>
      <sheetData sheetId="1906" refreshError="1"/>
      <sheetData sheetId="1907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 refreshError="1"/>
      <sheetData sheetId="1959" refreshError="1"/>
      <sheetData sheetId="1960" refreshError="1"/>
      <sheetData sheetId="1961" refreshError="1"/>
      <sheetData sheetId="1962" refreshError="1"/>
      <sheetData sheetId="1963" refreshError="1"/>
      <sheetData sheetId="1964" refreshError="1"/>
      <sheetData sheetId="1965"/>
      <sheetData sheetId="1966" refreshError="1"/>
      <sheetData sheetId="1967" refreshError="1"/>
      <sheetData sheetId="1968"/>
      <sheetData sheetId="1969" refreshError="1"/>
      <sheetData sheetId="1970" refreshError="1"/>
      <sheetData sheetId="1971" refreshError="1"/>
      <sheetData sheetId="1972" refreshError="1"/>
      <sheetData sheetId="1973" refreshError="1"/>
      <sheetData sheetId="1974" refreshError="1"/>
      <sheetData sheetId="1975"/>
      <sheetData sheetId="1976" refreshError="1"/>
      <sheetData sheetId="1977" refreshError="1"/>
      <sheetData sheetId="1978"/>
      <sheetData sheetId="1979" refreshError="1"/>
      <sheetData sheetId="1980" refreshError="1"/>
      <sheetData sheetId="1981" refreshError="1"/>
      <sheetData sheetId="1982" refreshError="1"/>
      <sheetData sheetId="1983" refreshError="1"/>
      <sheetData sheetId="1984" refreshError="1"/>
      <sheetData sheetId="1985" refreshError="1"/>
      <sheetData sheetId="1986"/>
      <sheetData sheetId="1987" refreshError="1"/>
      <sheetData sheetId="1988" refreshError="1"/>
      <sheetData sheetId="1989"/>
      <sheetData sheetId="1990" refreshError="1"/>
      <sheetData sheetId="1991" refreshError="1"/>
      <sheetData sheetId="1992" refreshError="1"/>
      <sheetData sheetId="1993" refreshError="1"/>
      <sheetData sheetId="1994" refreshError="1"/>
      <sheetData sheetId="1995" refreshError="1"/>
      <sheetData sheetId="1996"/>
      <sheetData sheetId="1997" refreshError="1"/>
      <sheetData sheetId="1998" refreshError="1"/>
      <sheetData sheetId="1999"/>
      <sheetData sheetId="2000" refreshError="1"/>
      <sheetData sheetId="2001" refreshError="1"/>
      <sheetData sheetId="2002" refreshError="1"/>
      <sheetData sheetId="2003" refreshError="1"/>
      <sheetData sheetId="2004" refreshError="1"/>
      <sheetData sheetId="2005" refreshError="1"/>
      <sheetData sheetId="2006"/>
      <sheetData sheetId="2007" refreshError="1"/>
      <sheetData sheetId="2008" refreshError="1"/>
      <sheetData sheetId="2009"/>
      <sheetData sheetId="2010" refreshError="1"/>
      <sheetData sheetId="2011" refreshError="1"/>
      <sheetData sheetId="2012" refreshError="1"/>
      <sheetData sheetId="2013" refreshError="1"/>
      <sheetData sheetId="2014" refreshError="1"/>
      <sheetData sheetId="2015" refreshError="1"/>
      <sheetData sheetId="2016" refreshError="1"/>
      <sheetData sheetId="2017"/>
      <sheetData sheetId="2018" refreshError="1"/>
      <sheetData sheetId="2019" refreshError="1"/>
      <sheetData sheetId="2020"/>
      <sheetData sheetId="2021" refreshError="1"/>
      <sheetData sheetId="2022" refreshError="1"/>
      <sheetData sheetId="2023" refreshError="1"/>
      <sheetData sheetId="2024" refreshError="1"/>
      <sheetData sheetId="2025" refreshError="1"/>
      <sheetData sheetId="2026" refreshError="1"/>
      <sheetData sheetId="2027"/>
      <sheetData sheetId="2028" refreshError="1"/>
      <sheetData sheetId="2029" refreshError="1"/>
      <sheetData sheetId="2030"/>
      <sheetData sheetId="2031" refreshError="1"/>
      <sheetData sheetId="2032" refreshError="1"/>
      <sheetData sheetId="2033" refreshError="1"/>
      <sheetData sheetId="2034" refreshError="1"/>
      <sheetData sheetId="2035" refreshError="1"/>
      <sheetData sheetId="2036" refreshError="1"/>
      <sheetData sheetId="2037" refreshError="1"/>
      <sheetData sheetId="2038" refreshError="1"/>
      <sheetData sheetId="2039" refreshError="1"/>
      <sheetData sheetId="2040" refreshError="1"/>
      <sheetData sheetId="2041" refreshError="1"/>
      <sheetData sheetId="2042"/>
      <sheetData sheetId="2043" refreshError="1"/>
      <sheetData sheetId="2044" refreshError="1"/>
      <sheetData sheetId="2045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 refreshError="1"/>
      <sheetData sheetId="2059" refreshError="1"/>
      <sheetData sheetId="2060" refreshError="1"/>
      <sheetData sheetId="2061" refreshError="1"/>
      <sheetData sheetId="2062" refreshError="1"/>
      <sheetData sheetId="2063" refreshError="1"/>
      <sheetData sheetId="2064" refreshError="1"/>
      <sheetData sheetId="2065" refreshError="1"/>
      <sheetData sheetId="2066" refreshError="1"/>
      <sheetData sheetId="206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Info"/>
      <sheetName val="Marshal"/>
      <sheetName val="Summary Fiscal Adjustment"/>
      <sheetName val="Ikhtisar Koreksi Fiskal"/>
      <sheetName val="Daftar Koreksi Positif"/>
      <sheetName val="Daftar Lampiran"/>
      <sheetName val="Attachment"/>
      <sheetName val="Lampiran"/>
      <sheetName val="Rekon FA "/>
      <sheetName val="Additional FA"/>
      <sheetName val="GainLoss"/>
      <sheetName val="Fiscal Depreciation"/>
      <sheetName val="Fiscal exit tax"/>
      <sheetName val="FI-1771.P1"/>
      <sheetName val="FE-1771.P1"/>
      <sheetName val="FI-1771.P2"/>
      <sheetName val="FE-1771.P2"/>
      <sheetName val="FI-1771-I"/>
      <sheetName val="FE-1771-I"/>
      <sheetName val="FI-1771-II"/>
      <sheetName val="FE-1771-II"/>
      <sheetName val="FI-1771-III"/>
      <sheetName val="FE-1771-III"/>
      <sheetName val="FE-1771-IV"/>
      <sheetName val="FI-1771-V"/>
      <sheetName val="FE-1771-V"/>
      <sheetName val="FI-1771-VI"/>
      <sheetName val="FE-1771-VI"/>
      <sheetName val="FRN"/>
      <sheetName val="ocean voyage"/>
      <sheetName val="alamat"/>
    </sheetNames>
    <sheetDataSet>
      <sheetData sheetId="0" refreshError="1">
        <row r="4">
          <cell r="I4">
            <v>1</v>
          </cell>
          <cell r="K4">
            <v>0</v>
          </cell>
          <cell r="L4">
            <v>6</v>
          </cell>
          <cell r="M4">
            <v>1</v>
          </cell>
          <cell r="O4">
            <v>5</v>
          </cell>
          <cell r="P4">
            <v>8</v>
          </cell>
          <cell r="Q4">
            <v>4</v>
          </cell>
          <cell r="S4">
            <v>7</v>
          </cell>
          <cell r="U4">
            <v>0</v>
          </cell>
          <cell r="V4">
            <v>5</v>
          </cell>
          <cell r="W4">
            <v>5</v>
          </cell>
        </row>
        <row r="6">
          <cell r="I6" t="str">
            <v>Wisma Metropolitan II,  Lantai 12, Jl. Jend. Sudirman Kav 31</v>
          </cell>
        </row>
        <row r="8">
          <cell r="I8" t="str">
            <v>Jakarta</v>
          </cell>
          <cell r="S8">
            <v>1</v>
          </cell>
          <cell r="T8">
            <v>2</v>
          </cell>
          <cell r="U8">
            <v>9</v>
          </cell>
          <cell r="W8">
            <v>0</v>
          </cell>
        </row>
        <row r="9">
          <cell r="I9" t="str">
            <v>Industri Baterai Kering</v>
          </cell>
          <cell r="Y9" t="str">
            <v>x</v>
          </cell>
        </row>
        <row r="12">
          <cell r="I12" t="str">
            <v>d/a Wisma Metropolitan II, Lantai 12, Jl. Jend. Sudirman Kav 31, Jakarta 12920</v>
          </cell>
        </row>
        <row r="15">
          <cell r="J15" t="str">
            <v>X</v>
          </cell>
        </row>
        <row r="19">
          <cell r="J19" t="str">
            <v>X</v>
          </cell>
        </row>
        <row r="21">
          <cell r="F21" t="str">
            <v>X</v>
          </cell>
        </row>
        <row r="22">
          <cell r="V22" t="str">
            <v>X</v>
          </cell>
        </row>
        <row r="25">
          <cell r="L25" t="str">
            <v>X</v>
          </cell>
          <cell r="P25">
            <v>36404</v>
          </cell>
          <cell r="U25">
            <v>36769</v>
          </cell>
        </row>
        <row r="29">
          <cell r="H29">
            <v>2</v>
          </cell>
          <cell r="I29">
            <v>0</v>
          </cell>
          <cell r="J29">
            <v>0</v>
          </cell>
          <cell r="K29">
            <v>0</v>
          </cell>
        </row>
        <row r="35">
          <cell r="U35" t="str">
            <v>x</v>
          </cell>
        </row>
        <row r="38">
          <cell r="H38" t="str">
            <v>X</v>
          </cell>
          <cell r="X38" t="str">
            <v>X</v>
          </cell>
        </row>
        <row r="40">
          <cell r="H40" t="str">
            <v>X</v>
          </cell>
        </row>
        <row r="42">
          <cell r="X42" t="str">
            <v>X</v>
          </cell>
        </row>
        <row r="43">
          <cell r="O43" t="str">
            <v>Jakarta</v>
          </cell>
        </row>
        <row r="48">
          <cell r="T48">
            <v>5764766844</v>
          </cell>
        </row>
        <row r="74">
          <cell r="T74">
            <v>28728798120</v>
          </cell>
        </row>
        <row r="76">
          <cell r="T76">
            <v>56000000</v>
          </cell>
        </row>
        <row r="90">
          <cell r="P90">
            <v>0.15</v>
          </cell>
          <cell r="Q90">
            <v>43763849.647058822</v>
          </cell>
        </row>
      </sheetData>
      <sheetData sheetId="1" refreshError="1">
        <row r="267">
          <cell r="O267">
            <v>3748328572.8962264</v>
          </cell>
          <cell r="Q267">
            <v>0</v>
          </cell>
          <cell r="T267">
            <v>0</v>
          </cell>
          <cell r="U267">
            <v>0</v>
          </cell>
          <cell r="V267">
            <v>11143090113.103773</v>
          </cell>
        </row>
        <row r="275">
          <cell r="L275">
            <v>28927796200</v>
          </cell>
        </row>
        <row r="279">
          <cell r="G279">
            <v>-431729041</v>
          </cell>
        </row>
        <row r="281">
          <cell r="G281">
            <v>-96455154179.093018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 refreshError="1"/>
      <sheetData sheetId="18" refreshError="1">
        <row r="103">
          <cell r="X103">
            <v>96455154179.093048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REF"/>
      <sheetName val="8420_01"/>
      <sheetName val="8410_01"/>
      <sheetName val="#REF"/>
      <sheetName val="GeneralInfo"/>
      <sheetName val="Marshal"/>
      <sheetName val="FE-1771-I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IAE010.SH"/>
      <sheetName val="SCIAE020.SH"/>
      <sheetName val="SCIAE030.SH"/>
      <sheetName val="SCIAE040.SH"/>
      <sheetName val="SCIAE050.SH"/>
      <sheetName val="SCIAE060.SH(1)"/>
      <sheetName val="SCIAE060.SH(2)"/>
      <sheetName val="SCIAE060.SH(3)"/>
      <sheetName val="SCIAE060.SH(4)"/>
      <sheetName val="SCIAE060.SH(5)"/>
      <sheetName val="SCIAE070.SH"/>
      <sheetName val="SCIAE080.S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F2" t="str">
            <v>頁</v>
          </cell>
        </row>
        <row r="3">
          <cell r="BG3" t="str">
            <v>2／5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-Rate"/>
      <sheetName val="Fixed Asset"/>
      <sheetName val="BS-Rupiah"/>
      <sheetName val="BS-USD"/>
      <sheetName val="PL-IDR"/>
      <sheetName val="PL-USD"/>
      <sheetName val="Cash &amp; cash equivalent"/>
      <sheetName val="Trade Receivable"/>
      <sheetName val="Other Receivable"/>
      <sheetName val="Inventories"/>
      <sheetName val="Tax Recoverable"/>
      <sheetName val="Other Asset"/>
      <sheetName val="Deffered Expenditure"/>
      <sheetName val="Plasma Investment"/>
      <sheetName val="koreksi plasma"/>
      <sheetName val="Developmen Cost of Plt."/>
      <sheetName val="Construction In Progress"/>
      <sheetName val="Creditors"/>
      <sheetName val="Acrual "/>
      <sheetName val="Advances from customers"/>
      <sheetName val="Borrowing"/>
      <sheetName val="Tax Payable"/>
      <sheetName val="Bank Loan &amp; Other Loan"/>
      <sheetName val="Capital"/>
      <sheetName val="Forex"/>
      <sheetName val="Other Forex"/>
      <sheetName val="Interest"/>
      <sheetName val="Finance exp."/>
      <sheetName val="Forex 1"/>
      <sheetName val="loan wilmar 1"/>
      <sheetName val="loan wilmar 2"/>
      <sheetName val="loan u sap 1"/>
      <sheetName val="loan u sap 2"/>
      <sheetName val="loan wilmar"/>
      <sheetName val="loan u sap"/>
      <sheetName val="Tes Bs"/>
      <sheetName val="Tes Pl"/>
      <sheetName val="Idr This Month"/>
      <sheetName val="Idr Todate"/>
      <sheetName val="Usd This Month"/>
      <sheetName val="Usd Todate"/>
      <sheetName val="ITEM-BALANCE"/>
      <sheetName val="NMI-Tax Recoverable &amp; Payable"/>
      <sheetName val="NMI-Acrual"/>
      <sheetName val="Stock Movement"/>
      <sheetName val="NMI-Tax Recoverable&amp;Payable"/>
      <sheetName val="NMI-Acrual "/>
      <sheetName val="NMI-Developmen Cost of Plt."/>
      <sheetName val="NMI-Plasma Investment"/>
      <sheetName val="NMI-Def exp, Bank&amp;Other Loan"/>
      <sheetName val="Monetery Item- Related"/>
      <sheetName val="Monetery Item-Non Related"/>
      <sheetName val="Monetery Item"/>
      <sheetName val="MASTER FILE"/>
      <sheetName val="1"/>
      <sheetName val="2"/>
      <sheetName val="3"/>
      <sheetName val="4"/>
      <sheetName val="EXC-R2005"/>
      <sheetName val="9"/>
      <sheetName val="Other charges (income)"/>
      <sheetName val="Ex_Rate"/>
      <sheetName val="Marshal"/>
      <sheetName val="Interbank detail"/>
      <sheetName val="C1 NOV"/>
      <sheetName val="note"/>
      <sheetName val="DES 02"/>
      <sheetName val="Permanent info"/>
      <sheetName val="C13"/>
      <sheetName val="CDYW"/>
      <sheetName val="I.4.1 (2)"/>
      <sheetName val="Fixed_Asset"/>
      <sheetName val="Cash_&amp;_cash_equivalent"/>
      <sheetName val="Trade_Receivable"/>
      <sheetName val="Other_Receivable"/>
      <sheetName val="Tax_Recoverable"/>
      <sheetName val="Other_Asset"/>
      <sheetName val="Deffered_Expenditure"/>
      <sheetName val="Plasma_Investment"/>
      <sheetName val="koreksi_plasma"/>
      <sheetName val="Developmen_Cost_of_Plt_"/>
      <sheetName val="Construction_In_Progress"/>
      <sheetName val="Acrual_"/>
      <sheetName val="Advances_from_customers"/>
      <sheetName val="Tax_Payable"/>
      <sheetName val="Bank_Loan_&amp;_Other_Loan"/>
      <sheetName val="Other_Forex"/>
      <sheetName val="Finance_exp_"/>
      <sheetName val="Forex_1"/>
      <sheetName val="loan_wilmar_1"/>
      <sheetName val="loan_wilmar_2"/>
      <sheetName val="loan_u_sap_1"/>
      <sheetName val="loan_u_sap_2"/>
      <sheetName val="loan_wilmar"/>
      <sheetName val="loan_u_sap"/>
      <sheetName val="Tes_Bs"/>
      <sheetName val="Tes_Pl"/>
      <sheetName val="Idr_This_Month"/>
      <sheetName val="Idr_Todate"/>
      <sheetName val="Usd_This_Month"/>
      <sheetName val="Usd_Todate"/>
      <sheetName val="NMI-Tax_Recoverable_&amp;_Payable"/>
      <sheetName val="Stock_Movement"/>
      <sheetName val="NMI-Tax_Recoverable&amp;Payable"/>
      <sheetName val="NMI-Acrual_"/>
      <sheetName val="NMI-Developmen_Cost_of_Plt_"/>
      <sheetName val="NMI-Plasma_Investment"/>
      <sheetName val="NMI-Def_exp,_Bank&amp;Other_Loan"/>
      <sheetName val="Monetery_Item-_Related"/>
      <sheetName val="Monetery_Item-Non_Related"/>
      <sheetName val="Monetery_Item"/>
      <sheetName val="MASTER_FILE"/>
      <sheetName val="Interbank_detail"/>
      <sheetName val="C1_NOV"/>
      <sheetName val="DES_02"/>
      <sheetName val="Permanent_info"/>
      <sheetName val="I_4_1_(2)"/>
      <sheetName val="DATA21"/>
      <sheetName val="CRA-Detail"/>
      <sheetName val="BUT-1"/>
      <sheetName val="HEX-A"/>
      <sheetName val="HEX-E"/>
      <sheetName val="I-BUT"/>
      <sheetName val="RD I-BUT"/>
      <sheetName val="EX RATE"/>
      <sheetName val="ShareCapital "/>
      <sheetName val="GeneralInfo"/>
      <sheetName val="Tran0104"/>
      <sheetName val="Check Sheet"/>
      <sheetName val="FRN"/>
      <sheetName val="WBS1"/>
      <sheetName val="A"/>
      <sheetName val="Structr 2103adjus"/>
      <sheetName val="412src2"/>
      <sheetName val="412"/>
      <sheetName val="SELISIHKURSSOURCE"/>
      <sheetName val="WPL(01)"/>
      <sheetName val="#REF"/>
      <sheetName val="catatan"/>
      <sheetName val="bre"/>
      <sheetName val="Module2"/>
      <sheetName val="A.4.2"/>
      <sheetName val="A.4.3"/>
      <sheetName val="HIGHLIGHT"/>
      <sheetName val="Sheet1"/>
      <sheetName val="Contents"/>
      <sheetName val="WBS2"/>
      <sheetName val="U3"/>
      <sheetName val="Noodles (assumptions)"/>
      <sheetName val="CIP_USD"/>
      <sheetName val="SUMMFA-USD"/>
      <sheetName val="Investment"/>
      <sheetName val="A3_USD_PL02"/>
      <sheetName val="ShareCapital"/>
      <sheetName val="SE"/>
      <sheetName val="Total OP"/>
      <sheetName val="POTO MAC"/>
      <sheetName val="RATE"/>
      <sheetName val="Identitas"/>
      <sheetName val="Order_Nov_w45"/>
      <sheetName val="SE-C"/>
      <sheetName val="WBS 1"/>
      <sheetName val="usd 2002 stl adj"/>
      <sheetName val="L2"/>
      <sheetName val="9K (3.1)"/>
      <sheetName val="Penyusutan Inventaris"/>
      <sheetName val="Penyusutan Kendaraan"/>
      <sheetName val="FKT_PJK"/>
      <sheetName val="N100"/>
      <sheetName val="RugiLaba"/>
      <sheetName val="BUDGET_1999"/>
    </sheetNames>
    <sheetDataSet>
      <sheetData sheetId="0" refreshError="1">
        <row r="63">
          <cell r="B63">
            <v>9316</v>
          </cell>
        </row>
        <row r="66">
          <cell r="B66">
            <v>9108</v>
          </cell>
        </row>
        <row r="67">
          <cell r="B67">
            <v>8867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ak"/>
      <sheetName val="Cover"/>
      <sheetName val="Daft. isi"/>
      <sheetName val="opini anak"/>
      <sheetName val="opini 1"/>
      <sheetName val="PJtangguhan00"/>
      <sheetName val="NRC"/>
      <sheetName val="RL"/>
      <sheetName val="Arkas"/>
      <sheetName val="BOP"/>
      <sheetName val="PD"/>
      <sheetName val="HD"/>
      <sheetName val="BPjl"/>
      <sheetName val="bEBAN opERASI"/>
      <sheetName val="Ctt"/>
      <sheetName val="HPP"/>
      <sheetName val="RIncian B. Prod (2)"/>
      <sheetName val="Piut-JTP"/>
      <sheetName val="keliru1"/>
      <sheetName val="keliru2"/>
      <sheetName val="B. Prod Okt"/>
      <sheetName val="B.OPERASI Oktober "/>
      <sheetName val="wbs-coba"/>
      <sheetName val="Lap.Keu"/>
      <sheetName val="laba saham"/>
      <sheetName val="Catatan (2)"/>
      <sheetName val="Adjusment"/>
      <sheetName val="Ekuitas"/>
      <sheetName val="Sheet3"/>
      <sheetName val="WBS (2)benar"/>
      <sheetName val="Psh-Anak"/>
      <sheetName val="catatan2anak"/>
      <sheetName val="Sheet1"/>
      <sheetName val="balanceshet '01"/>
      <sheetName val="Sheet2"/>
      <sheetName val="piutang"/>
      <sheetName val="LAP-KEU anak"/>
      <sheetName val="WBS (2)salah"/>
      <sheetName val="Sheet2 (2)"/>
      <sheetName val="piut-jas"/>
      <sheetName val="00-99-98"/>
      <sheetName val="Hut. Bank (PJ)"/>
      <sheetName val="Hut.bank (PD)"/>
      <sheetName val="kurs"/>
      <sheetName val="ass-jas"/>
      <sheetName val="agustus"/>
      <sheetName val="Notes"/>
      <sheetName val="AT"/>
      <sheetName val="Reklas"/>
      <sheetName val="percobaan"/>
      <sheetName val="WBS _2_salah"/>
      <sheetName val="A.4.3"/>
      <sheetName val="A.4.2"/>
      <sheetName val="PREV"/>
      <sheetName val="SDE"/>
      <sheetName val="BLE"/>
      <sheetName val="BLF"/>
      <sheetName val="ocean voyage"/>
      <sheetName val="Tot p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L2">
            <v>66291790</v>
          </cell>
          <cell r="N2">
            <v>-66291790</v>
          </cell>
        </row>
        <row r="3">
          <cell r="A3" t="str">
            <v>Nomor</v>
          </cell>
          <cell r="D3" t="str">
            <v>Perbook's</v>
          </cell>
          <cell r="F3" t="str">
            <v>ADJUSTMENT</v>
          </cell>
          <cell r="I3" t="str">
            <v>Peraudit</v>
          </cell>
          <cell r="O3" t="str">
            <v>Peraudit</v>
          </cell>
        </row>
        <row r="4">
          <cell r="A4" t="str">
            <v>Rek</v>
          </cell>
          <cell r="D4">
            <v>37164</v>
          </cell>
          <cell r="F4" t="str">
            <v>Debet</v>
          </cell>
          <cell r="H4" t="str">
            <v>Credit</v>
          </cell>
          <cell r="I4">
            <v>37164</v>
          </cell>
          <cell r="O4">
            <v>37072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o-C"/>
      <sheetName val="Ratio-P"/>
      <sheetName val="BS-C"/>
      <sheetName val="BS-P"/>
      <sheetName val="IS-C"/>
      <sheetName val="IS-P"/>
      <sheetName val="SE-C"/>
      <sheetName val="SE-P"/>
      <sheetName val="ICF-C"/>
      <sheetName val="DCF-C"/>
      <sheetName val="DCF-C_2003"/>
      <sheetName val="ICF-P"/>
      <sheetName val="Mutation CF"/>
      <sheetName val="Catatan-C"/>
      <sheetName val="Catatan-P"/>
      <sheetName val="Detail-C+P"/>
      <sheetName val="Combine Entries"/>
      <sheetName val="Consolidation Entries"/>
      <sheetName val="Investment-P"/>
      <sheetName val="Intercompany-C"/>
      <sheetName val="Intercompany-P"/>
      <sheetName val="FA-C"/>
      <sheetName val="FA-P"/>
      <sheetName val="Allowance-P"/>
      <sheetName val="Retained Earnings"/>
      <sheetName val="Rekon-Fiskal-BSU"/>
      <sheetName val="Tax Calculation up to 2004"/>
      <sheetName val="DIT - Up to 2004"/>
      <sheetName val="Fiscal Loss up to 2004"/>
      <sheetName val="Bank Loans-BSU"/>
      <sheetName val="Hutang Usaha-BSU"/>
      <sheetName val="Freeze+Resticted fund"/>
      <sheetName val="Foreign Currency-C"/>
      <sheetName val="Foreign Currency-P"/>
      <sheetName val="SE_C"/>
      <sheetName val="WBS (2)salah"/>
      <sheetName val="INDIRECT DETAIL"/>
      <sheetName val="Ex-Rate"/>
      <sheetName val="kawin-anak(m)"/>
      <sheetName val="TB"/>
      <sheetName val="BDO"/>
      <sheetName val="PAJE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.3-dec (2)"/>
      <sheetName val="I Lead-REV (2)"/>
      <sheetName val="I-AP-for RePoRt (2)"/>
      <sheetName val="I-AR-for RePoRt (2)"/>
      <sheetName val="I .1-dec REV (2)"/>
      <sheetName val="I .1.1-dec (2)"/>
      <sheetName val="I.2-dec REV (2)"/>
      <sheetName val="I.2.1-dec (2)"/>
      <sheetName val="I.4-dec (2)"/>
      <sheetName val="I.4.1-dec (2)"/>
      <sheetName val="I.4.2-dec (2)"/>
      <sheetName val="I.4.3-dec (2)"/>
      <sheetName val="I.4.4-dec (2)"/>
      <sheetName val="MATRIX-JJP-DEC (2)"/>
      <sheetName val="I.4.1 (2)"/>
      <sheetName val="I.4.2 (2)"/>
      <sheetName val="I.3 (2)"/>
      <sheetName val="BS (2)"/>
      <sheetName val="I Lead-decS (2)"/>
      <sheetName val="I.2-dec (2)"/>
      <sheetName val="I .1-dec (2)"/>
      <sheetName val="ar-turnover"/>
      <sheetName val="I-AP-for RePoRt"/>
      <sheetName val="I-AR-for RePoRt"/>
      <sheetName val="I Lead-REV"/>
      <sheetName val="I .1-dec REV"/>
      <sheetName val="I .1.1-dec"/>
      <sheetName val="I.2-dec REV"/>
      <sheetName val="I.2.1-dec"/>
      <sheetName val="I.3-dec"/>
      <sheetName val="I.4-dec"/>
      <sheetName val="I.4.1-dec"/>
      <sheetName val="I.4.2-dec"/>
      <sheetName val="I.4.3-dec"/>
      <sheetName val="I.4.4-dec"/>
      <sheetName val="MATRIX-JJP-DEC"/>
      <sheetName val="I.4.1"/>
      <sheetName val="I.4.2"/>
      <sheetName val="I.3"/>
      <sheetName val="BS"/>
      <sheetName val="I Lead-decS"/>
      <sheetName val="I.2-dec"/>
      <sheetName val="I .1-dec"/>
      <sheetName val="Ex_Rate"/>
      <sheetName val="Ex-Rate"/>
      <sheetName val="Tran0104"/>
      <sheetName val="A"/>
      <sheetName val="I_4_1 _2_"/>
      <sheetName val="SDE"/>
      <sheetName val="catatan"/>
      <sheetName val="BLE"/>
      <sheetName val="BLF"/>
      <sheetName val="Source"/>
      <sheetName val="Type"/>
      <sheetName val="Lead PL"/>
      <sheetName val="Module2"/>
      <sheetName val="CRA-Detail"/>
      <sheetName val="AR"/>
      <sheetName val="NAP"/>
      <sheetName val="instalasi disp Mei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ANGGOTA"/>
      <sheetName val="Sheet1"/>
      <sheetName val="Sheet1 (2)"/>
      <sheetName val="PM-TE_Per Book"/>
      <sheetName val="Consolidated"/>
      <sheetName val="MasterSheet"/>
      <sheetName val="I_3-dec_(2)"/>
      <sheetName val="I_Lead-REV_(2)"/>
      <sheetName val="I-AP-for_RePoRt_(2)"/>
      <sheetName val="I-AR-for_RePoRt_(2)"/>
      <sheetName val="I__1-dec_REV_(2)"/>
      <sheetName val="I__1_1-dec_(2)"/>
      <sheetName val="I_2-dec_REV_(2)"/>
      <sheetName val="I_2_1-dec_(2)"/>
      <sheetName val="I_4-dec_(2)"/>
      <sheetName val="I_4_1-dec_(2)"/>
      <sheetName val="I_4_2-dec_(2)"/>
      <sheetName val="I_4_3-dec_(2)"/>
      <sheetName val="I_4_4-dec_(2)"/>
      <sheetName val="MATRIX-JJP-DEC_(2)"/>
      <sheetName val="I_4_1_(2)"/>
      <sheetName val="I_4_2_(2)"/>
      <sheetName val="I_3_(2)"/>
      <sheetName val="BS_(2)"/>
      <sheetName val="I_Lead-decS_(2)"/>
      <sheetName val="I_2-dec_(2)"/>
      <sheetName val="I__1-dec_(2)"/>
      <sheetName val="I-AP-for_RePoRt"/>
      <sheetName val="I-AR-for_RePoRt"/>
      <sheetName val="I_Lead-REV"/>
      <sheetName val="I__1-dec_REV"/>
      <sheetName val="I__1_1-dec"/>
      <sheetName val="I_2-dec_REV"/>
      <sheetName val="I_2_1-dec"/>
      <sheetName val="I_3-dec"/>
      <sheetName val="I_4-dec"/>
      <sheetName val="I_4_1-dec"/>
      <sheetName val="I_4_2-dec"/>
      <sheetName val="I_4_3-dec"/>
      <sheetName val="I_4_4-dec"/>
      <sheetName val="I_4_1"/>
      <sheetName val="I_4_2"/>
      <sheetName val="I_3"/>
      <sheetName val="I_Lead-decS"/>
      <sheetName val="I_2-dec"/>
      <sheetName val="I__1-dec"/>
      <sheetName val="I_4_1__2_"/>
      <sheetName val="Lead_PL"/>
      <sheetName val="instalasi_disp_Mei"/>
      <sheetName val="Invested_capital_VDF"/>
      <sheetName val="Summary_Page_VDF"/>
      <sheetName val="PV_of_Op_Leases_VDF"/>
      <sheetName val="Income_Statement_VDF"/>
      <sheetName val="Sheet1_(2)"/>
      <sheetName val="Tab DPA"/>
      <sheetName val="Rincian"/>
      <sheetName val="AR-TRADE_NONTRADE"/>
      <sheetName val="data neraca lainnya"/>
      <sheetName val="INVENTORY"/>
      <sheetName val="Cash"/>
      <sheetName val="Prepaid tax"/>
      <sheetName val="Calc"/>
      <sheetName val="T_PV"/>
      <sheetName val="Val_nra1"/>
      <sheetName val="Val_nra2"/>
      <sheetName val="EXC-R2005"/>
      <sheetName val="I section"/>
      <sheetName val="TB Dec"/>
      <sheetName val="Account Coding - Revise"/>
      <sheetName val="SE-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51">
          <cell r="E51">
            <v>8901</v>
          </cell>
          <cell r="H51">
            <v>8894</v>
          </cell>
          <cell r="K51">
            <v>8927</v>
          </cell>
          <cell r="N51">
            <v>8818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51">
          <cell r="E51">
            <v>8901</v>
          </cell>
        </row>
      </sheetData>
      <sheetData sheetId="85"/>
      <sheetData sheetId="86"/>
      <sheetData sheetId="87">
        <row r="51">
          <cell r="E51">
            <v>8901</v>
          </cell>
        </row>
      </sheetData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ales tahunan"/>
      <sheetName val="Kalkulasi Loan"/>
      <sheetName val="UNIT"/>
      <sheetName val="TB98,oct99&amp;sap99-WPL"/>
      <sheetName val="List"/>
      <sheetName val="PETUNJUK_ISI"/>
      <sheetName val="MENU"/>
      <sheetName val="TGL_KERJA"/>
      <sheetName val="SUMMARY"/>
      <sheetName val="DEV_COST"/>
      <sheetName val="RWT_TM"/>
      <sheetName val="RWT_TBM"/>
      <sheetName val="REKAP_CAPEX ESTATE"/>
      <sheetName val="T_PANEN"/>
      <sheetName val="ESTATE_COST"/>
      <sheetName val="COST PANEN"/>
      <sheetName val="REKAP_HS"/>
      <sheetName val="REKAP_TBS"/>
      <sheetName val="HA_STATEMENT"/>
      <sheetName val="HS_2012_2013"/>
      <sheetName val="HS_BLOK"/>
      <sheetName val="YIELD_PRO"/>
      <sheetName val="TBS_BLOK"/>
      <sheetName val="LAND_CLEARING"/>
      <sheetName val="BUAT_JALAN"/>
      <sheetName val="BUAT_INFRA"/>
      <sheetName val="PERKERASAN_JALAN"/>
      <sheetName val="Sheet1"/>
      <sheetName val="TANAM"/>
      <sheetName val="JALAN_BLOK"/>
      <sheetName val="CUCI_PARIT"/>
      <sheetName val="AKSES_BLOK"/>
      <sheetName val="HPT BLOK"/>
      <sheetName val="WDG_BLOK"/>
      <sheetName val="CPT_BLOK"/>
      <sheetName val="LLG_BLOK"/>
      <sheetName val="IPM_BLOK"/>
      <sheetName val="PUPUK TBM_BLOK"/>
      <sheetName val="PUPUK TM_BLOK"/>
      <sheetName val="PUPUK_ORGANIK"/>
      <sheetName val="SENSUS BLOK"/>
      <sheetName val="TUNAS_BLOK"/>
      <sheetName val="PANEN"/>
      <sheetName val="TRANSPORT_TBS"/>
      <sheetName val="BIBIT"/>
      <sheetName val="MPP_CHECKROLL"/>
      <sheetName val="BUM"/>
      <sheetName val="PK_UMUM"/>
      <sheetName val="CSR"/>
      <sheetName val="OPEX_NONTAN"/>
      <sheetName val="INTERNAL RELATIONSHIP"/>
      <sheetName val="SUSTAINABILITY"/>
      <sheetName val="CAPEX_NONTAN"/>
      <sheetName val="Infra"/>
      <sheetName val="NORMA_INFRA"/>
      <sheetName val="PERKERASAN JALAN"/>
      <sheetName val="NORMA_BIAYA"/>
      <sheetName val="HARGA_BORONG"/>
      <sheetName val="HARGA"/>
      <sheetName val="VRA"/>
      <sheetName val="PREMI"/>
      <sheetName val="DIST_VRA"/>
      <sheetName val="STANDART_CTM"/>
      <sheetName val="BIBITAN"/>
      <sheetName val="STD_RWT"/>
      <sheetName val="PUPUK"/>
      <sheetName val="WRA"/>
      <sheetName val="ALAT KERJA 2"/>
      <sheetName val="ALAT KERJA"/>
      <sheetName val="Perumahan"/>
      <sheetName val="BUDGET_1999"/>
      <sheetName val="Produksi Juli08"/>
      <sheetName val="OPR-99"/>
      <sheetName val="F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C2" t="str">
            <v>Klik disini setelah selesai --&gt;</v>
          </cell>
        </row>
      </sheetData>
      <sheetData sheetId="13">
        <row r="2">
          <cell r="C2" t="str">
            <v>Klik disini setelah selesai --&gt;</v>
          </cell>
        </row>
      </sheetData>
      <sheetData sheetId="14">
        <row r="2">
          <cell r="C2" t="str">
            <v>Klik disini setelah selesai --&gt;</v>
          </cell>
        </row>
      </sheetData>
      <sheetData sheetId="15">
        <row r="2">
          <cell r="C2" t="str">
            <v>Klik disini setelah selesai --&gt;</v>
          </cell>
        </row>
      </sheetData>
      <sheetData sheetId="16">
        <row r="2">
          <cell r="C2" t="str">
            <v>Klik disini setelah selesai --&gt;</v>
          </cell>
        </row>
      </sheetData>
      <sheetData sheetId="17">
        <row r="2">
          <cell r="C2" t="str">
            <v>Klik disini setelah selesai --&gt;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efinitions."/>
      <sheetName val="SmileyTarget"/>
      <sheetName val="Home Qtrly"/>
      <sheetName val="Home"/>
      <sheetName val="IPQ"/>
      <sheetName val="MDR"/>
      <sheetName val="PRR"/>
      <sheetName val="DPMi (shipped)"/>
      <sheetName val="DPMe"/>
      <sheetName val="% Pur Spent"/>
      <sheetName val="OTD-M"/>
      <sheetName val="OTDC2"/>
      <sheetName val="OTD-M v ISSR Gap"/>
      <sheetName val="LT "/>
      <sheetName val="ESSR"/>
      <sheetName val="DIN"/>
      <sheetName val="%StockProvn"/>
      <sheetName val="DPO"/>
      <sheetName val="SPS Competence"/>
      <sheetName val="Leadership Trng"/>
      <sheetName val="NDVC Turnover"/>
      <sheetName val="Safety"/>
      <sheetName val="Suggestion"/>
      <sheetName val="Six Sigma"/>
      <sheetName val="MCoT"/>
      <sheetName val="Energy"/>
      <sheetName val="PDP"/>
      <sheetName val="DLP"/>
      <sheetName val="NEE"/>
      <sheetName val="Suppliers disengaged"/>
      <sheetName val="PP"/>
      <sheetName val="Data"/>
      <sheetName val="DataQtrly"/>
    </sheetNames>
    <sheetDataSet>
      <sheetData sheetId="0">
        <row r="2">
          <cell r="D2" t="str">
            <v>January</v>
          </cell>
        </row>
        <row r="3">
          <cell r="D3" t="str">
            <v>February</v>
          </cell>
        </row>
        <row r="4">
          <cell r="D4" t="str">
            <v>March</v>
          </cell>
        </row>
        <row r="5">
          <cell r="D5" t="str">
            <v>April</v>
          </cell>
        </row>
        <row r="6">
          <cell r="D6" t="str">
            <v>May</v>
          </cell>
        </row>
        <row r="7">
          <cell r="D7" t="str">
            <v>June</v>
          </cell>
        </row>
        <row r="8">
          <cell r="D8" t="str">
            <v>July</v>
          </cell>
        </row>
        <row r="9">
          <cell r="D9" t="str">
            <v>August</v>
          </cell>
        </row>
        <row r="10">
          <cell r="D10" t="str">
            <v>September</v>
          </cell>
        </row>
        <row r="11">
          <cell r="D11" t="str">
            <v>October</v>
          </cell>
        </row>
        <row r="12">
          <cell r="D12" t="str">
            <v>November</v>
          </cell>
        </row>
        <row r="13">
          <cell r="D13" t="str">
            <v>December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T DATA"/>
      <sheetName val="HEX-E"/>
      <sheetName val="HEX-A"/>
      <sheetName val="BUT-1"/>
      <sheetName val="I-BUT"/>
      <sheetName val="RD I-BUT"/>
      <sheetName val="Module5"/>
      <sheetName val="Module1"/>
      <sheetName val="HEX_E"/>
      <sheetName val="HEX_A"/>
      <sheetName val="BUT_1"/>
      <sheetName val="I_BUT"/>
      <sheetName val="RD I_BUT"/>
      <sheetName val="status"/>
      <sheetName val="CODESS"/>
      <sheetName val="name"/>
      <sheetName val="Agustus"/>
      <sheetName val="FE_1770_I"/>
      <sheetName val="FE_1770_P1"/>
      <sheetName val="FE_1770_II"/>
      <sheetName val="pl_items"/>
      <sheetName val="DATABASE"/>
      <sheetName val="General"/>
      <sheetName val="BOM"/>
      <sheetName val="Accounts"/>
      <sheetName val="FE-1770-I"/>
      <sheetName val="FE-1770.P1"/>
      <sheetName val="FE-1770-II"/>
      <sheetName val="Coding"/>
      <sheetName val="PROLOSS"/>
      <sheetName val="MasterSheet"/>
      <sheetName val="PROBAL03A"/>
      <sheetName val="Ex-Rate"/>
      <sheetName val="SAD"/>
      <sheetName val="Templete upload-1"/>
      <sheetName val="NAP"/>
      <sheetName val="Ageing of HypoTax"/>
      <sheetName val="Marshal"/>
      <sheetName val="K.2. Predictive Depr"/>
      <sheetName val="A3 &amp; U 09-01"/>
      <sheetName val="Input"/>
      <sheetName val="Rate"/>
      <sheetName val="Cover Sheet"/>
      <sheetName val="PRO"/>
      <sheetName val="Exchange Rates"/>
      <sheetName val="PROJ CASH"/>
      <sheetName val="9"/>
      <sheetName val="Ex_Rate"/>
      <sheetName val="Tabel"/>
      <sheetName val="Ha Statement 2005-per rekap LUK"/>
      <sheetName val="Bgt"/>
      <sheetName val="Hari"/>
      <sheetName val="Hujan"/>
      <sheetName val="Kirim"/>
      <sheetName val="Mentah"/>
      <sheetName val="Panen"/>
      <sheetName val="Restan"/>
      <sheetName val="Sns"/>
      <sheetName val="Grafik-New"/>
      <sheetName val="Info"/>
      <sheetName val="CY_CRS"/>
      <sheetName val="LS_CRS"/>
      <sheetName val="EMISI"/>
      <sheetName val="HEAT"/>
      <sheetName val="Rincian Iuran"/>
      <sheetName val="I.4.1 (2)"/>
      <sheetName val="ROCE"/>
      <sheetName val="BWD"/>
      <sheetName val="Budget-1997"/>
      <sheetName val="jun94"/>
      <sheetName val="F.2 WIP CKP"/>
      <sheetName val="F.2.1 CKP"/>
      <sheetName val="Trademark Protection Recharges"/>
      <sheetName val="Budget15.7"/>
      <sheetName val="EDIT_DATA"/>
      <sheetName val="RD_I-BUT"/>
      <sheetName val="RD_I_BUT"/>
      <sheetName val="FE-1770_P1"/>
      <sheetName val="Cover_Sheet"/>
      <sheetName val="Exchange_Rates"/>
      <sheetName val="PROJ_CASH"/>
      <sheetName val="Ha_Statement_2005-per_rekap_LUK"/>
      <sheetName val="I_4_1_(2)"/>
      <sheetName val="F_2_WIP_CKP"/>
      <sheetName val="F_2_1_CKP"/>
      <sheetName val="Trademark_Protection_Recharges"/>
      <sheetName val="Budget15_7"/>
      <sheetName val="Templete_upload-1"/>
      <sheetName val="Acc"/>
      <sheetName val="Account Coding - Revise"/>
      <sheetName val="List"/>
      <sheetName val="F1771-V"/>
      <sheetName val="Prog Imbalan"/>
      <sheetName val="PSC_Calc"/>
      <sheetName val="tunj."/>
      <sheetName val="SE-C"/>
      <sheetName val="S_ALR_87012284(BKR-FR)"/>
      <sheetName val="Comparision"/>
      <sheetName val="master"/>
      <sheetName val="RKAP"/>
      <sheetName val="SHE"/>
      <sheetName val="PL01"/>
      <sheetName val="BAL"/>
      <sheetName val="BDG"/>
      <sheetName val="JKT"/>
      <sheetName val="LMP"/>
      <sheetName val="MDN"/>
      <sheetName val="MND"/>
      <sheetName val="PDG"/>
      <sheetName val="SBY"/>
      <sheetName val="SMG"/>
      <sheetName val="UPG"/>
      <sheetName val="A-Material  value "/>
      <sheetName val="B.S."/>
      <sheetName val="Input Sheet"/>
      <sheetName val="229 Accr Exp"/>
      <sheetName val="Worksheet-03"/>
      <sheetName val="Family"/>
      <sheetName val="Budget By Month"/>
      <sheetName val="Tracking"/>
      <sheetName val="Comparison"/>
      <sheetName val="Kalkulasi Loan"/>
      <sheetName val="Sls"/>
      <sheetName val="COGS"/>
      <sheetName val="11b"/>
      <sheetName val="U.1.2 Other charges (income)"/>
      <sheetName val="Ist"/>
      <sheetName val="TBM"/>
      <sheetName val="K.1.1.1 HGU"/>
      <sheetName val="TERBILANG"/>
      <sheetName val="List PPh"/>
      <sheetName val="List KJP"/>
      <sheetName val="DATA JKT"/>
      <sheetName val="VENDOR"/>
      <sheetName val="Assumption"/>
      <sheetName val="Forecast01(12-14)"/>
      <sheetName val="FPI DETAILS"/>
      <sheetName val="Listes de Sélection"/>
      <sheetName val="Irregular Income"/>
      <sheetName val="B2 (Act by Mth) Total"/>
      <sheetName val="2003 Bgt"/>
      <sheetName val="HO"/>
      <sheetName val="Sheet8"/>
      <sheetName val="SE"/>
      <sheetName val="COVER"/>
      <sheetName val="BARANG"/>
      <sheetName val="F_2 WIP CKP"/>
      <sheetName val="Rinc"/>
      <sheetName val="05_07"/>
      <sheetName val="Dumtk"/>
      <sheetName val="MALE"/>
      <sheetName val="IND"/>
      <sheetName val="Sum All"/>
      <sheetName val="BPW-Europe"/>
      <sheetName val="BSLA"/>
      <sheetName val="BEAM_PRICE"/>
      <sheetName val="SCHAEFER"/>
      <sheetName val="bre"/>
      <sheetName val="CRITERIA1"/>
      <sheetName val="EX RATE"/>
      <sheetName val="ged"/>
      <sheetName val="Detail"/>
      <sheetName val="Conditions"/>
      <sheetName val="EDIT_DATA1"/>
      <sheetName val="RD_I-BUT1"/>
      <sheetName val="RD_I_BUT1"/>
      <sheetName val="FE-1770_P11"/>
      <sheetName val="Templete_upload-11"/>
      <sheetName val="Ageing_of_HypoTax"/>
      <sheetName val="K_2__Predictive_Depr"/>
      <sheetName val="A3_&amp;_U_09-01"/>
      <sheetName val="Cover_Sheet1"/>
      <sheetName val="Exchange_Rates1"/>
      <sheetName val="PROJ_CASH1"/>
      <sheetName val="Ha_Statement_2005-per_rekap_LU1"/>
      <sheetName val="Rincian_Iuran"/>
      <sheetName val="I_4_1_(2)1"/>
      <sheetName val="F_2_WIP_CKP1"/>
      <sheetName val="F_2_1_CKP1"/>
      <sheetName val="Trademark_Protection_Recharges1"/>
      <sheetName val="Budget15_71"/>
      <sheetName val="Account_Coding_-_Revise"/>
      <sheetName val="Prog_Imbalan"/>
      <sheetName val="tunj_"/>
      <sheetName val="A-Material__value_"/>
      <sheetName val="B_S_"/>
      <sheetName val="Input_Sheet"/>
      <sheetName val="229_Accr_Exp"/>
      <sheetName val="Budget_By_Month"/>
      <sheetName val="Kalkulasi_Loan"/>
      <sheetName val="U_1_2_Other_charges_(income)"/>
      <sheetName val="K_1_1_1_HGU"/>
      <sheetName val="List_PPh"/>
      <sheetName val="List_KJP"/>
      <sheetName val="DATA_JKT"/>
      <sheetName val="FPI_DETAILS"/>
      <sheetName val="Listes_de_Sélection"/>
      <sheetName val="Irregular_Income"/>
      <sheetName val="B2_(Act_by_Mth)_Total"/>
      <sheetName val="2003_Bgt"/>
      <sheetName val="F_2_WIP_CKP2"/>
      <sheetName val="Sum_All"/>
      <sheetName val="Sheet1"/>
      <sheetName val="data_benefit(2)"/>
      <sheetName val="data_val"/>
      <sheetName val="Permanent info"/>
      <sheetName val="TB Jun 02"/>
      <sheetName val="fiskal"/>
      <sheetName val="Volume Graph (May-ytd)"/>
      <sheetName val="lists"/>
      <sheetName val="Graph"/>
      <sheetName val="FOREX 04 audited"/>
      <sheetName val="ExchRates"/>
      <sheetName val="Rates"/>
      <sheetName val="POTO MAC"/>
      <sheetName val="SBN"/>
      <sheetName val="Calculation"/>
      <sheetName val="EmpData"/>
      <sheetName val="U1.4"/>
      <sheetName val="RATE-NEW"/>
      <sheetName val="Prepaid PPH 23-SAP"/>
      <sheetName val="ad_ner"/>
      <sheetName val="ShareCapital "/>
      <sheetName val="Inventories"/>
      <sheetName val="EXC-R2004"/>
      <sheetName val="GeneralInfo"/>
      <sheetName val="rent by month"/>
      <sheetName val="Tran0104"/>
      <sheetName val="Exc. Rate"/>
      <sheetName val="Buku Besar 1"/>
      <sheetName val="BP1_23"/>
      <sheetName val="KODE"/>
      <sheetName val="LOOKUP"/>
      <sheetName val="DWP"/>
      <sheetName val="Links"/>
      <sheetName val="PM, TE, and SAD"/>
      <sheetName val="PER ABJAD"/>
      <sheetName val="SDE"/>
      <sheetName val="BLE"/>
      <sheetName val="BLF"/>
      <sheetName val="Sheet2"/>
      <sheetName val="NZ_BS"/>
      <sheetName val="TW_BS"/>
      <sheetName val="Account"/>
      <sheetName val="Center"/>
      <sheetName val="Company"/>
      <sheetName val="StdUsageRM"/>
      <sheetName val="Cases"/>
      <sheetName val="StdUsagePM"/>
      <sheetName val="A"/>
      <sheetName val="mASTER vENDOR"/>
      <sheetName val="Lead-dm"/>
      <sheetName val="bsdetail"/>
      <sheetName val="Other charges (income)"/>
      <sheetName val="Breakdown"/>
      <sheetName val="DATA2"/>
      <sheetName val="JL_BEL"/>
      <sheetName val="ASUNSUB1"/>
      <sheetName val="AS1MODD"/>
      <sheetName val="COPPER ACCESS"/>
      <sheetName val="Brazil"/>
      <sheetName val="Italy"/>
      <sheetName val="Spain"/>
      <sheetName val="UK"/>
      <sheetName val="BTMU"/>
      <sheetName val="CITIBANK"/>
      <sheetName val="Query"/>
      <sheetName val="SUMMARY"/>
      <sheetName val="Information"/>
      <sheetName val="action"/>
      <sheetName val="Asumsi"/>
      <sheetName val="DES 02"/>
      <sheetName val="BS"/>
      <sheetName val="data_benefit(1)"/>
      <sheetName val="BS 2005"/>
      <sheetName val="Prog_Imbalan1"/>
      <sheetName val="K_2__Predictive_Depr1"/>
      <sheetName val="A3_&amp;_U_09-011"/>
      <sheetName val="Ageing_of_HypoTax1"/>
      <sheetName val="A-Material__value_1"/>
      <sheetName val="EQ"/>
      <sheetName val="RD_I-BUT2"/>
      <sheetName val="EDIT_DATA2"/>
      <sheetName val="RD_I_BUT2"/>
      <sheetName val="FE-1770_P12"/>
      <sheetName val="Prog_Imbalan2"/>
      <sheetName val="K_2__Predictive_Depr2"/>
      <sheetName val="A3_&amp;_U_09-012"/>
      <sheetName val="Ageing_of_HypoTax2"/>
      <sheetName val="Templete_upload-12"/>
      <sheetName val="A-Material__value_2"/>
      <sheetName val="Ha_Statement_2005-per_rekap_LU2"/>
      <sheetName val="Cover_Sheet2"/>
      <sheetName val="Exchange_Rates2"/>
      <sheetName val="PROJ_CASH2"/>
      <sheetName val="Capex"/>
      <sheetName val="Assumptions"/>
      <sheetName val="Basic_Information"/>
      <sheetName val="Benefit table"/>
      <sheetName val="fa agst"/>
      <sheetName val="Bubuk"/>
      <sheetName val="SCM"/>
      <sheetName val="source bs"/>
      <sheetName val="Nm Brg"/>
      <sheetName val="Setahun"/>
      <sheetName val="Feb"/>
      <sheetName val="data s.d bulan Nopember"/>
    </sheetNames>
    <sheetDataSet>
      <sheetData sheetId="0" refreshError="1"/>
      <sheetData sheetId="1" refreshError="1">
        <row r="2">
          <cell r="A2" t="str">
            <v>HEXENE</v>
          </cell>
        </row>
        <row r="3">
          <cell r="A3" t="str">
            <v>HEXANE</v>
          </cell>
        </row>
        <row r="4">
          <cell r="A4" t="str">
            <v xml:space="preserve"> PRODUCT BALANCE</v>
          </cell>
        </row>
        <row r="5">
          <cell r="A5">
            <v>36434</v>
          </cell>
        </row>
        <row r="6">
          <cell r="A6">
            <v>36434</v>
          </cell>
        </row>
        <row r="7">
          <cell r="A7" t="str">
            <v>Unit  :</v>
          </cell>
          <cell r="B7" t="str">
            <v>Tons</v>
          </cell>
        </row>
        <row r="8">
          <cell r="B8" t="str">
            <v>Beginning Balance</v>
          </cell>
          <cell r="C8" t="str">
            <v>Import</v>
          </cell>
          <cell r="D8" t="str">
            <v>Netto Prod.</v>
          </cell>
          <cell r="E8" t="str">
            <v>Transfer</v>
          </cell>
          <cell r="H8" t="str">
            <v>Ending Balance</v>
          </cell>
        </row>
        <row r="9">
          <cell r="A9" t="str">
            <v>Date</v>
          </cell>
          <cell r="B9" t="str">
            <v>DCS</v>
          </cell>
          <cell r="E9" t="str">
            <v>to R/D</v>
          </cell>
          <cell r="G9" t="str">
            <v>CONSUMP.</v>
          </cell>
          <cell r="H9" t="str">
            <v xml:space="preserve">DCS </v>
          </cell>
          <cell r="I9" t="str">
            <v>Calc</v>
          </cell>
          <cell r="J9" t="str">
            <v>D</v>
          </cell>
        </row>
        <row r="10">
          <cell r="G10" t="str">
            <v>CONSUMP.</v>
          </cell>
          <cell r="H10" t="str">
            <v>DCS</v>
          </cell>
          <cell r="I10" t="str">
            <v>Calc</v>
          </cell>
          <cell r="J10" t="str">
            <v>D</v>
          </cell>
        </row>
        <row r="11">
          <cell r="A11">
            <v>1</v>
          </cell>
          <cell r="B11">
            <v>508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2.1325723171234132E-2</v>
          </cell>
          <cell r="H11">
            <v>509</v>
          </cell>
          <cell r="I11">
            <v>507.97867427682877</v>
          </cell>
          <cell r="J11">
            <v>1.0213257231712305</v>
          </cell>
        </row>
        <row r="12">
          <cell r="A12">
            <v>2</v>
          </cell>
          <cell r="B12">
            <v>509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2.0176517486572267E-2</v>
          </cell>
          <cell r="H12">
            <v>509</v>
          </cell>
          <cell r="I12">
            <v>508.97982348251344</v>
          </cell>
          <cell r="J12">
            <v>2.0176517486561352E-2</v>
          </cell>
        </row>
        <row r="13">
          <cell r="A13">
            <v>3</v>
          </cell>
          <cell r="B13">
            <v>509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2.10717830657959E-2</v>
          </cell>
          <cell r="H13">
            <v>509</v>
          </cell>
          <cell r="I13">
            <v>508.97892821693421</v>
          </cell>
          <cell r="J13">
            <v>2.1071783065792715E-2</v>
          </cell>
        </row>
        <row r="14">
          <cell r="A14">
            <v>4</v>
          </cell>
          <cell r="B14">
            <v>509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1.9852221965789795E-2</v>
          </cell>
          <cell r="H14">
            <v>509</v>
          </cell>
          <cell r="I14">
            <v>508.98014777803422</v>
          </cell>
          <cell r="J14">
            <v>1.9852221965777517E-2</v>
          </cell>
        </row>
        <row r="15">
          <cell r="A15">
            <v>5</v>
          </cell>
          <cell r="B15">
            <v>509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1.9799108505249022E-2</v>
          </cell>
          <cell r="H15">
            <v>509</v>
          </cell>
          <cell r="I15">
            <v>508.98020089149475</v>
          </cell>
          <cell r="J15">
            <v>1.9799108505253571E-2</v>
          </cell>
        </row>
        <row r="16">
          <cell r="A16">
            <v>6</v>
          </cell>
          <cell r="B16">
            <v>509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3.2965543212890625</v>
          </cell>
          <cell r="H16">
            <v>505</v>
          </cell>
          <cell r="I16">
            <v>505.70344567871092</v>
          </cell>
          <cell r="J16">
            <v>-0.70344567871092067</v>
          </cell>
        </row>
        <row r="17">
          <cell r="A17">
            <v>7</v>
          </cell>
          <cell r="B17">
            <v>505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2.0296032714843748</v>
          </cell>
          <cell r="H17">
            <v>503</v>
          </cell>
          <cell r="I17">
            <v>502.97039672851565</v>
          </cell>
          <cell r="J17">
            <v>2.9603271484347715E-2</v>
          </cell>
        </row>
        <row r="18">
          <cell r="A18">
            <v>8</v>
          </cell>
          <cell r="B18">
            <v>503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2.5065404891967773E-2</v>
          </cell>
          <cell r="H18">
            <v>503</v>
          </cell>
          <cell r="I18">
            <v>502.97493459510804</v>
          </cell>
          <cell r="J18">
            <v>2.5065404891961407E-2</v>
          </cell>
        </row>
        <row r="19">
          <cell r="A19">
            <v>9</v>
          </cell>
          <cell r="B19">
            <v>503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2.256736135482788E-2</v>
          </cell>
          <cell r="H19">
            <v>503</v>
          </cell>
          <cell r="I19">
            <v>502.97743263864515</v>
          </cell>
          <cell r="J19">
            <v>2.2567361354845161E-2</v>
          </cell>
        </row>
        <row r="20">
          <cell r="A20">
            <v>10</v>
          </cell>
          <cell r="B20">
            <v>503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2.3572347164154052E-2</v>
          </cell>
          <cell r="H20">
            <v>503</v>
          </cell>
          <cell r="I20">
            <v>502.97642765283587</v>
          </cell>
          <cell r="J20">
            <v>2.3572347164133589E-2</v>
          </cell>
        </row>
        <row r="21">
          <cell r="A21">
            <v>11</v>
          </cell>
          <cell r="B21">
            <v>503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0.96072473144531245</v>
          </cell>
          <cell r="H21">
            <v>502</v>
          </cell>
          <cell r="I21">
            <v>502.03927526855466</v>
          </cell>
          <cell r="J21">
            <v>-3.9275268554661125E-2</v>
          </cell>
        </row>
        <row r="22">
          <cell r="A22">
            <v>12</v>
          </cell>
          <cell r="B22">
            <v>502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4.4059193115234372</v>
          </cell>
          <cell r="H22">
            <v>497</v>
          </cell>
          <cell r="I22">
            <v>497.59408068847654</v>
          </cell>
          <cell r="J22">
            <v>-0.59408068847653794</v>
          </cell>
        </row>
        <row r="23">
          <cell r="A23">
            <v>13</v>
          </cell>
          <cell r="B23">
            <v>497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4.7997279052734374</v>
          </cell>
          <cell r="H23">
            <v>492</v>
          </cell>
          <cell r="I23">
            <v>492.20027209472659</v>
          </cell>
          <cell r="J23">
            <v>-0.20027209472658569</v>
          </cell>
        </row>
        <row r="24">
          <cell r="A24">
            <v>14</v>
          </cell>
          <cell r="B24">
            <v>492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4.3290809326171873</v>
          </cell>
          <cell r="H24">
            <v>488</v>
          </cell>
          <cell r="I24">
            <v>487.67091906738284</v>
          </cell>
          <cell r="J24">
            <v>0.32908093261715976</v>
          </cell>
        </row>
        <row r="25">
          <cell r="A25">
            <v>15</v>
          </cell>
          <cell r="B25">
            <v>488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4.3982453613281249</v>
          </cell>
          <cell r="H25">
            <v>483</v>
          </cell>
          <cell r="I25">
            <v>483.60175463867188</v>
          </cell>
          <cell r="J25">
            <v>-0.60175463867187773</v>
          </cell>
        </row>
        <row r="26">
          <cell r="A26">
            <v>16</v>
          </cell>
          <cell r="B26">
            <v>483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4.6096347656249996</v>
          </cell>
          <cell r="H26">
            <v>479</v>
          </cell>
          <cell r="I26">
            <v>478.390365234375</v>
          </cell>
          <cell r="J26">
            <v>0.60963476562500318</v>
          </cell>
        </row>
        <row r="27">
          <cell r="A27">
            <v>17</v>
          </cell>
          <cell r="B27">
            <v>479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4.6283034667968748</v>
          </cell>
          <cell r="H27">
            <v>474</v>
          </cell>
          <cell r="I27">
            <v>474.37169653320314</v>
          </cell>
          <cell r="J27">
            <v>-0.371696533203135</v>
          </cell>
        </row>
        <row r="28">
          <cell r="A28">
            <v>18</v>
          </cell>
          <cell r="B28">
            <v>474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4.5078548583984377</v>
          </cell>
          <cell r="H28">
            <v>470</v>
          </cell>
          <cell r="I28">
            <v>469.49214514160155</v>
          </cell>
          <cell r="J28">
            <v>0.50785485839844569</v>
          </cell>
        </row>
        <row r="29">
          <cell r="A29">
            <v>19</v>
          </cell>
          <cell r="B29">
            <v>470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7.2198552246093746</v>
          </cell>
          <cell r="H29">
            <v>463</v>
          </cell>
          <cell r="I29">
            <v>462.78014477539062</v>
          </cell>
          <cell r="J29">
            <v>0.21985522460937545</v>
          </cell>
        </row>
        <row r="30">
          <cell r="A30">
            <v>20</v>
          </cell>
          <cell r="B30">
            <v>463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9.7916323242187495</v>
          </cell>
          <cell r="H30">
            <v>453</v>
          </cell>
          <cell r="I30">
            <v>453.20836767578123</v>
          </cell>
          <cell r="J30">
            <v>-0.20836767578123272</v>
          </cell>
        </row>
        <row r="31">
          <cell r="A31">
            <v>21</v>
          </cell>
          <cell r="B31">
            <v>453</v>
          </cell>
          <cell r="C31">
            <v>624.54200000000003</v>
          </cell>
          <cell r="D31">
            <v>0</v>
          </cell>
          <cell r="E31">
            <v>0</v>
          </cell>
          <cell r="F31">
            <v>0</v>
          </cell>
          <cell r="G31">
            <v>9.1610646972656244</v>
          </cell>
          <cell r="H31">
            <v>1068</v>
          </cell>
          <cell r="I31">
            <v>1068.3809353027343</v>
          </cell>
          <cell r="J31">
            <v>-0.38093530273431497</v>
          </cell>
        </row>
        <row r="32">
          <cell r="A32">
            <v>22</v>
          </cell>
          <cell r="B32">
            <v>1068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6.7228447265625002</v>
          </cell>
          <cell r="H32">
            <v>1061</v>
          </cell>
          <cell r="I32">
            <v>1061.2771552734375</v>
          </cell>
          <cell r="J32">
            <v>-0.2771552734375291</v>
          </cell>
        </row>
        <row r="33">
          <cell r="A33">
            <v>23</v>
          </cell>
          <cell r="B33">
            <v>1061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3.7622929687500002</v>
          </cell>
          <cell r="H33">
            <v>1057</v>
          </cell>
          <cell r="I33">
            <v>1057.23770703125</v>
          </cell>
          <cell r="J33">
            <v>-0.23770703125001091</v>
          </cell>
        </row>
        <row r="34">
          <cell r="A34">
            <v>24</v>
          </cell>
          <cell r="B34">
            <v>1057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3.718989990234375</v>
          </cell>
          <cell r="H34">
            <v>1052</v>
          </cell>
          <cell r="I34">
            <v>1053.2810100097656</v>
          </cell>
          <cell r="J34">
            <v>-1.2810100097656232</v>
          </cell>
        </row>
        <row r="35">
          <cell r="A35">
            <v>25</v>
          </cell>
          <cell r="B35">
            <v>1052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3.8998300781249999</v>
          </cell>
          <cell r="H35">
            <v>1048</v>
          </cell>
          <cell r="I35">
            <v>1048.100169921875</v>
          </cell>
          <cell r="J35">
            <v>-0.10016992187502183</v>
          </cell>
        </row>
        <row r="36">
          <cell r="A36">
            <v>26</v>
          </cell>
          <cell r="B36">
            <v>1048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3.7513366699218751</v>
          </cell>
          <cell r="H36">
            <v>1044</v>
          </cell>
          <cell r="I36">
            <v>1044.2486633300782</v>
          </cell>
          <cell r="J36">
            <v>-0.24866333007821595</v>
          </cell>
        </row>
        <row r="37">
          <cell r="A37">
            <v>27</v>
          </cell>
          <cell r="B37">
            <v>1044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3.8480584716796873</v>
          </cell>
          <cell r="H37">
            <v>1040</v>
          </cell>
          <cell r="I37">
            <v>1040.1519415283203</v>
          </cell>
          <cell r="J37">
            <v>-0.15194152832032159</v>
          </cell>
        </row>
        <row r="38">
          <cell r="A38">
            <v>28</v>
          </cell>
          <cell r="B38">
            <v>1040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3.9954898681640625</v>
          </cell>
          <cell r="H38">
            <v>1036</v>
          </cell>
          <cell r="I38">
            <v>1036.004510131836</v>
          </cell>
          <cell r="J38">
            <v>-4.5101318360138976E-3</v>
          </cell>
        </row>
        <row r="39">
          <cell r="A39">
            <v>29</v>
          </cell>
          <cell r="B39">
            <v>1036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3.9141291503906248</v>
          </cell>
          <cell r="H39">
            <v>1032</v>
          </cell>
          <cell r="I39">
            <v>1032.0858708496094</v>
          </cell>
          <cell r="J39">
            <v>-8.5870849609364086E-2</v>
          </cell>
        </row>
        <row r="40">
          <cell r="A40">
            <v>30</v>
          </cell>
          <cell r="B40">
            <v>1032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3.8719606933593749</v>
          </cell>
          <cell r="H40">
            <v>1028</v>
          </cell>
          <cell r="I40">
            <v>1028.1280393066406</v>
          </cell>
          <cell r="J40">
            <v>-0.12803930664063046</v>
          </cell>
        </row>
        <row r="41">
          <cell r="A41">
            <v>31</v>
          </cell>
          <cell r="B41">
            <v>1028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3.9197325439453126</v>
          </cell>
          <cell r="H41">
            <v>1025</v>
          </cell>
          <cell r="I41">
            <v>1024.0802674560548</v>
          </cell>
          <cell r="J41">
            <v>0.91973254394520154</v>
          </cell>
        </row>
        <row r="42">
          <cell r="A42" t="str">
            <v>Month To Date</v>
          </cell>
          <cell r="C42">
            <v>624.54200000000003</v>
          </cell>
          <cell r="D42">
            <v>0</v>
          </cell>
          <cell r="E42">
            <v>0</v>
          </cell>
          <cell r="F42">
            <v>0</v>
          </cell>
          <cell r="G42">
            <v>105.71629680061341</v>
          </cell>
          <cell r="J42">
            <v>-576.90831427510602</v>
          </cell>
        </row>
      </sheetData>
      <sheetData sheetId="2" refreshError="1">
        <row r="2">
          <cell r="A2" t="str">
            <v>HEXANE</v>
          </cell>
        </row>
        <row r="3">
          <cell r="A3" t="str">
            <v>BUTENE-1</v>
          </cell>
        </row>
        <row r="4">
          <cell r="A4" t="str">
            <v xml:space="preserve"> PRODUCT BALANCE</v>
          </cell>
        </row>
        <row r="5">
          <cell r="A5">
            <v>36434</v>
          </cell>
        </row>
        <row r="6">
          <cell r="A6">
            <v>36434</v>
          </cell>
        </row>
        <row r="7">
          <cell r="A7" t="str">
            <v>Unit  :</v>
          </cell>
          <cell r="B7" t="str">
            <v>Tons</v>
          </cell>
        </row>
        <row r="8">
          <cell r="B8" t="str">
            <v>Beginning Balance</v>
          </cell>
          <cell r="C8" t="str">
            <v>Import</v>
          </cell>
          <cell r="D8" t="str">
            <v>Netto Prod.</v>
          </cell>
          <cell r="E8" t="str">
            <v>Transfer</v>
          </cell>
          <cell r="H8" t="str">
            <v>Ending Balance</v>
          </cell>
        </row>
        <row r="9">
          <cell r="A9" t="str">
            <v>Date</v>
          </cell>
          <cell r="B9" t="str">
            <v>DCS</v>
          </cell>
          <cell r="E9" t="str">
            <v>to R/D</v>
          </cell>
          <cell r="G9" t="str">
            <v>CONSUMP.</v>
          </cell>
          <cell r="H9" t="str">
            <v xml:space="preserve">DCS </v>
          </cell>
          <cell r="I9" t="str">
            <v>Calc</v>
          </cell>
          <cell r="J9" t="str">
            <v>D</v>
          </cell>
        </row>
        <row r="10">
          <cell r="G10" t="str">
            <v>CONSUMP.</v>
          </cell>
          <cell r="H10" t="str">
            <v>DCS</v>
          </cell>
          <cell r="I10" t="str">
            <v>Calc</v>
          </cell>
          <cell r="J10" t="str">
            <v>D</v>
          </cell>
        </row>
        <row r="11">
          <cell r="A11">
            <v>1</v>
          </cell>
          <cell r="B11">
            <v>338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2.4E-2</v>
          </cell>
          <cell r="H11">
            <v>331</v>
          </cell>
          <cell r="I11">
            <v>337.976</v>
          </cell>
          <cell r="J11">
            <v>-6.9759999999999991</v>
          </cell>
        </row>
        <row r="12">
          <cell r="A12">
            <v>2</v>
          </cell>
          <cell r="B12">
            <v>331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0.59067915344238286</v>
          </cell>
          <cell r="H12">
            <v>323</v>
          </cell>
          <cell r="I12">
            <v>330.40932084655759</v>
          </cell>
          <cell r="J12">
            <v>-7.4093208465575913</v>
          </cell>
        </row>
        <row r="13">
          <cell r="A13">
            <v>3</v>
          </cell>
          <cell r="B13">
            <v>323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1.110869110107422</v>
          </cell>
          <cell r="H13">
            <v>317</v>
          </cell>
          <cell r="I13">
            <v>321.88913088989256</v>
          </cell>
          <cell r="J13">
            <v>-4.8891308898925558</v>
          </cell>
        </row>
        <row r="14">
          <cell r="A14">
            <v>4</v>
          </cell>
          <cell r="B14">
            <v>317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2.5392487792968752</v>
          </cell>
          <cell r="H14">
            <v>309</v>
          </cell>
          <cell r="I14">
            <v>314.46075122070312</v>
          </cell>
          <cell r="J14">
            <v>-5.4607512207031164</v>
          </cell>
        </row>
        <row r="15">
          <cell r="A15">
            <v>5</v>
          </cell>
          <cell r="B15">
            <v>309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2.4E-2</v>
          </cell>
          <cell r="H15">
            <v>302</v>
          </cell>
          <cell r="I15">
            <v>308.976</v>
          </cell>
          <cell r="J15">
            <v>-6.9759999999999991</v>
          </cell>
        </row>
        <row r="16">
          <cell r="A16">
            <v>6</v>
          </cell>
          <cell r="B16">
            <v>302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1.0208018188476562</v>
          </cell>
          <cell r="H16">
            <v>292</v>
          </cell>
          <cell r="I16">
            <v>300.97919818115236</v>
          </cell>
          <cell r="J16">
            <v>-8.9791981811523556</v>
          </cell>
        </row>
        <row r="17">
          <cell r="A17">
            <v>7</v>
          </cell>
          <cell r="B17">
            <v>292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2.4E-2</v>
          </cell>
          <cell r="H17">
            <v>286</v>
          </cell>
          <cell r="I17">
            <v>291.976</v>
          </cell>
          <cell r="J17">
            <v>-5.9759999999999991</v>
          </cell>
        </row>
        <row r="18">
          <cell r="A18">
            <v>8</v>
          </cell>
          <cell r="B18">
            <v>286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2.4E-2</v>
          </cell>
          <cell r="H18">
            <v>278</v>
          </cell>
          <cell r="I18">
            <v>285.976</v>
          </cell>
          <cell r="J18">
            <v>-7.9759999999999991</v>
          </cell>
        </row>
        <row r="19">
          <cell r="A19">
            <v>9</v>
          </cell>
          <cell r="B19">
            <v>278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2.5076830444335938</v>
          </cell>
          <cell r="H19">
            <v>270</v>
          </cell>
          <cell r="I19">
            <v>275.49231695556642</v>
          </cell>
          <cell r="J19">
            <v>-5.4923169555664231</v>
          </cell>
        </row>
        <row r="20">
          <cell r="A20">
            <v>10</v>
          </cell>
          <cell r="B20">
            <v>270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2.4E-2</v>
          </cell>
          <cell r="H20">
            <v>266</v>
          </cell>
          <cell r="I20">
            <v>269.976</v>
          </cell>
          <cell r="J20">
            <v>-3.9759999999999991</v>
          </cell>
        </row>
        <row r="21">
          <cell r="A21">
            <v>11</v>
          </cell>
          <cell r="B21">
            <v>266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2.4E-2</v>
          </cell>
          <cell r="H21">
            <v>262</v>
          </cell>
          <cell r="I21">
            <v>265.976</v>
          </cell>
          <cell r="J21">
            <v>-3.9759999999999991</v>
          </cell>
        </row>
        <row r="22">
          <cell r="A22">
            <v>12</v>
          </cell>
          <cell r="B22">
            <v>262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2.3866583347320558E-2</v>
          </cell>
          <cell r="H22">
            <v>258</v>
          </cell>
          <cell r="I22">
            <v>261.97613341665266</v>
          </cell>
          <cell r="J22">
            <v>-3.9761334166526581</v>
          </cell>
        </row>
        <row r="23">
          <cell r="A23">
            <v>13</v>
          </cell>
          <cell r="B23">
            <v>258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2.5106727905273436</v>
          </cell>
          <cell r="H23">
            <v>252</v>
          </cell>
          <cell r="I23">
            <v>255.48932720947266</v>
          </cell>
          <cell r="J23">
            <v>-3.4893272094726626</v>
          </cell>
        </row>
        <row r="24">
          <cell r="A24">
            <v>14</v>
          </cell>
          <cell r="B24">
            <v>252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2.5233001098632815</v>
          </cell>
          <cell r="H24">
            <v>245</v>
          </cell>
          <cell r="I24">
            <v>249.47669989013673</v>
          </cell>
          <cell r="J24">
            <v>-4.4766998901367288</v>
          </cell>
        </row>
        <row r="25">
          <cell r="A25">
            <v>15</v>
          </cell>
          <cell r="B25">
            <v>245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1.0048845520019531</v>
          </cell>
          <cell r="H25">
            <v>241</v>
          </cell>
          <cell r="I25">
            <v>243.99511544799805</v>
          </cell>
          <cell r="J25">
            <v>-2.995115447998046</v>
          </cell>
        </row>
        <row r="26">
          <cell r="A26">
            <v>16</v>
          </cell>
          <cell r="B26">
            <v>241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2.4E-2</v>
          </cell>
          <cell r="H26">
            <v>239</v>
          </cell>
          <cell r="I26">
            <v>240.976</v>
          </cell>
          <cell r="J26">
            <v>-1.9759999999999991</v>
          </cell>
        </row>
        <row r="27">
          <cell r="A27">
            <v>17</v>
          </cell>
          <cell r="B27">
            <v>239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1.1446866760253906</v>
          </cell>
          <cell r="H27">
            <v>234</v>
          </cell>
          <cell r="I27">
            <v>237.8553133239746</v>
          </cell>
          <cell r="J27">
            <v>-3.8553133239745989</v>
          </cell>
        </row>
        <row r="28">
          <cell r="A28">
            <v>18</v>
          </cell>
          <cell r="B28">
            <v>234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2.4E-2</v>
          </cell>
          <cell r="H28">
            <v>230</v>
          </cell>
          <cell r="I28">
            <v>233.976</v>
          </cell>
          <cell r="J28">
            <v>-3.9759999999999991</v>
          </cell>
        </row>
        <row r="29">
          <cell r="A29">
            <v>19</v>
          </cell>
          <cell r="B29">
            <v>230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2.4E-2</v>
          </cell>
          <cell r="H29">
            <v>228</v>
          </cell>
          <cell r="I29">
            <v>229.976</v>
          </cell>
          <cell r="J29">
            <v>-1.9759999999999991</v>
          </cell>
        </row>
        <row r="30">
          <cell r="A30">
            <v>20</v>
          </cell>
          <cell r="B30">
            <v>228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0.99478335571289067</v>
          </cell>
          <cell r="H30">
            <v>217</v>
          </cell>
          <cell r="I30">
            <v>227.00521664428712</v>
          </cell>
          <cell r="J30">
            <v>-10.005216644287117</v>
          </cell>
        </row>
        <row r="31">
          <cell r="A31">
            <v>21</v>
          </cell>
          <cell r="B31">
            <v>217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2.5333357543945314</v>
          </cell>
          <cell r="H31">
            <v>211</v>
          </cell>
          <cell r="I31">
            <v>214.46666424560547</v>
          </cell>
          <cell r="J31">
            <v>-3.4666642456054717</v>
          </cell>
        </row>
        <row r="32">
          <cell r="A32">
            <v>22</v>
          </cell>
          <cell r="B32">
            <v>211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2.4E-2</v>
          </cell>
          <cell r="H32">
            <v>209</v>
          </cell>
          <cell r="I32">
            <v>210.976</v>
          </cell>
          <cell r="J32">
            <v>-1.9759999999999991</v>
          </cell>
        </row>
        <row r="33">
          <cell r="A33">
            <v>23</v>
          </cell>
          <cell r="B33">
            <v>209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2.5103516235351564</v>
          </cell>
          <cell r="H33">
            <v>201</v>
          </cell>
          <cell r="I33">
            <v>206.48964837646486</v>
          </cell>
          <cell r="J33">
            <v>-5.4896483764648565</v>
          </cell>
        </row>
        <row r="34">
          <cell r="A34">
            <v>24</v>
          </cell>
          <cell r="B34">
            <v>201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2.5243357543945311</v>
          </cell>
          <cell r="H34">
            <v>198</v>
          </cell>
          <cell r="I34">
            <v>198.47566424560546</v>
          </cell>
          <cell r="J34">
            <v>-0.47566424560545784</v>
          </cell>
        </row>
        <row r="35">
          <cell r="A35">
            <v>25</v>
          </cell>
          <cell r="B35">
            <v>198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2.4E-2</v>
          </cell>
          <cell r="H35">
            <v>195</v>
          </cell>
          <cell r="I35">
            <v>197.976</v>
          </cell>
          <cell r="J35">
            <v>-2.9759999999999991</v>
          </cell>
        </row>
        <row r="36">
          <cell r="A36">
            <v>26</v>
          </cell>
          <cell r="B36">
            <v>195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2.4E-2</v>
          </cell>
          <cell r="H36">
            <v>191</v>
          </cell>
          <cell r="I36">
            <v>194.976</v>
          </cell>
          <cell r="J36">
            <v>-3.9759999999999991</v>
          </cell>
        </row>
        <row r="37">
          <cell r="A37">
            <v>27</v>
          </cell>
          <cell r="B37">
            <v>191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1.300915283203125</v>
          </cell>
          <cell r="H37">
            <v>187</v>
          </cell>
          <cell r="I37">
            <v>189.69908471679688</v>
          </cell>
          <cell r="J37">
            <v>-2.6990847167968752</v>
          </cell>
        </row>
        <row r="38">
          <cell r="A38">
            <v>28</v>
          </cell>
          <cell r="B38">
            <v>187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2.616418029785156</v>
          </cell>
          <cell r="H38">
            <v>183</v>
          </cell>
          <cell r="I38">
            <v>184.38358197021483</v>
          </cell>
          <cell r="J38">
            <v>-1.3835819702148342</v>
          </cell>
        </row>
        <row r="39">
          <cell r="A39">
            <v>29</v>
          </cell>
          <cell r="B39">
            <v>183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0.90174371337890624</v>
          </cell>
          <cell r="H39">
            <v>180</v>
          </cell>
          <cell r="I39">
            <v>182.09825628662108</v>
          </cell>
          <cell r="J39">
            <v>-2.0982562866210799</v>
          </cell>
        </row>
        <row r="40">
          <cell r="A40">
            <v>30</v>
          </cell>
          <cell r="B40">
            <v>180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2.4E-2</v>
          </cell>
          <cell r="H40">
            <v>176</v>
          </cell>
          <cell r="I40">
            <v>179.976</v>
          </cell>
          <cell r="J40">
            <v>-3.9759999999999991</v>
          </cell>
        </row>
        <row r="41">
          <cell r="A41">
            <v>31</v>
          </cell>
          <cell r="B41">
            <v>176</v>
          </cell>
          <cell r="C41">
            <v>250.851</v>
          </cell>
          <cell r="D41">
            <v>0</v>
          </cell>
          <cell r="E41">
            <v>0</v>
          </cell>
          <cell r="F41">
            <v>0</v>
          </cell>
          <cell r="G41">
            <v>3.3151860351562501</v>
          </cell>
          <cell r="H41">
            <v>424</v>
          </cell>
          <cell r="I41">
            <v>423.53581396484373</v>
          </cell>
          <cell r="J41">
            <v>0.4641860351562741</v>
          </cell>
        </row>
        <row r="42">
          <cell r="A42" t="str">
            <v>Month To Date</v>
          </cell>
          <cell r="C42">
            <v>250.851</v>
          </cell>
          <cell r="D42">
            <v>0</v>
          </cell>
          <cell r="E42">
            <v>0</v>
          </cell>
          <cell r="F42">
            <v>0</v>
          </cell>
          <cell r="G42">
            <v>31.985762167453771</v>
          </cell>
          <cell r="J42">
            <v>-576.90831427510602</v>
          </cell>
        </row>
      </sheetData>
      <sheetData sheetId="3" refreshError="1">
        <row r="2">
          <cell r="A2" t="str">
            <v>BUTENE-1</v>
          </cell>
        </row>
        <row r="3">
          <cell r="A3" t="str">
            <v>ISO-BUTANE</v>
          </cell>
        </row>
        <row r="4">
          <cell r="A4" t="str">
            <v xml:space="preserve"> PRODUCT BALANCE</v>
          </cell>
        </row>
        <row r="5">
          <cell r="A5">
            <v>36434</v>
          </cell>
        </row>
        <row r="6">
          <cell r="A6">
            <v>36434</v>
          </cell>
        </row>
        <row r="7">
          <cell r="A7" t="str">
            <v>Unit  :</v>
          </cell>
          <cell r="B7" t="str">
            <v>Tons</v>
          </cell>
        </row>
        <row r="8">
          <cell r="B8" t="str">
            <v>Beginning Balance</v>
          </cell>
          <cell r="C8" t="str">
            <v>Import</v>
          </cell>
          <cell r="D8" t="str">
            <v>Netto Prod.</v>
          </cell>
          <cell r="E8" t="str">
            <v>Transfer</v>
          </cell>
          <cell r="H8" t="str">
            <v>Ending Balance</v>
          </cell>
        </row>
        <row r="9">
          <cell r="A9" t="str">
            <v>Date</v>
          </cell>
          <cell r="B9" t="str">
            <v>DCS</v>
          </cell>
          <cell r="E9" t="str">
            <v>to R/D</v>
          </cell>
          <cell r="G9" t="str">
            <v>CONSUMP.</v>
          </cell>
          <cell r="H9" t="str">
            <v xml:space="preserve">DCS </v>
          </cell>
          <cell r="I9" t="str">
            <v>Calc</v>
          </cell>
          <cell r="J9" t="str">
            <v>D</v>
          </cell>
        </row>
        <row r="10">
          <cell r="G10" t="str">
            <v>CONSUMP.</v>
          </cell>
          <cell r="H10" t="str">
            <v>DCS</v>
          </cell>
          <cell r="I10" t="str">
            <v>Calc</v>
          </cell>
          <cell r="J10" t="str">
            <v>D</v>
          </cell>
        </row>
        <row r="11">
          <cell r="A11">
            <v>1</v>
          </cell>
          <cell r="B11">
            <v>355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34.563657745361326</v>
          </cell>
          <cell r="H11">
            <v>297</v>
          </cell>
          <cell r="I11">
            <v>320.4363422546387</v>
          </cell>
          <cell r="J11">
            <v>-23.436342254638703</v>
          </cell>
        </row>
        <row r="12">
          <cell r="A12">
            <v>2</v>
          </cell>
          <cell r="B12">
            <v>297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35.85051006062826</v>
          </cell>
          <cell r="H12">
            <v>234</v>
          </cell>
          <cell r="I12">
            <v>261.14948993937173</v>
          </cell>
          <cell r="J12">
            <v>-27.149489939371733</v>
          </cell>
        </row>
        <row r="13">
          <cell r="A13">
            <v>3</v>
          </cell>
          <cell r="B13">
            <v>234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32.035429433186849</v>
          </cell>
          <cell r="H13">
            <v>181</v>
          </cell>
          <cell r="I13">
            <v>201.96457056681317</v>
          </cell>
          <cell r="J13">
            <v>-20.964570566813165</v>
          </cell>
        </row>
        <row r="14">
          <cell r="A14">
            <v>4</v>
          </cell>
          <cell r="B14">
            <v>181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32.203558298746742</v>
          </cell>
          <cell r="H14">
            <v>125</v>
          </cell>
          <cell r="I14">
            <v>148.79644170125326</v>
          </cell>
          <cell r="J14">
            <v>-23.796441701253258</v>
          </cell>
        </row>
        <row r="15">
          <cell r="A15">
            <v>5</v>
          </cell>
          <cell r="B15">
            <v>125</v>
          </cell>
          <cell r="C15">
            <v>827.86500000000001</v>
          </cell>
          <cell r="D15">
            <v>0</v>
          </cell>
          <cell r="E15">
            <v>0</v>
          </cell>
          <cell r="F15">
            <v>0</v>
          </cell>
          <cell r="G15">
            <v>32.026460937499998</v>
          </cell>
          <cell r="H15">
            <v>908</v>
          </cell>
          <cell r="I15">
            <v>920.83853906249999</v>
          </cell>
          <cell r="J15">
            <v>-12.83853906249999</v>
          </cell>
        </row>
        <row r="16">
          <cell r="A16">
            <v>6</v>
          </cell>
          <cell r="B16">
            <v>908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34.392857137044267</v>
          </cell>
          <cell r="H16">
            <v>849</v>
          </cell>
          <cell r="I16">
            <v>873.6071428629557</v>
          </cell>
          <cell r="J16">
            <v>-24.607142862955698</v>
          </cell>
        </row>
        <row r="17">
          <cell r="A17">
            <v>7</v>
          </cell>
          <cell r="B17">
            <v>849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33.704892801920572</v>
          </cell>
          <cell r="H17">
            <v>805</v>
          </cell>
          <cell r="I17">
            <v>815.29510719807945</v>
          </cell>
          <cell r="J17">
            <v>-10.29510719807945</v>
          </cell>
        </row>
        <row r="18">
          <cell r="A18">
            <v>8</v>
          </cell>
          <cell r="B18">
            <v>805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35.784000935872399</v>
          </cell>
          <cell r="H18">
            <v>892</v>
          </cell>
          <cell r="I18">
            <v>769.21599906412757</v>
          </cell>
          <cell r="J18">
            <v>122.78400093587243</v>
          </cell>
        </row>
        <row r="19">
          <cell r="A19">
            <v>9</v>
          </cell>
          <cell r="B19">
            <v>892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32.323137878417974</v>
          </cell>
          <cell r="H19">
            <v>814</v>
          </cell>
          <cell r="I19">
            <v>859.67686212158208</v>
          </cell>
          <cell r="J19">
            <v>-45.676862121582076</v>
          </cell>
        </row>
        <row r="20">
          <cell r="A20">
            <v>10</v>
          </cell>
          <cell r="B20">
            <v>814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27.269252634684243</v>
          </cell>
          <cell r="H20">
            <v>651</v>
          </cell>
          <cell r="I20">
            <v>786.73074736531578</v>
          </cell>
          <cell r="J20">
            <v>-135.73074736531578</v>
          </cell>
        </row>
        <row r="21">
          <cell r="A21">
            <v>11</v>
          </cell>
          <cell r="B21">
            <v>651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30.637066380818688</v>
          </cell>
          <cell r="H21">
            <v>599</v>
          </cell>
          <cell r="I21">
            <v>620.36293361918126</v>
          </cell>
          <cell r="J21">
            <v>-21.362933619181263</v>
          </cell>
        </row>
        <row r="22">
          <cell r="A22">
            <v>12</v>
          </cell>
          <cell r="B22">
            <v>599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30.891006072998049</v>
          </cell>
          <cell r="H22">
            <v>549</v>
          </cell>
          <cell r="I22">
            <v>568.10899392700196</v>
          </cell>
          <cell r="J22">
            <v>-19.108993927001961</v>
          </cell>
        </row>
        <row r="23">
          <cell r="A23">
            <v>13</v>
          </cell>
          <cell r="B23">
            <v>549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30.804299479166666</v>
          </cell>
          <cell r="H23">
            <v>498</v>
          </cell>
          <cell r="I23">
            <v>518.19570052083338</v>
          </cell>
          <cell r="J23">
            <v>-20.195700520833384</v>
          </cell>
        </row>
        <row r="24">
          <cell r="A24">
            <v>14</v>
          </cell>
          <cell r="B24">
            <v>498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31.830785746256513</v>
          </cell>
          <cell r="H24">
            <v>448</v>
          </cell>
          <cell r="I24">
            <v>466.16921425374346</v>
          </cell>
          <cell r="J24">
            <v>-18.169214253743462</v>
          </cell>
        </row>
        <row r="25">
          <cell r="A25">
            <v>15</v>
          </cell>
          <cell r="B25">
            <v>448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31.753304758707685</v>
          </cell>
          <cell r="H25">
            <v>396</v>
          </cell>
          <cell r="I25">
            <v>416.24669524129229</v>
          </cell>
          <cell r="J25">
            <v>-20.246695241292286</v>
          </cell>
        </row>
        <row r="26">
          <cell r="A26">
            <v>16</v>
          </cell>
          <cell r="B26">
            <v>396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30.349762069702148</v>
          </cell>
          <cell r="H26">
            <v>346</v>
          </cell>
          <cell r="I26">
            <v>365.65023793029786</v>
          </cell>
          <cell r="J26">
            <v>-19.650237930297862</v>
          </cell>
        </row>
        <row r="27">
          <cell r="A27">
            <v>17</v>
          </cell>
          <cell r="B27">
            <v>346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29.928366658528645</v>
          </cell>
          <cell r="H27">
            <v>297</v>
          </cell>
          <cell r="I27">
            <v>316.07163334147134</v>
          </cell>
          <cell r="J27">
            <v>-19.07163334147134</v>
          </cell>
        </row>
        <row r="28">
          <cell r="A28">
            <v>18</v>
          </cell>
          <cell r="B28">
            <v>297</v>
          </cell>
          <cell r="C28">
            <v>964.178</v>
          </cell>
          <cell r="D28">
            <v>0</v>
          </cell>
          <cell r="E28">
            <v>0</v>
          </cell>
          <cell r="F28">
            <v>0</v>
          </cell>
          <cell r="G28">
            <v>30.229487197875979</v>
          </cell>
          <cell r="H28">
            <v>1206</v>
          </cell>
          <cell r="I28">
            <v>1230.948512802124</v>
          </cell>
          <cell r="J28">
            <v>-24.948512802124014</v>
          </cell>
        </row>
        <row r="29">
          <cell r="A29">
            <v>19</v>
          </cell>
          <cell r="B29">
            <v>1206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30.576681722005208</v>
          </cell>
          <cell r="H29">
            <v>1165</v>
          </cell>
          <cell r="I29">
            <v>1175.4233182779949</v>
          </cell>
          <cell r="J29">
            <v>-10.423318277994895</v>
          </cell>
        </row>
        <row r="30">
          <cell r="A30">
            <v>20</v>
          </cell>
          <cell r="B30">
            <v>1165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29.999954198201497</v>
          </cell>
          <cell r="H30">
            <v>1115</v>
          </cell>
          <cell r="I30">
            <v>1135.0000458017985</v>
          </cell>
          <cell r="J30">
            <v>-20.000045801798478</v>
          </cell>
        </row>
        <row r="31">
          <cell r="A31">
            <v>21</v>
          </cell>
          <cell r="B31">
            <v>1115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29.610157740275064</v>
          </cell>
          <cell r="H31">
            <v>1067</v>
          </cell>
          <cell r="I31">
            <v>1085.3898422597249</v>
          </cell>
          <cell r="J31">
            <v>-18.389842259724901</v>
          </cell>
        </row>
        <row r="32">
          <cell r="A32">
            <v>22</v>
          </cell>
          <cell r="B32">
            <v>1067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30.009245010375977</v>
          </cell>
          <cell r="H32">
            <v>1018</v>
          </cell>
          <cell r="I32">
            <v>1036.9907549896241</v>
          </cell>
          <cell r="J32">
            <v>-18.990754989624065</v>
          </cell>
        </row>
        <row r="33">
          <cell r="A33">
            <v>23</v>
          </cell>
          <cell r="B33">
            <v>1018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27.29030304972331</v>
          </cell>
          <cell r="H33">
            <v>975</v>
          </cell>
          <cell r="I33">
            <v>990.70969695027668</v>
          </cell>
          <cell r="J33">
            <v>-15.70969695027668</v>
          </cell>
        </row>
        <row r="34">
          <cell r="A34">
            <v>24</v>
          </cell>
          <cell r="B34">
            <v>975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27.193923055013023</v>
          </cell>
          <cell r="H34">
            <v>930</v>
          </cell>
          <cell r="I34">
            <v>947.80607694498701</v>
          </cell>
          <cell r="J34">
            <v>-17.806076944987012</v>
          </cell>
        </row>
        <row r="35">
          <cell r="A35">
            <v>25</v>
          </cell>
          <cell r="B35">
            <v>930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31.426158045450844</v>
          </cell>
          <cell r="H35">
            <v>880</v>
          </cell>
          <cell r="I35">
            <v>898.57384195454915</v>
          </cell>
          <cell r="J35">
            <v>-18.573841954549152</v>
          </cell>
        </row>
        <row r="36">
          <cell r="A36">
            <v>26</v>
          </cell>
          <cell r="B36">
            <v>880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32.603000600179037</v>
          </cell>
          <cell r="H36">
            <v>1690.21</v>
          </cell>
          <cell r="I36">
            <v>847.39699939982097</v>
          </cell>
          <cell r="J36">
            <v>842.81300060017907</v>
          </cell>
        </row>
        <row r="37">
          <cell r="A37">
            <v>27</v>
          </cell>
          <cell r="B37">
            <v>1690.21</v>
          </cell>
          <cell r="C37">
            <v>838.93</v>
          </cell>
          <cell r="D37">
            <v>0</v>
          </cell>
          <cell r="E37">
            <v>0</v>
          </cell>
          <cell r="F37">
            <v>0</v>
          </cell>
          <cell r="G37">
            <v>30.92772105407715</v>
          </cell>
          <cell r="H37">
            <v>1637</v>
          </cell>
          <cell r="I37">
            <v>2498.2122789459227</v>
          </cell>
          <cell r="J37">
            <v>-861.21227894592266</v>
          </cell>
        </row>
        <row r="38">
          <cell r="A38">
            <v>28</v>
          </cell>
          <cell r="B38">
            <v>1637</v>
          </cell>
          <cell r="C38">
            <v>186.07900000000006</v>
          </cell>
          <cell r="D38">
            <v>0</v>
          </cell>
          <cell r="E38">
            <v>0</v>
          </cell>
          <cell r="F38">
            <v>0</v>
          </cell>
          <cell r="G38">
            <v>30.3831877339681</v>
          </cell>
          <cell r="H38">
            <v>1755</v>
          </cell>
          <cell r="I38">
            <v>1792.6958122660321</v>
          </cell>
          <cell r="J38">
            <v>-37.695812266032135</v>
          </cell>
        </row>
        <row r="39">
          <cell r="A39">
            <v>29</v>
          </cell>
          <cell r="B39">
            <v>1755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30.749936421712242</v>
          </cell>
          <cell r="H39">
            <v>1706</v>
          </cell>
          <cell r="I39">
            <v>1724.2500635782878</v>
          </cell>
          <cell r="J39">
            <v>-18.250063578287836</v>
          </cell>
        </row>
        <row r="40">
          <cell r="A40">
            <v>30</v>
          </cell>
          <cell r="B40">
            <v>1706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30.795580866495769</v>
          </cell>
          <cell r="H40">
            <v>1657</v>
          </cell>
          <cell r="I40">
            <v>1675.2044191335042</v>
          </cell>
          <cell r="J40">
            <v>-18.204419133504189</v>
          </cell>
        </row>
        <row r="41">
          <cell r="A41">
            <v>31</v>
          </cell>
          <cell r="B41">
            <v>1657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31.572082143147785</v>
          </cell>
          <cell r="H41">
            <v>1606</v>
          </cell>
          <cell r="I41">
            <v>1625.4279178568522</v>
          </cell>
          <cell r="J41">
            <v>-19.427917856852218</v>
          </cell>
        </row>
        <row r="42">
          <cell r="A42" t="str">
            <v>Month To Date</v>
          </cell>
          <cell r="C42">
            <v>2817.0520000000001</v>
          </cell>
          <cell r="D42">
            <v>0</v>
          </cell>
          <cell r="E42">
            <v>0</v>
          </cell>
          <cell r="F42">
            <v>0</v>
          </cell>
          <cell r="G42">
            <v>969.71576786804201</v>
          </cell>
          <cell r="J42">
            <v>-576.90831427510602</v>
          </cell>
        </row>
      </sheetData>
      <sheetData sheetId="4" refreshError="1">
        <row r="2">
          <cell r="A2" t="str">
            <v>ISO-BUTANE</v>
          </cell>
        </row>
        <row r="4">
          <cell r="A4" t="str">
            <v xml:space="preserve"> PRODUCT BALANCE</v>
          </cell>
        </row>
        <row r="5">
          <cell r="A5">
            <v>36434</v>
          </cell>
        </row>
        <row r="7">
          <cell r="A7" t="str">
            <v>Unit  :</v>
          </cell>
          <cell r="B7" t="str">
            <v>Tons</v>
          </cell>
        </row>
        <row r="8">
          <cell r="B8" t="str">
            <v>Beginning Balance</v>
          </cell>
          <cell r="C8" t="str">
            <v>Import</v>
          </cell>
          <cell r="D8" t="str">
            <v>Netto Prod.</v>
          </cell>
          <cell r="E8" t="str">
            <v>Transfer</v>
          </cell>
          <cell r="H8" t="str">
            <v>Ending Balance</v>
          </cell>
        </row>
        <row r="9">
          <cell r="A9" t="str">
            <v>Date</v>
          </cell>
          <cell r="B9" t="str">
            <v>DCS</v>
          </cell>
          <cell r="E9" t="str">
            <v>to R/D</v>
          </cell>
          <cell r="G9" t="str">
            <v>CONSUMP.</v>
          </cell>
          <cell r="H9" t="str">
            <v xml:space="preserve">DCS </v>
          </cell>
          <cell r="I9" t="str">
            <v>Calc</v>
          </cell>
          <cell r="J9" t="str">
            <v>D</v>
          </cell>
        </row>
        <row r="11">
          <cell r="A11">
            <v>1</v>
          </cell>
          <cell r="B11">
            <v>158</v>
          </cell>
          <cell r="C11">
            <v>0</v>
          </cell>
          <cell r="D11">
            <v>0</v>
          </cell>
          <cell r="E11">
            <v>-1</v>
          </cell>
          <cell r="F11">
            <v>0</v>
          </cell>
          <cell r="G11">
            <v>0</v>
          </cell>
          <cell r="H11">
            <v>157</v>
          </cell>
          <cell r="I11">
            <v>158</v>
          </cell>
          <cell r="J11">
            <v>-1</v>
          </cell>
        </row>
        <row r="12">
          <cell r="A12">
            <v>2</v>
          </cell>
          <cell r="B12">
            <v>157</v>
          </cell>
          <cell r="C12">
            <v>0</v>
          </cell>
          <cell r="D12">
            <v>0</v>
          </cell>
          <cell r="E12">
            <v>-2</v>
          </cell>
          <cell r="F12">
            <v>0</v>
          </cell>
          <cell r="G12">
            <v>0</v>
          </cell>
          <cell r="H12">
            <v>155</v>
          </cell>
          <cell r="I12">
            <v>157</v>
          </cell>
          <cell r="J12">
            <v>-2</v>
          </cell>
        </row>
        <row r="13">
          <cell r="A13">
            <v>3</v>
          </cell>
          <cell r="B13">
            <v>155</v>
          </cell>
          <cell r="C13">
            <v>0</v>
          </cell>
          <cell r="D13">
            <v>0</v>
          </cell>
          <cell r="E13">
            <v>-2</v>
          </cell>
          <cell r="F13">
            <v>0</v>
          </cell>
          <cell r="G13">
            <v>0</v>
          </cell>
          <cell r="H13">
            <v>153</v>
          </cell>
          <cell r="I13">
            <v>155</v>
          </cell>
          <cell r="J13">
            <v>-2</v>
          </cell>
        </row>
        <row r="14">
          <cell r="A14">
            <v>4</v>
          </cell>
          <cell r="B14">
            <v>153</v>
          </cell>
          <cell r="C14">
            <v>0</v>
          </cell>
          <cell r="D14">
            <v>0</v>
          </cell>
          <cell r="E14">
            <v>-3</v>
          </cell>
          <cell r="F14">
            <v>0</v>
          </cell>
          <cell r="G14">
            <v>0</v>
          </cell>
          <cell r="H14">
            <v>150</v>
          </cell>
          <cell r="I14">
            <v>153</v>
          </cell>
          <cell r="J14">
            <v>-3</v>
          </cell>
        </row>
        <row r="15">
          <cell r="A15">
            <v>5</v>
          </cell>
          <cell r="B15">
            <v>150</v>
          </cell>
          <cell r="C15">
            <v>0</v>
          </cell>
          <cell r="D15">
            <v>0</v>
          </cell>
          <cell r="E15">
            <v>-1</v>
          </cell>
          <cell r="F15">
            <v>0</v>
          </cell>
          <cell r="G15">
            <v>0</v>
          </cell>
          <cell r="H15">
            <v>149</v>
          </cell>
          <cell r="I15">
            <v>150</v>
          </cell>
          <cell r="J15">
            <v>-1</v>
          </cell>
        </row>
        <row r="16">
          <cell r="A16">
            <v>6</v>
          </cell>
          <cell r="B16">
            <v>149</v>
          </cell>
          <cell r="C16">
            <v>232.95699999999999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378</v>
          </cell>
          <cell r="I16">
            <v>381.95699999999999</v>
          </cell>
          <cell r="J16">
            <v>-3.9569999999999936</v>
          </cell>
        </row>
        <row r="17">
          <cell r="A17">
            <v>7</v>
          </cell>
          <cell r="B17">
            <v>378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379</v>
          </cell>
          <cell r="I17">
            <v>378</v>
          </cell>
          <cell r="J17">
            <v>1</v>
          </cell>
        </row>
        <row r="18">
          <cell r="A18">
            <v>8</v>
          </cell>
          <cell r="B18">
            <v>379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380</v>
          </cell>
          <cell r="I18">
            <v>379</v>
          </cell>
          <cell r="J18">
            <v>1</v>
          </cell>
        </row>
        <row r="19">
          <cell r="A19">
            <v>9</v>
          </cell>
          <cell r="B19">
            <v>380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380</v>
          </cell>
          <cell r="I19">
            <v>380</v>
          </cell>
          <cell r="J19">
            <v>0</v>
          </cell>
        </row>
        <row r="20">
          <cell r="A20">
            <v>10</v>
          </cell>
          <cell r="B20">
            <v>380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380</v>
          </cell>
          <cell r="I20">
            <v>380</v>
          </cell>
          <cell r="J20">
            <v>0</v>
          </cell>
        </row>
        <row r="21">
          <cell r="A21">
            <v>11</v>
          </cell>
          <cell r="B21">
            <v>380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378</v>
          </cell>
          <cell r="I21">
            <v>380</v>
          </cell>
          <cell r="J21">
            <v>-2</v>
          </cell>
        </row>
        <row r="22">
          <cell r="A22">
            <v>12</v>
          </cell>
          <cell r="B22">
            <v>378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377</v>
          </cell>
          <cell r="I22">
            <v>378</v>
          </cell>
          <cell r="J22">
            <v>-1</v>
          </cell>
        </row>
        <row r="23">
          <cell r="A23">
            <v>13</v>
          </cell>
          <cell r="B23">
            <v>377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375</v>
          </cell>
          <cell r="I23">
            <v>377</v>
          </cell>
          <cell r="J23">
            <v>-2</v>
          </cell>
        </row>
        <row r="24">
          <cell r="A24">
            <v>14</v>
          </cell>
          <cell r="B24">
            <v>375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373</v>
          </cell>
          <cell r="I24">
            <v>375</v>
          </cell>
          <cell r="J24">
            <v>-2</v>
          </cell>
        </row>
        <row r="25">
          <cell r="A25">
            <v>15</v>
          </cell>
          <cell r="B25">
            <v>373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373</v>
          </cell>
          <cell r="I25">
            <v>373</v>
          </cell>
          <cell r="J25">
            <v>0</v>
          </cell>
        </row>
        <row r="26">
          <cell r="A26">
            <v>16</v>
          </cell>
          <cell r="B26">
            <v>373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372</v>
          </cell>
          <cell r="I26">
            <v>373</v>
          </cell>
          <cell r="J26">
            <v>-1</v>
          </cell>
        </row>
        <row r="27">
          <cell r="A27">
            <v>17</v>
          </cell>
          <cell r="B27">
            <v>372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369</v>
          </cell>
          <cell r="I27">
            <v>372</v>
          </cell>
          <cell r="J27">
            <v>-3</v>
          </cell>
        </row>
        <row r="28">
          <cell r="A28">
            <v>18</v>
          </cell>
          <cell r="B28">
            <v>369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368</v>
          </cell>
          <cell r="I28">
            <v>369</v>
          </cell>
          <cell r="J28">
            <v>-1</v>
          </cell>
        </row>
        <row r="29">
          <cell r="A29">
            <v>19</v>
          </cell>
          <cell r="B29">
            <v>368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368</v>
          </cell>
          <cell r="I29">
            <v>368</v>
          </cell>
          <cell r="J29">
            <v>0</v>
          </cell>
        </row>
        <row r="30">
          <cell r="A30">
            <v>20</v>
          </cell>
          <cell r="B30">
            <v>368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366</v>
          </cell>
          <cell r="I30">
            <v>368</v>
          </cell>
          <cell r="J30">
            <v>-2</v>
          </cell>
        </row>
        <row r="31">
          <cell r="A31">
            <v>21</v>
          </cell>
          <cell r="B31">
            <v>366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364</v>
          </cell>
          <cell r="I31">
            <v>366</v>
          </cell>
          <cell r="J31">
            <v>-2</v>
          </cell>
        </row>
        <row r="32">
          <cell r="A32">
            <v>22</v>
          </cell>
          <cell r="B32">
            <v>364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364</v>
          </cell>
          <cell r="I32">
            <v>364</v>
          </cell>
          <cell r="J32">
            <v>0</v>
          </cell>
        </row>
        <row r="33">
          <cell r="A33">
            <v>23</v>
          </cell>
          <cell r="B33">
            <v>364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361</v>
          </cell>
          <cell r="I33">
            <v>364</v>
          </cell>
          <cell r="J33">
            <v>-3</v>
          </cell>
        </row>
        <row r="34">
          <cell r="A34">
            <v>24</v>
          </cell>
          <cell r="B34">
            <v>361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360</v>
          </cell>
          <cell r="I34">
            <v>361</v>
          </cell>
          <cell r="J34">
            <v>-1</v>
          </cell>
        </row>
        <row r="35">
          <cell r="A35">
            <v>25</v>
          </cell>
          <cell r="B35">
            <v>360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358</v>
          </cell>
          <cell r="I35">
            <v>360</v>
          </cell>
          <cell r="J35">
            <v>-2</v>
          </cell>
        </row>
        <row r="36">
          <cell r="A36">
            <v>26</v>
          </cell>
          <cell r="B36">
            <v>358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357</v>
          </cell>
          <cell r="I36">
            <v>358</v>
          </cell>
          <cell r="J36">
            <v>-1</v>
          </cell>
        </row>
        <row r="37">
          <cell r="A37">
            <v>27</v>
          </cell>
          <cell r="B37">
            <v>357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356</v>
          </cell>
          <cell r="I37">
            <v>357</v>
          </cell>
          <cell r="J37">
            <v>-1</v>
          </cell>
        </row>
        <row r="38">
          <cell r="A38">
            <v>28</v>
          </cell>
          <cell r="B38">
            <v>356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354</v>
          </cell>
          <cell r="I38">
            <v>356</v>
          </cell>
          <cell r="J38">
            <v>-2</v>
          </cell>
        </row>
        <row r="39">
          <cell r="A39">
            <v>29</v>
          </cell>
          <cell r="B39">
            <v>354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355</v>
          </cell>
          <cell r="I39">
            <v>354</v>
          </cell>
          <cell r="J39">
            <v>1</v>
          </cell>
        </row>
        <row r="40">
          <cell r="A40">
            <v>30</v>
          </cell>
          <cell r="B40">
            <v>355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352</v>
          </cell>
          <cell r="I40">
            <v>355</v>
          </cell>
          <cell r="J40">
            <v>-3</v>
          </cell>
        </row>
        <row r="41">
          <cell r="A41">
            <v>31</v>
          </cell>
          <cell r="B41">
            <v>352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351</v>
          </cell>
          <cell r="I41">
            <v>352</v>
          </cell>
          <cell r="J41">
            <v>-1</v>
          </cell>
        </row>
        <row r="42">
          <cell r="A42" t="str">
            <v>Month To Date</v>
          </cell>
          <cell r="C42">
            <v>232.95699999999999</v>
          </cell>
          <cell r="D42">
            <v>0</v>
          </cell>
          <cell r="E42">
            <v>-9</v>
          </cell>
          <cell r="F42">
            <v>0</v>
          </cell>
          <cell r="G42">
            <v>0</v>
          </cell>
          <cell r="J42">
            <v>-576.90831427510602</v>
          </cell>
        </row>
      </sheetData>
      <sheetData sheetId="5" refreshError="1">
        <row r="2">
          <cell r="A2" t="str">
            <v>R/D ISO-BUTANE</v>
          </cell>
        </row>
        <row r="3">
          <cell r="A3" t="str">
            <v>R/D ISO-BUTANE</v>
          </cell>
        </row>
        <row r="4">
          <cell r="A4" t="str">
            <v xml:space="preserve"> PRODUCT BALANCE</v>
          </cell>
        </row>
        <row r="5">
          <cell r="A5">
            <v>36434</v>
          </cell>
        </row>
        <row r="6">
          <cell r="A6">
            <v>36434</v>
          </cell>
        </row>
        <row r="7">
          <cell r="A7" t="str">
            <v>Unit  :</v>
          </cell>
          <cell r="B7" t="str">
            <v>Tons</v>
          </cell>
        </row>
        <row r="8">
          <cell r="B8" t="str">
            <v>Beginning Balance</v>
          </cell>
          <cell r="C8" t="str">
            <v>Import</v>
          </cell>
          <cell r="D8" t="str">
            <v>Netto Prod.</v>
          </cell>
          <cell r="E8" t="str">
            <v>Receiving</v>
          </cell>
          <cell r="H8" t="str">
            <v>Ending Balance</v>
          </cell>
        </row>
        <row r="9">
          <cell r="A9" t="str">
            <v>Date</v>
          </cell>
          <cell r="B9" t="str">
            <v>DCS</v>
          </cell>
          <cell r="E9" t="str">
            <v>Transfer</v>
          </cell>
          <cell r="G9" t="str">
            <v>CONSUMP.</v>
          </cell>
          <cell r="H9" t="str">
            <v xml:space="preserve">DCS </v>
          </cell>
          <cell r="I9" t="str">
            <v>Calc</v>
          </cell>
          <cell r="J9" t="str">
            <v>D</v>
          </cell>
        </row>
        <row r="10">
          <cell r="G10" t="str">
            <v>CONSUMP.</v>
          </cell>
          <cell r="H10" t="str">
            <v>DCS</v>
          </cell>
          <cell r="I10" t="str">
            <v>Calc</v>
          </cell>
          <cell r="J10" t="str">
            <v>D</v>
          </cell>
        </row>
        <row r="11">
          <cell r="A11">
            <v>1</v>
          </cell>
          <cell r="B11">
            <v>17.97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52.603650000000002</v>
          </cell>
          <cell r="I11">
            <v>17.97</v>
          </cell>
          <cell r="J11">
            <v>34.633650000000003</v>
          </cell>
        </row>
        <row r="12">
          <cell r="A12">
            <v>2</v>
          </cell>
          <cell r="B12">
            <v>52.603650000000002</v>
          </cell>
          <cell r="C12">
            <v>0</v>
          </cell>
          <cell r="D12">
            <v>0</v>
          </cell>
          <cell r="E12">
            <v>2</v>
          </cell>
          <cell r="F12">
            <v>0</v>
          </cell>
          <cell r="G12">
            <v>0</v>
          </cell>
          <cell r="H12">
            <v>52.603650000000002</v>
          </cell>
          <cell r="I12">
            <v>52.603650000000002</v>
          </cell>
          <cell r="J12">
            <v>0</v>
          </cell>
        </row>
        <row r="13">
          <cell r="A13">
            <v>3</v>
          </cell>
          <cell r="B13">
            <v>52.603650000000002</v>
          </cell>
          <cell r="C13">
            <v>0</v>
          </cell>
          <cell r="D13">
            <v>0</v>
          </cell>
          <cell r="E13">
            <v>2</v>
          </cell>
          <cell r="F13">
            <v>0</v>
          </cell>
          <cell r="G13">
            <v>0</v>
          </cell>
          <cell r="H13">
            <v>52.603650000000002</v>
          </cell>
          <cell r="I13">
            <v>52.603650000000002</v>
          </cell>
          <cell r="J13">
            <v>0</v>
          </cell>
        </row>
        <row r="14">
          <cell r="A14">
            <v>4</v>
          </cell>
          <cell r="B14">
            <v>52.603650000000002</v>
          </cell>
          <cell r="C14">
            <v>0</v>
          </cell>
          <cell r="D14">
            <v>0</v>
          </cell>
          <cell r="E14">
            <v>3</v>
          </cell>
          <cell r="F14">
            <v>0</v>
          </cell>
          <cell r="G14">
            <v>0</v>
          </cell>
          <cell r="H14">
            <v>51.692300000000003</v>
          </cell>
          <cell r="I14">
            <v>52.603650000000002</v>
          </cell>
          <cell r="J14">
            <v>-0.91134999999999877</v>
          </cell>
        </row>
        <row r="15">
          <cell r="A15">
            <v>5</v>
          </cell>
          <cell r="B15">
            <v>51.692300000000003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47.135550000000009</v>
          </cell>
          <cell r="I15">
            <v>51.692300000000003</v>
          </cell>
          <cell r="J15">
            <v>-4.5567499999999939</v>
          </cell>
        </row>
        <row r="16">
          <cell r="A16">
            <v>6</v>
          </cell>
          <cell r="B16">
            <v>47.135550000000009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47.135550000000009</v>
          </cell>
          <cell r="I16">
            <v>47.135550000000009</v>
          </cell>
          <cell r="J16">
            <v>0</v>
          </cell>
        </row>
        <row r="17">
          <cell r="A17">
            <v>7</v>
          </cell>
          <cell r="B17">
            <v>47.135550000000009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48.046900000000008</v>
          </cell>
          <cell r="I17">
            <v>47.135550000000009</v>
          </cell>
          <cell r="J17">
            <v>0.91134999999999877</v>
          </cell>
        </row>
        <row r="18">
          <cell r="A18">
            <v>8</v>
          </cell>
          <cell r="B18">
            <v>48.046900000000008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48.046900000000008</v>
          </cell>
          <cell r="I18">
            <v>48.046900000000008</v>
          </cell>
          <cell r="J18">
            <v>0</v>
          </cell>
        </row>
        <row r="19">
          <cell r="A19">
            <v>9</v>
          </cell>
          <cell r="B19">
            <v>48.046900000000008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48.046900000000008</v>
          </cell>
          <cell r="I19">
            <v>48.046900000000008</v>
          </cell>
          <cell r="J19">
            <v>0</v>
          </cell>
        </row>
        <row r="20">
          <cell r="A20">
            <v>10</v>
          </cell>
          <cell r="B20">
            <v>48.046900000000008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48.046900000000008</v>
          </cell>
          <cell r="I20">
            <v>48.046900000000008</v>
          </cell>
          <cell r="J20">
            <v>0</v>
          </cell>
        </row>
        <row r="21">
          <cell r="A21">
            <v>11</v>
          </cell>
          <cell r="B21">
            <v>48.046900000000008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38.02205</v>
          </cell>
          <cell r="I21">
            <v>48.046900000000008</v>
          </cell>
          <cell r="J21">
            <v>-10.024850000000008</v>
          </cell>
        </row>
        <row r="22">
          <cell r="A22">
            <v>12</v>
          </cell>
          <cell r="B22">
            <v>38.02205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38.02205</v>
          </cell>
          <cell r="I22">
            <v>38.02205</v>
          </cell>
          <cell r="J22">
            <v>0</v>
          </cell>
        </row>
        <row r="23">
          <cell r="A23">
            <v>13</v>
          </cell>
          <cell r="B23">
            <v>38.02205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38.02205</v>
          </cell>
          <cell r="I23">
            <v>38.02205</v>
          </cell>
          <cell r="J23">
            <v>0</v>
          </cell>
        </row>
        <row r="24">
          <cell r="A24">
            <v>14</v>
          </cell>
          <cell r="B24">
            <v>38.02205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38.02205</v>
          </cell>
          <cell r="I24">
            <v>38.02205</v>
          </cell>
          <cell r="J24">
            <v>0</v>
          </cell>
        </row>
        <row r="25">
          <cell r="A25">
            <v>15</v>
          </cell>
          <cell r="B25">
            <v>38.02205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38.02205</v>
          </cell>
          <cell r="I25">
            <v>38.02205</v>
          </cell>
          <cell r="J25">
            <v>0</v>
          </cell>
        </row>
        <row r="26">
          <cell r="A26">
            <v>16</v>
          </cell>
          <cell r="B26">
            <v>38.02205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38.02205</v>
          </cell>
          <cell r="I26">
            <v>38.02205</v>
          </cell>
          <cell r="J26">
            <v>0</v>
          </cell>
        </row>
        <row r="27">
          <cell r="A27">
            <v>17</v>
          </cell>
          <cell r="B27">
            <v>38.02205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38.02205</v>
          </cell>
          <cell r="I27">
            <v>38.02205</v>
          </cell>
          <cell r="J27">
            <v>0</v>
          </cell>
        </row>
        <row r="28">
          <cell r="A28">
            <v>18</v>
          </cell>
          <cell r="B28">
            <v>38.02205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38.02205</v>
          </cell>
          <cell r="I28">
            <v>38.02205</v>
          </cell>
          <cell r="J28">
            <v>0</v>
          </cell>
        </row>
        <row r="29">
          <cell r="A29">
            <v>19</v>
          </cell>
          <cell r="B29">
            <v>38.02205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38.02205</v>
          </cell>
          <cell r="I29">
            <v>38.02205</v>
          </cell>
          <cell r="J29">
            <v>0</v>
          </cell>
        </row>
        <row r="30">
          <cell r="A30">
            <v>20</v>
          </cell>
          <cell r="B30">
            <v>38.02205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38.933400000000006</v>
          </cell>
          <cell r="I30">
            <v>38.02205</v>
          </cell>
          <cell r="J30">
            <v>0.91135000000000588</v>
          </cell>
        </row>
        <row r="31">
          <cell r="A31">
            <v>21</v>
          </cell>
          <cell r="B31">
            <v>38.933400000000006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43.490150000000007</v>
          </cell>
          <cell r="I31">
            <v>38.933400000000006</v>
          </cell>
          <cell r="J31">
            <v>4.556750000000001</v>
          </cell>
        </row>
        <row r="32">
          <cell r="A32">
            <v>22</v>
          </cell>
          <cell r="B32">
            <v>38.933400000000006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43.490150000000007</v>
          </cell>
          <cell r="I32">
            <v>38.933400000000006</v>
          </cell>
          <cell r="J32">
            <v>4.556750000000001</v>
          </cell>
        </row>
        <row r="33">
          <cell r="A33">
            <v>23</v>
          </cell>
          <cell r="B33">
            <v>43.490150000000007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43.490150000000007</v>
          </cell>
          <cell r="I33">
            <v>43.490150000000007</v>
          </cell>
          <cell r="J33">
            <v>0</v>
          </cell>
        </row>
        <row r="34">
          <cell r="A34">
            <v>24</v>
          </cell>
          <cell r="B34">
            <v>43.490150000000007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43.490150000000007</v>
          </cell>
          <cell r="I34">
            <v>43.490150000000007</v>
          </cell>
          <cell r="J34">
            <v>0</v>
          </cell>
        </row>
        <row r="35">
          <cell r="A35">
            <v>25</v>
          </cell>
          <cell r="B35">
            <v>43.490150000000007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43.490150000000007</v>
          </cell>
          <cell r="I35">
            <v>43.490150000000007</v>
          </cell>
          <cell r="J35">
            <v>0</v>
          </cell>
        </row>
        <row r="36">
          <cell r="A36">
            <v>26</v>
          </cell>
          <cell r="B36">
            <v>43.490150000000007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42.578800000000001</v>
          </cell>
          <cell r="I36">
            <v>43.490150000000007</v>
          </cell>
          <cell r="J36">
            <v>-0.91135000000000588</v>
          </cell>
        </row>
        <row r="37">
          <cell r="A37">
            <v>27</v>
          </cell>
          <cell r="B37">
            <v>42.578800000000001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43.490150000000007</v>
          </cell>
          <cell r="I37">
            <v>42.578800000000001</v>
          </cell>
          <cell r="J37">
            <v>0.91135000000000588</v>
          </cell>
        </row>
        <row r="38">
          <cell r="A38">
            <v>28</v>
          </cell>
          <cell r="B38">
            <v>43.490150000000007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42.578800000000001</v>
          </cell>
          <cell r="I38">
            <v>43.490150000000007</v>
          </cell>
          <cell r="J38">
            <v>-0.91135000000000588</v>
          </cell>
        </row>
        <row r="39">
          <cell r="A39">
            <v>29</v>
          </cell>
          <cell r="B39">
            <v>42.578800000000001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42.578800000000001</v>
          </cell>
          <cell r="I39">
            <v>42.578800000000001</v>
          </cell>
          <cell r="J39">
            <v>0</v>
          </cell>
        </row>
        <row r="40">
          <cell r="A40">
            <v>30</v>
          </cell>
          <cell r="B40">
            <v>42.578800000000001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43.490150000000007</v>
          </cell>
          <cell r="I40">
            <v>42.578800000000001</v>
          </cell>
          <cell r="J40">
            <v>0.91135000000000588</v>
          </cell>
        </row>
        <row r="41">
          <cell r="A41">
            <v>31</v>
          </cell>
          <cell r="B41">
            <v>43.490150000000007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43.490150000000007</v>
          </cell>
          <cell r="I41">
            <v>43.490150000000007</v>
          </cell>
          <cell r="J41">
            <v>0</v>
          </cell>
        </row>
        <row r="42">
          <cell r="A42" t="str">
            <v>Month To Date</v>
          </cell>
          <cell r="C42">
            <v>0</v>
          </cell>
          <cell r="D42">
            <v>0</v>
          </cell>
          <cell r="E42">
            <v>9</v>
          </cell>
          <cell r="F42">
            <v>0</v>
          </cell>
          <cell r="G42">
            <v>0</v>
          </cell>
          <cell r="J42">
            <v>-576.90831427510602</v>
          </cell>
        </row>
      </sheetData>
      <sheetData sheetId="6" refreshError="1"/>
      <sheetData sheetId="7" refreshError="1"/>
      <sheetData sheetId="8">
        <row r="2">
          <cell r="A2" t="str">
            <v>BUTENE-1</v>
          </cell>
        </row>
      </sheetData>
      <sheetData sheetId="9">
        <row r="2">
          <cell r="A2" t="str">
            <v>HEXENE</v>
          </cell>
        </row>
      </sheetData>
      <sheetData sheetId="10">
        <row r="2">
          <cell r="A2" t="str">
            <v>HEXANE</v>
          </cell>
        </row>
      </sheetData>
      <sheetData sheetId="11">
        <row r="2">
          <cell r="A2" t="str">
            <v>BUTENE-1</v>
          </cell>
        </row>
      </sheetData>
      <sheetData sheetId="12">
        <row r="2">
          <cell r="A2" t="str">
            <v>ISO-BUTANE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>
        <row r="2">
          <cell r="A2" t="str">
            <v>ISO-BUTANE</v>
          </cell>
        </row>
      </sheetData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>
        <row r="2">
          <cell r="A2" t="str">
            <v>ISO-BUTANE</v>
          </cell>
        </row>
      </sheetData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>
        <row r="2">
          <cell r="A2" t="str">
            <v>ISO-BUTANE</v>
          </cell>
        </row>
      </sheetData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2"/>
      <sheetName val="Name"/>
      <sheetName val="2T-4T"/>
      <sheetName val="_x0000__x0000__x0000__x0000__x0000__x0000_"/>
      <sheetName val="Comp"/>
      <sheetName val="95-96-97"/>
      <sheetName val="Graph 98"/>
      <sheetName val="Tabel 97"/>
      <sheetName val="Tabel 98"/>
      <sheetName val="MA"/>
      <sheetName val="MA 1-7"/>
      <sheetName val="MA 1-8"/>
      <sheetName val="MA 1-9"/>
      <sheetName val="HONDA"/>
      <sheetName val="Sheet8"/>
      <sheetName val="Tunas Motor"/>
      <sheetName val="Bali Sena Motor"/>
      <sheetName val="Prima Jaya Motor"/>
      <sheetName val="Setia Motor"/>
      <sheetName val="Akur Motor Ps"/>
      <sheetName val="Akur Motor Tlp"/>
      <sheetName val="Intan Motor"/>
      <sheetName val="Surya Sari Motor"/>
      <sheetName val="Jaya Motor"/>
      <sheetName val="Bhinneka Motor"/>
      <sheetName val="Bhinneka Motor 2"/>
      <sheetName val="Tunas Baru Motor"/>
      <sheetName val="Lumayan Motor"/>
      <sheetName val="Salim Jaya Motor"/>
      <sheetName val="Rona Motor"/>
      <sheetName val="Istana Motor"/>
      <sheetName val="Honda Motor"/>
      <sheetName val="Lampung Motor Bk"/>
      <sheetName val="Lampung Motor U2"/>
      <sheetName val="Surya Kencana Motor"/>
      <sheetName val="Metro Motor"/>
      <sheetName val="Tunas Muda Motor"/>
      <sheetName val="Tunas Dwipa Matra"/>
      <sheetName val="DAILY DIST"/>
      <sheetName val="ACT1"/>
      <sheetName val="ACT2"/>
      <sheetName val="ACT3"/>
      <sheetName val="TTLACT"/>
      <sheetName val="AHM"/>
      <sheetName val="Types"/>
      <sheetName val="SA"/>
      <sheetName val="Dist Dealer per tgl"/>
      <sheetName val="Distribution Analysis"/>
      <sheetName val="??????"/>
      <sheetName val="SO PERF"/>
      <sheetName val="FORM"/>
      <sheetName val="SS"/>
      <sheetName val="PO"/>
      <sheetName val="10"/>
      <sheetName val="11-20"/>
      <sheetName val="20"/>
      <sheetName val="21-30"/>
      <sheetName val="30"/>
      <sheetName val="dealer1"/>
      <sheetName val="dealer2"/>
      <sheetName val="type"/>
      <sheetName val="RFS-10"/>
      <sheetName val="RFS-20"/>
      <sheetName val="RFS-30"/>
      <sheetName val="RFS-DLR"/>
      <sheetName val="RFS-TYP"/>
      <sheetName val="Chartsales"/>
      <sheetName val="DailySales"/>
      <sheetName val="Contribution"/>
      <sheetName val="Sury! Kencana Motor"/>
      <sheetName val="forecast 2004"/>
      <sheetName val="MH"/>
      <sheetName val="S"/>
      <sheetName val="D"/>
      <sheetName val="M"/>
      <sheetName val="C"/>
      <sheetName val="Q (in progress)"/>
      <sheetName val="Informasi Dept"/>
      <sheetName val="ocean voyage"/>
      <sheetName val="______"/>
      <sheetName val="KPB"/>
      <sheetName val="ｺﾝY条件BD"/>
      <sheetName val="BUDGET_1999"/>
      <sheetName val="Check list H2"/>
      <sheetName val="CustomerList"/>
      <sheetName val="McForecast (SF-XI)"/>
      <sheetName val="List PT"/>
      <sheetName val="Data_Umum"/>
      <sheetName val="DEP BD"/>
      <sheetName val="DEP OPERATION"/>
      <sheetName val="DEP MDEV"/>
      <sheetName val="DEP.  HRD"/>
      <sheetName val="DEP. CREW"/>
      <sheetName val="DEP GA"/>
      <sheetName val="DEP. TEKNIKAL"/>
      <sheetName val="DEP. HSSE"/>
      <sheetName val="DEP. FIN ACC LOG PURCH"/>
      <sheetName val="Asumsi"/>
      <sheetName val="FISIK RAB 2000"/>
      <sheetName val="412"/>
      <sheetName val="SELISIHKURSSOURCE"/>
      <sheetName val="Graph_98"/>
      <sheetName val="Tabel_97"/>
      <sheetName val="Tabel_98"/>
      <sheetName val="MA_1-7"/>
      <sheetName val="MA_1-8"/>
      <sheetName val="MA_1-9"/>
      <sheetName val="Tunas_Motor"/>
      <sheetName val="Bali_Sena_Motor"/>
      <sheetName val="Prima_Jaya_Motor"/>
      <sheetName val="Setia_Motor"/>
      <sheetName val="Akur_Motor_Ps"/>
      <sheetName val="Akur_Motor_Tlp"/>
      <sheetName val="Intan_Motor"/>
      <sheetName val="Surya_Sari_Motor"/>
      <sheetName val="Jaya_Motor"/>
      <sheetName val="Bhinneka_Motor"/>
      <sheetName val="Bhinneka_Motor_2"/>
      <sheetName val="Tunas_Baru_Motor"/>
      <sheetName val="Lumayan_Motor"/>
      <sheetName val="Salim_Jaya_Motor"/>
      <sheetName val="Rona_Motor"/>
      <sheetName val="Istana_Motor"/>
      <sheetName val="Honda_Motor"/>
      <sheetName val="Lampung_Motor_Bk"/>
      <sheetName val="Lampung_Motor_U2"/>
      <sheetName val="Surya_Kencana_Motor"/>
      <sheetName val="Metro_Motor"/>
      <sheetName val="Tunas_Muda_Motor"/>
      <sheetName val="Tunas_Dwipa_Matra"/>
      <sheetName val="DAILY_DIST"/>
      <sheetName val="Dist_Dealer_per_tgl"/>
      <sheetName val="Distribution_Analysis"/>
      <sheetName val="SO_PERF"/>
      <sheetName val="Sury!_Kencana_Motor"/>
      <sheetName val="forecast_2004"/>
      <sheetName val="Q_(in_progress)"/>
      <sheetName val="Informasi_Dept"/>
      <sheetName val="Check_list_H2"/>
      <sheetName val="ocean_voyage"/>
      <sheetName val="List_PT"/>
      <sheetName val="FISIK_RAB_2000"/>
      <sheetName val="McForecast_(SF-XI)"/>
      <sheetName val="_x005f_x0000__x005f_x0000__x005f_x0000__x005f_x0000__x0"/>
      <sheetName val="INDEX"/>
      <sheetName val="Material"/>
      <sheetName val="Asset"/>
      <sheetName val="CALCULATION"/>
      <sheetName val="GROUP C"/>
      <sheetName val="Menu"/>
      <sheetName val="master h2"/>
      <sheetName val="master h1"/>
      <sheetName val="Calendar"/>
      <sheetName val="Indr"/>
      <sheetName val="PERF TEST Pre MP"/>
      <sheetName val="AHASS PROFILE"/>
      <sheetName val="SHEET2"/>
      <sheetName val="SHEET6"/>
      <sheetName val="Score card_H1"/>
      <sheetName val="Original+CC"/>
      <sheetName val="McForecast%20(SF-XI)"/>
      <sheetName val="QCC"/>
      <sheetName val="Training"/>
      <sheetName val="Rekap"/>
      <sheetName val="sales"/>
      <sheetName val="stock"/>
      <sheetName val="Sheet3"/>
      <sheetName val="Bandung"/>
      <sheetName val="Cirebon"/>
      <sheetName val="Karawang"/>
      <sheetName val="Sheet1"/>
      <sheetName val="Reff"/>
      <sheetName val="DATA"/>
      <sheetName val="All View"/>
      <sheetName val="Target Sls Dealer"/>
      <sheetName val="Sls Dealer"/>
      <sheetName val="H2"/>
      <sheetName val="Master H3"/>
      <sheetName val="Ner"/>
      <sheetName val="#REF!"/>
      <sheetName val="Komisi All Driver"/>
      <sheetName val=""/>
      <sheetName val="BCA_01"/>
      <sheetName val="TIRE2001"/>
      <sheetName val="MCTU"/>
      <sheetName val="status"/>
      <sheetName val="del_mon"/>
      <sheetName val="delmon_WGI"/>
      <sheetName val="Produksi Juli08"/>
      <sheetName val="Master Item Part"/>
      <sheetName val="Unit"/>
      <sheetName val="HO-OK SUS (2)"/>
      <sheetName val="Customer"/>
      <sheetName val="Premi Iuran"/>
      <sheetName val="TBS 05"/>
      <sheetName val="Assump"/>
      <sheetName val="EvalFeb"/>
      <sheetName val="TARGET NS NSS DAN NSC GABUNGAN"/>
      <sheetName val="fisik 94"/>
      <sheetName val="A04.1"/>
      <sheetName val="TTP STNK"/>
      <sheetName val="Renc.prod"/>
      <sheetName val="166N Plist"/>
      <sheetName val="Bid_Sheet"/>
      <sheetName val="07"/>
      <sheetName val="Reason"/>
      <sheetName val="BPPBbermasalah"/>
      <sheetName val="List Area"/>
      <sheetName val="GROUP_B"/>
      <sheetName val="Graph_981"/>
      <sheetName val="Tabel_971"/>
      <sheetName val="Tabel_981"/>
      <sheetName val="MA_1-71"/>
      <sheetName val="MA_1-81"/>
      <sheetName val="MA_1-91"/>
      <sheetName val="forecast_20041"/>
      <sheetName val="Q_(in_progress)1"/>
      <sheetName val="Informasi_Dept1"/>
      <sheetName val="Tunas_Motor1"/>
      <sheetName val="Bali_Sena_Motor1"/>
      <sheetName val="Prima_Jaya_Motor1"/>
      <sheetName val="Setia_Motor1"/>
      <sheetName val="Akur_Motor_Ps1"/>
      <sheetName val="Akur_Motor_Tlp1"/>
      <sheetName val="Intan_Motor1"/>
      <sheetName val="Surya_Sari_Motor1"/>
      <sheetName val="Jaya_Motor1"/>
      <sheetName val="Bhinneka_Motor1"/>
      <sheetName val="Bhinneka_Motor_21"/>
      <sheetName val="Tunas_Baru_Motor1"/>
      <sheetName val="Lumayan_Motor1"/>
      <sheetName val="Salim_Jaya_Motor1"/>
      <sheetName val="Rona_Motor1"/>
      <sheetName val="Istana_Motor1"/>
      <sheetName val="Honda_Motor1"/>
      <sheetName val="Lampung_Motor_Bk1"/>
      <sheetName val="Lampung_Motor_U21"/>
      <sheetName val="Surya_Kencana_Motor1"/>
      <sheetName val="Metro_Motor1"/>
      <sheetName val="Tunas_Muda_Motor1"/>
      <sheetName val="Tunas_Dwipa_Matra1"/>
      <sheetName val="DAILY_DIST1"/>
      <sheetName val="Dist_Dealer_per_tgl1"/>
      <sheetName val="Distribution_Analysis1"/>
      <sheetName val="SO_PERF1"/>
      <sheetName val="Sury!_Kencana_Motor1"/>
      <sheetName val="Monitoring User"/>
      <sheetName val="list"/>
      <sheetName val="source"/>
      <sheetName val="Nop_05"/>
      <sheetName val="Graph_982"/>
      <sheetName val="Tabel_972"/>
      <sheetName val="Tabel_982"/>
      <sheetName val="MA_1-72"/>
      <sheetName val="MA_1-82"/>
      <sheetName val="MA_1-92"/>
      <sheetName val="Tunas_Motor2"/>
      <sheetName val="Bali_Sena_Motor2"/>
      <sheetName val="Prima_Jaya_Motor2"/>
      <sheetName val="Setia_Motor2"/>
      <sheetName val="Akur_Motor_Ps2"/>
      <sheetName val="Akur_Motor_Tlp2"/>
      <sheetName val="Intan_Motor2"/>
      <sheetName val="Surya_Sari_Motor2"/>
      <sheetName val="Jaya_Motor2"/>
      <sheetName val="Bhinneka_Motor2"/>
      <sheetName val="Bhinneka_Motor_22"/>
      <sheetName val="Tunas_Baru_Motor2"/>
      <sheetName val="Lumayan_Motor2"/>
      <sheetName val="Salim_Jaya_Motor2"/>
      <sheetName val="Rona_Motor2"/>
      <sheetName val="Istana_Motor2"/>
      <sheetName val="Honda_Motor2"/>
      <sheetName val="Lampung_Motor_Bk2"/>
      <sheetName val="Lampung_Motor_U22"/>
      <sheetName val="Surya_Kencana_Motor2"/>
      <sheetName val="Metro_Motor2"/>
      <sheetName val="Tunas_Muda_Motor2"/>
      <sheetName val="Tunas_Dwipa_Matra2"/>
      <sheetName val="DAILY_DIST2"/>
      <sheetName val="Dist_Dealer_per_tgl2"/>
      <sheetName val="Distribution_Analysis2"/>
      <sheetName val="SO_PERF2"/>
      <sheetName val="Sury!_Kencana_Motor2"/>
      <sheetName val="forecast_20042"/>
      <sheetName val="Q_(in_progress)2"/>
      <sheetName val="Informasi_Dept2"/>
      <sheetName val="RM priceASLI"/>
      <sheetName val="crp05"/>
      <sheetName val="RM price"/>
      <sheetName val="Resume"/>
      <sheetName val="Sheet1 (2)"/>
      <sheetName val="Sum"/>
      <sheetName val="FC"/>
      <sheetName val="order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ic-0501"/>
      <sheetName val="By Asset"/>
      <sheetName val="By Ind"/>
      <sheetName val="REKAP"/>
      <sheetName val="ORD_INV-501"/>
      <sheetName val="ORD_INV-502"/>
      <sheetName val="ORD_INV-503"/>
      <sheetName val="List Area"/>
      <sheetName val="Sheet1"/>
      <sheetName val="Sheet8"/>
      <sheetName val="2002"/>
      <sheetName val="Master H1"/>
      <sheetName val="Master H2"/>
      <sheetName val="Master H3"/>
      <sheetName val="Indr"/>
      <sheetName val="Data"/>
      <sheetName val="Check list H2"/>
      <sheetName val="bre"/>
      <sheetName val="By_Asset"/>
      <sheetName val="By_Ind"/>
      <sheetName val="List_Area"/>
      <sheetName val="Master_H1"/>
      <sheetName val="Master_H2"/>
      <sheetName val="Master_H3"/>
      <sheetName val="BUDGET_1999"/>
      <sheetName val="PER IDR 7452"/>
      <sheetName val="BOT USD 4254"/>
      <sheetName val=" BII USD 0987"/>
      <sheetName val=" BII USD 0972"/>
      <sheetName val="NIG IDR 003"/>
      <sheetName val="MAN IDR 7772"/>
      <sheetName val="BII IBR 2877"/>
      <sheetName val="BII IDR 1320"/>
      <sheetName val="NIA IDR 7004"/>
      <sheetName val="BCA IDR 0222"/>
      <sheetName val="ocean voyage"/>
      <sheetName val="HONDA"/>
      <sheetName val="07"/>
      <sheetName val="Kalkulasi Loan"/>
      <sheetName val="Cash Flow _2_"/>
      <sheetName val="TB_WM"/>
      <sheetName val="Asumsi"/>
      <sheetName val="Premi Iuran"/>
      <sheetName val="By_Asset1"/>
      <sheetName val="By_Ind1"/>
      <sheetName val="List_Area1"/>
      <sheetName val="Master_H11"/>
      <sheetName val="Master_H21"/>
      <sheetName val="Master_H31"/>
      <sheetName val="Check_list_H2"/>
      <sheetName val="PER_IDR_7452"/>
      <sheetName val="BOT_USD_4254"/>
      <sheetName val="_BII_USD_0987"/>
      <sheetName val="_BII_USD_0972"/>
      <sheetName val="NIG_IDR_003"/>
      <sheetName val="MAN_IDR_7772"/>
      <sheetName val="BII_IBR_2877"/>
      <sheetName val="BII_IDR_1320"/>
      <sheetName val="NIA_IDR_7004"/>
      <sheetName val="BCA_IDR_0222"/>
      <sheetName val="ocean_voyage"/>
      <sheetName val="CustomerList"/>
      <sheetName val="FO"/>
      <sheetName val="list"/>
      <sheetName val="DATA_PENJUALAN"/>
      <sheetName val="Customize Your Invoice"/>
      <sheetName val="Invoice"/>
      <sheetName val="package size"/>
      <sheetName val="ref"/>
      <sheetName val="Legend"/>
      <sheetName val="NHM5407"/>
      <sheetName val="FISIK RAB 2000"/>
      <sheetName val="UNITPRICE"/>
      <sheetName val="Cost Ctr"/>
      <sheetName val="HK Rawat"/>
      <sheetName val="LUK(B)-KTR12"/>
      <sheetName val="000000"/>
      <sheetName val="Ner"/>
      <sheetName val="RL"/>
      <sheetName val="Jelas"/>
      <sheetName val="Ikh"/>
      <sheetName val="Exp"/>
      <sheetName val="Piut"/>
      <sheetName val="Susut"/>
      <sheetName val="TtpSTNK"/>
      <sheetName val="Cover"/>
      <sheetName val="JLSNER-HD99_"/>
      <sheetName val="tabel"/>
      <sheetName val="Holiday"/>
      <sheetName val="income statement"/>
      <sheetName val="grafik sales&amp;revenue"/>
      <sheetName val="grafik COGS-NPBT"/>
      <sheetName val="income_statement"/>
      <sheetName val="grafik_sales&amp;revenue"/>
      <sheetName val="grafik_COGS-NPBT"/>
      <sheetName val="BCA_01"/>
      <sheetName val="pw dept awd"/>
      <sheetName val="All View"/>
      <sheetName val="Neraca"/>
      <sheetName val="Stock CIW"/>
      <sheetName val="TTP STNK"/>
      <sheetName val="INDEX"/>
      <sheetName val="PERF TEST Pre MP"/>
      <sheetName val="COST"/>
      <sheetName val="Data SRL"/>
      <sheetName val="Data Prod_Graf"/>
      <sheetName val="04Carat"/>
      <sheetName val="Register MG"/>
      <sheetName val="Performance_Assumptions"/>
      <sheetName val="Mesin"/>
      <sheetName val="KASUS4"/>
      <sheetName val="Methods"/>
    </sheetNames>
    <sheetDataSet>
      <sheetData sheetId="0" refreshError="1"/>
      <sheetData sheetId="1" refreshError="1"/>
      <sheetData sheetId="2" refreshError="1"/>
      <sheetData sheetId="3">
        <row r="6">
          <cell r="B6" t="str">
            <v>ANC</v>
          </cell>
        </row>
      </sheetData>
      <sheetData sheetId="4">
        <row r="6">
          <cell r="B6" t="str">
            <v>ANC</v>
          </cell>
        </row>
      </sheetData>
      <sheetData sheetId="5">
        <row r="6">
          <cell r="B6" t="str">
            <v>ANC</v>
          </cell>
        </row>
      </sheetData>
      <sheetData sheetId="6">
        <row r="6">
          <cell r="B6" t="str">
            <v>ANC</v>
          </cell>
        </row>
      </sheetData>
      <sheetData sheetId="7">
        <row r="6">
          <cell r="B6" t="str">
            <v>ANC</v>
          </cell>
        </row>
        <row r="7">
          <cell r="B7" t="str">
            <v>ANY</v>
          </cell>
        </row>
        <row r="8">
          <cell r="B8" t="str">
            <v>BDG</v>
          </cell>
        </row>
        <row r="9">
          <cell r="B9" t="str">
            <v>BGR</v>
          </cell>
        </row>
        <row r="10">
          <cell r="B10" t="str">
            <v>BGS</v>
          </cell>
        </row>
        <row r="11">
          <cell r="B11" t="str">
            <v>BJN</v>
          </cell>
        </row>
        <row r="12">
          <cell r="B12" t="str">
            <v>BKB</v>
          </cell>
        </row>
        <row r="13">
          <cell r="B13" t="str">
            <v>BKT</v>
          </cell>
        </row>
        <row r="14">
          <cell r="B14" t="str">
            <v>BLR</v>
          </cell>
        </row>
        <row r="15">
          <cell r="B15" t="str">
            <v>CBD</v>
          </cell>
        </row>
        <row r="16">
          <cell r="B16" t="str">
            <v>CBN</v>
          </cell>
        </row>
        <row r="17">
          <cell r="B17" t="str">
            <v>CBT</v>
          </cell>
        </row>
        <row r="18">
          <cell r="B18" t="str">
            <v>CIW</v>
          </cell>
        </row>
        <row r="19">
          <cell r="B19" t="str">
            <v>CKD</v>
          </cell>
        </row>
        <row r="20">
          <cell r="B20" t="str">
            <v>CKG</v>
          </cell>
        </row>
        <row r="21">
          <cell r="B21" t="str">
            <v>CKN</v>
          </cell>
        </row>
        <row r="22">
          <cell r="B22" t="str">
            <v>CKP</v>
          </cell>
        </row>
        <row r="23">
          <cell r="B23" t="str">
            <v>CKR</v>
          </cell>
        </row>
        <row r="24">
          <cell r="B24" t="str">
            <v>CKU</v>
          </cell>
        </row>
        <row r="25">
          <cell r="B25" t="str">
            <v>CLG</v>
          </cell>
        </row>
        <row r="26">
          <cell r="B26" t="str">
            <v>CLR</v>
          </cell>
        </row>
        <row r="27">
          <cell r="B27" t="str">
            <v>CLS</v>
          </cell>
        </row>
        <row r="28">
          <cell r="B28" t="str">
            <v>CPN</v>
          </cell>
        </row>
        <row r="29">
          <cell r="B29" t="str">
            <v>CPT</v>
          </cell>
        </row>
        <row r="30">
          <cell r="B30" t="str">
            <v>CR1</v>
          </cell>
        </row>
        <row r="31">
          <cell r="B31" t="str">
            <v>CR2</v>
          </cell>
        </row>
        <row r="32">
          <cell r="B32" t="str">
            <v>CRC</v>
          </cell>
        </row>
        <row r="33">
          <cell r="B33" t="str">
            <v>CRG</v>
          </cell>
        </row>
        <row r="34">
          <cell r="B34" t="str">
            <v>CRS</v>
          </cell>
        </row>
        <row r="35">
          <cell r="B35" t="str">
            <v>CSL</v>
          </cell>
        </row>
        <row r="36">
          <cell r="B36" t="str">
            <v>CT1</v>
          </cell>
        </row>
        <row r="37">
          <cell r="B37" t="str">
            <v>CT2</v>
          </cell>
        </row>
        <row r="38">
          <cell r="B38" t="str">
            <v>CWG</v>
          </cell>
        </row>
        <row r="39">
          <cell r="B39" t="str">
            <v>DPK</v>
          </cell>
        </row>
        <row r="40">
          <cell r="B40" t="str">
            <v>JB2</v>
          </cell>
        </row>
        <row r="41">
          <cell r="B41" t="str">
            <v>JLB</v>
          </cell>
        </row>
        <row r="42">
          <cell r="B42" t="str">
            <v>JTL</v>
          </cell>
        </row>
        <row r="43">
          <cell r="B43" t="str">
            <v>KBB</v>
          </cell>
        </row>
        <row r="44">
          <cell r="B44" t="str">
            <v>KBL</v>
          </cell>
        </row>
        <row r="45">
          <cell r="B45" t="str">
            <v>KLR</v>
          </cell>
        </row>
        <row r="46">
          <cell r="B46" t="str">
            <v>KPK</v>
          </cell>
        </row>
        <row r="47">
          <cell r="B47" t="str">
            <v>KRG</v>
          </cell>
        </row>
        <row r="48">
          <cell r="B48" t="str">
            <v>KRJ</v>
          </cell>
        </row>
        <row r="49">
          <cell r="B49" t="str">
            <v>KRW</v>
          </cell>
        </row>
        <row r="50">
          <cell r="B50" t="str">
            <v>LMA</v>
          </cell>
        </row>
        <row r="51">
          <cell r="B51" t="str">
            <v>LWL</v>
          </cell>
        </row>
        <row r="52">
          <cell r="B52" t="str">
            <v>MRD</v>
          </cell>
        </row>
        <row r="53">
          <cell r="B53" t="str">
            <v>MRK</v>
          </cell>
        </row>
        <row r="54">
          <cell r="B54" t="str">
            <v>MUB</v>
          </cell>
        </row>
        <row r="55">
          <cell r="B55" t="str">
            <v>MUK</v>
          </cell>
        </row>
        <row r="56">
          <cell r="B56" t="str">
            <v>NGR</v>
          </cell>
        </row>
        <row r="57">
          <cell r="B57" t="str">
            <v>PDM</v>
          </cell>
        </row>
        <row r="58">
          <cell r="B58" t="str">
            <v>PGD</v>
          </cell>
        </row>
        <row r="59">
          <cell r="B59" t="str">
            <v>PGS</v>
          </cell>
        </row>
        <row r="60">
          <cell r="B60" t="str">
            <v>PJY</v>
          </cell>
        </row>
        <row r="61">
          <cell r="B61" t="str">
            <v>PLT</v>
          </cell>
        </row>
        <row r="62">
          <cell r="B62" t="str">
            <v>PNU</v>
          </cell>
        </row>
        <row r="63">
          <cell r="B63" t="str">
            <v>PRK</v>
          </cell>
        </row>
        <row r="64">
          <cell r="B64" t="str">
            <v>PSI</v>
          </cell>
        </row>
        <row r="65">
          <cell r="B65" t="str">
            <v>PSK</v>
          </cell>
        </row>
        <row r="66">
          <cell r="B66" t="str">
            <v>PSR</v>
          </cell>
        </row>
        <row r="67">
          <cell r="B67" t="str">
            <v>PWK</v>
          </cell>
        </row>
        <row r="68">
          <cell r="B68" t="str">
            <v>RDK</v>
          </cell>
        </row>
        <row r="69">
          <cell r="B69" t="str">
            <v>RJW</v>
          </cell>
        </row>
        <row r="70">
          <cell r="B70" t="str">
            <v>SBG</v>
          </cell>
        </row>
        <row r="71">
          <cell r="B71" t="str">
            <v>SDG</v>
          </cell>
        </row>
        <row r="72">
          <cell r="B72" t="str">
            <v>SKB</v>
          </cell>
        </row>
        <row r="73">
          <cell r="B73" t="str">
            <v>SMP</v>
          </cell>
        </row>
        <row r="74">
          <cell r="B74" t="str">
            <v>SRG</v>
          </cell>
        </row>
        <row r="75">
          <cell r="B75" t="str">
            <v>SRL</v>
          </cell>
        </row>
        <row r="76">
          <cell r="B76" t="str">
            <v>SRP</v>
          </cell>
        </row>
        <row r="77">
          <cell r="B77" t="str">
            <v>STR</v>
          </cell>
        </row>
        <row r="78">
          <cell r="B78" t="str">
            <v>TMB</v>
          </cell>
        </row>
        <row r="79">
          <cell r="B79" t="str">
            <v>TNB</v>
          </cell>
        </row>
        <row r="80">
          <cell r="B80" t="str">
            <v>TNG</v>
          </cell>
        </row>
        <row r="81">
          <cell r="B81" t="str">
            <v>UJ5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>
        <row r="6">
          <cell r="B6" t="str">
            <v>ANC</v>
          </cell>
        </row>
      </sheetData>
      <sheetData sheetId="44">
        <row r="6">
          <cell r="B6" t="str">
            <v>ANC</v>
          </cell>
        </row>
      </sheetData>
      <sheetData sheetId="45">
        <row r="6">
          <cell r="B6" t="str">
            <v>ANC</v>
          </cell>
        </row>
      </sheetData>
      <sheetData sheetId="46">
        <row r="6">
          <cell r="B6" t="str">
            <v>ANC</v>
          </cell>
        </row>
      </sheetData>
      <sheetData sheetId="47">
        <row r="6">
          <cell r="B6" t="str">
            <v>ANC</v>
          </cell>
        </row>
      </sheetData>
      <sheetData sheetId="48">
        <row r="6">
          <cell r="B6" t="str">
            <v>ANC</v>
          </cell>
        </row>
      </sheetData>
      <sheetData sheetId="49">
        <row r="6">
          <cell r="B6" t="str">
            <v>ANC</v>
          </cell>
        </row>
      </sheetData>
      <sheetData sheetId="50">
        <row r="6">
          <cell r="B6" t="str">
            <v>ANC</v>
          </cell>
        </row>
      </sheetData>
      <sheetData sheetId="51">
        <row r="6">
          <cell r="B6" t="str">
            <v>ANC</v>
          </cell>
        </row>
      </sheetData>
      <sheetData sheetId="52">
        <row r="6">
          <cell r="B6" t="str">
            <v>ANC</v>
          </cell>
        </row>
      </sheetData>
      <sheetData sheetId="53">
        <row r="6">
          <cell r="B6" t="str">
            <v>ANC</v>
          </cell>
        </row>
      </sheetData>
      <sheetData sheetId="54">
        <row r="6">
          <cell r="B6" t="str">
            <v>ANC</v>
          </cell>
        </row>
      </sheetData>
      <sheetData sheetId="55">
        <row r="6">
          <cell r="B6" t="str">
            <v>ANC</v>
          </cell>
        </row>
      </sheetData>
      <sheetData sheetId="56">
        <row r="6">
          <cell r="B6" t="str">
            <v>ANC</v>
          </cell>
        </row>
      </sheetData>
      <sheetData sheetId="57">
        <row r="6">
          <cell r="B6" t="str">
            <v>ANC</v>
          </cell>
        </row>
      </sheetData>
      <sheetData sheetId="58">
        <row r="6">
          <cell r="B6" t="str">
            <v>ANC</v>
          </cell>
        </row>
      </sheetData>
      <sheetData sheetId="59">
        <row r="6">
          <cell r="B6" t="str">
            <v>ANC</v>
          </cell>
        </row>
      </sheetData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"/>
      <sheetName val="Info"/>
      <sheetName val="Brand"/>
      <sheetName val="Dept code"/>
      <sheetName val="Chart of Account"/>
      <sheetName val="Data"/>
      <sheetName val="IS"/>
      <sheetName val="Exp"/>
      <sheetName val="Detail Sales"/>
      <sheetName val="Capex"/>
      <sheetName val="Asset Category Listing_130406"/>
      <sheetName val="CustomerList"/>
    </sheetNames>
    <sheetDataSet>
      <sheetData sheetId="0" refreshError="1">
        <row r="4">
          <cell r="E4" t="str">
            <v>ABDI GADING KENCANA, PT</v>
          </cell>
          <cell r="F4">
            <v>30</v>
          </cell>
        </row>
        <row r="5">
          <cell r="E5" t="str">
            <v>ABETAMA SEMPURNA, PT</v>
          </cell>
          <cell r="F5">
            <v>30</v>
          </cell>
        </row>
        <row r="6">
          <cell r="E6" t="str">
            <v>ABETAMA SEMPURNA, PT</v>
          </cell>
        </row>
        <row r="7">
          <cell r="E7" t="str">
            <v>ADES WATERS INDONESIA TBK, PT</v>
          </cell>
          <cell r="F7">
            <v>30</v>
          </cell>
        </row>
        <row r="8">
          <cell r="E8" t="str">
            <v>Ahmad Rivai</v>
          </cell>
          <cell r="F8">
            <v>30</v>
          </cell>
        </row>
        <row r="9">
          <cell r="E9" t="str">
            <v>ANEKA MAJU TERUS, PT</v>
          </cell>
          <cell r="F9">
            <v>45</v>
          </cell>
        </row>
        <row r="10">
          <cell r="E10" t="str">
            <v>ANTAM - Unit Bisnis Pertambangan Nikel</v>
          </cell>
          <cell r="F10">
            <v>30</v>
          </cell>
        </row>
        <row r="11">
          <cell r="E11" t="str">
            <v>ARTOMORO LAMPUNG</v>
          </cell>
          <cell r="F11">
            <v>60</v>
          </cell>
        </row>
        <row r="12">
          <cell r="E12" t="str">
            <v>ASIA BERKAT, PT</v>
          </cell>
          <cell r="F12">
            <v>30</v>
          </cell>
        </row>
        <row r="13">
          <cell r="E13" t="str">
            <v>ASTRA</v>
          </cell>
          <cell r="F13">
            <v>30</v>
          </cell>
        </row>
        <row r="14">
          <cell r="E14" t="str">
            <v>ASTRA</v>
          </cell>
          <cell r="F14">
            <v>30</v>
          </cell>
        </row>
        <row r="15">
          <cell r="E15" t="str">
            <v>ASTRA</v>
          </cell>
          <cell r="F15">
            <v>30</v>
          </cell>
        </row>
        <row r="16">
          <cell r="E16" t="str">
            <v>ASTRA</v>
          </cell>
          <cell r="F16">
            <v>30</v>
          </cell>
        </row>
        <row r="17">
          <cell r="E17" t="str">
            <v>ASTRA</v>
          </cell>
          <cell r="F17">
            <v>30</v>
          </cell>
        </row>
        <row r="18">
          <cell r="E18" t="str">
            <v>ASTRA</v>
          </cell>
          <cell r="F18">
            <v>30</v>
          </cell>
        </row>
        <row r="19">
          <cell r="E19" t="str">
            <v>ASTRA</v>
          </cell>
          <cell r="F19">
            <v>30</v>
          </cell>
        </row>
        <row r="20">
          <cell r="E20" t="str">
            <v>ASTRA</v>
          </cell>
          <cell r="F20">
            <v>30</v>
          </cell>
        </row>
        <row r="21">
          <cell r="E21" t="str">
            <v>ASTRA</v>
          </cell>
          <cell r="F21">
            <v>30</v>
          </cell>
        </row>
        <row r="22">
          <cell r="E22" t="str">
            <v>ASTRA</v>
          </cell>
          <cell r="F22">
            <v>30</v>
          </cell>
        </row>
        <row r="23">
          <cell r="E23" t="str">
            <v>ASTRA</v>
          </cell>
          <cell r="F23">
            <v>30</v>
          </cell>
        </row>
        <row r="24">
          <cell r="E24" t="str">
            <v>ASTRA</v>
          </cell>
          <cell r="F24">
            <v>30</v>
          </cell>
        </row>
        <row r="25">
          <cell r="E25" t="str">
            <v>ASTRA</v>
          </cell>
          <cell r="F25">
            <v>30</v>
          </cell>
        </row>
        <row r="26">
          <cell r="E26" t="str">
            <v>ASTRA</v>
          </cell>
          <cell r="F26">
            <v>30</v>
          </cell>
        </row>
        <row r="27">
          <cell r="E27" t="str">
            <v>ASTRA</v>
          </cell>
          <cell r="F27">
            <v>30</v>
          </cell>
        </row>
        <row r="28">
          <cell r="E28" t="str">
            <v>ASTRA</v>
          </cell>
        </row>
        <row r="29">
          <cell r="E29" t="str">
            <v>ASTRI</v>
          </cell>
          <cell r="F29">
            <v>30</v>
          </cell>
        </row>
        <row r="30">
          <cell r="E30" t="str">
            <v>ASURANSI BHAKTI BHAYANGKARA, PT</v>
          </cell>
          <cell r="F30">
            <v>30</v>
          </cell>
        </row>
        <row r="31">
          <cell r="E31" t="str">
            <v>AVENTIS PHARMA, PT</v>
          </cell>
          <cell r="F31">
            <v>30</v>
          </cell>
        </row>
        <row r="32">
          <cell r="E32" t="str">
            <v>BALI JEFF MARKETINDO</v>
          </cell>
          <cell r="F32">
            <v>60</v>
          </cell>
        </row>
        <row r="33">
          <cell r="E33" t="str">
            <v>BANK</v>
          </cell>
          <cell r="F33">
            <v>30</v>
          </cell>
        </row>
        <row r="34">
          <cell r="E34" t="str">
            <v>BANK</v>
          </cell>
          <cell r="F34">
            <v>30</v>
          </cell>
        </row>
        <row r="35">
          <cell r="E35" t="str">
            <v>BANK</v>
          </cell>
          <cell r="F35">
            <v>30</v>
          </cell>
        </row>
        <row r="36">
          <cell r="E36" t="str">
            <v>BANK</v>
          </cell>
          <cell r="F36">
            <v>30</v>
          </cell>
        </row>
        <row r="37">
          <cell r="E37" t="str">
            <v>BANK</v>
          </cell>
          <cell r="F37">
            <v>30</v>
          </cell>
        </row>
        <row r="38">
          <cell r="E38" t="str">
            <v>BANK</v>
          </cell>
          <cell r="F38">
            <v>30</v>
          </cell>
        </row>
        <row r="39">
          <cell r="E39" t="str">
            <v>BANK</v>
          </cell>
          <cell r="F39">
            <v>30</v>
          </cell>
        </row>
        <row r="40">
          <cell r="E40" t="str">
            <v>BANK</v>
          </cell>
        </row>
        <row r="41">
          <cell r="E41" t="str">
            <v>BANK</v>
          </cell>
        </row>
        <row r="42">
          <cell r="E42" t="str">
            <v>BANK</v>
          </cell>
          <cell r="F42">
            <v>30</v>
          </cell>
        </row>
        <row r="43">
          <cell r="E43" t="str">
            <v>BANK</v>
          </cell>
          <cell r="F43">
            <v>30</v>
          </cell>
        </row>
        <row r="44">
          <cell r="E44" t="str">
            <v>BANK</v>
          </cell>
          <cell r="F44">
            <v>30</v>
          </cell>
        </row>
        <row r="45">
          <cell r="E45" t="str">
            <v>BANK</v>
          </cell>
          <cell r="F45">
            <v>30</v>
          </cell>
        </row>
        <row r="46">
          <cell r="E46" t="str">
            <v>BANK</v>
          </cell>
          <cell r="F46">
            <v>30</v>
          </cell>
        </row>
        <row r="47">
          <cell r="E47" t="str">
            <v>BANK</v>
          </cell>
          <cell r="F47">
            <v>30</v>
          </cell>
        </row>
        <row r="48">
          <cell r="E48" t="str">
            <v>BANK</v>
          </cell>
          <cell r="F48">
            <v>30</v>
          </cell>
        </row>
        <row r="49">
          <cell r="E49" t="str">
            <v>BANK</v>
          </cell>
          <cell r="F49">
            <v>30</v>
          </cell>
        </row>
        <row r="50">
          <cell r="E50" t="str">
            <v>BANK</v>
          </cell>
          <cell r="F50">
            <v>30</v>
          </cell>
        </row>
        <row r="51">
          <cell r="E51" t="str">
            <v>BANK</v>
          </cell>
          <cell r="F51">
            <v>30</v>
          </cell>
        </row>
        <row r="52">
          <cell r="E52" t="str">
            <v>BANK</v>
          </cell>
          <cell r="F52">
            <v>30</v>
          </cell>
        </row>
        <row r="53">
          <cell r="E53" t="str">
            <v>BANK</v>
          </cell>
          <cell r="F53">
            <v>30</v>
          </cell>
        </row>
        <row r="54">
          <cell r="E54" t="str">
            <v>BANK</v>
          </cell>
          <cell r="F54">
            <v>30</v>
          </cell>
        </row>
        <row r="55">
          <cell r="E55" t="str">
            <v>BANK</v>
          </cell>
          <cell r="F55">
            <v>30</v>
          </cell>
        </row>
        <row r="56">
          <cell r="E56" t="str">
            <v>BANK</v>
          </cell>
          <cell r="F56">
            <v>30</v>
          </cell>
        </row>
        <row r="57">
          <cell r="E57" t="str">
            <v>BANK</v>
          </cell>
          <cell r="F57">
            <v>30</v>
          </cell>
        </row>
        <row r="58">
          <cell r="E58" t="str">
            <v>BANK</v>
          </cell>
          <cell r="F58">
            <v>30</v>
          </cell>
        </row>
        <row r="59">
          <cell r="E59" t="str">
            <v>BANK</v>
          </cell>
          <cell r="F59">
            <v>30</v>
          </cell>
        </row>
        <row r="60">
          <cell r="E60" t="str">
            <v>BANK</v>
          </cell>
          <cell r="F60">
            <v>30</v>
          </cell>
        </row>
        <row r="61">
          <cell r="E61" t="str">
            <v>BANK</v>
          </cell>
          <cell r="F61">
            <v>30</v>
          </cell>
        </row>
        <row r="62">
          <cell r="E62" t="str">
            <v>BANK</v>
          </cell>
          <cell r="F62">
            <v>30</v>
          </cell>
        </row>
        <row r="63">
          <cell r="E63" t="str">
            <v>BANK</v>
          </cell>
          <cell r="F63">
            <v>30</v>
          </cell>
        </row>
        <row r="64">
          <cell r="E64" t="str">
            <v>BANK</v>
          </cell>
          <cell r="F64">
            <v>30</v>
          </cell>
        </row>
        <row r="65">
          <cell r="E65" t="str">
            <v>BANK</v>
          </cell>
          <cell r="F65">
            <v>30</v>
          </cell>
        </row>
        <row r="66">
          <cell r="E66" t="str">
            <v>BANK</v>
          </cell>
          <cell r="F66">
            <v>30</v>
          </cell>
        </row>
        <row r="67">
          <cell r="E67" t="str">
            <v>BANK</v>
          </cell>
          <cell r="F67">
            <v>30</v>
          </cell>
        </row>
        <row r="68">
          <cell r="E68" t="str">
            <v>BAPAK SUJADI</v>
          </cell>
          <cell r="F68">
            <v>30</v>
          </cell>
        </row>
        <row r="69">
          <cell r="E69" t="str">
            <v>BAPAK SUJADI</v>
          </cell>
        </row>
        <row r="70">
          <cell r="E70" t="str">
            <v>BAX GLOBAL LOGISTIK, PT</v>
          </cell>
          <cell r="F70">
            <v>30</v>
          </cell>
        </row>
        <row r="71">
          <cell r="E71" t="str">
            <v>BAZAR</v>
          </cell>
          <cell r="F71">
            <v>30</v>
          </cell>
        </row>
        <row r="72">
          <cell r="E72" t="str">
            <v>BAZAR</v>
          </cell>
          <cell r="F72">
            <v>30</v>
          </cell>
        </row>
        <row r="73">
          <cell r="E73" t="str">
            <v>BIG TOP</v>
          </cell>
          <cell r="F73">
            <v>90</v>
          </cell>
        </row>
        <row r="74">
          <cell r="E74" t="str">
            <v>BINA BUSANA INTERNUSA, PT</v>
          </cell>
          <cell r="F74">
            <v>30</v>
          </cell>
        </row>
        <row r="75">
          <cell r="E75" t="str">
            <v>BINTANG TOEDJOE</v>
          </cell>
          <cell r="F75">
            <v>30</v>
          </cell>
        </row>
        <row r="76">
          <cell r="E76" t="str">
            <v>BIROFIKA SEMESTA, PT</v>
          </cell>
          <cell r="F76">
            <v>30</v>
          </cell>
        </row>
        <row r="77">
          <cell r="E77" t="str">
            <v>BO MICHAEL OLSSON INDONESIA, PT</v>
          </cell>
          <cell r="F77">
            <v>30</v>
          </cell>
        </row>
        <row r="78">
          <cell r="E78" t="str">
            <v>BONNET</v>
          </cell>
          <cell r="F78">
            <v>60</v>
          </cell>
        </row>
        <row r="79">
          <cell r="E79" t="str">
            <v>BOROBUDUR</v>
          </cell>
          <cell r="F79">
            <v>60</v>
          </cell>
        </row>
        <row r="80">
          <cell r="E80" t="str">
            <v>BOWO</v>
          </cell>
        </row>
        <row r="81">
          <cell r="E81" t="str">
            <v>BPD SULAWESI SELATAN</v>
          </cell>
          <cell r="F81">
            <v>30</v>
          </cell>
        </row>
        <row r="82">
          <cell r="E82" t="str">
            <v>BPR BINACITRA RAHAYU, PT</v>
          </cell>
          <cell r="F82">
            <v>30</v>
          </cell>
        </row>
        <row r="83">
          <cell r="E83" t="str">
            <v>BPR KARYAJATNIKA SADAYA, PT</v>
          </cell>
          <cell r="F83">
            <v>30</v>
          </cell>
        </row>
        <row r="84">
          <cell r="E84" t="str">
            <v>BPR SETIA KARIB ABADI, PT</v>
          </cell>
          <cell r="F84">
            <v>30</v>
          </cell>
        </row>
        <row r="85">
          <cell r="E85" t="str">
            <v>BSN MEDICAL</v>
          </cell>
          <cell r="F85">
            <v>30</v>
          </cell>
        </row>
        <row r="86">
          <cell r="E86" t="str">
            <v>Budi Sutrisno</v>
          </cell>
          <cell r="F86">
            <v>30</v>
          </cell>
        </row>
        <row r="87">
          <cell r="E87" t="str">
            <v>BUKIT KAPUR REKSA, PT</v>
          </cell>
          <cell r="F87">
            <v>30</v>
          </cell>
        </row>
        <row r="88">
          <cell r="E88" t="str">
            <v>BUMI RAYA, PT</v>
          </cell>
          <cell r="F88">
            <v>30</v>
          </cell>
        </row>
        <row r="89">
          <cell r="E89" t="str">
            <v>Cecep Saepul Hidayat</v>
          </cell>
          <cell r="F89">
            <v>30</v>
          </cell>
        </row>
        <row r="90">
          <cell r="E90" t="str">
            <v>CENTRO</v>
          </cell>
          <cell r="F90">
            <v>90</v>
          </cell>
        </row>
        <row r="91">
          <cell r="E91" t="str">
            <v>CENTRO</v>
          </cell>
          <cell r="F91">
            <v>60</v>
          </cell>
        </row>
        <row r="92">
          <cell r="E92" t="str">
            <v>CENTRO</v>
          </cell>
          <cell r="F92">
            <v>30</v>
          </cell>
        </row>
        <row r="93">
          <cell r="E93" t="str">
            <v>CHANDRA</v>
          </cell>
          <cell r="F93">
            <v>60</v>
          </cell>
        </row>
        <row r="94">
          <cell r="E94" t="str">
            <v>CHANDRA</v>
          </cell>
          <cell r="F94">
            <v>60</v>
          </cell>
        </row>
        <row r="95">
          <cell r="E95" t="str">
            <v>CHANDRA</v>
          </cell>
          <cell r="F95">
            <v>60</v>
          </cell>
        </row>
        <row r="96">
          <cell r="E96" t="str">
            <v>CHANDRA</v>
          </cell>
          <cell r="F96">
            <v>30</v>
          </cell>
        </row>
        <row r="97">
          <cell r="E97" t="str">
            <v>CHANDRA</v>
          </cell>
          <cell r="F97">
            <v>60</v>
          </cell>
        </row>
        <row r="98">
          <cell r="E98" t="str">
            <v>CHANDRA</v>
          </cell>
          <cell r="F98">
            <v>60</v>
          </cell>
        </row>
        <row r="99">
          <cell r="E99" t="str">
            <v>CIBINONG CENTER INDUSTRIAL ESTATE, PT</v>
          </cell>
          <cell r="F99">
            <v>30</v>
          </cell>
        </row>
        <row r="100">
          <cell r="E100" t="str">
            <v>CIPTA TELEVISI PENDIDIKAN INDONESIA, PT</v>
          </cell>
          <cell r="F100">
            <v>30</v>
          </cell>
        </row>
        <row r="101">
          <cell r="E101" t="str">
            <v>CLARIANT INDONESIA, PT</v>
          </cell>
          <cell r="F101">
            <v>30</v>
          </cell>
        </row>
        <row r="102">
          <cell r="E102" t="str">
            <v>COCA COLA</v>
          </cell>
          <cell r="F102">
            <v>30</v>
          </cell>
        </row>
        <row r="103">
          <cell r="E103" t="str">
            <v>COCA COLA</v>
          </cell>
          <cell r="F103">
            <v>30</v>
          </cell>
        </row>
        <row r="104">
          <cell r="E104" t="str">
            <v>COCA COLA</v>
          </cell>
          <cell r="F104">
            <v>30</v>
          </cell>
        </row>
        <row r="105">
          <cell r="E105" t="str">
            <v>D`BEST</v>
          </cell>
          <cell r="F105">
            <v>60</v>
          </cell>
        </row>
        <row r="106">
          <cell r="E106" t="str">
            <v>D`BEST</v>
          </cell>
          <cell r="F106">
            <v>30</v>
          </cell>
        </row>
        <row r="107">
          <cell r="E107" t="str">
            <v>D`BEST</v>
          </cell>
          <cell r="F107">
            <v>30</v>
          </cell>
        </row>
        <row r="108">
          <cell r="E108" t="str">
            <v>DAIKIN CIUTH INDONESIA</v>
          </cell>
          <cell r="F108">
            <v>30</v>
          </cell>
        </row>
        <row r="109">
          <cell r="E109" t="str">
            <v>Damai Sejahtera</v>
          </cell>
          <cell r="F109">
            <v>30</v>
          </cell>
        </row>
        <row r="110">
          <cell r="E110" t="str">
            <v>Damai Sejahtera</v>
          </cell>
        </row>
        <row r="111">
          <cell r="E111" t="str">
            <v>DANAPAINT INDONESIA, PT</v>
          </cell>
          <cell r="F111">
            <v>30</v>
          </cell>
        </row>
        <row r="112">
          <cell r="E112" t="str">
            <v>DANETA</v>
          </cell>
          <cell r="F112">
            <v>30</v>
          </cell>
        </row>
        <row r="113">
          <cell r="E113" t="str">
            <v>DANNY RACHMAT</v>
          </cell>
          <cell r="F113">
            <v>90</v>
          </cell>
        </row>
        <row r="114">
          <cell r="E114" t="str">
            <v>DARMAINDO JAYA ABADI, CV</v>
          </cell>
          <cell r="F114">
            <v>30</v>
          </cell>
        </row>
        <row r="115">
          <cell r="E115" t="str">
            <v>DAYA ADIRA MUSTIKA, PT</v>
          </cell>
          <cell r="F115">
            <v>30</v>
          </cell>
        </row>
        <row r="116">
          <cell r="E116" t="str">
            <v>DAYA LABUAN INDAH, PT</v>
          </cell>
          <cell r="F116">
            <v>30</v>
          </cell>
        </row>
        <row r="117">
          <cell r="E117" t="str">
            <v>DEKA MEGA ANUGERAH, PT</v>
          </cell>
          <cell r="F117">
            <v>30</v>
          </cell>
        </row>
        <row r="118">
          <cell r="E118" t="str">
            <v>DELTA DJAKARTA TBK, PT</v>
          </cell>
          <cell r="F118">
            <v>30</v>
          </cell>
        </row>
        <row r="119">
          <cell r="E119" t="str">
            <v>DENSO</v>
          </cell>
          <cell r="F119">
            <v>30</v>
          </cell>
        </row>
        <row r="120">
          <cell r="E120" t="str">
            <v>DENSO</v>
          </cell>
          <cell r="F120">
            <v>30</v>
          </cell>
        </row>
        <row r="121">
          <cell r="E121" t="str">
            <v>DHARANA INTI BOGA, PT</v>
          </cell>
          <cell r="F121">
            <v>30</v>
          </cell>
        </row>
        <row r="122">
          <cell r="E122" t="str">
            <v>DHARMA POLIMETAL, PT</v>
          </cell>
          <cell r="F122">
            <v>30</v>
          </cell>
        </row>
        <row r="123">
          <cell r="E123" t="str">
            <v>DIAMOND</v>
          </cell>
          <cell r="F123">
            <v>60</v>
          </cell>
        </row>
        <row r="124">
          <cell r="E124" t="str">
            <v>DOS NI ROHA, PT</v>
          </cell>
          <cell r="F124">
            <v>30</v>
          </cell>
        </row>
        <row r="125">
          <cell r="E125" t="str">
            <v>EISAI INDONESIA, PT</v>
          </cell>
          <cell r="F125">
            <v>30</v>
          </cell>
        </row>
        <row r="126">
          <cell r="E126" t="str">
            <v>Elang Express</v>
          </cell>
          <cell r="F126">
            <v>30</v>
          </cell>
        </row>
        <row r="127">
          <cell r="E127" t="str">
            <v>EMBOYA, PT</v>
          </cell>
          <cell r="F127">
            <v>30</v>
          </cell>
        </row>
        <row r="128">
          <cell r="E128" t="str">
            <v>Erni Ayub</v>
          </cell>
          <cell r="F128">
            <v>30</v>
          </cell>
        </row>
        <row r="129">
          <cell r="E129" t="str">
            <v>ESA GENANGKU</v>
          </cell>
          <cell r="F129">
            <v>60</v>
          </cell>
        </row>
        <row r="130">
          <cell r="E130" t="str">
            <v>FACTORY SALE</v>
          </cell>
          <cell r="F130">
            <v>30</v>
          </cell>
        </row>
        <row r="131">
          <cell r="E131" t="str">
            <v>FADLY MOTOR</v>
          </cell>
          <cell r="F131">
            <v>30</v>
          </cell>
        </row>
        <row r="132">
          <cell r="E132" t="str">
            <v>FAJAR MAS MURNI, PT</v>
          </cell>
          <cell r="F132">
            <v>30</v>
          </cell>
        </row>
        <row r="133">
          <cell r="E133" t="str">
            <v>FEDERAL INTERNATIONAL FINANCE, PT</v>
          </cell>
          <cell r="F133">
            <v>30</v>
          </cell>
        </row>
        <row r="134">
          <cell r="E134" t="str">
            <v>FIF</v>
          </cell>
          <cell r="F134">
            <v>30</v>
          </cell>
        </row>
        <row r="135">
          <cell r="E135" t="str">
            <v>FIF</v>
          </cell>
          <cell r="F135">
            <v>30</v>
          </cell>
        </row>
        <row r="136">
          <cell r="E136" t="str">
            <v>FIF</v>
          </cell>
          <cell r="F136">
            <v>30</v>
          </cell>
        </row>
        <row r="137">
          <cell r="E137" t="str">
            <v>FIF</v>
          </cell>
          <cell r="F137">
            <v>30</v>
          </cell>
        </row>
        <row r="138">
          <cell r="E138" t="str">
            <v>FIF</v>
          </cell>
        </row>
        <row r="139">
          <cell r="E139" t="str">
            <v>FIF</v>
          </cell>
          <cell r="F139">
            <v>30</v>
          </cell>
        </row>
        <row r="140">
          <cell r="E140" t="str">
            <v>FIF</v>
          </cell>
        </row>
        <row r="141">
          <cell r="E141" t="str">
            <v>FIF</v>
          </cell>
          <cell r="F141">
            <v>30</v>
          </cell>
        </row>
        <row r="142">
          <cell r="E142" t="str">
            <v>FIF</v>
          </cell>
        </row>
        <row r="143">
          <cell r="E143" t="str">
            <v>FIF</v>
          </cell>
          <cell r="F143">
            <v>30</v>
          </cell>
        </row>
        <row r="144">
          <cell r="E144" t="str">
            <v>FIF</v>
          </cell>
          <cell r="F144">
            <v>30</v>
          </cell>
        </row>
        <row r="145">
          <cell r="E145" t="str">
            <v>FIF</v>
          </cell>
          <cell r="F145">
            <v>30</v>
          </cell>
        </row>
        <row r="146">
          <cell r="E146" t="str">
            <v>FIF</v>
          </cell>
          <cell r="F146">
            <v>30</v>
          </cell>
        </row>
        <row r="147">
          <cell r="E147" t="str">
            <v>FIF</v>
          </cell>
          <cell r="F147">
            <v>30</v>
          </cell>
        </row>
        <row r="148">
          <cell r="E148" t="str">
            <v>FIF</v>
          </cell>
          <cell r="F148">
            <v>30</v>
          </cell>
        </row>
        <row r="149">
          <cell r="E149" t="str">
            <v>FIF</v>
          </cell>
          <cell r="F149">
            <v>30</v>
          </cell>
        </row>
        <row r="150">
          <cell r="E150" t="str">
            <v>FINCO</v>
          </cell>
          <cell r="F150">
            <v>60</v>
          </cell>
        </row>
        <row r="151">
          <cell r="E151" t="str">
            <v>FINCO</v>
          </cell>
          <cell r="F151">
            <v>30</v>
          </cell>
        </row>
        <row r="152">
          <cell r="E152" t="str">
            <v>FIRNA GLASS, PT</v>
          </cell>
          <cell r="F152">
            <v>30</v>
          </cell>
        </row>
        <row r="153">
          <cell r="E153" t="str">
            <v>GAPURA ANGKASA, PT</v>
          </cell>
          <cell r="F153">
            <v>30</v>
          </cell>
        </row>
        <row r="154">
          <cell r="E154" t="str">
            <v>GARUDA INDONESIA, PT</v>
          </cell>
          <cell r="F154">
            <v>30</v>
          </cell>
        </row>
        <row r="155">
          <cell r="E155" t="str">
            <v>GARUDAFOOD PUTRA PUTRI JAYA</v>
          </cell>
          <cell r="F155">
            <v>30</v>
          </cell>
        </row>
        <row r="156">
          <cell r="E156" t="str">
            <v>GARUDAFOOD PUTRA PUTRI JAYA</v>
          </cell>
        </row>
        <row r="157">
          <cell r="E157" t="str">
            <v>GAWIH JAYA, PT</v>
          </cell>
          <cell r="F157">
            <v>30</v>
          </cell>
        </row>
        <row r="158">
          <cell r="E158" t="str">
            <v>GELORA DJAJA, PT</v>
          </cell>
          <cell r="F158">
            <v>30</v>
          </cell>
        </row>
        <row r="159">
          <cell r="E159" t="str">
            <v>GEMINI TEHNIK PERTAMA</v>
          </cell>
          <cell r="F159">
            <v>30</v>
          </cell>
        </row>
        <row r="160">
          <cell r="E160" t="str">
            <v>GIE</v>
          </cell>
          <cell r="F160">
            <v>30</v>
          </cell>
        </row>
        <row r="161">
          <cell r="E161" t="str">
            <v>GINZA</v>
          </cell>
          <cell r="F161">
            <v>60</v>
          </cell>
        </row>
        <row r="162">
          <cell r="E162" t="str">
            <v>GINZA</v>
          </cell>
          <cell r="F162">
            <v>60</v>
          </cell>
        </row>
        <row r="163">
          <cell r="E163" t="str">
            <v>GINZA</v>
          </cell>
          <cell r="F163">
            <v>60</v>
          </cell>
        </row>
        <row r="164">
          <cell r="E164" t="str">
            <v>GOLDEN TRULLY</v>
          </cell>
          <cell r="F164">
            <v>60</v>
          </cell>
        </row>
        <row r="165">
          <cell r="E165" t="str">
            <v>GOLDEN TRULLY</v>
          </cell>
          <cell r="F165">
            <v>60</v>
          </cell>
        </row>
        <row r="166">
          <cell r="E166" t="str">
            <v>GOTRANS INTERNA EXPRESS, PT</v>
          </cell>
          <cell r="F166">
            <v>30</v>
          </cell>
        </row>
        <row r="167">
          <cell r="E167" t="str">
            <v>GRAHA KERINDO UTAMA, PT</v>
          </cell>
          <cell r="F167">
            <v>30</v>
          </cell>
        </row>
        <row r="168">
          <cell r="E168" t="str">
            <v>GRAND JM PALEMBANG</v>
          </cell>
          <cell r="F168">
            <v>60</v>
          </cell>
        </row>
        <row r="169">
          <cell r="E169" t="str">
            <v>GRAND MELAWAI</v>
          </cell>
          <cell r="F169">
            <v>60</v>
          </cell>
        </row>
        <row r="170">
          <cell r="E170" t="str">
            <v>GUDANG  SEMARANG</v>
          </cell>
          <cell r="F170">
            <v>30</v>
          </cell>
        </row>
        <row r="171">
          <cell r="E171" t="str">
            <v>H. MANSYUR</v>
          </cell>
          <cell r="F171">
            <v>30</v>
          </cell>
        </row>
        <row r="172">
          <cell r="E172" t="str">
            <v>HABITAT FOR HUMANITY INDONESIA</v>
          </cell>
          <cell r="F172">
            <v>30</v>
          </cell>
        </row>
        <row r="173">
          <cell r="E173" t="str">
            <v>HAMADEN INDONESIA, PT</v>
          </cell>
          <cell r="F173">
            <v>30</v>
          </cell>
        </row>
        <row r="174">
          <cell r="E174" t="str">
            <v>Haryanto</v>
          </cell>
          <cell r="F174">
            <v>30</v>
          </cell>
        </row>
        <row r="175">
          <cell r="E175" t="str">
            <v>HATMOHADJI &amp; KAWAN, PT</v>
          </cell>
          <cell r="F175">
            <v>30</v>
          </cell>
        </row>
        <row r="176">
          <cell r="E176" t="str">
            <v>HEINZ</v>
          </cell>
          <cell r="F176">
            <v>30</v>
          </cell>
        </row>
        <row r="177">
          <cell r="E177" t="str">
            <v>HEINZ</v>
          </cell>
          <cell r="F177">
            <v>30</v>
          </cell>
        </row>
        <row r="178">
          <cell r="E178" t="str">
            <v>HEINZ</v>
          </cell>
          <cell r="F178">
            <v>30</v>
          </cell>
        </row>
        <row r="179">
          <cell r="E179" t="str">
            <v>HERO SUPERMARKET TBK, PT</v>
          </cell>
          <cell r="F179">
            <v>30</v>
          </cell>
        </row>
        <row r="180">
          <cell r="E180" t="str">
            <v>HERTON-PERTAMINA</v>
          </cell>
          <cell r="F180">
            <v>30</v>
          </cell>
        </row>
        <row r="181">
          <cell r="E181" t="str">
            <v>HEXINDO, PT</v>
          </cell>
          <cell r="F181">
            <v>30</v>
          </cell>
        </row>
        <row r="182">
          <cell r="E182" t="str">
            <v>HEXPHARM JAYA, PT</v>
          </cell>
          <cell r="F182">
            <v>30</v>
          </cell>
        </row>
        <row r="183">
          <cell r="E183" t="str">
            <v>HIGH/SCOPE INSTITUTE INDONESIA</v>
          </cell>
          <cell r="F183">
            <v>30</v>
          </cell>
        </row>
        <row r="184">
          <cell r="E184" t="str">
            <v>HUTAMA KARYA, PT</v>
          </cell>
          <cell r="F184">
            <v>30</v>
          </cell>
        </row>
        <row r="185">
          <cell r="E185" t="str">
            <v>INDO TRUCK UTAMA, PT</v>
          </cell>
          <cell r="F185">
            <v>30</v>
          </cell>
        </row>
        <row r="186">
          <cell r="E186" t="str">
            <v>INDOCEMENT TUNGGAL PRAKARSA</v>
          </cell>
          <cell r="F186">
            <v>30</v>
          </cell>
        </row>
        <row r="187">
          <cell r="E187" t="str">
            <v>INDO-EDS DAYA SELARAS, PT</v>
          </cell>
          <cell r="F187">
            <v>30</v>
          </cell>
        </row>
        <row r="188">
          <cell r="E188" t="str">
            <v>INDOMOBIL BHUPALA, PT</v>
          </cell>
          <cell r="F188">
            <v>30</v>
          </cell>
        </row>
        <row r="189">
          <cell r="E189" t="str">
            <v>INDRALOKA BINAKARYA IKA, PT</v>
          </cell>
          <cell r="F189">
            <v>30</v>
          </cell>
        </row>
        <row r="190">
          <cell r="E190" t="str">
            <v>INDRALOKA BINAKARYA IKA, PT</v>
          </cell>
        </row>
        <row r="191">
          <cell r="E191" t="str">
            <v>INKA, PT</v>
          </cell>
          <cell r="F191">
            <v>30</v>
          </cell>
        </row>
        <row r="192">
          <cell r="E192" t="str">
            <v>INKOASKU, PT</v>
          </cell>
          <cell r="F192">
            <v>30</v>
          </cell>
        </row>
        <row r="193">
          <cell r="E193" t="str">
            <v>INSTITUT BISNIS DAN INFORMATIKA INDONESIA</v>
          </cell>
          <cell r="F193">
            <v>30</v>
          </cell>
        </row>
        <row r="194">
          <cell r="E194" t="str">
            <v>INTIGARMINDO PERSADA, PT</v>
          </cell>
          <cell r="F194">
            <v>30</v>
          </cell>
        </row>
        <row r="195">
          <cell r="E195" t="str">
            <v>Irlansyah</v>
          </cell>
          <cell r="F195">
            <v>30</v>
          </cell>
        </row>
        <row r="196">
          <cell r="E196" t="str">
            <v>JAINI</v>
          </cell>
          <cell r="F196">
            <v>30</v>
          </cell>
        </row>
        <row r="197">
          <cell r="E197" t="str">
            <v>JAKARTA INT'L CONTAINER TERMINAL, PT</v>
          </cell>
          <cell r="F197">
            <v>30</v>
          </cell>
        </row>
        <row r="198">
          <cell r="E198" t="str">
            <v>Jamadi</v>
          </cell>
        </row>
        <row r="199">
          <cell r="E199" t="str">
            <v>JAMSOSTEK</v>
          </cell>
          <cell r="F199">
            <v>30</v>
          </cell>
        </row>
        <row r="200">
          <cell r="E200" t="str">
            <v>JAMSOSTEK</v>
          </cell>
          <cell r="F200">
            <v>30</v>
          </cell>
        </row>
        <row r="201">
          <cell r="E201" t="str">
            <v>JAMSOSTEK</v>
          </cell>
          <cell r="F201">
            <v>30</v>
          </cell>
        </row>
        <row r="202">
          <cell r="E202" t="str">
            <v>JAMSOSTEK</v>
          </cell>
          <cell r="F202">
            <v>30</v>
          </cell>
        </row>
        <row r="203">
          <cell r="E203" t="str">
            <v>JAMSOSTEK</v>
          </cell>
          <cell r="F203">
            <v>30</v>
          </cell>
        </row>
        <row r="204">
          <cell r="E204" t="str">
            <v>JAMSOSTEK</v>
          </cell>
          <cell r="F204">
            <v>30</v>
          </cell>
        </row>
        <row r="205">
          <cell r="E205" t="str">
            <v>JAMSOSTEK</v>
          </cell>
          <cell r="F205">
            <v>30</v>
          </cell>
        </row>
        <row r="206">
          <cell r="E206" t="str">
            <v>JAMSOSTEK</v>
          </cell>
          <cell r="F206">
            <v>30</v>
          </cell>
        </row>
        <row r="207">
          <cell r="E207" t="str">
            <v>JAMSOSTEK</v>
          </cell>
          <cell r="F207">
            <v>30</v>
          </cell>
        </row>
        <row r="208">
          <cell r="E208" t="str">
            <v>JAMSOSTEK</v>
          </cell>
          <cell r="F208">
            <v>30</v>
          </cell>
        </row>
        <row r="209">
          <cell r="E209" t="str">
            <v>JAMSOSTEK</v>
          </cell>
          <cell r="F209">
            <v>30</v>
          </cell>
        </row>
        <row r="210">
          <cell r="E210" t="str">
            <v>JAMSOSTEK</v>
          </cell>
          <cell r="F210">
            <v>30</v>
          </cell>
        </row>
        <row r="211">
          <cell r="E211" t="str">
            <v>JAMSOSTEK</v>
          </cell>
          <cell r="F211">
            <v>30</v>
          </cell>
        </row>
        <row r="212">
          <cell r="E212" t="str">
            <v>JAMSOSTEK</v>
          </cell>
          <cell r="F212">
            <v>30</v>
          </cell>
        </row>
        <row r="213">
          <cell r="E213" t="str">
            <v>JAMSOSTEK</v>
          </cell>
          <cell r="F213">
            <v>30</v>
          </cell>
        </row>
        <row r="214">
          <cell r="E214" t="str">
            <v>JAMSOSTEK</v>
          </cell>
          <cell r="F214">
            <v>30</v>
          </cell>
        </row>
        <row r="215">
          <cell r="E215" t="str">
            <v>JAMSOSTEK</v>
          </cell>
          <cell r="F215">
            <v>30</v>
          </cell>
        </row>
        <row r="216">
          <cell r="E216" t="str">
            <v>JAMSOSTEK</v>
          </cell>
          <cell r="F216">
            <v>30</v>
          </cell>
        </row>
        <row r="217">
          <cell r="E217" t="str">
            <v>JANGKAR DELTA INDONESIA, PT</v>
          </cell>
          <cell r="F217">
            <v>30</v>
          </cell>
        </row>
        <row r="218">
          <cell r="E218" t="str">
            <v>JAS</v>
          </cell>
          <cell r="F218">
            <v>30</v>
          </cell>
        </row>
        <row r="219">
          <cell r="E219" t="str">
            <v>JASADIRGA CITRAMANDALA, PT</v>
          </cell>
          <cell r="F219">
            <v>30</v>
          </cell>
        </row>
        <row r="220">
          <cell r="E220" t="str">
            <v>JATSINDO</v>
          </cell>
          <cell r="F220">
            <v>30</v>
          </cell>
        </row>
        <row r="221">
          <cell r="E221" t="str">
            <v>JATSINDO</v>
          </cell>
        </row>
        <row r="222">
          <cell r="E222" t="str">
            <v>Jeni Zif</v>
          </cell>
          <cell r="F222">
            <v>30</v>
          </cell>
        </row>
        <row r="223">
          <cell r="E223" t="str">
            <v>JOHNSON &amp; JOHNSON INDONESIA, PT</v>
          </cell>
          <cell r="F223">
            <v>30</v>
          </cell>
        </row>
        <row r="224">
          <cell r="E224" t="str">
            <v>JOHNSON HOME HYGIENE PRODUCTS, PT</v>
          </cell>
          <cell r="F224">
            <v>30</v>
          </cell>
        </row>
        <row r="225">
          <cell r="E225" t="str">
            <v>JOPPY</v>
          </cell>
          <cell r="F225">
            <v>30</v>
          </cell>
        </row>
        <row r="226">
          <cell r="E226" t="str">
            <v>JOSEPHINE</v>
          </cell>
          <cell r="F226">
            <v>30</v>
          </cell>
        </row>
        <row r="227">
          <cell r="E227" t="str">
            <v>KALIMAS JAYA, PT</v>
          </cell>
          <cell r="F227">
            <v>30</v>
          </cell>
        </row>
        <row r="228">
          <cell r="E228" t="str">
            <v>KARWELL INDONESIA Tbk (CMT), PT</v>
          </cell>
          <cell r="F228">
            <v>30</v>
          </cell>
        </row>
        <row r="229">
          <cell r="E229" t="str">
            <v>KARYA ABDI LUHUR</v>
          </cell>
          <cell r="F229">
            <v>30</v>
          </cell>
        </row>
        <row r="230">
          <cell r="E230" t="str">
            <v>KARYA PRAJONA NELAYAN, PT</v>
          </cell>
          <cell r="F230">
            <v>30</v>
          </cell>
        </row>
        <row r="231">
          <cell r="E231" t="str">
            <v>KARYA PUTRAKREASI NUSANTARA, PT</v>
          </cell>
          <cell r="F231">
            <v>30</v>
          </cell>
        </row>
        <row r="232">
          <cell r="E232" t="str">
            <v>KARYAWAN SARINAH MALANG</v>
          </cell>
          <cell r="F232">
            <v>30</v>
          </cell>
        </row>
        <row r="233">
          <cell r="E233" t="str">
            <v>KARYAWAN TIARA DEWATA</v>
          </cell>
          <cell r="F233">
            <v>30</v>
          </cell>
        </row>
        <row r="234">
          <cell r="E234" t="str">
            <v>KERAMINDO MEGAH PERTIWI, PT</v>
          </cell>
          <cell r="F234">
            <v>30</v>
          </cell>
        </row>
        <row r="235">
          <cell r="E235" t="str">
            <v>KERIS</v>
          </cell>
          <cell r="F235">
            <v>60</v>
          </cell>
        </row>
        <row r="236">
          <cell r="E236" t="str">
            <v>KERIS</v>
          </cell>
          <cell r="F236">
            <v>60</v>
          </cell>
        </row>
        <row r="237">
          <cell r="E237" t="str">
            <v>KESTI</v>
          </cell>
          <cell r="F237">
            <v>30</v>
          </cell>
        </row>
        <row r="238">
          <cell r="E238" t="str">
            <v>KINTETSU WORLD EXPRESS INDONESIA, PT</v>
          </cell>
          <cell r="F238">
            <v>30</v>
          </cell>
        </row>
        <row r="239">
          <cell r="E239" t="str">
            <v>KIT ECH</v>
          </cell>
          <cell r="F239">
            <v>30</v>
          </cell>
        </row>
        <row r="240">
          <cell r="E240" t="str">
            <v>KLUB GOLF BOGOR RAYA</v>
          </cell>
          <cell r="F240">
            <v>30</v>
          </cell>
        </row>
        <row r="241">
          <cell r="E241" t="str">
            <v>KOBA TIN, PT</v>
          </cell>
          <cell r="F241">
            <v>30</v>
          </cell>
        </row>
        <row r="242">
          <cell r="E242" t="str">
            <v>KOMATSU INDONESIA, PT</v>
          </cell>
          <cell r="F242">
            <v>30</v>
          </cell>
        </row>
        <row r="243">
          <cell r="E243" t="str">
            <v>KOPERASI</v>
          </cell>
          <cell r="F243">
            <v>30</v>
          </cell>
        </row>
        <row r="244">
          <cell r="E244" t="str">
            <v>KOPERASI</v>
          </cell>
          <cell r="F244">
            <v>30</v>
          </cell>
        </row>
        <row r="245">
          <cell r="E245" t="str">
            <v>KOPERASI</v>
          </cell>
          <cell r="F245">
            <v>30</v>
          </cell>
        </row>
        <row r="246">
          <cell r="E246" t="str">
            <v>KOPERASI</v>
          </cell>
          <cell r="F246">
            <v>30</v>
          </cell>
        </row>
        <row r="247">
          <cell r="E247" t="str">
            <v>KOPERASI</v>
          </cell>
          <cell r="F247">
            <v>30</v>
          </cell>
        </row>
        <row r="248">
          <cell r="E248" t="str">
            <v>KOPERASI</v>
          </cell>
          <cell r="F248">
            <v>30</v>
          </cell>
        </row>
        <row r="249">
          <cell r="E249" t="str">
            <v>KOPERASI</v>
          </cell>
          <cell r="F249">
            <v>30</v>
          </cell>
        </row>
        <row r="250">
          <cell r="E250" t="str">
            <v>KOPERASI</v>
          </cell>
          <cell r="F250">
            <v>30</v>
          </cell>
        </row>
        <row r="251">
          <cell r="E251" t="str">
            <v>KOPERASI</v>
          </cell>
          <cell r="F251">
            <v>30</v>
          </cell>
        </row>
        <row r="252">
          <cell r="E252" t="str">
            <v>KOPERASI</v>
          </cell>
          <cell r="F252">
            <v>30</v>
          </cell>
        </row>
        <row r="253">
          <cell r="E253" t="str">
            <v>KOPERASI</v>
          </cell>
          <cell r="F253">
            <v>30</v>
          </cell>
        </row>
        <row r="254">
          <cell r="E254" t="str">
            <v>KOPERASI</v>
          </cell>
          <cell r="F254">
            <v>30</v>
          </cell>
        </row>
        <row r="255">
          <cell r="E255" t="str">
            <v>KOPERASI</v>
          </cell>
          <cell r="F255">
            <v>30</v>
          </cell>
        </row>
        <row r="256">
          <cell r="E256" t="str">
            <v>KOPERASI</v>
          </cell>
          <cell r="F256">
            <v>30</v>
          </cell>
        </row>
        <row r="257">
          <cell r="E257" t="str">
            <v>KOPERASI</v>
          </cell>
          <cell r="F257">
            <v>30</v>
          </cell>
        </row>
        <row r="258">
          <cell r="E258" t="str">
            <v>KOPERASI</v>
          </cell>
        </row>
        <row r="259">
          <cell r="E259" t="str">
            <v>KOSALA AGUNG METROPOLITAN, PT</v>
          </cell>
          <cell r="F259">
            <v>30</v>
          </cell>
        </row>
        <row r="260">
          <cell r="E260" t="str">
            <v>KPB PT.PERKEBUNAN</v>
          </cell>
          <cell r="F260">
            <v>30</v>
          </cell>
        </row>
        <row r="261">
          <cell r="E261" t="str">
            <v>KRAKATAU</v>
          </cell>
          <cell r="F261">
            <v>30</v>
          </cell>
        </row>
        <row r="262">
          <cell r="E262" t="str">
            <v>KRAKATAU</v>
          </cell>
          <cell r="F262">
            <v>30</v>
          </cell>
        </row>
        <row r="263">
          <cell r="E263" t="str">
            <v>KRAKATAU</v>
          </cell>
          <cell r="F263">
            <v>30</v>
          </cell>
        </row>
        <row r="264">
          <cell r="E264" t="str">
            <v>KRAKATAU</v>
          </cell>
          <cell r="F264">
            <v>30</v>
          </cell>
        </row>
        <row r="265">
          <cell r="E265" t="str">
            <v>KRAKATAU</v>
          </cell>
          <cell r="F265">
            <v>30</v>
          </cell>
        </row>
        <row r="266">
          <cell r="E266" t="str">
            <v>KRAKATAU</v>
          </cell>
          <cell r="F266">
            <v>30</v>
          </cell>
        </row>
        <row r="267">
          <cell r="E267" t="str">
            <v>KRAMA YUDHA TIGA BERLIAN MOTORS, PT</v>
          </cell>
          <cell r="F267">
            <v>30</v>
          </cell>
        </row>
        <row r="268">
          <cell r="E268" t="str">
            <v>KREASI AUTO KENCANA, PT</v>
          </cell>
          <cell r="F268">
            <v>30</v>
          </cell>
        </row>
        <row r="269">
          <cell r="E269" t="str">
            <v>KUS KUS PUTRA PRAYASA, PT</v>
          </cell>
          <cell r="F269">
            <v>30</v>
          </cell>
        </row>
        <row r="270">
          <cell r="E270" t="str">
            <v>LENI</v>
          </cell>
          <cell r="F270">
            <v>30</v>
          </cell>
        </row>
        <row r="271">
          <cell r="E271" t="str">
            <v>LEOCO INDONESIA, PT</v>
          </cell>
          <cell r="F271">
            <v>30</v>
          </cell>
        </row>
        <row r="272">
          <cell r="E272" t="str">
            <v>LOTTE INDONESIA, PT</v>
          </cell>
          <cell r="F272">
            <v>30</v>
          </cell>
        </row>
        <row r="273">
          <cell r="E273" t="str">
            <v>LOTUS</v>
          </cell>
          <cell r="F273">
            <v>60</v>
          </cell>
        </row>
        <row r="274">
          <cell r="E274" t="str">
            <v>LOTUS</v>
          </cell>
          <cell r="F274">
            <v>60</v>
          </cell>
        </row>
        <row r="275">
          <cell r="E275" t="str">
            <v>LOTUS</v>
          </cell>
          <cell r="F275">
            <v>60</v>
          </cell>
        </row>
        <row r="276">
          <cell r="E276" t="str">
            <v>LOTUS</v>
          </cell>
          <cell r="F276">
            <v>60</v>
          </cell>
        </row>
        <row r="277">
          <cell r="E277" t="str">
            <v>LUCKY TOP, PT</v>
          </cell>
          <cell r="F277">
            <v>30</v>
          </cell>
        </row>
        <row r="278">
          <cell r="E278" t="str">
            <v>M. AFANDI</v>
          </cell>
          <cell r="F278">
            <v>30</v>
          </cell>
        </row>
        <row r="279">
          <cell r="E279" t="str">
            <v>MAHESA NIAGA JAYA, PT</v>
          </cell>
          <cell r="F279">
            <v>30</v>
          </cell>
        </row>
        <row r="280">
          <cell r="E280" t="str">
            <v>MAKRO INDONESIA</v>
          </cell>
          <cell r="F280">
            <v>60</v>
          </cell>
        </row>
        <row r="281">
          <cell r="E281" t="str">
            <v>MANDRA MAS INTERNATIONAL</v>
          </cell>
          <cell r="F281">
            <v>0</v>
          </cell>
        </row>
        <row r="282">
          <cell r="E282" t="str">
            <v>MANGGA DUA SQUARE</v>
          </cell>
          <cell r="F282">
            <v>30</v>
          </cell>
        </row>
        <row r="283">
          <cell r="E283" t="str">
            <v>MANYEN</v>
          </cell>
          <cell r="F283">
            <v>30</v>
          </cell>
        </row>
        <row r="284">
          <cell r="E284" t="str">
            <v>MARCEL</v>
          </cell>
          <cell r="F284">
            <v>30</v>
          </cell>
        </row>
        <row r="285">
          <cell r="E285" t="str">
            <v>MARCEL</v>
          </cell>
        </row>
        <row r="286">
          <cell r="E286" t="str">
            <v>MARGA MANDALASAKTI, PT</v>
          </cell>
          <cell r="F286">
            <v>30</v>
          </cell>
        </row>
        <row r="287">
          <cell r="E287" t="str">
            <v>Mariana Manurung</v>
          </cell>
          <cell r="F287">
            <v>30</v>
          </cell>
        </row>
        <row r="288">
          <cell r="E288" t="str">
            <v>MARIBAYA, CV</v>
          </cell>
          <cell r="F288">
            <v>30</v>
          </cell>
        </row>
        <row r="289">
          <cell r="E289" t="str">
            <v>MATAHARI PUTRA PRIMA Tbk</v>
          </cell>
          <cell r="F289">
            <v>30</v>
          </cell>
        </row>
        <row r="290">
          <cell r="E290" t="str">
            <v>MEDCO METHANOL BUNYU, PT</v>
          </cell>
          <cell r="F290">
            <v>30</v>
          </cell>
        </row>
        <row r="291">
          <cell r="E291" t="str">
            <v>MEDIFARMA, PT</v>
          </cell>
          <cell r="F291">
            <v>30</v>
          </cell>
        </row>
        <row r="292">
          <cell r="E292" t="str">
            <v>MEGA</v>
          </cell>
          <cell r="F292">
            <v>60</v>
          </cell>
        </row>
        <row r="293">
          <cell r="E293" t="str">
            <v>MEGA</v>
          </cell>
          <cell r="F293">
            <v>60</v>
          </cell>
        </row>
        <row r="294">
          <cell r="E294" t="str">
            <v>MEGA</v>
          </cell>
          <cell r="F294">
            <v>14</v>
          </cell>
        </row>
        <row r="295">
          <cell r="E295" t="str">
            <v>MEGA</v>
          </cell>
          <cell r="F295">
            <v>30</v>
          </cell>
        </row>
        <row r="296">
          <cell r="E296" t="str">
            <v>MERCK Tbk, PT</v>
          </cell>
          <cell r="F296">
            <v>30</v>
          </cell>
        </row>
        <row r="297">
          <cell r="E297" t="str">
            <v>MERPATI NUSANTARA AIRLINES, PT</v>
          </cell>
          <cell r="F297">
            <v>30</v>
          </cell>
        </row>
        <row r="298">
          <cell r="E298" t="str">
            <v>METRO</v>
          </cell>
          <cell r="F298">
            <v>60</v>
          </cell>
        </row>
        <row r="299">
          <cell r="E299" t="str">
            <v>MITRA</v>
          </cell>
          <cell r="F299">
            <v>60</v>
          </cell>
        </row>
        <row r="300">
          <cell r="E300" t="str">
            <v>MITRA GLOBAL TELKOM IND, PT</v>
          </cell>
          <cell r="F300">
            <v>30</v>
          </cell>
        </row>
        <row r="301">
          <cell r="E301" t="str">
            <v>MITRAIS, PT</v>
          </cell>
          <cell r="F301">
            <v>30</v>
          </cell>
        </row>
        <row r="302">
          <cell r="E302" t="str">
            <v>MITRAIS, PT</v>
          </cell>
        </row>
        <row r="303">
          <cell r="E303" t="str">
            <v>MORO DEPT STORE</v>
          </cell>
          <cell r="F303">
            <v>30</v>
          </cell>
        </row>
        <row r="304">
          <cell r="E304" t="str">
            <v>MSA CARGO</v>
          </cell>
          <cell r="F304">
            <v>30</v>
          </cell>
        </row>
        <row r="305">
          <cell r="E305" t="str">
            <v>MULIA PERTIWI</v>
          </cell>
          <cell r="F305">
            <v>30</v>
          </cell>
        </row>
        <row r="306">
          <cell r="E306" t="str">
            <v>MULTI PRIMA PERSADA</v>
          </cell>
          <cell r="F306">
            <v>30</v>
          </cell>
        </row>
        <row r="307">
          <cell r="E307" t="str">
            <v>MULTIMAS NABATI ASAHAN, PT</v>
          </cell>
          <cell r="F307">
            <v>30</v>
          </cell>
        </row>
        <row r="308">
          <cell r="E308" t="str">
            <v>MURINI SAMSAM, PT</v>
          </cell>
          <cell r="F308">
            <v>30</v>
          </cell>
        </row>
        <row r="309">
          <cell r="E309" t="str">
            <v>MUTIARA</v>
          </cell>
          <cell r="F309">
            <v>30</v>
          </cell>
        </row>
        <row r="310">
          <cell r="E310" t="str">
            <v>NATIONAL OILWELL INDONESIA, PT</v>
          </cell>
          <cell r="F310">
            <v>30</v>
          </cell>
        </row>
        <row r="311">
          <cell r="E311" t="str">
            <v>NEW RATNA MOTOR, PT</v>
          </cell>
          <cell r="F311">
            <v>30</v>
          </cell>
        </row>
        <row r="312">
          <cell r="E312" t="str">
            <v>Nia</v>
          </cell>
          <cell r="F312">
            <v>30</v>
          </cell>
        </row>
        <row r="313">
          <cell r="E313" t="str">
            <v>NUANSA BARU, CV</v>
          </cell>
          <cell r="F313">
            <v>30</v>
          </cell>
        </row>
        <row r="314">
          <cell r="E314" t="str">
            <v>NURUL</v>
          </cell>
          <cell r="F314">
            <v>30</v>
          </cell>
        </row>
        <row r="315">
          <cell r="E315" t="str">
            <v>OI SJAHVATAR. S. SILKAR</v>
          </cell>
          <cell r="F315">
            <v>30</v>
          </cell>
        </row>
        <row r="316">
          <cell r="E316" t="str">
            <v>OTSUKA INDONESIA, PT</v>
          </cell>
          <cell r="F316">
            <v>30</v>
          </cell>
        </row>
        <row r="317">
          <cell r="E317" t="str">
            <v>PAJAK GAMBIR</v>
          </cell>
          <cell r="F317">
            <v>30</v>
          </cell>
        </row>
        <row r="318">
          <cell r="E318" t="str">
            <v>PAMAPERSADA NUSANTARA, PT</v>
          </cell>
          <cell r="F318">
            <v>30</v>
          </cell>
        </row>
        <row r="319">
          <cell r="E319" t="str">
            <v>PANCURAN CAHAYA W</v>
          </cell>
          <cell r="F319">
            <v>30</v>
          </cell>
        </row>
        <row r="320">
          <cell r="E320" t="str">
            <v>PANDAN SARI CITRA MULIA, PT</v>
          </cell>
          <cell r="F320">
            <v>30</v>
          </cell>
        </row>
        <row r="321">
          <cell r="E321" t="str">
            <v>PANDU ELIN SEJAHTERA, PT</v>
          </cell>
          <cell r="F321">
            <v>30</v>
          </cell>
        </row>
        <row r="322">
          <cell r="E322" t="str">
            <v>PANDUSIWI SENTOSA, PT</v>
          </cell>
          <cell r="F322">
            <v>30</v>
          </cell>
        </row>
        <row r="323">
          <cell r="E323" t="str">
            <v>PANORAMA INDAH</v>
          </cell>
          <cell r="F323">
            <v>30</v>
          </cell>
        </row>
        <row r="324">
          <cell r="E324" t="str">
            <v>PASARAYA SULTAN AGUNG</v>
          </cell>
          <cell r="F324">
            <v>14</v>
          </cell>
        </row>
        <row r="325">
          <cell r="E325" t="str">
            <v>Paulus</v>
          </cell>
          <cell r="F325">
            <v>30</v>
          </cell>
        </row>
        <row r="326">
          <cell r="E326" t="str">
            <v>PD SINAR BULAN</v>
          </cell>
          <cell r="F326">
            <v>30</v>
          </cell>
        </row>
        <row r="327">
          <cell r="E327" t="str">
            <v>PDAM KOTA SURABAYA</v>
          </cell>
          <cell r="F327">
            <v>30</v>
          </cell>
        </row>
        <row r="328">
          <cell r="E328" t="str">
            <v>PEMERINTAH KABUPATEN NABIRE</v>
          </cell>
          <cell r="F328">
            <v>30</v>
          </cell>
        </row>
        <row r="329">
          <cell r="E329" t="str">
            <v>PENGUSAHAAN DAERAH, PT</v>
          </cell>
          <cell r="F329">
            <v>30</v>
          </cell>
        </row>
        <row r="330">
          <cell r="E330" t="str">
            <v>PERHIMPUNAN MOBIL</v>
          </cell>
          <cell r="F330">
            <v>30</v>
          </cell>
        </row>
        <row r="331">
          <cell r="E331" t="str">
            <v>PERKEBUNAN MILANO, PT</v>
          </cell>
          <cell r="F331">
            <v>30</v>
          </cell>
        </row>
        <row r="332">
          <cell r="E332" t="str">
            <v>PERKEBUNAN NUSANTARA, PT</v>
          </cell>
          <cell r="F332">
            <v>30</v>
          </cell>
        </row>
        <row r="333">
          <cell r="E333" t="str">
            <v>PERSERO JAKARTA INDUSTRIAL ESTATE PULO GADUNG, PT</v>
          </cell>
          <cell r="F333">
            <v>30</v>
          </cell>
        </row>
        <row r="334">
          <cell r="E334" t="str">
            <v>PERSERO PT. TELEKOMUNIKASI</v>
          </cell>
          <cell r="F334">
            <v>30</v>
          </cell>
        </row>
        <row r="335">
          <cell r="E335" t="str">
            <v>PERSERO VIRAMA KARYA</v>
          </cell>
          <cell r="F335">
            <v>30</v>
          </cell>
        </row>
        <row r="336">
          <cell r="E336" t="str">
            <v>PERTAMINA</v>
          </cell>
          <cell r="F336">
            <v>30</v>
          </cell>
        </row>
        <row r="337">
          <cell r="E337" t="str">
            <v>PERTAMINA</v>
          </cell>
          <cell r="F337">
            <v>30</v>
          </cell>
        </row>
        <row r="338">
          <cell r="E338" t="str">
            <v>PERTAMINA</v>
          </cell>
          <cell r="F338">
            <v>30</v>
          </cell>
        </row>
        <row r="339">
          <cell r="E339" t="str">
            <v>PERTAMINA</v>
          </cell>
          <cell r="F339">
            <v>30</v>
          </cell>
        </row>
        <row r="340">
          <cell r="E340" t="str">
            <v>PERTAMINA</v>
          </cell>
          <cell r="F340">
            <v>30</v>
          </cell>
        </row>
        <row r="341">
          <cell r="E341" t="str">
            <v>PERTAMINA</v>
          </cell>
          <cell r="F341">
            <v>30</v>
          </cell>
        </row>
        <row r="342">
          <cell r="E342" t="str">
            <v>PERTAMINA</v>
          </cell>
          <cell r="F342">
            <v>30</v>
          </cell>
        </row>
        <row r="343">
          <cell r="E343" t="str">
            <v>PERTAMINA</v>
          </cell>
          <cell r="F343">
            <v>30</v>
          </cell>
        </row>
        <row r="344">
          <cell r="E344" t="str">
            <v>PERTAMINA</v>
          </cell>
          <cell r="F344">
            <v>30</v>
          </cell>
        </row>
        <row r="345">
          <cell r="E345" t="str">
            <v>PERTAMINA</v>
          </cell>
          <cell r="F345">
            <v>30</v>
          </cell>
        </row>
        <row r="346">
          <cell r="E346" t="str">
            <v>PERTAMINA</v>
          </cell>
          <cell r="F346">
            <v>30</v>
          </cell>
        </row>
        <row r="347">
          <cell r="E347" t="str">
            <v>PERTAMINA</v>
          </cell>
          <cell r="F347">
            <v>30</v>
          </cell>
        </row>
        <row r="348">
          <cell r="E348" t="str">
            <v>PERTAMINA</v>
          </cell>
          <cell r="F348">
            <v>30</v>
          </cell>
        </row>
        <row r="349">
          <cell r="E349" t="str">
            <v>PLAZA SURABAYA</v>
          </cell>
          <cell r="F349">
            <v>60</v>
          </cell>
        </row>
        <row r="350">
          <cell r="E350" t="str">
            <v>PLD 98 (IBU ALITA.D)</v>
          </cell>
          <cell r="F350">
            <v>30</v>
          </cell>
        </row>
        <row r="351">
          <cell r="E351" t="str">
            <v>PRADONO</v>
          </cell>
          <cell r="F351">
            <v>30</v>
          </cell>
        </row>
        <row r="352">
          <cell r="E352" t="str">
            <v>PRAKARSA GUNAWAN &amp; SON, PT</v>
          </cell>
          <cell r="F352">
            <v>30</v>
          </cell>
        </row>
        <row r="353">
          <cell r="E353" t="str">
            <v>PRASASTI KARYA SENTOSA, PT</v>
          </cell>
          <cell r="F353">
            <v>30</v>
          </cell>
        </row>
        <row r="354">
          <cell r="E354" t="str">
            <v>PRIMA ANEKA SARANA, PT</v>
          </cell>
          <cell r="F354">
            <v>30</v>
          </cell>
        </row>
        <row r="355">
          <cell r="E355" t="str">
            <v>PROBESCO</v>
          </cell>
          <cell r="F355">
            <v>30</v>
          </cell>
        </row>
        <row r="356">
          <cell r="E356" t="str">
            <v>PROBESCO</v>
          </cell>
          <cell r="F356">
            <v>30</v>
          </cell>
        </row>
        <row r="357">
          <cell r="E357" t="str">
            <v>PROJECT MANAGEMENT</v>
          </cell>
          <cell r="F357">
            <v>30</v>
          </cell>
        </row>
        <row r="358">
          <cell r="E358" t="str">
            <v>PT. DOS NI ROHA</v>
          </cell>
          <cell r="F358">
            <v>30</v>
          </cell>
        </row>
        <row r="359">
          <cell r="E359" t="str">
            <v>PT.NINDYA KARYA DEVISI KONSTUKSI &amp; PROPERTI</v>
          </cell>
          <cell r="F359">
            <v>30</v>
          </cell>
        </row>
        <row r="360">
          <cell r="E360" t="str">
            <v>PULO MAS JAYA, PT</v>
          </cell>
          <cell r="F360">
            <v>30</v>
          </cell>
        </row>
        <row r="361">
          <cell r="E361" t="str">
            <v>PURNA SENTANA BAJA, PT</v>
          </cell>
          <cell r="F361">
            <v>30</v>
          </cell>
        </row>
        <row r="362">
          <cell r="E362" t="str">
            <v>PUTRAMAS MULIASANTOSA, PT</v>
          </cell>
          <cell r="F362">
            <v>30</v>
          </cell>
        </row>
        <row r="363">
          <cell r="E363" t="str">
            <v>RAHARDJO</v>
          </cell>
          <cell r="F363">
            <v>30</v>
          </cell>
        </row>
        <row r="364">
          <cell r="E364" t="str">
            <v>RAJAWALI NUSANTARA INDONESIA</v>
          </cell>
          <cell r="F364">
            <v>30</v>
          </cell>
        </row>
        <row r="365">
          <cell r="E365" t="str">
            <v>RAJAWALI NUSINDO</v>
          </cell>
          <cell r="F365">
            <v>30</v>
          </cell>
        </row>
        <row r="366">
          <cell r="E366" t="str">
            <v>RAKA TAILOR/DIDIN</v>
          </cell>
          <cell r="F366">
            <v>30</v>
          </cell>
        </row>
        <row r="367">
          <cell r="E367" t="str">
            <v>RAMAYANA/ROBINSON</v>
          </cell>
          <cell r="F367">
            <v>60</v>
          </cell>
        </row>
        <row r="368">
          <cell r="E368" t="str">
            <v>RATIH KARYA</v>
          </cell>
          <cell r="F368">
            <v>30</v>
          </cell>
        </row>
        <row r="369">
          <cell r="E369" t="str">
            <v>RIMO</v>
          </cell>
          <cell r="F369">
            <v>90</v>
          </cell>
        </row>
        <row r="370">
          <cell r="E370" t="str">
            <v>RIMO</v>
          </cell>
          <cell r="F370">
            <v>90</v>
          </cell>
        </row>
        <row r="371">
          <cell r="E371" t="str">
            <v>RINI</v>
          </cell>
          <cell r="F371">
            <v>30</v>
          </cell>
        </row>
        <row r="372">
          <cell r="E372" t="str">
            <v>RIZQIA JAYA</v>
          </cell>
          <cell r="F372">
            <v>30</v>
          </cell>
        </row>
        <row r="373">
          <cell r="E373" t="str">
            <v>ROB/RMY SEMARANG</v>
          </cell>
          <cell r="F373">
            <v>60</v>
          </cell>
        </row>
        <row r="374">
          <cell r="E374" t="str">
            <v>ROBINSON</v>
          </cell>
          <cell r="F374">
            <v>60</v>
          </cell>
        </row>
        <row r="375">
          <cell r="E375" t="str">
            <v>ROSE AGENCY</v>
          </cell>
          <cell r="F375">
            <v>30</v>
          </cell>
        </row>
        <row r="376">
          <cell r="E376" t="str">
            <v>RUMAH SAKIT</v>
          </cell>
          <cell r="F376">
            <v>30</v>
          </cell>
        </row>
        <row r="377">
          <cell r="E377" t="str">
            <v>RUMAH SAKIT</v>
          </cell>
          <cell r="F377">
            <v>30</v>
          </cell>
        </row>
        <row r="378">
          <cell r="E378" t="str">
            <v>RUMAH SAKIT</v>
          </cell>
          <cell r="F378">
            <v>30</v>
          </cell>
        </row>
        <row r="379">
          <cell r="E379" t="str">
            <v>RUMAH SAKIT</v>
          </cell>
          <cell r="F379">
            <v>30</v>
          </cell>
        </row>
        <row r="380">
          <cell r="E380" t="str">
            <v>RUMAH SAKIT</v>
          </cell>
          <cell r="F380">
            <v>30</v>
          </cell>
        </row>
        <row r="381">
          <cell r="E381" t="str">
            <v>RUMAH SAKIT</v>
          </cell>
          <cell r="F381">
            <v>30</v>
          </cell>
        </row>
        <row r="382">
          <cell r="E382" t="str">
            <v>RUMAH SAKIT</v>
          </cell>
          <cell r="F382">
            <v>30</v>
          </cell>
        </row>
        <row r="383">
          <cell r="E383" t="str">
            <v>RUMAH SAKIT</v>
          </cell>
          <cell r="F383">
            <v>30</v>
          </cell>
        </row>
        <row r="384">
          <cell r="E384" t="str">
            <v>SADIKUN NIAGAMAS RAYA, PT</v>
          </cell>
          <cell r="F384">
            <v>30</v>
          </cell>
        </row>
        <row r="385">
          <cell r="E385" t="str">
            <v>SAMSUL</v>
          </cell>
          <cell r="F385">
            <v>30</v>
          </cell>
        </row>
        <row r="386">
          <cell r="E386" t="str">
            <v>SAMSUNG ELECTRONICS INDONESIA, PT</v>
          </cell>
          <cell r="F386">
            <v>30</v>
          </cell>
        </row>
        <row r="387">
          <cell r="E387" t="str">
            <v>SANTOSO TEGUH SAKTI, PT</v>
          </cell>
          <cell r="F387">
            <v>30</v>
          </cell>
        </row>
        <row r="388">
          <cell r="E388" t="str">
            <v>SARASA NUGRAHA TBK (CMT), PT</v>
          </cell>
          <cell r="F388">
            <v>30</v>
          </cell>
        </row>
        <row r="389">
          <cell r="E389" t="str">
            <v>SARI HUSADA Tbk, PT</v>
          </cell>
          <cell r="F389">
            <v>30</v>
          </cell>
        </row>
        <row r="390">
          <cell r="E390" t="str">
            <v>SARI WANGI AEA, PT</v>
          </cell>
          <cell r="F390">
            <v>30</v>
          </cell>
        </row>
        <row r="391">
          <cell r="E391" t="str">
            <v>SARINAH</v>
          </cell>
          <cell r="F391">
            <v>60</v>
          </cell>
        </row>
        <row r="392">
          <cell r="E392" t="str">
            <v>SARINAH</v>
          </cell>
          <cell r="F392">
            <v>60</v>
          </cell>
        </row>
        <row r="393">
          <cell r="E393" t="str">
            <v>SARINAH</v>
          </cell>
          <cell r="F393">
            <v>60</v>
          </cell>
        </row>
        <row r="394">
          <cell r="E394" t="str">
            <v>SEBAKAS KARYA ELECTRIC, PT</v>
          </cell>
          <cell r="F394">
            <v>30</v>
          </cell>
        </row>
        <row r="395">
          <cell r="E395" t="str">
            <v>SEKOCI INDORATU</v>
          </cell>
          <cell r="F395">
            <v>30</v>
          </cell>
        </row>
        <row r="396">
          <cell r="E396" t="str">
            <v>SEKOCI INDORATU</v>
          </cell>
        </row>
        <row r="397">
          <cell r="E397" t="str">
            <v>SELULAR NUSANTARA PRATAMA, PT</v>
          </cell>
          <cell r="F397">
            <v>30</v>
          </cell>
        </row>
        <row r="398">
          <cell r="E398" t="str">
            <v>SEMEN CIBINONG Tbk, PT</v>
          </cell>
          <cell r="F398">
            <v>30</v>
          </cell>
        </row>
        <row r="399">
          <cell r="E399" t="str">
            <v>SENTANA ADIDAYA PRATAMA, PT</v>
          </cell>
          <cell r="F399">
            <v>30</v>
          </cell>
        </row>
        <row r="400">
          <cell r="E400" t="str">
            <v>SENTUL LEADERSHIP DEVELOPMENT CENTER (SLDC)</v>
          </cell>
          <cell r="F400">
            <v>30</v>
          </cell>
        </row>
        <row r="401">
          <cell r="E401" t="str">
            <v>SERASI ADIBUSANA, PT</v>
          </cell>
          <cell r="F401">
            <v>30</v>
          </cell>
        </row>
        <row r="402">
          <cell r="E402" t="str">
            <v>SFA BARANG HILANG</v>
          </cell>
          <cell r="F402">
            <v>0</v>
          </cell>
        </row>
        <row r="403">
          <cell r="E403" t="str">
            <v>SHANGRI-LA HOTEL</v>
          </cell>
          <cell r="F403">
            <v>30</v>
          </cell>
        </row>
        <row r="404">
          <cell r="E404" t="str">
            <v>SHARP</v>
          </cell>
          <cell r="F404">
            <v>30</v>
          </cell>
        </row>
        <row r="405">
          <cell r="E405" t="str">
            <v>SHARP</v>
          </cell>
          <cell r="F405">
            <v>30</v>
          </cell>
        </row>
        <row r="406">
          <cell r="E406" t="str">
            <v>SHARP</v>
          </cell>
          <cell r="F406">
            <v>30</v>
          </cell>
        </row>
        <row r="407">
          <cell r="E407" t="str">
            <v>SHIELDS INDONESIA, PT</v>
          </cell>
          <cell r="F407">
            <v>30</v>
          </cell>
        </row>
        <row r="408">
          <cell r="E408" t="str">
            <v>SHOW ROOM</v>
          </cell>
          <cell r="F408">
            <v>0</v>
          </cell>
        </row>
        <row r="409">
          <cell r="E409" t="str">
            <v>SHOW ROOM</v>
          </cell>
          <cell r="F409">
            <v>0</v>
          </cell>
        </row>
        <row r="410">
          <cell r="E410" t="str">
            <v>SHOW ROOM</v>
          </cell>
          <cell r="F410">
            <v>0</v>
          </cell>
        </row>
        <row r="411">
          <cell r="E411" t="str">
            <v>SHOW ROOM</v>
          </cell>
          <cell r="F411">
            <v>0</v>
          </cell>
        </row>
        <row r="412">
          <cell r="E412" t="str">
            <v>SHOW ROOM</v>
          </cell>
          <cell r="F412">
            <v>0</v>
          </cell>
        </row>
        <row r="413">
          <cell r="E413" t="str">
            <v>SHOW ROOM</v>
          </cell>
          <cell r="F413">
            <v>0</v>
          </cell>
        </row>
        <row r="414">
          <cell r="E414" t="str">
            <v>SHOW ROOM</v>
          </cell>
          <cell r="F414">
            <v>0</v>
          </cell>
        </row>
        <row r="415">
          <cell r="E415" t="str">
            <v>SHOW ROOM</v>
          </cell>
          <cell r="F415">
            <v>0</v>
          </cell>
        </row>
        <row r="416">
          <cell r="E416" t="str">
            <v>SHOW ROOM</v>
          </cell>
          <cell r="F416">
            <v>0</v>
          </cell>
        </row>
        <row r="417">
          <cell r="E417" t="str">
            <v>SHOW ROOM</v>
          </cell>
        </row>
        <row r="418">
          <cell r="E418" t="str">
            <v>SINARSIAK DIANPERMAI, PT</v>
          </cell>
          <cell r="F418">
            <v>30</v>
          </cell>
        </row>
        <row r="419">
          <cell r="E419" t="str">
            <v>SINDU</v>
          </cell>
          <cell r="F419">
            <v>30</v>
          </cell>
        </row>
        <row r="420">
          <cell r="E420" t="str">
            <v>SINTA PRIMA FEEDMILL, PT</v>
          </cell>
          <cell r="F420">
            <v>30</v>
          </cell>
        </row>
        <row r="421">
          <cell r="E421" t="str">
            <v>SMK PERGURUAN CIKINI</v>
          </cell>
          <cell r="F421">
            <v>30</v>
          </cell>
        </row>
        <row r="422">
          <cell r="E422" t="str">
            <v>SMP RICCI</v>
          </cell>
          <cell r="F422">
            <v>30</v>
          </cell>
        </row>
        <row r="423">
          <cell r="E423" t="str">
            <v>SNS</v>
          </cell>
          <cell r="F423">
            <v>30</v>
          </cell>
        </row>
        <row r="424">
          <cell r="E424" t="str">
            <v>SNS</v>
          </cell>
          <cell r="F424">
            <v>30</v>
          </cell>
        </row>
        <row r="425">
          <cell r="E425" t="str">
            <v>SNS</v>
          </cell>
          <cell r="F425">
            <v>30</v>
          </cell>
        </row>
        <row r="426">
          <cell r="E426" t="str">
            <v>SNS</v>
          </cell>
          <cell r="F426">
            <v>30</v>
          </cell>
        </row>
        <row r="427">
          <cell r="E427" t="str">
            <v>SNS</v>
          </cell>
          <cell r="F427">
            <v>30</v>
          </cell>
        </row>
        <row r="428">
          <cell r="E428" t="str">
            <v>SNS</v>
          </cell>
          <cell r="F428">
            <v>30</v>
          </cell>
        </row>
        <row r="429">
          <cell r="E429" t="str">
            <v>SNS</v>
          </cell>
          <cell r="F429">
            <v>30</v>
          </cell>
        </row>
        <row r="430">
          <cell r="E430" t="str">
            <v>SNS</v>
          </cell>
          <cell r="F430">
            <v>30</v>
          </cell>
        </row>
        <row r="431">
          <cell r="E431" t="str">
            <v>SNS</v>
          </cell>
          <cell r="F431">
            <v>30</v>
          </cell>
        </row>
        <row r="432">
          <cell r="E432" t="str">
            <v>SNS</v>
          </cell>
          <cell r="F432">
            <v>30</v>
          </cell>
        </row>
        <row r="433">
          <cell r="E433" t="str">
            <v>SNS</v>
          </cell>
          <cell r="F433">
            <v>30</v>
          </cell>
        </row>
        <row r="434">
          <cell r="E434" t="str">
            <v>SNS</v>
          </cell>
          <cell r="F434">
            <v>30</v>
          </cell>
        </row>
        <row r="435">
          <cell r="E435" t="str">
            <v>SNS</v>
          </cell>
          <cell r="F435">
            <v>30</v>
          </cell>
        </row>
        <row r="436">
          <cell r="E436" t="str">
            <v>SNS</v>
          </cell>
          <cell r="F436">
            <v>30</v>
          </cell>
        </row>
        <row r="437">
          <cell r="E437" t="str">
            <v>SNS</v>
          </cell>
          <cell r="F437">
            <v>30</v>
          </cell>
        </row>
        <row r="438">
          <cell r="E438" t="str">
            <v>SNS</v>
          </cell>
          <cell r="F438">
            <v>30</v>
          </cell>
        </row>
        <row r="439">
          <cell r="E439" t="str">
            <v>SNS</v>
          </cell>
          <cell r="F439">
            <v>30</v>
          </cell>
        </row>
        <row r="440">
          <cell r="E440" t="str">
            <v>SOEWARNO</v>
          </cell>
          <cell r="F440">
            <v>30</v>
          </cell>
        </row>
        <row r="441">
          <cell r="E441" t="str">
            <v>SOFYAN IRAWAN</v>
          </cell>
          <cell r="F441">
            <v>30</v>
          </cell>
        </row>
        <row r="442">
          <cell r="E442" t="str">
            <v>SOGO</v>
          </cell>
          <cell r="F442">
            <v>60</v>
          </cell>
        </row>
        <row r="443">
          <cell r="E443" t="str">
            <v>SOGO</v>
          </cell>
        </row>
        <row r="444">
          <cell r="E444" t="str">
            <v>SOGO</v>
          </cell>
        </row>
        <row r="445">
          <cell r="E445" t="str">
            <v>SRI RATU I SEMARANG</v>
          </cell>
          <cell r="F445">
            <v>60</v>
          </cell>
        </row>
        <row r="446">
          <cell r="E446" t="str">
            <v>STEKPI</v>
          </cell>
          <cell r="F446">
            <v>30</v>
          </cell>
        </row>
        <row r="447">
          <cell r="E447" t="str">
            <v>STIE IBII</v>
          </cell>
          <cell r="F447">
            <v>30</v>
          </cell>
        </row>
        <row r="448">
          <cell r="E448" t="str">
            <v>SUCOFINDO (PERSERO), PT</v>
          </cell>
          <cell r="F448">
            <v>30</v>
          </cell>
        </row>
        <row r="449">
          <cell r="E449" t="str">
            <v>SUHATMOHADJI</v>
          </cell>
          <cell r="F449">
            <v>30</v>
          </cell>
        </row>
        <row r="450">
          <cell r="E450" t="str">
            <v>SUJENDRO</v>
          </cell>
          <cell r="F450">
            <v>30</v>
          </cell>
        </row>
        <row r="451">
          <cell r="E451" t="str">
            <v>SUKA FAJAR, PT</v>
          </cell>
          <cell r="F451">
            <v>30</v>
          </cell>
        </row>
        <row r="452">
          <cell r="E452" t="str">
            <v>SUMALINDO LESTARI JAYA, PT</v>
          </cell>
          <cell r="F452">
            <v>30</v>
          </cell>
        </row>
        <row r="453">
          <cell r="E453" t="str">
            <v>SUMANTRI</v>
          </cell>
          <cell r="F453">
            <v>30</v>
          </cell>
        </row>
        <row r="454">
          <cell r="E454" t="str">
            <v>SUMERI</v>
          </cell>
          <cell r="F454">
            <v>30</v>
          </cell>
        </row>
        <row r="455">
          <cell r="E455" t="str">
            <v>SURYA PELANGI NUSANTARA, PT</v>
          </cell>
          <cell r="F455">
            <v>30</v>
          </cell>
        </row>
        <row r="456">
          <cell r="E456" t="str">
            <v>SUZUYA</v>
          </cell>
          <cell r="F456">
            <v>60</v>
          </cell>
        </row>
        <row r="457">
          <cell r="E457" t="str">
            <v>SUZUYA</v>
          </cell>
          <cell r="F457">
            <v>60</v>
          </cell>
        </row>
        <row r="458">
          <cell r="E458" t="str">
            <v>SUZUYA</v>
          </cell>
          <cell r="F458">
            <v>60</v>
          </cell>
        </row>
        <row r="459">
          <cell r="E459" t="str">
            <v>SUZUYA</v>
          </cell>
          <cell r="F459">
            <v>60</v>
          </cell>
        </row>
        <row r="460">
          <cell r="E460" t="str">
            <v>SYAMSUDIN LUBIS</v>
          </cell>
          <cell r="F460">
            <v>30</v>
          </cell>
        </row>
        <row r="461">
          <cell r="E461" t="str">
            <v>TELKOM</v>
          </cell>
          <cell r="F461">
            <v>30</v>
          </cell>
        </row>
        <row r="462">
          <cell r="E462" t="str">
            <v>TELKOM</v>
          </cell>
          <cell r="F462">
            <v>30</v>
          </cell>
        </row>
        <row r="463">
          <cell r="E463" t="str">
            <v>TELKOM</v>
          </cell>
          <cell r="F463">
            <v>30</v>
          </cell>
        </row>
        <row r="464">
          <cell r="E464" t="str">
            <v>TELKOM</v>
          </cell>
          <cell r="F464">
            <v>30</v>
          </cell>
        </row>
        <row r="465">
          <cell r="E465" t="str">
            <v>TELKOM</v>
          </cell>
          <cell r="F465">
            <v>30</v>
          </cell>
        </row>
        <row r="466">
          <cell r="E466" t="str">
            <v>TELKOM</v>
          </cell>
          <cell r="F466">
            <v>30</v>
          </cell>
        </row>
        <row r="467">
          <cell r="E467" t="str">
            <v>TELKOM</v>
          </cell>
          <cell r="F467">
            <v>30</v>
          </cell>
        </row>
        <row r="468">
          <cell r="E468" t="str">
            <v>TELKOM</v>
          </cell>
          <cell r="F468">
            <v>30</v>
          </cell>
        </row>
        <row r="469">
          <cell r="E469" t="str">
            <v>TELKOM</v>
          </cell>
          <cell r="F469">
            <v>30</v>
          </cell>
        </row>
        <row r="470">
          <cell r="E470" t="str">
            <v>THE FIRST NATIONAL GLASSWARE LIMITED, PT</v>
          </cell>
          <cell r="F470">
            <v>30</v>
          </cell>
        </row>
        <row r="471">
          <cell r="E471" t="str">
            <v>THIESS, PT</v>
          </cell>
          <cell r="F471">
            <v>30</v>
          </cell>
        </row>
        <row r="472">
          <cell r="E472" t="str">
            <v>TIARA DEWATA</v>
          </cell>
          <cell r="F472">
            <v>60</v>
          </cell>
        </row>
        <row r="473">
          <cell r="E473" t="str">
            <v>TIRTACIPTA MULYAPERSADA</v>
          </cell>
          <cell r="F473">
            <v>30</v>
          </cell>
        </row>
        <row r="474">
          <cell r="E474" t="str">
            <v>TOYOTOMI PERSADA, PT</v>
          </cell>
          <cell r="F474">
            <v>30</v>
          </cell>
        </row>
        <row r="475">
          <cell r="E475" t="str">
            <v>TRAKTOR NUSANTARA, PT</v>
          </cell>
          <cell r="F475">
            <v>30</v>
          </cell>
        </row>
        <row r="476">
          <cell r="E476" t="str">
            <v>TREND IN</v>
          </cell>
          <cell r="F476">
            <v>60</v>
          </cell>
        </row>
        <row r="477">
          <cell r="E477" t="str">
            <v>TRI MEGAH</v>
          </cell>
          <cell r="F477">
            <v>30</v>
          </cell>
        </row>
        <row r="478">
          <cell r="E478" t="str">
            <v>TRI TEGUH MANUNGGAL SEJATI, PT</v>
          </cell>
          <cell r="F478">
            <v>30</v>
          </cell>
        </row>
        <row r="479">
          <cell r="E479" t="str">
            <v>TRIWARGA DIAN SAKTI, PT</v>
          </cell>
        </row>
        <row r="480">
          <cell r="E480" t="str">
            <v>TUNGGAL SILA FARMA, PT</v>
          </cell>
          <cell r="F480">
            <v>30</v>
          </cell>
        </row>
        <row r="481">
          <cell r="E481" t="str">
            <v>U.D.EMPAT LIMA</v>
          </cell>
          <cell r="F481">
            <v>30</v>
          </cell>
        </row>
        <row r="482">
          <cell r="E482" t="str">
            <v>UNITED TRACTORS Tbk, PT</v>
          </cell>
          <cell r="F482">
            <v>30</v>
          </cell>
        </row>
        <row r="483">
          <cell r="E483" t="str">
            <v>UNIVERSITAS</v>
          </cell>
          <cell r="F483">
            <v>30</v>
          </cell>
        </row>
        <row r="484">
          <cell r="E484" t="str">
            <v>UNIVERSITAS</v>
          </cell>
          <cell r="F484">
            <v>30</v>
          </cell>
        </row>
        <row r="485">
          <cell r="E485" t="str">
            <v>UNIVERSITAS</v>
          </cell>
          <cell r="F485">
            <v>30</v>
          </cell>
        </row>
        <row r="486">
          <cell r="E486" t="str">
            <v>USAHA MULIA KARYA WISESA</v>
          </cell>
          <cell r="F486">
            <v>30</v>
          </cell>
        </row>
        <row r="487">
          <cell r="E487" t="str">
            <v>WIDATRA BHAKTI, PT</v>
          </cell>
          <cell r="F487">
            <v>30</v>
          </cell>
        </row>
        <row r="488">
          <cell r="E488" t="str">
            <v>WYETH INDONESIA, PT</v>
          </cell>
          <cell r="F488">
            <v>30</v>
          </cell>
        </row>
        <row r="489">
          <cell r="E489" t="str">
            <v>YAMAHA MUSIK INDONESIA (DISTRIBUTOR), PT</v>
          </cell>
          <cell r="F489">
            <v>30</v>
          </cell>
        </row>
        <row r="490">
          <cell r="E490" t="str">
            <v>YANTI</v>
          </cell>
          <cell r="F490">
            <v>30</v>
          </cell>
        </row>
        <row r="491">
          <cell r="E491" t="str">
            <v>YAYASAN</v>
          </cell>
          <cell r="F491">
            <v>30</v>
          </cell>
        </row>
        <row r="492">
          <cell r="E492" t="str">
            <v>YAYASAN</v>
          </cell>
          <cell r="F492">
            <v>30</v>
          </cell>
        </row>
        <row r="493">
          <cell r="E493" t="str">
            <v>YAYASAN</v>
          </cell>
          <cell r="F493">
            <v>30</v>
          </cell>
        </row>
        <row r="494">
          <cell r="E494" t="str">
            <v>YAYASAN</v>
          </cell>
          <cell r="F494">
            <v>30</v>
          </cell>
        </row>
        <row r="495">
          <cell r="E495" t="str">
            <v>YKK ZIPPER INDONESIA, PT</v>
          </cell>
          <cell r="F495">
            <v>30</v>
          </cell>
        </row>
        <row r="496">
          <cell r="E496" t="str">
            <v>YOGYA</v>
          </cell>
          <cell r="F496">
            <v>60</v>
          </cell>
        </row>
        <row r="497">
          <cell r="E497" t="str">
            <v>YOGYA</v>
          </cell>
          <cell r="F497">
            <v>60</v>
          </cell>
        </row>
        <row r="498">
          <cell r="E498" t="str">
            <v>YOGYA</v>
          </cell>
          <cell r="F498">
            <v>60</v>
          </cell>
        </row>
        <row r="499">
          <cell r="E499" t="str">
            <v>YOGYA</v>
          </cell>
          <cell r="F499">
            <v>60</v>
          </cell>
        </row>
        <row r="500">
          <cell r="E500" t="str">
            <v>YOGYA</v>
          </cell>
          <cell r="F500">
            <v>60</v>
          </cell>
        </row>
        <row r="501">
          <cell r="E501" t="str">
            <v>YOGYA</v>
          </cell>
          <cell r="F501">
            <v>60</v>
          </cell>
        </row>
        <row r="502">
          <cell r="E502" t="str">
            <v>YOGYA</v>
          </cell>
          <cell r="F502">
            <v>60</v>
          </cell>
        </row>
        <row r="503">
          <cell r="E503" t="str">
            <v>YOGYA</v>
          </cell>
          <cell r="F503">
            <v>60</v>
          </cell>
        </row>
        <row r="504">
          <cell r="E504" t="str">
            <v>YOGYA</v>
          </cell>
          <cell r="F504">
            <v>60</v>
          </cell>
        </row>
        <row r="505">
          <cell r="E505" t="str">
            <v>YOGYA</v>
          </cell>
          <cell r="F505">
            <v>60</v>
          </cell>
        </row>
        <row r="506">
          <cell r="E506" t="str">
            <v>YOGYA</v>
          </cell>
          <cell r="F506">
            <v>60</v>
          </cell>
        </row>
        <row r="507">
          <cell r="E507" t="str">
            <v>YOGYA</v>
          </cell>
          <cell r="F507">
            <v>60</v>
          </cell>
        </row>
        <row r="508">
          <cell r="E508" t="str">
            <v>YOGYA</v>
          </cell>
          <cell r="F508">
            <v>60</v>
          </cell>
        </row>
        <row r="509">
          <cell r="E509" t="str">
            <v>YOGYA</v>
          </cell>
          <cell r="F509">
            <v>60</v>
          </cell>
        </row>
        <row r="510">
          <cell r="E510" t="str">
            <v>YOGYA</v>
          </cell>
          <cell r="F510">
            <v>60</v>
          </cell>
        </row>
        <row r="511">
          <cell r="E511" t="str">
            <v>YOGYA</v>
          </cell>
          <cell r="F511">
            <v>60</v>
          </cell>
        </row>
        <row r="512">
          <cell r="E512" t="str">
            <v>YOSHWA GROSIR</v>
          </cell>
          <cell r="F512">
            <v>30</v>
          </cell>
        </row>
        <row r="513">
          <cell r="E513" t="str">
            <v>YUDHI IKRAR SEJATI, PT</v>
          </cell>
          <cell r="F513">
            <v>30</v>
          </cell>
        </row>
        <row r="514">
          <cell r="E514" t="str">
            <v>YUKI</v>
          </cell>
          <cell r="F514">
            <v>90</v>
          </cell>
        </row>
        <row r="515">
          <cell r="E515" t="str">
            <v>YUKI</v>
          </cell>
          <cell r="F515">
            <v>90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nd"/>
      <sheetName val="Dept code"/>
      <sheetName val="Chart of Account"/>
      <sheetName val="Data"/>
      <sheetName val="TB"/>
      <sheetName val="Comm View"/>
      <sheetName val="IS SUM 2008"/>
      <sheetName val="IS"/>
      <sheetName val="BS"/>
      <sheetName val="BD COGS"/>
      <sheetName val="Exp"/>
      <sheetName val="Lamp"/>
      <sheetName val="DCF"/>
      <sheetName val="ICF"/>
      <sheetName val="FCF"/>
      <sheetName val="Ratio"/>
      <sheetName val="Fin Stmt"/>
      <sheetName val="Detail Sales &amp; COGS"/>
      <sheetName val="GA"/>
      <sheetName val="03 DPD"/>
      <sheetName val="14 DC"/>
      <sheetName val="15 F&amp;A"/>
      <sheetName val="16 P&amp;GA"/>
      <sheetName val="17 IT"/>
      <sheetName val="30 MC"/>
      <sheetName val="40 MDv"/>
      <sheetName val="41 Proc"/>
      <sheetName val="18-29 SROOM"/>
      <sheetName val="21 VL"/>
      <sheetName val="22 HM"/>
      <sheetName val="23 SM"/>
      <sheetName val="24 CK"/>
      <sheetName val="25 VST"/>
      <sheetName val="26 CG1"/>
      <sheetName val="27 CG2"/>
      <sheetName val="28 CG3"/>
      <sheetName val="29 COM"/>
      <sheetName val="30 CG1 Lama"/>
      <sheetName val="31 VH"/>
      <sheetName val="32 AP"/>
      <sheetName val="33 GB"/>
      <sheetName val="51 DN"/>
      <sheetName val="52 LL"/>
      <sheetName val="53 LANG"/>
      <sheetName val="90 Others"/>
      <sheetName val="TB Detail 2601"/>
      <sheetName val="TB Detail 2601 (CAD AUDITED)"/>
      <sheetName val="TB Detail 2602"/>
      <sheetName val="TB Detail 2603"/>
      <sheetName val="TB Detail 2604"/>
      <sheetName val="TB Detail 2605"/>
      <sheetName val="TB Detail 2606"/>
      <sheetName val="TB Detail 2607"/>
      <sheetName val="TB Detail 2608"/>
      <sheetName val="TB Detail 2609"/>
      <sheetName val="TB Detail 2610"/>
      <sheetName val="TB Detail 2611"/>
      <sheetName val="TB Detail 2612"/>
      <sheetName val="TB Detail 2613"/>
      <sheetName val="#REF"/>
      <sheetName val="Customer"/>
      <sheetName val="Data_Umum"/>
      <sheetName val="#REF!"/>
      <sheetName val="Sum All"/>
      <sheetName val=""/>
      <sheetName val="CustomerList"/>
    </sheetNames>
    <sheetDataSet>
      <sheetData sheetId="0">
        <row r="2">
          <cell r="G2">
            <v>1</v>
          </cell>
        </row>
      </sheetData>
      <sheetData sheetId="1" refreshError="1">
        <row r="6">
          <cell r="E6">
            <v>0</v>
          </cell>
          <cell r="F6" t="str">
            <v>Default</v>
          </cell>
          <cell r="G6">
            <v>5</v>
          </cell>
          <cell r="H6" t="str">
            <v>May 2009</v>
          </cell>
          <cell r="I6" t="str">
            <v>May</v>
          </cell>
          <cell r="J6" t="str">
            <v>2 Months to</v>
          </cell>
        </row>
        <row r="7">
          <cell r="E7">
            <v>1</v>
          </cell>
          <cell r="F7" t="str">
            <v>Untuk Brand &amp; Institusi</v>
          </cell>
          <cell r="G7">
            <v>6</v>
          </cell>
          <cell r="H7" t="str">
            <v>June 2009</v>
          </cell>
          <cell r="I7" t="str">
            <v>June</v>
          </cell>
          <cell r="J7" t="str">
            <v>3 Months to</v>
          </cell>
        </row>
        <row r="8">
          <cell r="E8">
            <v>2</v>
          </cell>
          <cell r="F8" t="str">
            <v>SFA &amp; Store Operation</v>
          </cell>
          <cell r="G8" t="str">
            <v xml:space="preserve">Wiji+Shinta &amp; Yudi </v>
          </cell>
          <cell r="H8" t="str">
            <v>July 2009</v>
          </cell>
          <cell r="I8" t="str">
            <v>July</v>
          </cell>
          <cell r="J8" t="str">
            <v>4 Months to</v>
          </cell>
        </row>
        <row r="9">
          <cell r="E9">
            <v>3</v>
          </cell>
          <cell r="F9" t="str">
            <v>Designer</v>
          </cell>
          <cell r="G9" t="str">
            <v>Linda</v>
          </cell>
          <cell r="H9" t="str">
            <v>August 2009</v>
          </cell>
          <cell r="I9" t="str">
            <v>August</v>
          </cell>
          <cell r="J9" t="str">
            <v>5 Months to</v>
          </cell>
        </row>
        <row r="10">
          <cell r="E10">
            <v>4</v>
          </cell>
          <cell r="F10" t="str">
            <v>TIDAK AKTIF (Per 16 Januari 2006)</v>
          </cell>
          <cell r="G10">
            <v>9</v>
          </cell>
          <cell r="H10" t="str">
            <v>September 2009</v>
          </cell>
          <cell r="I10">
            <v>38353</v>
          </cell>
          <cell r="J10">
            <v>38733</v>
          </cell>
        </row>
        <row r="11">
          <cell r="E11">
            <v>5</v>
          </cell>
          <cell r="F11" t="str">
            <v>TIDAK AKTIF (Per 16 Januari 2006)</v>
          </cell>
          <cell r="G11">
            <v>10</v>
          </cell>
          <cell r="H11" t="str">
            <v>October 2009</v>
          </cell>
          <cell r="I11">
            <v>38353</v>
          </cell>
          <cell r="J11">
            <v>38733</v>
          </cell>
        </row>
        <row r="12">
          <cell r="E12">
            <v>6</v>
          </cell>
          <cell r="F12" t="str">
            <v>Factory</v>
          </cell>
          <cell r="G12" t="str">
            <v>Melly Gunawan</v>
          </cell>
          <cell r="H12" t="str">
            <v>November 2009</v>
          </cell>
          <cell r="I12" t="str">
            <v>November</v>
          </cell>
          <cell r="J12" t="str">
            <v>8 Months to</v>
          </cell>
        </row>
        <row r="13">
          <cell r="E13">
            <v>7</v>
          </cell>
          <cell r="F13" t="str">
            <v>TIDAK AKTIF (Per 16 Januari 2006)</v>
          </cell>
          <cell r="G13">
            <v>12</v>
          </cell>
          <cell r="H13" t="str">
            <v>December 2009</v>
          </cell>
          <cell r="I13" t="str">
            <v>December</v>
          </cell>
          <cell r="J13">
            <v>38733</v>
          </cell>
        </row>
        <row r="14">
          <cell r="E14">
            <v>8</v>
          </cell>
          <cell r="F14" t="str">
            <v>TIDAK AKTIF (Per 16 Januari 2006)</v>
          </cell>
          <cell r="J14">
            <v>38733</v>
          </cell>
        </row>
        <row r="15">
          <cell r="E15">
            <v>9</v>
          </cell>
          <cell r="F15" t="str">
            <v>TIDAK AKTIF (Per 16 Januari 2006)</v>
          </cell>
          <cell r="I15">
            <v>38353</v>
          </cell>
          <cell r="J15">
            <v>38733</v>
          </cell>
        </row>
        <row r="16">
          <cell r="E16">
            <v>10</v>
          </cell>
          <cell r="F16" t="str">
            <v>TIDAK AKTIF (Per 16 Januari 2006)</v>
          </cell>
          <cell r="I16">
            <v>38353</v>
          </cell>
          <cell r="J16">
            <v>38733</v>
          </cell>
        </row>
        <row r="17">
          <cell r="E17">
            <v>11</v>
          </cell>
          <cell r="F17" t="str">
            <v>TIDAK AKTIF (Per 16 Januari 2006)</v>
          </cell>
          <cell r="I17">
            <v>38353</v>
          </cell>
          <cell r="J17">
            <v>38733</v>
          </cell>
        </row>
        <row r="18">
          <cell r="E18">
            <v>12</v>
          </cell>
          <cell r="F18" t="str">
            <v>TIDAK AKTIF (Per 16 Januari 2006)</v>
          </cell>
          <cell r="J18">
            <v>38733</v>
          </cell>
        </row>
        <row r="19">
          <cell r="E19">
            <v>13</v>
          </cell>
          <cell r="F19" t="str">
            <v>PPIC</v>
          </cell>
          <cell r="G19" t="str">
            <v>Ella Rosita</v>
          </cell>
        </row>
        <row r="20">
          <cell r="E20">
            <v>14</v>
          </cell>
          <cell r="F20" t="str">
            <v>Distribution Center</v>
          </cell>
          <cell r="G20" t="str">
            <v>Edy Oey</v>
          </cell>
        </row>
        <row r="21">
          <cell r="E21">
            <v>15</v>
          </cell>
          <cell r="F21" t="str">
            <v>Finance &amp; Administration</v>
          </cell>
          <cell r="G21" t="str">
            <v>Julia</v>
          </cell>
        </row>
        <row r="22">
          <cell r="E22">
            <v>16</v>
          </cell>
          <cell r="F22" t="str">
            <v>General Affair &amp; Personel</v>
          </cell>
          <cell r="G22" t="str">
            <v>Gaby Eman</v>
          </cell>
        </row>
        <row r="23">
          <cell r="E23">
            <v>17</v>
          </cell>
          <cell r="F23" t="str">
            <v>Information Technology</v>
          </cell>
          <cell r="G23" t="str">
            <v>Leny Yap</v>
          </cell>
        </row>
        <row r="24">
          <cell r="E24">
            <v>18</v>
          </cell>
          <cell r="F24" t="str">
            <v>BBI Pulo Gadung</v>
          </cell>
          <cell r="G24" t="str">
            <v>Own Strore</v>
          </cell>
          <cell r="H24" t="str">
            <v>Pulo Gadung</v>
          </cell>
          <cell r="I24">
            <v>38930</v>
          </cell>
        </row>
        <row r="25">
          <cell r="E25">
            <v>19</v>
          </cell>
          <cell r="F25" t="str">
            <v>Atrium Senen (HM)</v>
          </cell>
          <cell r="G25" t="str">
            <v>Own Strore</v>
          </cell>
          <cell r="H25" t="str">
            <v>Jakarta</v>
          </cell>
          <cell r="I25">
            <v>38930</v>
          </cell>
        </row>
        <row r="26">
          <cell r="E26">
            <v>20</v>
          </cell>
          <cell r="F26" t="str">
            <v>Mal SKA (VL,HM,SM)</v>
          </cell>
          <cell r="G26" t="str">
            <v>Own Strore</v>
          </cell>
          <cell r="H26" t="str">
            <v>Pekan Baru</v>
          </cell>
          <cell r="I26">
            <v>38930</v>
          </cell>
        </row>
        <row r="27">
          <cell r="E27">
            <v>21</v>
          </cell>
          <cell r="F27" t="str">
            <v>Palembang Trade Centre (VL,HM)</v>
          </cell>
          <cell r="G27" t="str">
            <v>Own Strore</v>
          </cell>
          <cell r="H27" t="str">
            <v>Palembang</v>
          </cell>
          <cell r="I27">
            <v>38930</v>
          </cell>
        </row>
        <row r="28">
          <cell r="E28">
            <v>22</v>
          </cell>
          <cell r="F28" t="str">
            <v>Mal Artha Gading (VL,HM,SM,VH,AP)</v>
          </cell>
          <cell r="G28" t="str">
            <v>Own Strore</v>
          </cell>
          <cell r="H28" t="str">
            <v>Jakarta</v>
          </cell>
          <cell r="I28">
            <v>38930</v>
          </cell>
        </row>
        <row r="29">
          <cell r="E29">
            <v>23</v>
          </cell>
          <cell r="F29" t="str">
            <v>Mal SKA ext.1 (VD,Lyla)</v>
          </cell>
          <cell r="G29" t="str">
            <v>Own Strore</v>
          </cell>
          <cell r="H29" t="str">
            <v>Pekan Baru</v>
          </cell>
          <cell r="I29">
            <v>38930</v>
          </cell>
        </row>
        <row r="30">
          <cell r="E30">
            <v>24</v>
          </cell>
          <cell r="F30" t="str">
            <v>Cibubur Junction (VL,HM)</v>
          </cell>
          <cell r="G30" t="str">
            <v>Own Strore</v>
          </cell>
          <cell r="H30" t="str">
            <v>Cibubur</v>
          </cell>
          <cell r="I30">
            <v>38930</v>
          </cell>
        </row>
        <row r="31">
          <cell r="E31">
            <v>25</v>
          </cell>
          <cell r="F31" t="str">
            <v>Mal Panakkukang (VL,HM)</v>
          </cell>
          <cell r="G31" t="str">
            <v>Own Strore</v>
          </cell>
          <cell r="H31" t="str">
            <v>Makassar</v>
          </cell>
          <cell r="I31">
            <v>38930</v>
          </cell>
        </row>
        <row r="32">
          <cell r="E32">
            <v>26</v>
          </cell>
          <cell r="F32" t="str">
            <v>Mal Metropolitan (HM)</v>
          </cell>
          <cell r="G32" t="str">
            <v>Own Strore</v>
          </cell>
          <cell r="H32" t="str">
            <v>Bekasi</v>
          </cell>
          <cell r="I32">
            <v>38930</v>
          </cell>
        </row>
        <row r="33">
          <cell r="E33">
            <v>27</v>
          </cell>
          <cell r="F33" t="str">
            <v>Mal Metropolitan (VL,VD)</v>
          </cell>
          <cell r="G33" t="str">
            <v>Own Strore</v>
          </cell>
          <cell r="H33" t="str">
            <v>Bekasi</v>
          </cell>
          <cell r="I33">
            <v>38930</v>
          </cell>
        </row>
        <row r="34">
          <cell r="E34">
            <v>28</v>
          </cell>
          <cell r="F34" t="str">
            <v>Margo City (VL,VD,HM)</v>
          </cell>
          <cell r="G34" t="str">
            <v>Own Strore</v>
          </cell>
          <cell r="H34" t="str">
            <v>Depok</v>
          </cell>
          <cell r="I34">
            <v>38930</v>
          </cell>
        </row>
        <row r="35">
          <cell r="E35">
            <v>29</v>
          </cell>
          <cell r="F35" t="str">
            <v>I Gusti Ngurah Rai (AP)</v>
          </cell>
          <cell r="G35" t="str">
            <v>Own Strore</v>
          </cell>
          <cell r="H35" t="str">
            <v>Bali</v>
          </cell>
          <cell r="I35">
            <v>39203</v>
          </cell>
        </row>
        <row r="36">
          <cell r="E36">
            <v>30</v>
          </cell>
          <cell r="F36" t="str">
            <v>Marketing &amp; Communication</v>
          </cell>
          <cell r="I36">
            <v>39203</v>
          </cell>
          <cell r="J36">
            <v>39448</v>
          </cell>
        </row>
        <row r="37">
          <cell r="E37">
            <v>31</v>
          </cell>
          <cell r="F37" t="str">
            <v>Pacific Place Jakarta (CK)</v>
          </cell>
          <cell r="G37" t="str">
            <v>Own Strore</v>
          </cell>
          <cell r="H37" t="str">
            <v>Jakarta</v>
          </cell>
          <cell r="I37">
            <v>39448</v>
          </cell>
        </row>
        <row r="38">
          <cell r="E38">
            <v>32</v>
          </cell>
          <cell r="F38" t="str">
            <v>Pasar Baru Square Balikpapan (VL,HM)</v>
          </cell>
          <cell r="G38" t="str">
            <v>Own Strore</v>
          </cell>
          <cell r="H38" t="str">
            <v>Balikpapan</v>
          </cell>
          <cell r="I38">
            <v>39479</v>
          </cell>
        </row>
        <row r="39">
          <cell r="E39">
            <v>33</v>
          </cell>
          <cell r="F39" t="str">
            <v>Megamal Pluit (AP)</v>
          </cell>
          <cell r="G39" t="str">
            <v>Own Strore</v>
          </cell>
          <cell r="H39" t="str">
            <v>Jakarta</v>
          </cell>
          <cell r="I39" t="str">
            <v>?</v>
          </cell>
        </row>
        <row r="40">
          <cell r="E40">
            <v>40</v>
          </cell>
          <cell r="F40" t="str">
            <v>Management Development</v>
          </cell>
          <cell r="G40" t="str">
            <v>Tresna</v>
          </cell>
          <cell r="I40">
            <v>39448</v>
          </cell>
        </row>
        <row r="41">
          <cell r="E41">
            <v>41</v>
          </cell>
          <cell r="F41" t="str">
            <v>Procurement</v>
          </cell>
          <cell r="G41" t="str">
            <v>?</v>
          </cell>
          <cell r="I41">
            <v>39448</v>
          </cell>
        </row>
        <row r="42">
          <cell r="E42">
            <v>51</v>
          </cell>
          <cell r="F42" t="str">
            <v>TIDAK AKTIF (Per 16 Januari 2006)</v>
          </cell>
          <cell r="I42">
            <v>38353</v>
          </cell>
          <cell r="J42">
            <v>38733</v>
          </cell>
        </row>
        <row r="43">
          <cell r="E43">
            <v>52</v>
          </cell>
          <cell r="F43" t="str">
            <v>TIDAK AKTIF (Per 16 Januari 2006)</v>
          </cell>
          <cell r="I43">
            <v>38353</v>
          </cell>
          <cell r="J43">
            <v>38733</v>
          </cell>
        </row>
        <row r="44">
          <cell r="E44">
            <v>53</v>
          </cell>
          <cell r="F44" t="str">
            <v>TIDAK AKTIF (Per 16 Januari 2006)</v>
          </cell>
          <cell r="J44">
            <v>38733</v>
          </cell>
        </row>
        <row r="45">
          <cell r="E45">
            <v>54</v>
          </cell>
          <cell r="F45" t="str">
            <v>TIDAK AKTIF (Per 16 Januari 2006)</v>
          </cell>
          <cell r="J45">
            <v>38733</v>
          </cell>
        </row>
      </sheetData>
      <sheetData sheetId="2"/>
      <sheetData sheetId="3" refreshError="1">
        <row r="2">
          <cell r="G2">
            <v>1</v>
          </cell>
          <cell r="H2" t="str">
            <v>January 2009</v>
          </cell>
          <cell r="I2" t="str">
            <v>January</v>
          </cell>
          <cell r="J2" t="str">
            <v>10 Months to</v>
          </cell>
          <cell r="K2">
            <v>31</v>
          </cell>
        </row>
        <row r="3">
          <cell r="G3">
            <v>2</v>
          </cell>
          <cell r="H3" t="str">
            <v>February 2009</v>
          </cell>
          <cell r="I3" t="str">
            <v>February</v>
          </cell>
          <cell r="J3" t="str">
            <v>11 Months to</v>
          </cell>
          <cell r="K3">
            <v>28</v>
          </cell>
        </row>
        <row r="4">
          <cell r="G4">
            <v>3</v>
          </cell>
          <cell r="H4" t="str">
            <v>March 2009</v>
          </cell>
          <cell r="I4" t="str">
            <v>March</v>
          </cell>
          <cell r="J4" t="str">
            <v>12 Months to</v>
          </cell>
          <cell r="K4">
            <v>31</v>
          </cell>
        </row>
        <row r="5">
          <cell r="G5">
            <v>4</v>
          </cell>
          <cell r="H5" t="str">
            <v>April 2009</v>
          </cell>
          <cell r="I5" t="str">
            <v>April</v>
          </cell>
          <cell r="J5" t="str">
            <v>1 Month to</v>
          </cell>
          <cell r="K5">
            <v>30</v>
          </cell>
        </row>
        <row r="6">
          <cell r="G6">
            <v>5</v>
          </cell>
          <cell r="H6" t="str">
            <v>May 2009</v>
          </cell>
          <cell r="I6" t="str">
            <v>May</v>
          </cell>
          <cell r="J6" t="str">
            <v>2 Months to</v>
          </cell>
          <cell r="K6">
            <v>31</v>
          </cell>
        </row>
        <row r="7">
          <cell r="G7">
            <v>6</v>
          </cell>
          <cell r="H7" t="str">
            <v>June 2009</v>
          </cell>
          <cell r="I7" t="str">
            <v>June</v>
          </cell>
          <cell r="J7" t="str">
            <v>3 Months to</v>
          </cell>
          <cell r="K7">
            <v>30</v>
          </cell>
        </row>
        <row r="8">
          <cell r="G8">
            <v>7</v>
          </cell>
          <cell r="H8" t="str">
            <v>July 2009</v>
          </cell>
          <cell r="I8" t="str">
            <v>July</v>
          </cell>
          <cell r="J8" t="str">
            <v>4 Months to</v>
          </cell>
          <cell r="K8">
            <v>31</v>
          </cell>
        </row>
        <row r="9">
          <cell r="G9">
            <v>8</v>
          </cell>
          <cell r="H9" t="str">
            <v>August 2009</v>
          </cell>
          <cell r="I9" t="str">
            <v>August</v>
          </cell>
          <cell r="J9" t="str">
            <v>5 Months to</v>
          </cell>
          <cell r="K9">
            <v>31</v>
          </cell>
        </row>
        <row r="10">
          <cell r="G10">
            <v>9</v>
          </cell>
          <cell r="H10" t="str">
            <v>September 2009</v>
          </cell>
          <cell r="I10" t="str">
            <v>September</v>
          </cell>
          <cell r="J10" t="str">
            <v>6 Months to</v>
          </cell>
          <cell r="K10">
            <v>30</v>
          </cell>
        </row>
        <row r="11">
          <cell r="G11">
            <v>10</v>
          </cell>
          <cell r="H11" t="str">
            <v>October 2009</v>
          </cell>
          <cell r="I11" t="str">
            <v>October</v>
          </cell>
          <cell r="J11" t="str">
            <v>7 Months to</v>
          </cell>
          <cell r="K11">
            <v>31</v>
          </cell>
        </row>
        <row r="12">
          <cell r="G12">
            <v>11</v>
          </cell>
          <cell r="H12" t="str">
            <v>November 2009</v>
          </cell>
          <cell r="I12" t="str">
            <v>November</v>
          </cell>
          <cell r="J12" t="str">
            <v>8 Months to</v>
          </cell>
          <cell r="K12">
            <v>30</v>
          </cell>
        </row>
        <row r="13">
          <cell r="G13">
            <v>12</v>
          </cell>
          <cell r="H13" t="str">
            <v>December 2009</v>
          </cell>
          <cell r="I13" t="str">
            <v>December</v>
          </cell>
          <cell r="J13" t="str">
            <v>9 Months to</v>
          </cell>
          <cell r="K13">
            <v>31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urrent"/>
      <sheetName val="PL"/>
      <sheetName val="PRASS99"/>
      <sheetName val="Input"/>
      <sheetName val="Résultats"/>
      <sheetName val="A u g"/>
      <sheetName val="Marshal"/>
      <sheetName val="Sub Acc"/>
      <sheetName val="tb1"/>
      <sheetName val="table"/>
      <sheetName val="data"/>
      <sheetName val="Module2"/>
      <sheetName val="FRN"/>
      <sheetName val="0220"/>
      <sheetName val="K-5"/>
      <sheetName val="#REF"/>
      <sheetName val="Individual Gross Profit J - Aug"/>
      <sheetName val="PL (MONTHLY)"/>
      <sheetName val="Ex_Rate"/>
      <sheetName val="corp tax"/>
      <sheetName val="U-3.1.1 telephone"/>
      <sheetName val="DATA WP"/>
      <sheetName val="Art 23"/>
      <sheetName val="SD"/>
      <sheetName val="BEP"/>
      <sheetName val="9"/>
      <sheetName val="VC.4"/>
      <sheetName val="G.3.2.1 Rekon PPN In Premix"/>
      <sheetName val="REKAP PPH 21"/>
      <sheetName val="1Q_97"/>
      <sheetName val="CSG Overhead"/>
      <sheetName val="Plant Overhead"/>
      <sheetName val="Sch 16.1"/>
      <sheetName val="Sch 17.1"/>
      <sheetName val="Sch 14.2"/>
      <sheetName val="Sch 22.2"/>
      <sheetName val="Sch 22.4"/>
      <sheetName val="Sch 3.1"/>
      <sheetName val="Tax Rate 2012"/>
      <sheetName val="Premi Iuran"/>
      <sheetName val="Q-PC1"/>
      <sheetName val="Q-PC2"/>
      <sheetName val="Sch_16_1"/>
      <sheetName val="Sch_17_1"/>
      <sheetName val="Sch_14_2"/>
      <sheetName val="Sch_22_2"/>
      <sheetName val="Sch_22_4"/>
      <sheetName val="Sch_3_1"/>
      <sheetName val="Art_23"/>
      <sheetName val="Sub_Acc"/>
      <sheetName val="A_u_g"/>
      <sheetName val="corp_tax"/>
      <sheetName val="Tax_Rate_2012"/>
      <sheetName val="Premi_Iuran"/>
      <sheetName val="U-3_1_1_telephone"/>
      <sheetName val="BCA_01"/>
      <sheetName val="PP_Letter 389N"/>
    </sheetNames>
    <sheetDataSet>
      <sheetData sheetId="0" refreshError="1">
        <row r="5">
          <cell r="D5" t="str">
            <v>SEPARATE SOFTWARE</v>
          </cell>
          <cell r="G5" t="str">
            <v>File name</v>
          </cell>
        </row>
        <row r="6">
          <cell r="D6" t="str">
            <v>Commercial reports - Actual</v>
          </cell>
          <cell r="G6" t="str">
            <v>PCDM91</v>
          </cell>
        </row>
        <row r="7">
          <cell r="D7" t="str">
            <v>Commercial reports - Budget</v>
          </cell>
          <cell r="G7" t="str">
            <v>PCQP</v>
          </cell>
        </row>
        <row r="8">
          <cell r="D8" t="str">
            <v>Operational reports (ERG)</v>
          </cell>
          <cell r="G8" t="str">
            <v>C: SDS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receip"/>
      <sheetName val="receip-consump"/>
      <sheetName val="receip-vendor"/>
      <sheetName val="consump"/>
      <sheetName val="Sheet1"/>
      <sheetName val="Sheet2"/>
      <sheetName val="Sheet3"/>
      <sheetName val="Ex-Rate"/>
      <sheetName val="EXC-R2004"/>
      <sheetName val="note"/>
      <sheetName val="Irregular Income"/>
      <sheetName val="FE-1770.P1"/>
      <sheetName val="B"/>
      <sheetName val="Rinc"/>
      <sheetName val="NAP"/>
      <sheetName val="P&amp;L98"/>
      <sheetName val="Marshal"/>
      <sheetName val="Ageing of HypoTax"/>
      <sheetName val="GeneralInfo"/>
      <sheetName val="Macro1"/>
      <sheetName val="附件21-1"/>
      <sheetName val="附件11"/>
      <sheetName val="Permanent info"/>
      <sheetName val="Cash-0204"/>
      <sheetName val="ACRCONT"/>
      <sheetName val="9"/>
      <sheetName val="Ex_Rate"/>
      <sheetName val="BWD"/>
      <sheetName val="Assumptions"/>
      <sheetName val="Scenario&amp;Sensitivity"/>
      <sheetName val="Mine Assumptions"/>
      <sheetName val="BUT-1"/>
      <sheetName val="HEX-A"/>
      <sheetName val="HEX-E"/>
      <sheetName val="I-BUT"/>
      <sheetName val="RD I-BUT"/>
      <sheetName val="TblGorups"/>
      <sheetName val="Other Current"/>
      <sheetName val="Other YTD"/>
      <sheetName val="FM-April"/>
      <sheetName val="fiscal depr(E)"/>
      <sheetName val="SUMMARY"/>
      <sheetName val="Irregular_Income"/>
      <sheetName val="FE-1770_P1"/>
      <sheetName val="Ageing_of_HypoTax"/>
      <sheetName val="Mine_Assumptions"/>
      <sheetName val="RD_I-BUT"/>
      <sheetName val="Other_Current"/>
      <sheetName val="Other_YTD"/>
      <sheetName val="Workshop Tools"/>
      <sheetName val="I.4.1 (2)"/>
      <sheetName val="Budget"/>
      <sheetName val="Source"/>
      <sheetName val="Utlz03"/>
      <sheetName val="TBM"/>
      <sheetName val="GL"/>
      <sheetName val="Prepaid PPH 23-SAP"/>
      <sheetName val="trf-d-w"/>
      <sheetName val="trf d-i"/>
      <sheetName val="EX RATE"/>
      <sheetName val="KODE"/>
      <sheetName val="LOOKUP"/>
      <sheetName val="DWP"/>
      <sheetName val="C1 NOV"/>
      <sheetName val="WBS1"/>
      <sheetName val="Master"/>
      <sheetName val="BS_Recon"/>
      <sheetName val="STOCK"/>
      <sheetName val="EXC-R"/>
      <sheetName val="SFKLN"/>
      <sheetName val="NZ_BS"/>
      <sheetName val="TW_BS"/>
      <sheetName val="KAEF"/>
      <sheetName val="K.1.1.1 HGU"/>
      <sheetName val="COVER"/>
      <sheetName val="Jan-Nov 04"/>
      <sheetName val="TRIAL Balance"/>
      <sheetName val="Sheet8"/>
      <sheetName val="Input"/>
      <sheetName val="Tab"/>
    </sheetNames>
    <sheetDataSet>
      <sheetData sheetId="0" refreshError="1">
        <row r="23">
          <cell r="R23" t="str">
            <v>*) include water drained 12.60 Tons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(2)"/>
      <sheetName val="DATA"/>
      <sheetName val="JANUARI"/>
      <sheetName val="FEBRUARI"/>
      <sheetName val="MARET"/>
      <sheetName val="APRIL"/>
      <sheetName val="MEI"/>
      <sheetName val="JUNI"/>
      <sheetName val="JULI"/>
      <sheetName val="AGUSTUS"/>
      <sheetName val="SEPTEMBER"/>
      <sheetName val="OKTOBER"/>
      <sheetName val="NOPEMBER"/>
      <sheetName val="DESEMBER"/>
      <sheetName val="SPT MASA"/>
      <sheetName val="SSP (5)"/>
      <sheetName val="REKAP BULANAN"/>
      <sheetName val="EVALUASI"/>
      <sheetName val="21-A"/>
      <sheetName val="data-21-A"/>
      <sheetName val="21-A12"/>
      <sheetName val="Ex-Rate"/>
      <sheetName val="2002"/>
      <sheetName val="Journal Template"/>
      <sheetName val="CustomerList"/>
    </sheetNames>
    <sheetDataSet>
      <sheetData sheetId="0">
        <row r="1">
          <cell r="T1">
            <v>1</v>
          </cell>
          <cell r="U1" t="str">
            <v>seribu</v>
          </cell>
        </row>
        <row r="5">
          <cell r="T5">
            <v>0</v>
          </cell>
        </row>
        <row r="6">
          <cell r="T6" t="str">
            <v>000</v>
          </cell>
          <cell r="U6" t="str">
            <v/>
          </cell>
          <cell r="V6" t="str">
            <v/>
          </cell>
        </row>
        <row r="7">
          <cell r="V7" t="str">
            <v/>
          </cell>
        </row>
        <row r="8">
          <cell r="T8">
            <v>1</v>
          </cell>
          <cell r="U8" t="str">
            <v>Satu</v>
          </cell>
          <cell r="V8" t="str">
            <v>puluh</v>
          </cell>
        </row>
        <row r="9">
          <cell r="T9">
            <v>2</v>
          </cell>
          <cell r="U9" t="str">
            <v>Dua</v>
          </cell>
          <cell r="V9" t="str">
            <v>puluh</v>
          </cell>
          <cell r="W9" t="str">
            <v>ribu</v>
          </cell>
        </row>
        <row r="10">
          <cell r="T10">
            <v>3</v>
          </cell>
          <cell r="U10" t="str">
            <v>Tiga</v>
          </cell>
          <cell r="V10" t="str">
            <v>puluh</v>
          </cell>
          <cell r="W10" t="str">
            <v>ribu</v>
          </cell>
        </row>
        <row r="11">
          <cell r="T11">
            <v>4</v>
          </cell>
          <cell r="U11" t="str">
            <v>Empat</v>
          </cell>
          <cell r="V11" t="str">
            <v>puluh</v>
          </cell>
          <cell r="W11" t="str">
            <v>ribu</v>
          </cell>
        </row>
        <row r="12">
          <cell r="T12">
            <v>5</v>
          </cell>
          <cell r="U12" t="str">
            <v>Lima</v>
          </cell>
          <cell r="V12" t="str">
            <v>puluh</v>
          </cell>
          <cell r="W12" t="str">
            <v>ribu</v>
          </cell>
        </row>
        <row r="13">
          <cell r="T13">
            <v>6</v>
          </cell>
          <cell r="U13" t="str">
            <v>Enam</v>
          </cell>
          <cell r="V13" t="str">
            <v>puluh</v>
          </cell>
          <cell r="W13" t="str">
            <v>ribu</v>
          </cell>
        </row>
        <row r="14">
          <cell r="T14">
            <v>7</v>
          </cell>
          <cell r="U14" t="str">
            <v>Tujuh</v>
          </cell>
          <cell r="V14" t="str">
            <v>puluh</v>
          </cell>
          <cell r="W14" t="str">
            <v>ribu</v>
          </cell>
        </row>
        <row r="15">
          <cell r="T15">
            <v>8</v>
          </cell>
          <cell r="U15" t="str">
            <v>Delapan</v>
          </cell>
          <cell r="V15" t="str">
            <v>puluh</v>
          </cell>
          <cell r="W15" t="str">
            <v>ribu</v>
          </cell>
        </row>
        <row r="16">
          <cell r="T16">
            <v>9</v>
          </cell>
          <cell r="U16" t="str">
            <v>Sembilan</v>
          </cell>
          <cell r="V16" t="str">
            <v>puluh</v>
          </cell>
          <cell r="W16" t="str">
            <v>ribu</v>
          </cell>
        </row>
        <row r="17">
          <cell r="T17">
            <v>10</v>
          </cell>
          <cell r="U17" t="str">
            <v>Sepuluh</v>
          </cell>
          <cell r="W17" t="str">
            <v>ribu</v>
          </cell>
        </row>
        <row r="18">
          <cell r="T18">
            <v>11</v>
          </cell>
          <cell r="U18" t="str">
            <v>Sebelas</v>
          </cell>
          <cell r="W18" t="str">
            <v>ribu</v>
          </cell>
        </row>
        <row r="19">
          <cell r="T19">
            <v>12</v>
          </cell>
          <cell r="U19" t="str">
            <v>Dua belas</v>
          </cell>
          <cell r="W19" t="str">
            <v>ribu</v>
          </cell>
        </row>
        <row r="20">
          <cell r="T20">
            <v>13</v>
          </cell>
          <cell r="U20" t="str">
            <v>Tiga belas</v>
          </cell>
          <cell r="W20" t="str">
            <v>ribu</v>
          </cell>
        </row>
        <row r="21">
          <cell r="T21">
            <v>14</v>
          </cell>
          <cell r="U21" t="str">
            <v>Empat belas</v>
          </cell>
          <cell r="W21" t="str">
            <v>ribu</v>
          </cell>
        </row>
        <row r="22">
          <cell r="T22">
            <v>15</v>
          </cell>
          <cell r="U22" t="str">
            <v>Lima belas</v>
          </cell>
          <cell r="W22" t="str">
            <v>ribu</v>
          </cell>
        </row>
        <row r="23">
          <cell r="T23">
            <v>16</v>
          </cell>
          <cell r="U23" t="str">
            <v>Enam belas</v>
          </cell>
          <cell r="W23" t="str">
            <v>ribu</v>
          </cell>
        </row>
        <row r="24">
          <cell r="T24">
            <v>17</v>
          </cell>
          <cell r="U24" t="str">
            <v>Tujuh belas</v>
          </cell>
          <cell r="W24" t="str">
            <v>ribu</v>
          </cell>
        </row>
        <row r="25">
          <cell r="T25">
            <v>18</v>
          </cell>
          <cell r="U25" t="str">
            <v>Delapan belas</v>
          </cell>
          <cell r="W25" t="str">
            <v>ribu</v>
          </cell>
        </row>
        <row r="26">
          <cell r="T26">
            <v>19</v>
          </cell>
          <cell r="U26" t="str">
            <v>Sembilan belas</v>
          </cell>
          <cell r="W26" t="str">
            <v>ribu</v>
          </cell>
        </row>
        <row r="27">
          <cell r="T27">
            <v>20</v>
          </cell>
          <cell r="U27" t="str">
            <v xml:space="preserve">Dua puluh </v>
          </cell>
          <cell r="V27" t="str">
            <v>nm</v>
          </cell>
          <cell r="W27" t="str">
            <v>ribu</v>
          </cell>
        </row>
        <row r="28">
          <cell r="T28">
            <v>21</v>
          </cell>
          <cell r="U28" t="str">
            <v>Dua puluh Satu</v>
          </cell>
          <cell r="V28" t="str">
            <v>nm</v>
          </cell>
          <cell r="W28" t="str">
            <v>ribu</v>
          </cell>
        </row>
        <row r="29">
          <cell r="T29">
            <v>22</v>
          </cell>
          <cell r="U29" t="str">
            <v>Dua puluh Dua</v>
          </cell>
          <cell r="V29" t="str">
            <v>nm</v>
          </cell>
          <cell r="W29" t="str">
            <v>ribu</v>
          </cell>
        </row>
        <row r="30">
          <cell r="T30">
            <v>23</v>
          </cell>
          <cell r="U30" t="str">
            <v>Dua puluh Tiga</v>
          </cell>
          <cell r="V30" t="str">
            <v>nm</v>
          </cell>
          <cell r="W30" t="str">
            <v>ribu</v>
          </cell>
        </row>
        <row r="31">
          <cell r="T31">
            <v>24</v>
          </cell>
          <cell r="U31" t="str">
            <v>Dua puluh Empat</v>
          </cell>
          <cell r="V31" t="str">
            <v>nm</v>
          </cell>
          <cell r="W31" t="str">
            <v>ribu</v>
          </cell>
        </row>
        <row r="32">
          <cell r="T32">
            <v>25</v>
          </cell>
          <cell r="U32" t="str">
            <v>Dua puluh Lima</v>
          </cell>
          <cell r="V32" t="str">
            <v>nm</v>
          </cell>
          <cell r="W32" t="str">
            <v>ribu</v>
          </cell>
        </row>
        <row r="33">
          <cell r="T33">
            <v>26</v>
          </cell>
          <cell r="U33" t="str">
            <v>Dua puluh Enam</v>
          </cell>
          <cell r="V33" t="str">
            <v>nm</v>
          </cell>
          <cell r="W33" t="str">
            <v>ribu</v>
          </cell>
        </row>
        <row r="34">
          <cell r="T34">
            <v>27</v>
          </cell>
          <cell r="U34" t="str">
            <v>Dua puluh Tujuh</v>
          </cell>
          <cell r="V34" t="str">
            <v>nm</v>
          </cell>
          <cell r="W34" t="str">
            <v>ribu</v>
          </cell>
        </row>
        <row r="35">
          <cell r="T35">
            <v>28</v>
          </cell>
          <cell r="U35" t="str">
            <v>Dua puluh Delapan</v>
          </cell>
          <cell r="V35" t="str">
            <v>nm</v>
          </cell>
          <cell r="W35" t="str">
            <v>ribu</v>
          </cell>
        </row>
        <row r="36">
          <cell r="T36">
            <v>29</v>
          </cell>
          <cell r="U36" t="str">
            <v>Dua puluh Sembilan</v>
          </cell>
          <cell r="V36" t="str">
            <v>nm</v>
          </cell>
          <cell r="W36" t="str">
            <v>ribu</v>
          </cell>
        </row>
        <row r="37">
          <cell r="T37">
            <v>30</v>
          </cell>
          <cell r="U37" t="str">
            <v xml:space="preserve">Tiga puluh </v>
          </cell>
          <cell r="V37" t="str">
            <v>nm</v>
          </cell>
          <cell r="W37" t="str">
            <v>ribu</v>
          </cell>
        </row>
        <row r="38">
          <cell r="T38">
            <v>31</v>
          </cell>
          <cell r="U38" t="str">
            <v>Tiga puluh Satu</v>
          </cell>
          <cell r="V38" t="str">
            <v>nm</v>
          </cell>
          <cell r="W38" t="str">
            <v>ribu</v>
          </cell>
        </row>
        <row r="39">
          <cell r="T39">
            <v>32</v>
          </cell>
          <cell r="U39" t="str">
            <v>Tiga puluh Dua</v>
          </cell>
          <cell r="V39" t="str">
            <v>nm</v>
          </cell>
          <cell r="W39" t="str">
            <v>ribu</v>
          </cell>
        </row>
        <row r="40">
          <cell r="T40">
            <v>33</v>
          </cell>
          <cell r="U40" t="str">
            <v>Tiga puluh Tiga</v>
          </cell>
          <cell r="V40" t="str">
            <v>nm</v>
          </cell>
          <cell r="W40" t="str">
            <v>ribu</v>
          </cell>
        </row>
        <row r="41">
          <cell r="T41">
            <v>34</v>
          </cell>
          <cell r="U41" t="str">
            <v>Tiga puluh Empat</v>
          </cell>
          <cell r="V41" t="str">
            <v>nm</v>
          </cell>
          <cell r="W41" t="str">
            <v>ribu</v>
          </cell>
        </row>
        <row r="42">
          <cell r="T42">
            <v>35</v>
          </cell>
          <cell r="U42" t="str">
            <v>Tiga puluh Lima</v>
          </cell>
          <cell r="V42" t="str">
            <v>nm</v>
          </cell>
          <cell r="W42" t="str">
            <v>ribu</v>
          </cell>
        </row>
        <row r="43">
          <cell r="T43">
            <v>36</v>
          </cell>
          <cell r="U43" t="str">
            <v>Tiga puluh Enam</v>
          </cell>
          <cell r="V43" t="str">
            <v>nm</v>
          </cell>
          <cell r="W43" t="str">
            <v>ribu</v>
          </cell>
        </row>
        <row r="44">
          <cell r="T44">
            <v>37</v>
          </cell>
          <cell r="U44" t="str">
            <v>Tiga puluh Tujuh</v>
          </cell>
          <cell r="V44" t="str">
            <v>nm</v>
          </cell>
          <cell r="W44" t="str">
            <v>ribu</v>
          </cell>
        </row>
        <row r="45">
          <cell r="T45">
            <v>38</v>
          </cell>
          <cell r="U45" t="str">
            <v>Tiga puluh Delapan</v>
          </cell>
          <cell r="V45" t="str">
            <v>nm</v>
          </cell>
          <cell r="W45" t="str">
            <v>ribu</v>
          </cell>
        </row>
        <row r="46">
          <cell r="T46">
            <v>39</v>
          </cell>
          <cell r="U46" t="str">
            <v>Tiga puluh Sembilan</v>
          </cell>
          <cell r="V46" t="str">
            <v>nm</v>
          </cell>
          <cell r="W46" t="str">
            <v>ribu</v>
          </cell>
        </row>
        <row r="47">
          <cell r="T47">
            <v>40</v>
          </cell>
          <cell r="U47" t="str">
            <v xml:space="preserve">Empat puluh </v>
          </cell>
          <cell r="V47" t="str">
            <v>nm</v>
          </cell>
          <cell r="W47" t="str">
            <v>ribu</v>
          </cell>
        </row>
        <row r="48">
          <cell r="T48">
            <v>41</v>
          </cell>
          <cell r="U48" t="str">
            <v>Empat puluh Satu</v>
          </cell>
          <cell r="V48" t="str">
            <v>nm</v>
          </cell>
          <cell r="W48" t="str">
            <v>ribu</v>
          </cell>
        </row>
        <row r="49">
          <cell r="T49">
            <v>42</v>
          </cell>
          <cell r="U49" t="str">
            <v>Empat puluh Dua</v>
          </cell>
          <cell r="V49" t="str">
            <v>nm</v>
          </cell>
          <cell r="W49" t="str">
            <v>ribu</v>
          </cell>
        </row>
        <row r="50">
          <cell r="T50">
            <v>43</v>
          </cell>
          <cell r="U50" t="str">
            <v>Empat puluh Tiga</v>
          </cell>
          <cell r="V50" t="str">
            <v>nm</v>
          </cell>
          <cell r="W50" t="str">
            <v>ribu</v>
          </cell>
        </row>
        <row r="51">
          <cell r="T51">
            <v>44</v>
          </cell>
          <cell r="U51" t="str">
            <v>Empat puluh Empat</v>
          </cell>
          <cell r="V51" t="str">
            <v>nm</v>
          </cell>
          <cell r="W51" t="str">
            <v>ribu</v>
          </cell>
        </row>
        <row r="52">
          <cell r="T52">
            <v>45</v>
          </cell>
          <cell r="U52" t="str">
            <v>Empat puluh Lima</v>
          </cell>
          <cell r="V52" t="str">
            <v>nm</v>
          </cell>
          <cell r="W52" t="str">
            <v>ribu</v>
          </cell>
        </row>
        <row r="53">
          <cell r="T53">
            <v>46</v>
          </cell>
          <cell r="U53" t="str">
            <v>Empat puluh Enam</v>
          </cell>
          <cell r="V53" t="str">
            <v>nm</v>
          </cell>
          <cell r="W53" t="str">
            <v>ribu</v>
          </cell>
        </row>
        <row r="54">
          <cell r="T54">
            <v>47</v>
          </cell>
          <cell r="U54" t="str">
            <v>Empat puluh Tujuh</v>
          </cell>
          <cell r="V54" t="str">
            <v>nm</v>
          </cell>
          <cell r="W54" t="str">
            <v>ribu</v>
          </cell>
        </row>
        <row r="55">
          <cell r="T55">
            <v>48</v>
          </cell>
          <cell r="U55" t="str">
            <v>Empat puluh Delapan</v>
          </cell>
          <cell r="V55" t="str">
            <v>nm</v>
          </cell>
          <cell r="W55" t="str">
            <v>ribu</v>
          </cell>
        </row>
        <row r="56">
          <cell r="T56">
            <v>49</v>
          </cell>
          <cell r="U56" t="str">
            <v>Empat puluh Sembilan</v>
          </cell>
          <cell r="V56" t="str">
            <v>nm</v>
          </cell>
          <cell r="W56" t="str">
            <v>ribu</v>
          </cell>
        </row>
        <row r="57">
          <cell r="T57">
            <v>50</v>
          </cell>
          <cell r="U57" t="str">
            <v xml:space="preserve">Lima puluh </v>
          </cell>
          <cell r="V57" t="str">
            <v>nm</v>
          </cell>
          <cell r="W57" t="str">
            <v>ribu</v>
          </cell>
        </row>
        <row r="58">
          <cell r="T58">
            <v>51</v>
          </cell>
          <cell r="U58" t="str">
            <v>Lima puluh Satu</v>
          </cell>
          <cell r="V58" t="str">
            <v>nm</v>
          </cell>
          <cell r="W58" t="str">
            <v>ribu</v>
          </cell>
        </row>
        <row r="59">
          <cell r="T59">
            <v>52</v>
          </cell>
          <cell r="U59" t="str">
            <v>Lima puluh Dua</v>
          </cell>
          <cell r="V59" t="str">
            <v>nm</v>
          </cell>
          <cell r="W59" t="str">
            <v>ribu</v>
          </cell>
        </row>
        <row r="60">
          <cell r="T60">
            <v>53</v>
          </cell>
          <cell r="U60" t="str">
            <v>Lima puluh Tiga</v>
          </cell>
          <cell r="V60" t="str">
            <v>nm</v>
          </cell>
          <cell r="W60" t="str">
            <v>ribu</v>
          </cell>
        </row>
        <row r="61">
          <cell r="T61">
            <v>54</v>
          </cell>
          <cell r="U61" t="str">
            <v>Lima puluh Empat</v>
          </cell>
          <cell r="V61" t="str">
            <v>nm</v>
          </cell>
          <cell r="W61" t="str">
            <v>ribu</v>
          </cell>
        </row>
        <row r="62">
          <cell r="T62">
            <v>55</v>
          </cell>
          <cell r="U62" t="str">
            <v>Lima puluh Lima</v>
          </cell>
          <cell r="V62" t="str">
            <v>nm</v>
          </cell>
          <cell r="W62" t="str">
            <v>ribu</v>
          </cell>
        </row>
        <row r="63">
          <cell r="T63">
            <v>56</v>
          </cell>
          <cell r="U63" t="str">
            <v>Lima puluh Enam</v>
          </cell>
          <cell r="V63" t="str">
            <v>nm</v>
          </cell>
          <cell r="W63" t="str">
            <v>ribu</v>
          </cell>
        </row>
        <row r="64">
          <cell r="T64">
            <v>57</v>
          </cell>
          <cell r="U64" t="str">
            <v>Lima puluh Tujuh</v>
          </cell>
          <cell r="V64" t="str">
            <v>nm</v>
          </cell>
          <cell r="W64" t="str">
            <v>ribu</v>
          </cell>
        </row>
        <row r="65">
          <cell r="T65">
            <v>58</v>
          </cell>
          <cell r="U65" t="str">
            <v>Lima puluh Delapan</v>
          </cell>
          <cell r="V65" t="str">
            <v>nm</v>
          </cell>
          <cell r="W65" t="str">
            <v>ribu</v>
          </cell>
        </row>
        <row r="66">
          <cell r="T66">
            <v>59</v>
          </cell>
          <cell r="U66" t="str">
            <v>Lima puluh Sembilan</v>
          </cell>
          <cell r="V66" t="str">
            <v>nm</v>
          </cell>
          <cell r="W66" t="str">
            <v>ribu</v>
          </cell>
        </row>
        <row r="67">
          <cell r="T67">
            <v>60</v>
          </cell>
          <cell r="U67" t="str">
            <v xml:space="preserve">Enam puluh </v>
          </cell>
          <cell r="V67" t="str">
            <v>nm</v>
          </cell>
          <cell r="W67" t="str">
            <v>ribu</v>
          </cell>
        </row>
        <row r="68">
          <cell r="T68">
            <v>61</v>
          </cell>
          <cell r="U68" t="str">
            <v>Enam puluh Satu</v>
          </cell>
          <cell r="V68" t="str">
            <v>nm</v>
          </cell>
          <cell r="W68" t="str">
            <v>ribu</v>
          </cell>
        </row>
        <row r="69">
          <cell r="T69">
            <v>62</v>
          </cell>
          <cell r="U69" t="str">
            <v>Enam puluh Dua</v>
          </cell>
          <cell r="V69" t="str">
            <v>nm</v>
          </cell>
          <cell r="W69" t="str">
            <v>ribu</v>
          </cell>
        </row>
        <row r="70">
          <cell r="T70">
            <v>63</v>
          </cell>
          <cell r="U70" t="str">
            <v>Enam puluh Tiga</v>
          </cell>
          <cell r="V70" t="str">
            <v>nm</v>
          </cell>
          <cell r="W70" t="str">
            <v>ribu</v>
          </cell>
        </row>
        <row r="71">
          <cell r="T71">
            <v>64</v>
          </cell>
          <cell r="U71" t="str">
            <v>Enam puluh Empat</v>
          </cell>
          <cell r="V71" t="str">
            <v>nm</v>
          </cell>
          <cell r="W71" t="str">
            <v>ribu</v>
          </cell>
        </row>
        <row r="72">
          <cell r="T72">
            <v>65</v>
          </cell>
          <cell r="U72" t="str">
            <v>Enam puluh Lima</v>
          </cell>
          <cell r="V72" t="str">
            <v>nm</v>
          </cell>
          <cell r="W72" t="str">
            <v>ribu</v>
          </cell>
        </row>
        <row r="73">
          <cell r="T73">
            <v>66</v>
          </cell>
          <cell r="U73" t="str">
            <v>Enam puluh Enam</v>
          </cell>
          <cell r="V73" t="str">
            <v>nm</v>
          </cell>
          <cell r="W73" t="str">
            <v>ribu</v>
          </cell>
        </row>
        <row r="74">
          <cell r="T74">
            <v>67</v>
          </cell>
          <cell r="U74" t="str">
            <v>Enam puluh Tujuh</v>
          </cell>
          <cell r="V74" t="str">
            <v>nm</v>
          </cell>
          <cell r="W74" t="str">
            <v>ribu</v>
          </cell>
        </row>
        <row r="75">
          <cell r="T75">
            <v>68</v>
          </cell>
          <cell r="U75" t="str">
            <v>Enam puluh Delapan</v>
          </cell>
          <cell r="V75" t="str">
            <v>nm</v>
          </cell>
          <cell r="W75" t="str">
            <v>ribu</v>
          </cell>
        </row>
        <row r="76">
          <cell r="T76">
            <v>69</v>
          </cell>
          <cell r="U76" t="str">
            <v>Enam puluh Sembilan</v>
          </cell>
          <cell r="V76" t="str">
            <v>nm</v>
          </cell>
          <cell r="W76" t="str">
            <v>ribu</v>
          </cell>
        </row>
        <row r="77">
          <cell r="T77">
            <v>70</v>
          </cell>
          <cell r="U77" t="str">
            <v xml:space="preserve">Tujuh puluh </v>
          </cell>
          <cell r="V77" t="str">
            <v>nm</v>
          </cell>
          <cell r="W77" t="str">
            <v>ribu</v>
          </cell>
        </row>
        <row r="78">
          <cell r="T78">
            <v>71</v>
          </cell>
          <cell r="U78" t="str">
            <v>Tujuh puluh Satu</v>
          </cell>
          <cell r="V78" t="str">
            <v>nm</v>
          </cell>
          <cell r="W78" t="str">
            <v>ribu</v>
          </cell>
        </row>
        <row r="79">
          <cell r="T79">
            <v>72</v>
          </cell>
          <cell r="U79" t="str">
            <v>Tujuh puluh Dua</v>
          </cell>
          <cell r="V79" t="str">
            <v>nm</v>
          </cell>
          <cell r="W79" t="str">
            <v>ribu</v>
          </cell>
        </row>
        <row r="80">
          <cell r="T80">
            <v>73</v>
          </cell>
          <cell r="U80" t="str">
            <v>Tujuh puluh Tiga</v>
          </cell>
          <cell r="V80" t="str">
            <v>nm</v>
          </cell>
          <cell r="W80" t="str">
            <v>ribu</v>
          </cell>
        </row>
        <row r="81">
          <cell r="T81">
            <v>74</v>
          </cell>
          <cell r="U81" t="str">
            <v>Tujuh puluh Empat</v>
          </cell>
          <cell r="V81" t="str">
            <v>nm</v>
          </cell>
          <cell r="W81" t="str">
            <v>ribu</v>
          </cell>
        </row>
        <row r="82">
          <cell r="T82">
            <v>75</v>
          </cell>
          <cell r="U82" t="str">
            <v>Tujuh puluh Lima</v>
          </cell>
          <cell r="V82" t="str">
            <v>nm</v>
          </cell>
          <cell r="W82" t="str">
            <v>ribu</v>
          </cell>
        </row>
        <row r="83">
          <cell r="T83">
            <v>76</v>
          </cell>
          <cell r="U83" t="str">
            <v>Tujuh puluh Enam</v>
          </cell>
          <cell r="V83" t="str">
            <v>nm</v>
          </cell>
          <cell r="W83" t="str">
            <v>ribu</v>
          </cell>
        </row>
        <row r="84">
          <cell r="T84">
            <v>77</v>
          </cell>
          <cell r="U84" t="str">
            <v>Tujuh puluh Tujuh</v>
          </cell>
          <cell r="V84" t="str">
            <v>nm</v>
          </cell>
          <cell r="W84" t="str">
            <v>ribu</v>
          </cell>
        </row>
        <row r="85">
          <cell r="T85">
            <v>78</v>
          </cell>
          <cell r="U85" t="str">
            <v>Tujuh puluh Delapan</v>
          </cell>
          <cell r="V85" t="str">
            <v>nm</v>
          </cell>
          <cell r="W85" t="str">
            <v>ribu</v>
          </cell>
        </row>
        <row r="86">
          <cell r="T86">
            <v>79</v>
          </cell>
          <cell r="U86" t="str">
            <v>Tujuh puluh Sembilan</v>
          </cell>
          <cell r="V86" t="str">
            <v>nm</v>
          </cell>
          <cell r="W86" t="str">
            <v>ribu</v>
          </cell>
        </row>
        <row r="87">
          <cell r="T87">
            <v>80</v>
          </cell>
          <cell r="U87" t="str">
            <v xml:space="preserve">Delapan puluh </v>
          </cell>
          <cell r="V87" t="str">
            <v>nm</v>
          </cell>
          <cell r="W87" t="str">
            <v>ribu</v>
          </cell>
        </row>
        <row r="88">
          <cell r="T88">
            <v>81</v>
          </cell>
          <cell r="U88" t="str">
            <v>Delapan puluh Satu</v>
          </cell>
          <cell r="V88" t="str">
            <v>nm</v>
          </cell>
          <cell r="W88" t="str">
            <v>ribu</v>
          </cell>
        </row>
        <row r="89">
          <cell r="T89">
            <v>82</v>
          </cell>
          <cell r="U89" t="str">
            <v>Delapan puluh Dua</v>
          </cell>
          <cell r="V89" t="str">
            <v>nm</v>
          </cell>
          <cell r="W89" t="str">
            <v>ribu</v>
          </cell>
        </row>
        <row r="90">
          <cell r="T90">
            <v>83</v>
          </cell>
          <cell r="U90" t="str">
            <v>Delapan puluh Tiga</v>
          </cell>
          <cell r="V90" t="str">
            <v>nm</v>
          </cell>
          <cell r="W90" t="str">
            <v>ribu</v>
          </cell>
        </row>
        <row r="91">
          <cell r="T91">
            <v>84</v>
          </cell>
          <cell r="U91" t="str">
            <v>Delapan puluh Empat</v>
          </cell>
          <cell r="V91" t="str">
            <v>nm</v>
          </cell>
          <cell r="W91" t="str">
            <v>ribu</v>
          </cell>
        </row>
        <row r="92">
          <cell r="T92">
            <v>85</v>
          </cell>
          <cell r="U92" t="str">
            <v>Delapan puluh Lima</v>
          </cell>
          <cell r="V92" t="str">
            <v>nm</v>
          </cell>
          <cell r="W92" t="str">
            <v>ribu</v>
          </cell>
        </row>
        <row r="93">
          <cell r="T93">
            <v>86</v>
          </cell>
          <cell r="U93" t="str">
            <v>Delapan puluh Enam</v>
          </cell>
          <cell r="V93" t="str">
            <v>nm</v>
          </cell>
          <cell r="W93" t="str">
            <v>ribu</v>
          </cell>
        </row>
        <row r="94">
          <cell r="T94">
            <v>87</v>
          </cell>
          <cell r="U94" t="str">
            <v>Delapan puluh Tujuh</v>
          </cell>
          <cell r="V94" t="str">
            <v>nm</v>
          </cell>
          <cell r="W94" t="str">
            <v>ribu</v>
          </cell>
        </row>
        <row r="95">
          <cell r="T95">
            <v>88</v>
          </cell>
          <cell r="U95" t="str">
            <v>Delapan puluh Delapan</v>
          </cell>
          <cell r="V95" t="str">
            <v>nm</v>
          </cell>
          <cell r="W95" t="str">
            <v>ribu</v>
          </cell>
        </row>
        <row r="96">
          <cell r="T96">
            <v>89</v>
          </cell>
          <cell r="U96" t="str">
            <v>Delapan puluh Sembilan</v>
          </cell>
          <cell r="V96" t="str">
            <v>nm</v>
          </cell>
          <cell r="W96" t="str">
            <v>ribu</v>
          </cell>
        </row>
        <row r="97">
          <cell r="T97">
            <v>90</v>
          </cell>
          <cell r="U97" t="str">
            <v xml:space="preserve">Sembilan puluh </v>
          </cell>
          <cell r="V97" t="str">
            <v>nm</v>
          </cell>
          <cell r="W97" t="str">
            <v>ribu</v>
          </cell>
        </row>
        <row r="98">
          <cell r="T98">
            <v>91</v>
          </cell>
          <cell r="U98" t="str">
            <v>Sembilan puluh Satu</v>
          </cell>
          <cell r="V98" t="str">
            <v>nm</v>
          </cell>
          <cell r="W98" t="str">
            <v>ribu</v>
          </cell>
        </row>
        <row r="99">
          <cell r="T99">
            <v>92</v>
          </cell>
          <cell r="U99" t="str">
            <v>Sembilan puluh Dua</v>
          </cell>
          <cell r="V99" t="str">
            <v>nm</v>
          </cell>
          <cell r="W99" t="str">
            <v>ribu</v>
          </cell>
        </row>
        <row r="100">
          <cell r="T100">
            <v>93</v>
          </cell>
          <cell r="U100" t="str">
            <v>Sembilan puluh Tiga</v>
          </cell>
          <cell r="V100" t="str">
            <v>nm</v>
          </cell>
          <cell r="W100" t="str">
            <v>ribu</v>
          </cell>
        </row>
        <row r="101">
          <cell r="T101">
            <v>94</v>
          </cell>
          <cell r="U101" t="str">
            <v>Sembilan puluh Empat</v>
          </cell>
          <cell r="V101" t="str">
            <v>nm</v>
          </cell>
          <cell r="W101" t="str">
            <v>ribu</v>
          </cell>
        </row>
        <row r="102">
          <cell r="T102">
            <v>95</v>
          </cell>
          <cell r="U102" t="str">
            <v>Sembilan puluh Lima</v>
          </cell>
          <cell r="V102" t="str">
            <v>nm</v>
          </cell>
          <cell r="W102" t="str">
            <v>ribu</v>
          </cell>
        </row>
        <row r="103">
          <cell r="T103">
            <v>96</v>
          </cell>
          <cell r="U103" t="str">
            <v>Sembilan puluh Enam</v>
          </cell>
          <cell r="V103" t="str">
            <v>nm</v>
          </cell>
          <cell r="W103" t="str">
            <v>ribu</v>
          </cell>
        </row>
        <row r="104">
          <cell r="T104">
            <v>97</v>
          </cell>
          <cell r="U104" t="str">
            <v>Sembilan puluh Tujuh</v>
          </cell>
          <cell r="V104" t="str">
            <v>nm</v>
          </cell>
          <cell r="W104" t="str">
            <v>ribu</v>
          </cell>
        </row>
        <row r="105">
          <cell r="T105">
            <v>98</v>
          </cell>
          <cell r="U105" t="str">
            <v>Sembilan puluh Delapan</v>
          </cell>
          <cell r="V105" t="str">
            <v>nm</v>
          </cell>
          <cell r="W105" t="str">
            <v>ribu</v>
          </cell>
        </row>
        <row r="106">
          <cell r="T106">
            <v>99</v>
          </cell>
          <cell r="U106" t="str">
            <v>Sembilan puluh Sembilan</v>
          </cell>
          <cell r="V106" t="str">
            <v>nm</v>
          </cell>
          <cell r="W106" t="str">
            <v>ribu</v>
          </cell>
        </row>
        <row r="107">
          <cell r="T107">
            <v>100</v>
          </cell>
          <cell r="U107" t="str">
            <v xml:space="preserve">seratus </v>
          </cell>
          <cell r="V107" t="str">
            <v xml:space="preserve">ribu </v>
          </cell>
          <cell r="W107" t="str">
            <v>ribu</v>
          </cell>
        </row>
        <row r="108">
          <cell r="T108">
            <v>101</v>
          </cell>
          <cell r="U108" t="str">
            <v>seratus Satu</v>
          </cell>
          <cell r="V108" t="str">
            <v xml:space="preserve">ribu </v>
          </cell>
          <cell r="W108" t="str">
            <v>ribu</v>
          </cell>
        </row>
        <row r="109">
          <cell r="T109">
            <v>102</v>
          </cell>
          <cell r="U109" t="str">
            <v>seratus Dua</v>
          </cell>
          <cell r="V109" t="str">
            <v xml:space="preserve">ribu </v>
          </cell>
          <cell r="W109" t="str">
            <v>ribu</v>
          </cell>
        </row>
        <row r="110">
          <cell r="T110">
            <v>103</v>
          </cell>
          <cell r="U110" t="str">
            <v>seratus Tiga</v>
          </cell>
          <cell r="V110" t="str">
            <v xml:space="preserve">ribu </v>
          </cell>
          <cell r="W110" t="str">
            <v>ribu</v>
          </cell>
        </row>
        <row r="111">
          <cell r="T111">
            <v>104</v>
          </cell>
          <cell r="U111" t="str">
            <v>seratus Empat</v>
          </cell>
          <cell r="V111" t="str">
            <v xml:space="preserve">ribu </v>
          </cell>
          <cell r="W111" t="str">
            <v>ribu</v>
          </cell>
        </row>
        <row r="112">
          <cell r="T112">
            <v>105</v>
          </cell>
          <cell r="U112" t="str">
            <v>seratus Lima</v>
          </cell>
          <cell r="V112" t="str">
            <v xml:space="preserve">ribu </v>
          </cell>
          <cell r="W112" t="str">
            <v>ribu</v>
          </cell>
        </row>
        <row r="113">
          <cell r="T113">
            <v>106</v>
          </cell>
          <cell r="U113" t="str">
            <v>seratus Enam</v>
          </cell>
          <cell r="V113" t="str">
            <v xml:space="preserve">ribu </v>
          </cell>
          <cell r="W113" t="str">
            <v>ribu</v>
          </cell>
        </row>
        <row r="114">
          <cell r="T114">
            <v>107</v>
          </cell>
          <cell r="U114" t="str">
            <v>seratus Tujuh</v>
          </cell>
          <cell r="V114" t="str">
            <v xml:space="preserve">ribu </v>
          </cell>
          <cell r="W114" t="str">
            <v>ribu</v>
          </cell>
        </row>
        <row r="115">
          <cell r="T115">
            <v>108</v>
          </cell>
          <cell r="U115" t="str">
            <v>seratus Delapan</v>
          </cell>
          <cell r="V115" t="str">
            <v xml:space="preserve">ribu </v>
          </cell>
          <cell r="W115" t="str">
            <v>ribu</v>
          </cell>
        </row>
        <row r="116">
          <cell r="T116">
            <v>109</v>
          </cell>
          <cell r="U116" t="str">
            <v>seratus Sembilan</v>
          </cell>
          <cell r="V116" t="str">
            <v xml:space="preserve">ribu </v>
          </cell>
          <cell r="W116" t="str">
            <v>ribu</v>
          </cell>
        </row>
        <row r="117">
          <cell r="T117">
            <v>110</v>
          </cell>
          <cell r="U117" t="str">
            <v>seratus Sepuluh</v>
          </cell>
          <cell r="V117" t="str">
            <v xml:space="preserve">ribu </v>
          </cell>
          <cell r="W117" t="str">
            <v>ribu</v>
          </cell>
        </row>
        <row r="118">
          <cell r="T118">
            <v>111</v>
          </cell>
          <cell r="U118" t="str">
            <v>seratus Sebelas</v>
          </cell>
          <cell r="V118" t="str">
            <v xml:space="preserve">ribu </v>
          </cell>
          <cell r="W118" t="str">
            <v>ribu</v>
          </cell>
        </row>
        <row r="119">
          <cell r="T119">
            <v>112</v>
          </cell>
          <cell r="U119" t="str">
            <v>seratus Dua belas</v>
          </cell>
          <cell r="V119" t="str">
            <v xml:space="preserve">ribu </v>
          </cell>
          <cell r="W119" t="str">
            <v>ribu</v>
          </cell>
        </row>
        <row r="120">
          <cell r="T120">
            <v>113</v>
          </cell>
          <cell r="U120" t="str">
            <v>seratus Tiga belas</v>
          </cell>
          <cell r="V120" t="str">
            <v xml:space="preserve">ribu </v>
          </cell>
          <cell r="W120" t="str">
            <v>ribu</v>
          </cell>
        </row>
        <row r="121">
          <cell r="T121">
            <v>114</v>
          </cell>
          <cell r="U121" t="str">
            <v>seratus Empat belas</v>
          </cell>
          <cell r="V121" t="str">
            <v xml:space="preserve">ribu </v>
          </cell>
          <cell r="W121" t="str">
            <v>ribu</v>
          </cell>
        </row>
        <row r="122">
          <cell r="T122">
            <v>115</v>
          </cell>
          <cell r="U122" t="str">
            <v>seratus Lima belas</v>
          </cell>
          <cell r="V122" t="str">
            <v xml:space="preserve">ribu </v>
          </cell>
          <cell r="W122" t="str">
            <v>ribu</v>
          </cell>
        </row>
        <row r="123">
          <cell r="T123">
            <v>116</v>
          </cell>
          <cell r="U123" t="str">
            <v>seratus Enam belas</v>
          </cell>
          <cell r="V123" t="str">
            <v xml:space="preserve">ribu </v>
          </cell>
          <cell r="W123" t="str">
            <v>ribu</v>
          </cell>
        </row>
        <row r="124">
          <cell r="T124">
            <v>117</v>
          </cell>
          <cell r="U124" t="str">
            <v>seratus Tujuh belas</v>
          </cell>
          <cell r="V124" t="str">
            <v xml:space="preserve">ribu </v>
          </cell>
          <cell r="W124" t="str">
            <v>ribu</v>
          </cell>
        </row>
        <row r="125">
          <cell r="T125">
            <v>118</v>
          </cell>
          <cell r="U125" t="str">
            <v>seratus Delapan belas</v>
          </cell>
          <cell r="V125" t="str">
            <v xml:space="preserve">ribu </v>
          </cell>
          <cell r="W125" t="str">
            <v>ribu</v>
          </cell>
        </row>
        <row r="126">
          <cell r="T126">
            <v>119</v>
          </cell>
          <cell r="U126" t="str">
            <v>seratus Sembilan belas</v>
          </cell>
          <cell r="V126" t="str">
            <v xml:space="preserve">ribu </v>
          </cell>
          <cell r="W126" t="str">
            <v>ribu</v>
          </cell>
        </row>
        <row r="127">
          <cell r="T127">
            <v>120</v>
          </cell>
          <cell r="U127" t="str">
            <v xml:space="preserve">seratus Dua puluh </v>
          </cell>
          <cell r="V127" t="str">
            <v xml:space="preserve">ribu </v>
          </cell>
          <cell r="W127" t="str">
            <v>ribu</v>
          </cell>
        </row>
        <row r="128">
          <cell r="T128">
            <v>121</v>
          </cell>
          <cell r="U128" t="str">
            <v>seratus Dua puluh Satu</v>
          </cell>
          <cell r="V128" t="str">
            <v xml:space="preserve">ribu </v>
          </cell>
          <cell r="W128" t="str">
            <v>ribu</v>
          </cell>
        </row>
        <row r="129">
          <cell r="T129">
            <v>122</v>
          </cell>
          <cell r="U129" t="str">
            <v>seratus Dua puluh Dua</v>
          </cell>
          <cell r="V129" t="str">
            <v xml:space="preserve">ribu </v>
          </cell>
          <cell r="W129" t="str">
            <v>ribu</v>
          </cell>
        </row>
        <row r="130">
          <cell r="T130">
            <v>123</v>
          </cell>
          <cell r="U130" t="str">
            <v>seratus Dua puluh Tiga</v>
          </cell>
          <cell r="V130" t="str">
            <v xml:space="preserve">ribu </v>
          </cell>
          <cell r="W130" t="str">
            <v>ribu</v>
          </cell>
        </row>
        <row r="131">
          <cell r="T131">
            <v>124</v>
          </cell>
          <cell r="U131" t="str">
            <v>seratus Dua puluh Empat</v>
          </cell>
          <cell r="V131" t="str">
            <v xml:space="preserve">ribu </v>
          </cell>
          <cell r="W131" t="str">
            <v>ribu</v>
          </cell>
        </row>
        <row r="132">
          <cell r="T132">
            <v>125</v>
          </cell>
          <cell r="U132" t="str">
            <v>seratus Dua puluh Lima</v>
          </cell>
          <cell r="V132" t="str">
            <v xml:space="preserve">ribu </v>
          </cell>
          <cell r="W132" t="str">
            <v>ribu</v>
          </cell>
        </row>
        <row r="133">
          <cell r="T133">
            <v>126</v>
          </cell>
          <cell r="U133" t="str">
            <v>seratus Dua puluh Enam</v>
          </cell>
          <cell r="V133" t="str">
            <v xml:space="preserve">ribu </v>
          </cell>
          <cell r="W133" t="str">
            <v>ribu</v>
          </cell>
        </row>
        <row r="134">
          <cell r="T134">
            <v>127</v>
          </cell>
          <cell r="U134" t="str">
            <v>seratus Dua puluh Tujuh</v>
          </cell>
          <cell r="V134" t="str">
            <v xml:space="preserve">ribu </v>
          </cell>
          <cell r="W134" t="str">
            <v>ribu</v>
          </cell>
        </row>
        <row r="135">
          <cell r="T135">
            <v>128</v>
          </cell>
          <cell r="U135" t="str">
            <v>seratus Dua puluh Delapan</v>
          </cell>
          <cell r="V135" t="str">
            <v xml:space="preserve">ribu </v>
          </cell>
          <cell r="W135" t="str">
            <v>ribu</v>
          </cell>
        </row>
        <row r="136">
          <cell r="T136">
            <v>129</v>
          </cell>
          <cell r="U136" t="str">
            <v>seratus Dua puluh Sembilan</v>
          </cell>
          <cell r="V136" t="str">
            <v xml:space="preserve">ribu </v>
          </cell>
          <cell r="W136" t="str">
            <v>ribu</v>
          </cell>
        </row>
        <row r="137">
          <cell r="T137">
            <v>130</v>
          </cell>
          <cell r="U137" t="str">
            <v xml:space="preserve">seratus Tiga puluh </v>
          </cell>
          <cell r="V137" t="str">
            <v xml:space="preserve">ribu </v>
          </cell>
          <cell r="W137" t="str">
            <v>ribu</v>
          </cell>
        </row>
        <row r="138">
          <cell r="T138">
            <v>131</v>
          </cell>
          <cell r="U138" t="str">
            <v>seratus Tiga puluh Satu</v>
          </cell>
          <cell r="V138" t="str">
            <v xml:space="preserve">ribu </v>
          </cell>
          <cell r="W138" t="str">
            <v>ribu</v>
          </cell>
        </row>
        <row r="139">
          <cell r="T139">
            <v>132</v>
          </cell>
          <cell r="U139" t="str">
            <v>seratus Tiga puluh Dua</v>
          </cell>
          <cell r="V139" t="str">
            <v xml:space="preserve">ribu </v>
          </cell>
          <cell r="W139" t="str">
            <v>ribu</v>
          </cell>
        </row>
        <row r="140">
          <cell r="T140">
            <v>133</v>
          </cell>
          <cell r="U140" t="str">
            <v>seratus Tiga puluh Tiga</v>
          </cell>
          <cell r="V140" t="str">
            <v xml:space="preserve">ribu </v>
          </cell>
          <cell r="W140" t="str">
            <v>ribu</v>
          </cell>
        </row>
        <row r="141">
          <cell r="T141">
            <v>134</v>
          </cell>
          <cell r="U141" t="str">
            <v>seratus Tiga puluh Empat</v>
          </cell>
          <cell r="V141" t="str">
            <v xml:space="preserve">ribu </v>
          </cell>
          <cell r="W141" t="str">
            <v>ribu</v>
          </cell>
        </row>
        <row r="142">
          <cell r="T142">
            <v>135</v>
          </cell>
          <cell r="U142" t="str">
            <v>seratus Tiga puluh Lima</v>
          </cell>
          <cell r="V142" t="str">
            <v xml:space="preserve">ribu </v>
          </cell>
          <cell r="W142" t="str">
            <v>ribu</v>
          </cell>
        </row>
        <row r="143">
          <cell r="T143">
            <v>136</v>
          </cell>
          <cell r="U143" t="str">
            <v>seratus Tiga puluh Enam</v>
          </cell>
          <cell r="V143" t="str">
            <v xml:space="preserve">ribu </v>
          </cell>
          <cell r="W143" t="str">
            <v>ribu</v>
          </cell>
        </row>
        <row r="144">
          <cell r="T144">
            <v>137</v>
          </cell>
          <cell r="U144" t="str">
            <v>seratus Tiga puluh Tujuh</v>
          </cell>
          <cell r="V144" t="str">
            <v xml:space="preserve">ribu </v>
          </cell>
          <cell r="W144" t="str">
            <v>ribu</v>
          </cell>
        </row>
        <row r="145">
          <cell r="T145">
            <v>138</v>
          </cell>
          <cell r="U145" t="str">
            <v>seratus Tiga puluh Delapan</v>
          </cell>
          <cell r="V145" t="str">
            <v xml:space="preserve">ribu </v>
          </cell>
          <cell r="W145" t="str">
            <v>ribu</v>
          </cell>
        </row>
        <row r="146">
          <cell r="T146">
            <v>139</v>
          </cell>
          <cell r="U146" t="str">
            <v>seratus Tiga puluh Sembilan</v>
          </cell>
          <cell r="V146" t="str">
            <v xml:space="preserve">ribu </v>
          </cell>
          <cell r="W146" t="str">
            <v>ribu</v>
          </cell>
        </row>
        <row r="147">
          <cell r="T147">
            <v>140</v>
          </cell>
          <cell r="U147" t="str">
            <v xml:space="preserve">seratus Empat puluh </v>
          </cell>
          <cell r="V147" t="str">
            <v xml:space="preserve">ribu </v>
          </cell>
          <cell r="W147" t="str">
            <v>ribu</v>
          </cell>
        </row>
        <row r="148">
          <cell r="T148">
            <v>141</v>
          </cell>
          <cell r="U148" t="str">
            <v>seratus Empat puluh Satu</v>
          </cell>
          <cell r="V148" t="str">
            <v xml:space="preserve">ribu </v>
          </cell>
          <cell r="W148" t="str">
            <v>ribu</v>
          </cell>
        </row>
        <row r="149">
          <cell r="T149">
            <v>142</v>
          </cell>
          <cell r="U149" t="str">
            <v>seratus Empat puluh Dua</v>
          </cell>
          <cell r="V149" t="str">
            <v xml:space="preserve">ribu </v>
          </cell>
          <cell r="W149" t="str">
            <v>ribu</v>
          </cell>
        </row>
        <row r="150">
          <cell r="T150">
            <v>143</v>
          </cell>
          <cell r="U150" t="str">
            <v>seratus Empat puluh Tiga</v>
          </cell>
          <cell r="V150" t="str">
            <v xml:space="preserve">ribu </v>
          </cell>
          <cell r="W150" t="str">
            <v>ribu</v>
          </cell>
        </row>
        <row r="151">
          <cell r="T151">
            <v>144</v>
          </cell>
          <cell r="U151" t="str">
            <v>seratus Empat puluh Empat</v>
          </cell>
          <cell r="V151" t="str">
            <v xml:space="preserve">ribu </v>
          </cell>
          <cell r="W151" t="str">
            <v>ribu</v>
          </cell>
        </row>
        <row r="152">
          <cell r="T152">
            <v>145</v>
          </cell>
          <cell r="U152" t="str">
            <v>seratus Empat puluh Lima</v>
          </cell>
          <cell r="V152" t="str">
            <v xml:space="preserve">ribu </v>
          </cell>
          <cell r="W152" t="str">
            <v>ribu</v>
          </cell>
        </row>
        <row r="153">
          <cell r="T153">
            <v>146</v>
          </cell>
          <cell r="U153" t="str">
            <v>seratus Empat puluh Enam</v>
          </cell>
          <cell r="V153" t="str">
            <v xml:space="preserve">ribu </v>
          </cell>
          <cell r="W153" t="str">
            <v>ribu</v>
          </cell>
        </row>
        <row r="154">
          <cell r="T154">
            <v>147</v>
          </cell>
          <cell r="U154" t="str">
            <v>seratus Empat puluh Tujuh</v>
          </cell>
          <cell r="V154" t="str">
            <v xml:space="preserve">ribu </v>
          </cell>
          <cell r="W154" t="str">
            <v>ribu</v>
          </cell>
        </row>
        <row r="155">
          <cell r="T155">
            <v>148</v>
          </cell>
          <cell r="U155" t="str">
            <v>seratus Empat puluh Delapan</v>
          </cell>
          <cell r="V155" t="str">
            <v xml:space="preserve">ribu </v>
          </cell>
          <cell r="W155" t="str">
            <v>ribu</v>
          </cell>
        </row>
        <row r="156">
          <cell r="T156">
            <v>149</v>
          </cell>
          <cell r="U156" t="str">
            <v>seratus Empat puluh Sembilan</v>
          </cell>
          <cell r="V156" t="str">
            <v xml:space="preserve">ribu </v>
          </cell>
          <cell r="W156" t="str">
            <v>ribu</v>
          </cell>
        </row>
        <row r="157">
          <cell r="T157">
            <v>150</v>
          </cell>
          <cell r="U157" t="str">
            <v xml:space="preserve">seratus Lima puluh </v>
          </cell>
          <cell r="V157" t="str">
            <v xml:space="preserve">ribu </v>
          </cell>
          <cell r="W157" t="str">
            <v>ribu</v>
          </cell>
        </row>
        <row r="158">
          <cell r="T158">
            <v>151</v>
          </cell>
          <cell r="U158" t="str">
            <v>seratus Lima puluh Satu</v>
          </cell>
          <cell r="V158" t="str">
            <v xml:space="preserve">ribu </v>
          </cell>
          <cell r="W158" t="str">
            <v>ribu</v>
          </cell>
        </row>
        <row r="159">
          <cell r="T159">
            <v>152</v>
          </cell>
          <cell r="U159" t="str">
            <v>seratus Lima puluh Dua</v>
          </cell>
          <cell r="V159" t="str">
            <v xml:space="preserve">ribu </v>
          </cell>
          <cell r="W159" t="str">
            <v>ribu</v>
          </cell>
        </row>
        <row r="160">
          <cell r="T160">
            <v>153</v>
          </cell>
          <cell r="U160" t="str">
            <v>seratus Lima puluh Tiga</v>
          </cell>
          <cell r="V160" t="str">
            <v xml:space="preserve">ribu </v>
          </cell>
          <cell r="W160" t="str">
            <v>ribu</v>
          </cell>
        </row>
        <row r="161">
          <cell r="T161">
            <v>154</v>
          </cell>
          <cell r="U161" t="str">
            <v>seratus Lima puluh Empat</v>
          </cell>
          <cell r="V161" t="str">
            <v xml:space="preserve">ribu </v>
          </cell>
          <cell r="W161" t="str">
            <v>ribu</v>
          </cell>
        </row>
        <row r="162">
          <cell r="T162">
            <v>155</v>
          </cell>
          <cell r="U162" t="str">
            <v>seratus Lima puluh Lima</v>
          </cell>
          <cell r="V162" t="str">
            <v xml:space="preserve">ribu </v>
          </cell>
          <cell r="W162" t="str">
            <v>ribu</v>
          </cell>
        </row>
        <row r="163">
          <cell r="T163">
            <v>156</v>
          </cell>
          <cell r="U163" t="str">
            <v>seratus Lima puluh Enam</v>
          </cell>
          <cell r="V163" t="str">
            <v xml:space="preserve">ribu </v>
          </cell>
          <cell r="W163" t="str">
            <v>ribu</v>
          </cell>
        </row>
        <row r="164">
          <cell r="T164">
            <v>157</v>
          </cell>
          <cell r="U164" t="str">
            <v>seratus Lima puluh Tujuh</v>
          </cell>
          <cell r="V164" t="str">
            <v xml:space="preserve">ribu </v>
          </cell>
          <cell r="W164" t="str">
            <v>ribu</v>
          </cell>
        </row>
        <row r="165">
          <cell r="T165">
            <v>158</v>
          </cell>
          <cell r="U165" t="str">
            <v>seratus Lima puluh Delapan</v>
          </cell>
          <cell r="V165" t="str">
            <v xml:space="preserve">ribu </v>
          </cell>
          <cell r="W165" t="str">
            <v>ribu</v>
          </cell>
        </row>
        <row r="166">
          <cell r="T166">
            <v>159</v>
          </cell>
          <cell r="U166" t="str">
            <v>seratus Lima puluh Sembilan</v>
          </cell>
          <cell r="V166" t="str">
            <v xml:space="preserve">ribu </v>
          </cell>
          <cell r="W166" t="str">
            <v>ribu</v>
          </cell>
        </row>
        <row r="167">
          <cell r="T167">
            <v>160</v>
          </cell>
          <cell r="U167" t="str">
            <v xml:space="preserve">seratus Enam puluh </v>
          </cell>
          <cell r="V167" t="str">
            <v xml:space="preserve">ribu </v>
          </cell>
          <cell r="W167" t="str">
            <v>ribu</v>
          </cell>
        </row>
        <row r="168">
          <cell r="T168">
            <v>161</v>
          </cell>
          <cell r="U168" t="str">
            <v>seratus Enam puluh Satu</v>
          </cell>
          <cell r="V168" t="str">
            <v xml:space="preserve">ribu </v>
          </cell>
          <cell r="W168" t="str">
            <v>ribu</v>
          </cell>
        </row>
        <row r="169">
          <cell r="T169">
            <v>162</v>
          </cell>
          <cell r="U169" t="str">
            <v>seratus Enam puluh Dua</v>
          </cell>
          <cell r="V169" t="str">
            <v xml:space="preserve">ribu </v>
          </cell>
          <cell r="W169" t="str">
            <v>ribu</v>
          </cell>
        </row>
        <row r="170">
          <cell r="T170">
            <v>163</v>
          </cell>
          <cell r="U170" t="str">
            <v>seratus Enam puluh Tiga</v>
          </cell>
          <cell r="V170" t="str">
            <v xml:space="preserve">ribu </v>
          </cell>
          <cell r="W170" t="str">
            <v>ribu</v>
          </cell>
        </row>
        <row r="171">
          <cell r="T171">
            <v>164</v>
          </cell>
          <cell r="U171" t="str">
            <v>seratus Enam puluh Empat</v>
          </cell>
          <cell r="V171" t="str">
            <v xml:space="preserve">ribu </v>
          </cell>
          <cell r="W171" t="str">
            <v>ribu</v>
          </cell>
        </row>
        <row r="172">
          <cell r="T172">
            <v>165</v>
          </cell>
          <cell r="U172" t="str">
            <v>seratus Enam puluh Lima</v>
          </cell>
          <cell r="V172" t="str">
            <v xml:space="preserve">ribu </v>
          </cell>
          <cell r="W172" t="str">
            <v>ribu</v>
          </cell>
        </row>
        <row r="173">
          <cell r="T173">
            <v>166</v>
          </cell>
          <cell r="U173" t="str">
            <v>seratus Enam puluh Enam</v>
          </cell>
          <cell r="V173" t="str">
            <v xml:space="preserve">ribu </v>
          </cell>
          <cell r="W173" t="str">
            <v>ribu</v>
          </cell>
        </row>
        <row r="174">
          <cell r="T174">
            <v>167</v>
          </cell>
          <cell r="U174" t="str">
            <v>seratus Enam puluh Tujuh</v>
          </cell>
          <cell r="V174" t="str">
            <v xml:space="preserve">ribu </v>
          </cell>
          <cell r="W174" t="str">
            <v>ribu</v>
          </cell>
        </row>
        <row r="175">
          <cell r="T175">
            <v>168</v>
          </cell>
          <cell r="U175" t="str">
            <v>seratus Enam puluh Delapan</v>
          </cell>
          <cell r="V175" t="str">
            <v xml:space="preserve">ribu </v>
          </cell>
          <cell r="W175" t="str">
            <v>ribu</v>
          </cell>
        </row>
        <row r="176">
          <cell r="T176">
            <v>169</v>
          </cell>
          <cell r="U176" t="str">
            <v>seratus Enam puluh Sembilan</v>
          </cell>
          <cell r="V176" t="str">
            <v xml:space="preserve">ribu </v>
          </cell>
          <cell r="W176" t="str">
            <v>ribu</v>
          </cell>
        </row>
        <row r="177">
          <cell r="T177">
            <v>170</v>
          </cell>
          <cell r="U177" t="str">
            <v xml:space="preserve">seratus Tujuh puluh </v>
          </cell>
          <cell r="V177" t="str">
            <v xml:space="preserve">ribu </v>
          </cell>
          <cell r="W177" t="str">
            <v>ribu</v>
          </cell>
        </row>
        <row r="178">
          <cell r="T178">
            <v>171</v>
          </cell>
          <cell r="U178" t="str">
            <v>seratus Tujuh puluh Satu</v>
          </cell>
          <cell r="V178" t="str">
            <v xml:space="preserve">ribu </v>
          </cell>
          <cell r="W178" t="str">
            <v>ribu</v>
          </cell>
        </row>
        <row r="179">
          <cell r="T179">
            <v>172</v>
          </cell>
          <cell r="U179" t="str">
            <v>seratus Tujuh puluh Dua</v>
          </cell>
          <cell r="V179" t="str">
            <v xml:space="preserve">ribu </v>
          </cell>
          <cell r="W179" t="str">
            <v>ribu</v>
          </cell>
        </row>
        <row r="180">
          <cell r="T180">
            <v>173</v>
          </cell>
          <cell r="U180" t="str">
            <v>seratus Tujuh puluh Tiga</v>
          </cell>
          <cell r="V180" t="str">
            <v xml:space="preserve">ribu </v>
          </cell>
          <cell r="W180" t="str">
            <v>ribu</v>
          </cell>
        </row>
        <row r="181">
          <cell r="T181">
            <v>174</v>
          </cell>
          <cell r="U181" t="str">
            <v>seratus Tujuh puluh Empat</v>
          </cell>
          <cell r="V181" t="str">
            <v xml:space="preserve">ribu </v>
          </cell>
          <cell r="W181" t="str">
            <v>ribu</v>
          </cell>
        </row>
        <row r="182">
          <cell r="T182">
            <v>175</v>
          </cell>
          <cell r="U182" t="str">
            <v>seratus Tujuh puluh Lima</v>
          </cell>
          <cell r="V182" t="str">
            <v xml:space="preserve">ribu </v>
          </cell>
          <cell r="W182" t="str">
            <v>ribu</v>
          </cell>
        </row>
        <row r="183">
          <cell r="T183">
            <v>176</v>
          </cell>
          <cell r="U183" t="str">
            <v>seratus Tujuh puluh Enam</v>
          </cell>
          <cell r="V183" t="str">
            <v xml:space="preserve">ribu </v>
          </cell>
          <cell r="W183" t="str">
            <v>ribu</v>
          </cell>
        </row>
        <row r="184">
          <cell r="T184">
            <v>177</v>
          </cell>
          <cell r="U184" t="str">
            <v>seratus Tujuh puluh Tujuh</v>
          </cell>
          <cell r="V184" t="str">
            <v xml:space="preserve">ribu </v>
          </cell>
          <cell r="W184" t="str">
            <v>ribu</v>
          </cell>
        </row>
        <row r="185">
          <cell r="T185">
            <v>178</v>
          </cell>
          <cell r="U185" t="str">
            <v>seratus Tujuh puluh Delapan</v>
          </cell>
          <cell r="V185" t="str">
            <v xml:space="preserve">ribu </v>
          </cell>
          <cell r="W185" t="str">
            <v>ribu</v>
          </cell>
        </row>
        <row r="186">
          <cell r="T186">
            <v>179</v>
          </cell>
          <cell r="U186" t="str">
            <v>seratus Tujuh puluh Sembilan</v>
          </cell>
          <cell r="V186" t="str">
            <v xml:space="preserve">ribu </v>
          </cell>
          <cell r="W186" t="str">
            <v>ribu</v>
          </cell>
        </row>
        <row r="187">
          <cell r="T187">
            <v>180</v>
          </cell>
          <cell r="U187" t="str">
            <v xml:space="preserve">seratus Delapan puluh </v>
          </cell>
          <cell r="V187" t="str">
            <v xml:space="preserve">ribu </v>
          </cell>
          <cell r="W187" t="str">
            <v>ribu</v>
          </cell>
        </row>
        <row r="188">
          <cell r="T188">
            <v>181</v>
          </cell>
          <cell r="U188" t="str">
            <v>seratus Delapan puluh Satu</v>
          </cell>
          <cell r="V188" t="str">
            <v xml:space="preserve">ribu </v>
          </cell>
          <cell r="W188" t="str">
            <v>ribu</v>
          </cell>
        </row>
        <row r="189">
          <cell r="T189">
            <v>182</v>
          </cell>
          <cell r="U189" t="str">
            <v>seratus Delapan puluh Dua</v>
          </cell>
          <cell r="V189" t="str">
            <v xml:space="preserve">ribu </v>
          </cell>
          <cell r="W189" t="str">
            <v>ribu</v>
          </cell>
        </row>
        <row r="190">
          <cell r="T190">
            <v>183</v>
          </cell>
          <cell r="U190" t="str">
            <v>seratus Delapan puluh Tiga</v>
          </cell>
          <cell r="V190" t="str">
            <v xml:space="preserve">ribu </v>
          </cell>
          <cell r="W190" t="str">
            <v>ribu</v>
          </cell>
        </row>
        <row r="191">
          <cell r="T191">
            <v>184</v>
          </cell>
          <cell r="U191" t="str">
            <v>seratus Delapan puluh Empat</v>
          </cell>
          <cell r="V191" t="str">
            <v xml:space="preserve">ribu </v>
          </cell>
          <cell r="W191" t="str">
            <v>ribu</v>
          </cell>
        </row>
        <row r="192">
          <cell r="T192">
            <v>185</v>
          </cell>
          <cell r="U192" t="str">
            <v>seratus Delapan puluh Lima</v>
          </cell>
          <cell r="V192" t="str">
            <v xml:space="preserve">ribu </v>
          </cell>
          <cell r="W192" t="str">
            <v>ribu</v>
          </cell>
        </row>
        <row r="193">
          <cell r="T193">
            <v>186</v>
          </cell>
          <cell r="U193" t="str">
            <v>seratus Delapan puluh Enam</v>
          </cell>
          <cell r="V193" t="str">
            <v xml:space="preserve">ribu </v>
          </cell>
          <cell r="W193" t="str">
            <v>ribu</v>
          </cell>
        </row>
        <row r="194">
          <cell r="T194">
            <v>187</v>
          </cell>
          <cell r="U194" t="str">
            <v>seratus Delapan puluh Tujuh</v>
          </cell>
          <cell r="V194" t="str">
            <v xml:space="preserve">ribu </v>
          </cell>
          <cell r="W194" t="str">
            <v>ribu</v>
          </cell>
        </row>
        <row r="195">
          <cell r="T195">
            <v>188</v>
          </cell>
          <cell r="U195" t="str">
            <v>seratus Delapan puluh Delapan</v>
          </cell>
          <cell r="V195" t="str">
            <v xml:space="preserve">ribu </v>
          </cell>
          <cell r="W195" t="str">
            <v>ribu</v>
          </cell>
        </row>
        <row r="196">
          <cell r="T196">
            <v>189</v>
          </cell>
          <cell r="U196" t="str">
            <v>seratus Delapan puluh Sembilan</v>
          </cell>
          <cell r="V196" t="str">
            <v xml:space="preserve">ribu </v>
          </cell>
          <cell r="W196" t="str">
            <v>ribu</v>
          </cell>
        </row>
        <row r="197">
          <cell r="T197">
            <v>190</v>
          </cell>
          <cell r="U197" t="str">
            <v xml:space="preserve">seratus Sembilan puluh </v>
          </cell>
          <cell r="V197" t="str">
            <v xml:space="preserve">ribu </v>
          </cell>
          <cell r="W197" t="str">
            <v>ribu</v>
          </cell>
        </row>
        <row r="198">
          <cell r="T198">
            <v>191</v>
          </cell>
          <cell r="U198" t="str">
            <v>seratus Sembilan puluh Satu</v>
          </cell>
          <cell r="V198" t="str">
            <v xml:space="preserve">ribu </v>
          </cell>
          <cell r="W198" t="str">
            <v>ribu</v>
          </cell>
        </row>
        <row r="199">
          <cell r="T199">
            <v>192</v>
          </cell>
          <cell r="U199" t="str">
            <v>seratus Sembilan puluh Dua</v>
          </cell>
          <cell r="V199" t="str">
            <v xml:space="preserve">ribu </v>
          </cell>
          <cell r="W199" t="str">
            <v>ribu</v>
          </cell>
        </row>
        <row r="200">
          <cell r="T200">
            <v>193</v>
          </cell>
          <cell r="U200" t="str">
            <v>seratus Sembilan puluh Tiga</v>
          </cell>
          <cell r="V200" t="str">
            <v xml:space="preserve">ribu </v>
          </cell>
          <cell r="W200" t="str">
            <v>ribu</v>
          </cell>
        </row>
        <row r="201">
          <cell r="T201">
            <v>194</v>
          </cell>
          <cell r="U201" t="str">
            <v>seratus Sembilan puluh Empat</v>
          </cell>
          <cell r="V201" t="str">
            <v xml:space="preserve">ribu </v>
          </cell>
          <cell r="W201" t="str">
            <v>ribu</v>
          </cell>
        </row>
        <row r="202">
          <cell r="T202">
            <v>195</v>
          </cell>
          <cell r="U202" t="str">
            <v>seratus Sembilan puluh Lima</v>
          </cell>
          <cell r="V202" t="str">
            <v xml:space="preserve">ribu </v>
          </cell>
          <cell r="W202" t="str">
            <v>ribu</v>
          </cell>
        </row>
        <row r="203">
          <cell r="T203">
            <v>196</v>
          </cell>
          <cell r="U203" t="str">
            <v>seratus Sembilan puluh Enam</v>
          </cell>
          <cell r="V203" t="str">
            <v xml:space="preserve">ribu </v>
          </cell>
          <cell r="W203" t="str">
            <v>ribu</v>
          </cell>
        </row>
        <row r="204">
          <cell r="T204">
            <v>197</v>
          </cell>
          <cell r="U204" t="str">
            <v>seratus Sembilan puluh Tujuh</v>
          </cell>
          <cell r="V204" t="str">
            <v xml:space="preserve">ribu </v>
          </cell>
          <cell r="W204" t="str">
            <v>ribu</v>
          </cell>
        </row>
        <row r="205">
          <cell r="T205">
            <v>198</v>
          </cell>
          <cell r="U205" t="str">
            <v>seratus Sembilan puluh Delapan</v>
          </cell>
          <cell r="V205" t="str">
            <v xml:space="preserve">ribu </v>
          </cell>
          <cell r="W205" t="str">
            <v>ribu</v>
          </cell>
        </row>
        <row r="206">
          <cell r="T206">
            <v>199</v>
          </cell>
          <cell r="U206" t="str">
            <v>seratus Sembilan puluh Sembilan</v>
          </cell>
          <cell r="V206" t="str">
            <v xml:space="preserve">ribu </v>
          </cell>
          <cell r="W206" t="str">
            <v>ribu</v>
          </cell>
        </row>
        <row r="207">
          <cell r="T207">
            <v>200</v>
          </cell>
          <cell r="U207" t="str">
            <v xml:space="preserve">Dua ratus </v>
          </cell>
          <cell r="V207" t="str">
            <v xml:space="preserve">ribu </v>
          </cell>
          <cell r="W207" t="str">
            <v>ribu</v>
          </cell>
        </row>
        <row r="208">
          <cell r="T208">
            <v>201</v>
          </cell>
          <cell r="U208" t="str">
            <v>Dua ratus Satu</v>
          </cell>
          <cell r="V208" t="str">
            <v xml:space="preserve">ribu </v>
          </cell>
          <cell r="W208" t="str">
            <v>ribu</v>
          </cell>
        </row>
        <row r="209">
          <cell r="T209">
            <v>202</v>
          </cell>
          <cell r="U209" t="str">
            <v>Dua ratus Dua</v>
          </cell>
          <cell r="V209" t="str">
            <v xml:space="preserve">ribu </v>
          </cell>
          <cell r="W209" t="str">
            <v>ribu</v>
          </cell>
        </row>
        <row r="210">
          <cell r="T210">
            <v>203</v>
          </cell>
          <cell r="U210" t="str">
            <v>Dua ratus Tiga</v>
          </cell>
          <cell r="V210" t="str">
            <v xml:space="preserve">ribu </v>
          </cell>
          <cell r="W210" t="str">
            <v>ribu</v>
          </cell>
        </row>
        <row r="211">
          <cell r="T211">
            <v>204</v>
          </cell>
          <cell r="U211" t="str">
            <v>Dua ratus Empat</v>
          </cell>
          <cell r="V211" t="str">
            <v xml:space="preserve">ribu </v>
          </cell>
          <cell r="W211" t="str">
            <v>ribu</v>
          </cell>
        </row>
        <row r="212">
          <cell r="T212">
            <v>205</v>
          </cell>
          <cell r="U212" t="str">
            <v>Dua ratus Lima</v>
          </cell>
          <cell r="V212" t="str">
            <v xml:space="preserve">ribu </v>
          </cell>
          <cell r="W212" t="str">
            <v>ribu</v>
          </cell>
        </row>
        <row r="213">
          <cell r="T213">
            <v>206</v>
          </cell>
          <cell r="U213" t="str">
            <v>Dua ratus Enam</v>
          </cell>
          <cell r="V213" t="str">
            <v xml:space="preserve">ribu </v>
          </cell>
          <cell r="W213" t="str">
            <v>ribu</v>
          </cell>
        </row>
        <row r="214">
          <cell r="T214">
            <v>207</v>
          </cell>
          <cell r="U214" t="str">
            <v>Dua ratus Tujuh</v>
          </cell>
          <cell r="V214" t="str">
            <v xml:space="preserve">ribu </v>
          </cell>
          <cell r="W214" t="str">
            <v>ribu</v>
          </cell>
        </row>
        <row r="215">
          <cell r="T215">
            <v>208</v>
          </cell>
          <cell r="U215" t="str">
            <v>Dua ratus Delapan</v>
          </cell>
          <cell r="V215" t="str">
            <v xml:space="preserve">ribu </v>
          </cell>
          <cell r="W215" t="str">
            <v>ribu</v>
          </cell>
        </row>
        <row r="216">
          <cell r="T216">
            <v>209</v>
          </cell>
          <cell r="U216" t="str">
            <v>Dua ratus Sembilan</v>
          </cell>
          <cell r="V216" t="str">
            <v xml:space="preserve">ribu </v>
          </cell>
          <cell r="W216" t="str">
            <v>ribu</v>
          </cell>
        </row>
        <row r="217">
          <cell r="T217">
            <v>210</v>
          </cell>
          <cell r="U217" t="str">
            <v>Dua ratus Sepuluh</v>
          </cell>
          <cell r="V217" t="str">
            <v xml:space="preserve">ribu </v>
          </cell>
          <cell r="W217" t="str">
            <v>ribu</v>
          </cell>
        </row>
        <row r="218">
          <cell r="T218">
            <v>211</v>
          </cell>
          <cell r="U218" t="str">
            <v>Dua ratus Sebelas</v>
          </cell>
          <cell r="V218" t="str">
            <v xml:space="preserve">ribu </v>
          </cell>
          <cell r="W218" t="str">
            <v>ribu</v>
          </cell>
        </row>
        <row r="219">
          <cell r="T219">
            <v>212</v>
          </cell>
          <cell r="U219" t="str">
            <v>Dua ratus Dua belas</v>
          </cell>
          <cell r="V219" t="str">
            <v xml:space="preserve">ribu </v>
          </cell>
          <cell r="W219" t="str">
            <v>ribu</v>
          </cell>
        </row>
        <row r="220">
          <cell r="T220">
            <v>213</v>
          </cell>
          <cell r="U220" t="str">
            <v>Dua ratus Tiga belas</v>
          </cell>
          <cell r="V220" t="str">
            <v xml:space="preserve">ribu </v>
          </cell>
          <cell r="W220" t="str">
            <v>ribu</v>
          </cell>
        </row>
        <row r="221">
          <cell r="T221">
            <v>214</v>
          </cell>
          <cell r="U221" t="str">
            <v>Dua ratus Empat belas</v>
          </cell>
          <cell r="V221" t="str">
            <v xml:space="preserve">ribu </v>
          </cell>
          <cell r="W221" t="str">
            <v>ribu</v>
          </cell>
        </row>
        <row r="222">
          <cell r="T222">
            <v>215</v>
          </cell>
          <cell r="U222" t="str">
            <v>Dua ratus Lima belas</v>
          </cell>
          <cell r="V222" t="str">
            <v xml:space="preserve">ribu </v>
          </cell>
          <cell r="W222" t="str">
            <v>ribu</v>
          </cell>
        </row>
        <row r="223">
          <cell r="T223">
            <v>216</v>
          </cell>
          <cell r="U223" t="str">
            <v>Dua ratus Enam belas</v>
          </cell>
          <cell r="V223" t="str">
            <v xml:space="preserve">ribu </v>
          </cell>
          <cell r="W223" t="str">
            <v>ribu</v>
          </cell>
        </row>
        <row r="224">
          <cell r="T224">
            <v>217</v>
          </cell>
          <cell r="U224" t="str">
            <v>Dua ratus Tujuh belas</v>
          </cell>
          <cell r="V224" t="str">
            <v xml:space="preserve">ribu </v>
          </cell>
          <cell r="W224" t="str">
            <v>ribu</v>
          </cell>
        </row>
        <row r="225">
          <cell r="T225">
            <v>218</v>
          </cell>
          <cell r="U225" t="str">
            <v>Dua ratus Delapan belas</v>
          </cell>
          <cell r="V225" t="str">
            <v xml:space="preserve">ribu </v>
          </cell>
          <cell r="W225" t="str">
            <v>ribu</v>
          </cell>
        </row>
        <row r="226">
          <cell r="T226">
            <v>219</v>
          </cell>
          <cell r="U226" t="str">
            <v>Dua ratus Sembilan belas</v>
          </cell>
          <cell r="V226" t="str">
            <v xml:space="preserve">ribu </v>
          </cell>
          <cell r="W226" t="str">
            <v>ribu</v>
          </cell>
        </row>
        <row r="227">
          <cell r="T227">
            <v>220</v>
          </cell>
          <cell r="U227" t="str">
            <v xml:space="preserve">Dua ratus Dua puluh </v>
          </cell>
          <cell r="V227" t="str">
            <v xml:space="preserve">ribu </v>
          </cell>
          <cell r="W227" t="str">
            <v>ribu</v>
          </cell>
        </row>
        <row r="228">
          <cell r="T228">
            <v>221</v>
          </cell>
          <cell r="U228" t="str">
            <v>Dua ratus Dua puluh Satu</v>
          </cell>
          <cell r="V228" t="str">
            <v xml:space="preserve">ribu </v>
          </cell>
          <cell r="W228" t="str">
            <v>ribu</v>
          </cell>
        </row>
        <row r="229">
          <cell r="T229">
            <v>222</v>
          </cell>
          <cell r="U229" t="str">
            <v>Dua ratus Dua puluh Dua</v>
          </cell>
          <cell r="V229" t="str">
            <v xml:space="preserve">ribu </v>
          </cell>
          <cell r="W229" t="str">
            <v>ribu</v>
          </cell>
        </row>
        <row r="230">
          <cell r="T230">
            <v>223</v>
          </cell>
          <cell r="U230" t="str">
            <v>Dua ratus Dua puluh Tiga</v>
          </cell>
          <cell r="V230" t="str">
            <v xml:space="preserve">ribu </v>
          </cell>
          <cell r="W230" t="str">
            <v>ribu</v>
          </cell>
        </row>
        <row r="231">
          <cell r="T231">
            <v>224</v>
          </cell>
          <cell r="U231" t="str">
            <v>Dua ratus Dua puluh Empat</v>
          </cell>
          <cell r="V231" t="str">
            <v xml:space="preserve">ribu </v>
          </cell>
          <cell r="W231" t="str">
            <v>ribu</v>
          </cell>
        </row>
        <row r="232">
          <cell r="T232">
            <v>225</v>
          </cell>
          <cell r="U232" t="str">
            <v>Dua ratus Dua puluh Lima</v>
          </cell>
          <cell r="V232" t="str">
            <v xml:space="preserve">ribu </v>
          </cell>
          <cell r="W232" t="str">
            <v>ribu</v>
          </cell>
        </row>
        <row r="233">
          <cell r="T233">
            <v>226</v>
          </cell>
          <cell r="U233" t="str">
            <v>Dua ratus Dua puluh Enam</v>
          </cell>
          <cell r="V233" t="str">
            <v xml:space="preserve">ribu </v>
          </cell>
          <cell r="W233" t="str">
            <v>ribu</v>
          </cell>
        </row>
        <row r="234">
          <cell r="T234">
            <v>227</v>
          </cell>
          <cell r="U234" t="str">
            <v>Dua ratus Dua puluh Tujuh</v>
          </cell>
          <cell r="V234" t="str">
            <v xml:space="preserve">ribu </v>
          </cell>
          <cell r="W234" t="str">
            <v>ribu</v>
          </cell>
        </row>
        <row r="235">
          <cell r="T235">
            <v>228</v>
          </cell>
          <cell r="U235" t="str">
            <v>Dua ratus Dua puluh Delapan</v>
          </cell>
          <cell r="V235" t="str">
            <v xml:space="preserve">ribu </v>
          </cell>
          <cell r="W235" t="str">
            <v>ribu</v>
          </cell>
        </row>
        <row r="236">
          <cell r="T236">
            <v>229</v>
          </cell>
          <cell r="U236" t="str">
            <v>Dua ratus Dua puluh Sembilan</v>
          </cell>
          <cell r="V236" t="str">
            <v xml:space="preserve">ribu </v>
          </cell>
          <cell r="W236" t="str">
            <v>ribu</v>
          </cell>
        </row>
        <row r="237">
          <cell r="T237">
            <v>230</v>
          </cell>
          <cell r="U237" t="str">
            <v xml:space="preserve">Dua ratus Tiga puluh </v>
          </cell>
          <cell r="V237" t="str">
            <v xml:space="preserve">ribu </v>
          </cell>
          <cell r="W237" t="str">
            <v>ribu</v>
          </cell>
        </row>
        <row r="238">
          <cell r="T238">
            <v>231</v>
          </cell>
          <cell r="U238" t="str">
            <v>Dua ratus Tiga puluh Satu</v>
          </cell>
          <cell r="V238" t="str">
            <v xml:space="preserve">ribu </v>
          </cell>
          <cell r="W238" t="str">
            <v>ribu</v>
          </cell>
        </row>
        <row r="239">
          <cell r="T239">
            <v>232</v>
          </cell>
          <cell r="U239" t="str">
            <v>Dua ratus Tiga puluh Dua</v>
          </cell>
          <cell r="V239" t="str">
            <v xml:space="preserve">ribu </v>
          </cell>
          <cell r="W239" t="str">
            <v>ribu</v>
          </cell>
        </row>
        <row r="240">
          <cell r="T240">
            <v>233</v>
          </cell>
          <cell r="U240" t="str">
            <v>Dua ratus Tiga puluh Tiga</v>
          </cell>
          <cell r="V240" t="str">
            <v xml:space="preserve">ribu </v>
          </cell>
          <cell r="W240" t="str">
            <v>ribu</v>
          </cell>
        </row>
        <row r="241">
          <cell r="T241">
            <v>234</v>
          </cell>
          <cell r="U241" t="str">
            <v>Dua ratus Tiga puluh Empat</v>
          </cell>
          <cell r="V241" t="str">
            <v xml:space="preserve">ribu </v>
          </cell>
          <cell r="W241" t="str">
            <v>ribu</v>
          </cell>
        </row>
        <row r="242">
          <cell r="T242">
            <v>235</v>
          </cell>
          <cell r="U242" t="str">
            <v>Dua ratus Tiga puluh Lima</v>
          </cell>
          <cell r="V242" t="str">
            <v xml:space="preserve">ribu </v>
          </cell>
          <cell r="W242" t="str">
            <v>ribu</v>
          </cell>
        </row>
        <row r="243">
          <cell r="T243">
            <v>236</v>
          </cell>
          <cell r="U243" t="str">
            <v>Dua ratus Tiga puluh Enam</v>
          </cell>
          <cell r="V243" t="str">
            <v xml:space="preserve">ribu </v>
          </cell>
          <cell r="W243" t="str">
            <v>ribu</v>
          </cell>
        </row>
        <row r="244">
          <cell r="T244">
            <v>237</v>
          </cell>
          <cell r="U244" t="str">
            <v>Dua ratus Tiga puluh Tujuh</v>
          </cell>
          <cell r="V244" t="str">
            <v xml:space="preserve">ribu </v>
          </cell>
          <cell r="W244" t="str">
            <v>ribu</v>
          </cell>
        </row>
        <row r="245">
          <cell r="T245">
            <v>238</v>
          </cell>
          <cell r="U245" t="str">
            <v>Dua ratus Tiga puluh Delapan</v>
          </cell>
          <cell r="V245" t="str">
            <v xml:space="preserve">ribu </v>
          </cell>
          <cell r="W245" t="str">
            <v>ribu</v>
          </cell>
        </row>
        <row r="246">
          <cell r="T246">
            <v>239</v>
          </cell>
          <cell r="U246" t="str">
            <v>Dua ratus Tiga puluh Sembilan</v>
          </cell>
          <cell r="V246" t="str">
            <v xml:space="preserve">ribu </v>
          </cell>
          <cell r="W246" t="str">
            <v>ribu</v>
          </cell>
        </row>
        <row r="247">
          <cell r="T247">
            <v>240</v>
          </cell>
          <cell r="U247" t="str">
            <v xml:space="preserve">Dua ratus Empat puluh </v>
          </cell>
          <cell r="V247" t="str">
            <v xml:space="preserve">ribu </v>
          </cell>
          <cell r="W247" t="str">
            <v>ribu</v>
          </cell>
        </row>
        <row r="248">
          <cell r="T248">
            <v>241</v>
          </cell>
          <cell r="U248" t="str">
            <v>Dua ratus Empat puluh Satu</v>
          </cell>
          <cell r="V248" t="str">
            <v xml:space="preserve">ribu </v>
          </cell>
          <cell r="W248" t="str">
            <v>ribu</v>
          </cell>
        </row>
        <row r="249">
          <cell r="T249">
            <v>242</v>
          </cell>
          <cell r="U249" t="str">
            <v>Dua ratus Empat puluh Dua</v>
          </cell>
          <cell r="V249" t="str">
            <v xml:space="preserve">ribu </v>
          </cell>
          <cell r="W249" t="str">
            <v>ribu</v>
          </cell>
        </row>
        <row r="250">
          <cell r="T250">
            <v>243</v>
          </cell>
          <cell r="U250" t="str">
            <v>Dua ratus Empat puluh Tiga</v>
          </cell>
          <cell r="V250" t="str">
            <v xml:space="preserve">ribu </v>
          </cell>
          <cell r="W250" t="str">
            <v>ribu</v>
          </cell>
        </row>
        <row r="251">
          <cell r="T251">
            <v>244</v>
          </cell>
          <cell r="U251" t="str">
            <v>Dua ratus Empat puluh Empat</v>
          </cell>
          <cell r="V251" t="str">
            <v xml:space="preserve">ribu </v>
          </cell>
          <cell r="W251" t="str">
            <v>ribu</v>
          </cell>
        </row>
        <row r="252">
          <cell r="T252">
            <v>245</v>
          </cell>
          <cell r="U252" t="str">
            <v>Dua ratus Empat puluh Lima</v>
          </cell>
          <cell r="V252" t="str">
            <v xml:space="preserve">ribu </v>
          </cell>
          <cell r="W252" t="str">
            <v>ribu</v>
          </cell>
        </row>
        <row r="253">
          <cell r="T253">
            <v>246</v>
          </cell>
          <cell r="U253" t="str">
            <v>Dua ratus Empat puluh Enam</v>
          </cell>
          <cell r="V253" t="str">
            <v xml:space="preserve">ribu </v>
          </cell>
          <cell r="W253" t="str">
            <v>ribu</v>
          </cell>
        </row>
        <row r="254">
          <cell r="T254">
            <v>247</v>
          </cell>
          <cell r="U254" t="str">
            <v>Dua ratus Empat puluh Tujuh</v>
          </cell>
          <cell r="V254" t="str">
            <v xml:space="preserve">ribu </v>
          </cell>
          <cell r="W254" t="str">
            <v>ribu</v>
          </cell>
        </row>
        <row r="255">
          <cell r="T255">
            <v>248</v>
          </cell>
          <cell r="U255" t="str">
            <v>Dua ratus Empat puluh Delapan</v>
          </cell>
          <cell r="V255" t="str">
            <v xml:space="preserve">ribu </v>
          </cell>
          <cell r="W255" t="str">
            <v>ribu</v>
          </cell>
        </row>
        <row r="256">
          <cell r="T256">
            <v>249</v>
          </cell>
          <cell r="U256" t="str">
            <v>Dua ratus Empat puluh Sembilan</v>
          </cell>
          <cell r="V256" t="str">
            <v xml:space="preserve">ribu </v>
          </cell>
          <cell r="W256" t="str">
            <v>ribu</v>
          </cell>
        </row>
        <row r="257">
          <cell r="T257">
            <v>250</v>
          </cell>
          <cell r="U257" t="str">
            <v xml:space="preserve">Dua ratus Lima puluh </v>
          </cell>
          <cell r="V257" t="str">
            <v xml:space="preserve">ribu </v>
          </cell>
          <cell r="W257" t="str">
            <v>ribu</v>
          </cell>
        </row>
        <row r="258">
          <cell r="T258">
            <v>251</v>
          </cell>
          <cell r="U258" t="str">
            <v>Dua ratus Lima puluh Satu</v>
          </cell>
          <cell r="V258" t="str">
            <v xml:space="preserve">ribu </v>
          </cell>
          <cell r="W258" t="str">
            <v>ribu</v>
          </cell>
        </row>
        <row r="259">
          <cell r="T259">
            <v>252</v>
          </cell>
          <cell r="U259" t="str">
            <v>Dua ratus Lima puluh Dua</v>
          </cell>
          <cell r="V259" t="str">
            <v xml:space="preserve">ribu </v>
          </cell>
          <cell r="W259" t="str">
            <v>ribu</v>
          </cell>
        </row>
        <row r="260">
          <cell r="T260">
            <v>253</v>
          </cell>
          <cell r="U260" t="str">
            <v>Dua ratus Lima puluh Tiga</v>
          </cell>
          <cell r="V260" t="str">
            <v xml:space="preserve">ribu </v>
          </cell>
          <cell r="W260" t="str">
            <v>ribu</v>
          </cell>
        </row>
        <row r="261">
          <cell r="T261">
            <v>254</v>
          </cell>
          <cell r="U261" t="str">
            <v>Dua ratus Lima puluh Empat</v>
          </cell>
          <cell r="V261" t="str">
            <v xml:space="preserve">ribu </v>
          </cell>
          <cell r="W261" t="str">
            <v>ribu</v>
          </cell>
        </row>
        <row r="262">
          <cell r="T262">
            <v>255</v>
          </cell>
          <cell r="U262" t="str">
            <v>Dua ratus Lima puluh Lima</v>
          </cell>
          <cell r="V262" t="str">
            <v xml:space="preserve">ribu </v>
          </cell>
          <cell r="W262" t="str">
            <v>ribu</v>
          </cell>
        </row>
        <row r="263">
          <cell r="T263">
            <v>256</v>
          </cell>
          <cell r="U263" t="str">
            <v>Dua ratus Lima puluh Enam</v>
          </cell>
          <cell r="V263" t="str">
            <v xml:space="preserve">ribu </v>
          </cell>
          <cell r="W263" t="str">
            <v>ribu</v>
          </cell>
        </row>
        <row r="264">
          <cell r="T264">
            <v>257</v>
          </cell>
          <cell r="U264" t="str">
            <v>Dua ratus Lima puluh Tujuh</v>
          </cell>
          <cell r="V264" t="str">
            <v xml:space="preserve">ribu </v>
          </cell>
          <cell r="W264" t="str">
            <v>ribu</v>
          </cell>
        </row>
        <row r="265">
          <cell r="T265">
            <v>258</v>
          </cell>
          <cell r="U265" t="str">
            <v>Dua ratus Lima puluh Delapan</v>
          </cell>
          <cell r="V265" t="str">
            <v xml:space="preserve">ribu </v>
          </cell>
          <cell r="W265" t="str">
            <v>ribu</v>
          </cell>
        </row>
        <row r="266">
          <cell r="T266">
            <v>259</v>
          </cell>
          <cell r="U266" t="str">
            <v>Dua ratus Lima puluh Sembilan</v>
          </cell>
          <cell r="V266" t="str">
            <v xml:space="preserve">ribu </v>
          </cell>
          <cell r="W266" t="str">
            <v>ribu</v>
          </cell>
        </row>
        <row r="267">
          <cell r="T267">
            <v>260</v>
          </cell>
          <cell r="U267" t="str">
            <v xml:space="preserve">Dua ratus Enam puluh </v>
          </cell>
          <cell r="V267" t="str">
            <v xml:space="preserve">ribu </v>
          </cell>
          <cell r="W267" t="str">
            <v>ribu</v>
          </cell>
        </row>
        <row r="268">
          <cell r="T268">
            <v>261</v>
          </cell>
          <cell r="U268" t="str">
            <v>Dua ratus Enam puluh Satu</v>
          </cell>
          <cell r="V268" t="str">
            <v xml:space="preserve">ribu </v>
          </cell>
          <cell r="W268" t="str">
            <v>ribu</v>
          </cell>
        </row>
        <row r="269">
          <cell r="T269">
            <v>262</v>
          </cell>
          <cell r="U269" t="str">
            <v>Dua ratus Enam puluh Dua</v>
          </cell>
          <cell r="V269" t="str">
            <v xml:space="preserve">ribu </v>
          </cell>
          <cell r="W269" t="str">
            <v>ribu</v>
          </cell>
        </row>
        <row r="270">
          <cell r="T270">
            <v>263</v>
          </cell>
          <cell r="U270" t="str">
            <v>Dua ratus Enam puluh Tiga</v>
          </cell>
          <cell r="V270" t="str">
            <v xml:space="preserve">ribu </v>
          </cell>
          <cell r="W270" t="str">
            <v>ribu</v>
          </cell>
        </row>
        <row r="271">
          <cell r="T271">
            <v>264</v>
          </cell>
          <cell r="U271" t="str">
            <v>Dua ratus Enam puluh Empat</v>
          </cell>
          <cell r="V271" t="str">
            <v xml:space="preserve">ribu </v>
          </cell>
          <cell r="W271" t="str">
            <v>ribu</v>
          </cell>
        </row>
        <row r="272">
          <cell r="T272">
            <v>265</v>
          </cell>
          <cell r="U272" t="str">
            <v>Dua ratus Enam puluh Lima</v>
          </cell>
          <cell r="V272" t="str">
            <v xml:space="preserve">ribu </v>
          </cell>
          <cell r="W272" t="str">
            <v>ribu</v>
          </cell>
        </row>
        <row r="273">
          <cell r="T273">
            <v>266</v>
          </cell>
          <cell r="U273" t="str">
            <v>Dua ratus Enam puluh Enam</v>
          </cell>
          <cell r="V273" t="str">
            <v xml:space="preserve">ribu </v>
          </cell>
          <cell r="W273" t="str">
            <v>ribu</v>
          </cell>
        </row>
        <row r="274">
          <cell r="T274">
            <v>267</v>
          </cell>
          <cell r="U274" t="str">
            <v>Dua ratus Enam puluh Tujuh</v>
          </cell>
          <cell r="V274" t="str">
            <v xml:space="preserve">ribu </v>
          </cell>
          <cell r="W274" t="str">
            <v>ribu</v>
          </cell>
        </row>
        <row r="275">
          <cell r="T275">
            <v>268</v>
          </cell>
          <cell r="U275" t="str">
            <v>Dua ratus Enam puluh Delapan</v>
          </cell>
          <cell r="V275" t="str">
            <v xml:space="preserve">ribu </v>
          </cell>
          <cell r="W275" t="str">
            <v>ribu</v>
          </cell>
        </row>
        <row r="276">
          <cell r="T276">
            <v>269</v>
          </cell>
          <cell r="U276" t="str">
            <v>Dua ratus Enam puluh Sembilan</v>
          </cell>
          <cell r="V276" t="str">
            <v xml:space="preserve">ribu </v>
          </cell>
          <cell r="W276" t="str">
            <v>ribu</v>
          </cell>
        </row>
        <row r="277">
          <cell r="T277">
            <v>270</v>
          </cell>
          <cell r="U277" t="str">
            <v xml:space="preserve">Dua ratus Tujuh puluh </v>
          </cell>
          <cell r="V277" t="str">
            <v xml:space="preserve">ribu </v>
          </cell>
          <cell r="W277" t="str">
            <v>ribu</v>
          </cell>
        </row>
        <row r="278">
          <cell r="T278">
            <v>271</v>
          </cell>
          <cell r="U278" t="str">
            <v>Dua ratus Tujuh puluh Satu</v>
          </cell>
          <cell r="V278" t="str">
            <v xml:space="preserve">ribu </v>
          </cell>
          <cell r="W278" t="str">
            <v>ribu</v>
          </cell>
        </row>
        <row r="279">
          <cell r="T279">
            <v>272</v>
          </cell>
          <cell r="U279" t="str">
            <v>Dua ratus Tujuh puluh Dua</v>
          </cell>
          <cell r="V279" t="str">
            <v xml:space="preserve">ribu </v>
          </cell>
          <cell r="W279" t="str">
            <v>ribu</v>
          </cell>
        </row>
        <row r="280">
          <cell r="T280">
            <v>273</v>
          </cell>
          <cell r="U280" t="str">
            <v>Dua ratus Tujuh puluh Tiga</v>
          </cell>
          <cell r="V280" t="str">
            <v xml:space="preserve">ribu </v>
          </cell>
          <cell r="W280" t="str">
            <v>ribu</v>
          </cell>
        </row>
        <row r="281">
          <cell r="T281">
            <v>274</v>
          </cell>
          <cell r="U281" t="str">
            <v>Dua ratus Tujuh puluh Empat</v>
          </cell>
          <cell r="V281" t="str">
            <v xml:space="preserve">ribu </v>
          </cell>
          <cell r="W281" t="str">
            <v>ribu</v>
          </cell>
        </row>
        <row r="282">
          <cell r="T282">
            <v>275</v>
          </cell>
          <cell r="U282" t="str">
            <v>Dua ratus Tujuh puluh Lima</v>
          </cell>
          <cell r="V282" t="str">
            <v xml:space="preserve">ribu </v>
          </cell>
          <cell r="W282" t="str">
            <v>ribu</v>
          </cell>
        </row>
        <row r="283">
          <cell r="T283">
            <v>276</v>
          </cell>
          <cell r="U283" t="str">
            <v>Dua ratus Tujuh puluh Enam</v>
          </cell>
          <cell r="V283" t="str">
            <v xml:space="preserve">ribu </v>
          </cell>
          <cell r="W283" t="str">
            <v>ribu</v>
          </cell>
        </row>
        <row r="284">
          <cell r="T284">
            <v>277</v>
          </cell>
          <cell r="U284" t="str">
            <v>Dua ratus Tujuh puluh Tujuh</v>
          </cell>
          <cell r="V284" t="str">
            <v xml:space="preserve">ribu </v>
          </cell>
          <cell r="W284" t="str">
            <v>ribu</v>
          </cell>
        </row>
        <row r="285">
          <cell r="T285">
            <v>278</v>
          </cell>
          <cell r="U285" t="str">
            <v>Dua ratus Tujuh puluh Delapan</v>
          </cell>
          <cell r="V285" t="str">
            <v xml:space="preserve">ribu </v>
          </cell>
          <cell r="W285" t="str">
            <v>ribu</v>
          </cell>
        </row>
        <row r="286">
          <cell r="T286">
            <v>279</v>
          </cell>
          <cell r="U286" t="str">
            <v>Dua ratus Tujuh puluh Sembilan</v>
          </cell>
          <cell r="V286" t="str">
            <v xml:space="preserve">ribu </v>
          </cell>
          <cell r="W286" t="str">
            <v>ribu</v>
          </cell>
        </row>
        <row r="287">
          <cell r="T287">
            <v>280</v>
          </cell>
          <cell r="U287" t="str">
            <v xml:space="preserve">Dua ratus Delapan puluh </v>
          </cell>
          <cell r="V287" t="str">
            <v xml:space="preserve">ribu </v>
          </cell>
          <cell r="W287" t="str">
            <v>ribu</v>
          </cell>
        </row>
        <row r="288">
          <cell r="T288">
            <v>281</v>
          </cell>
          <cell r="U288" t="str">
            <v>Dua ratus Delapan puluh Satu</v>
          </cell>
          <cell r="V288" t="str">
            <v xml:space="preserve">ribu </v>
          </cell>
          <cell r="W288" t="str">
            <v>ribu</v>
          </cell>
        </row>
        <row r="289">
          <cell r="T289">
            <v>282</v>
          </cell>
          <cell r="U289" t="str">
            <v>Dua ratus Delapan puluh Dua</v>
          </cell>
          <cell r="V289" t="str">
            <v xml:space="preserve">ribu </v>
          </cell>
          <cell r="W289" t="str">
            <v>ribu</v>
          </cell>
        </row>
        <row r="290">
          <cell r="T290">
            <v>283</v>
          </cell>
          <cell r="U290" t="str">
            <v>Dua ratus Delapan puluh Tiga</v>
          </cell>
          <cell r="V290" t="str">
            <v xml:space="preserve">ribu </v>
          </cell>
          <cell r="W290" t="str">
            <v>ribu</v>
          </cell>
        </row>
        <row r="291">
          <cell r="T291">
            <v>284</v>
          </cell>
          <cell r="U291" t="str">
            <v>Dua ratus Delapan puluh Empat</v>
          </cell>
          <cell r="V291" t="str">
            <v xml:space="preserve">ribu </v>
          </cell>
          <cell r="W291" t="str">
            <v>ribu</v>
          </cell>
        </row>
        <row r="292">
          <cell r="T292">
            <v>285</v>
          </cell>
          <cell r="U292" t="str">
            <v>Dua ratus Delapan puluh Lima</v>
          </cell>
          <cell r="V292" t="str">
            <v xml:space="preserve">ribu </v>
          </cell>
          <cell r="W292" t="str">
            <v>ribu</v>
          </cell>
        </row>
        <row r="293">
          <cell r="T293">
            <v>286</v>
          </cell>
          <cell r="U293" t="str">
            <v>Dua ratus Delapan puluh Enam</v>
          </cell>
          <cell r="V293" t="str">
            <v xml:space="preserve">ribu </v>
          </cell>
          <cell r="W293" t="str">
            <v>ribu</v>
          </cell>
        </row>
        <row r="294">
          <cell r="T294">
            <v>287</v>
          </cell>
          <cell r="U294" t="str">
            <v>Dua ratus Delapan puluh Tujuh</v>
          </cell>
          <cell r="V294" t="str">
            <v xml:space="preserve">ribu </v>
          </cell>
          <cell r="W294" t="str">
            <v>ribu</v>
          </cell>
        </row>
        <row r="295">
          <cell r="T295">
            <v>288</v>
          </cell>
          <cell r="U295" t="str">
            <v>Dua ratus Delapan puluh Delapan</v>
          </cell>
          <cell r="V295" t="str">
            <v xml:space="preserve">ribu </v>
          </cell>
          <cell r="W295" t="str">
            <v>ribu</v>
          </cell>
        </row>
        <row r="296">
          <cell r="T296">
            <v>289</v>
          </cell>
          <cell r="U296" t="str">
            <v>Dua ratus Delapan puluh Sembilan</v>
          </cell>
          <cell r="V296" t="str">
            <v xml:space="preserve">ribu </v>
          </cell>
          <cell r="W296" t="str">
            <v>ribu</v>
          </cell>
        </row>
        <row r="297">
          <cell r="T297">
            <v>290</v>
          </cell>
          <cell r="U297" t="str">
            <v xml:space="preserve">Dua ratus Sembilan puluh </v>
          </cell>
          <cell r="V297" t="str">
            <v xml:space="preserve">ribu </v>
          </cell>
          <cell r="W297" t="str">
            <v>ribu</v>
          </cell>
        </row>
        <row r="298">
          <cell r="T298">
            <v>291</v>
          </cell>
          <cell r="U298" t="str">
            <v>Dua ratus Sembilan puluh Satu</v>
          </cell>
          <cell r="V298" t="str">
            <v xml:space="preserve">ribu </v>
          </cell>
          <cell r="W298" t="str">
            <v>ribu</v>
          </cell>
        </row>
        <row r="299">
          <cell r="T299">
            <v>292</v>
          </cell>
          <cell r="U299" t="str">
            <v>Dua ratus Sembilan puluh Dua</v>
          </cell>
          <cell r="V299" t="str">
            <v xml:space="preserve">ribu </v>
          </cell>
          <cell r="W299" t="str">
            <v>ribu</v>
          </cell>
        </row>
        <row r="300">
          <cell r="T300">
            <v>293</v>
          </cell>
          <cell r="U300" t="str">
            <v>Dua ratus Sembilan puluh Tiga</v>
          </cell>
          <cell r="V300" t="str">
            <v xml:space="preserve">ribu </v>
          </cell>
          <cell r="W300" t="str">
            <v>ribu</v>
          </cell>
        </row>
        <row r="301">
          <cell r="T301">
            <v>294</v>
          </cell>
          <cell r="U301" t="str">
            <v>Dua ratus Sembilan puluh Empat</v>
          </cell>
          <cell r="V301" t="str">
            <v xml:space="preserve">ribu </v>
          </cell>
          <cell r="W301" t="str">
            <v>ribu</v>
          </cell>
        </row>
        <row r="302">
          <cell r="T302">
            <v>295</v>
          </cell>
          <cell r="U302" t="str">
            <v>Dua ratus Sembilan puluh Lima</v>
          </cell>
          <cell r="V302" t="str">
            <v xml:space="preserve">ribu </v>
          </cell>
          <cell r="W302" t="str">
            <v>ribu</v>
          </cell>
        </row>
        <row r="303">
          <cell r="T303">
            <v>296</v>
          </cell>
          <cell r="U303" t="str">
            <v>Dua ratus Sembilan puluh Enam</v>
          </cell>
          <cell r="V303" t="str">
            <v xml:space="preserve">ribu </v>
          </cell>
          <cell r="W303" t="str">
            <v>ribu</v>
          </cell>
        </row>
        <row r="304">
          <cell r="T304">
            <v>297</v>
          </cell>
          <cell r="U304" t="str">
            <v>Dua ratus Sembilan puluh Tujuh</v>
          </cell>
          <cell r="V304" t="str">
            <v xml:space="preserve">ribu </v>
          </cell>
          <cell r="W304" t="str">
            <v>ribu</v>
          </cell>
        </row>
        <row r="305">
          <cell r="T305">
            <v>298</v>
          </cell>
          <cell r="U305" t="str">
            <v>Dua ratus Sembilan puluh Delapan</v>
          </cell>
          <cell r="V305" t="str">
            <v xml:space="preserve">ribu </v>
          </cell>
          <cell r="W305" t="str">
            <v>ribu</v>
          </cell>
        </row>
        <row r="306">
          <cell r="T306">
            <v>299</v>
          </cell>
          <cell r="U306" t="str">
            <v>Dua ratus Sembilan puluh Sembilan</v>
          </cell>
          <cell r="V306" t="str">
            <v xml:space="preserve">ribu </v>
          </cell>
          <cell r="W306" t="str">
            <v>ribu</v>
          </cell>
        </row>
        <row r="307">
          <cell r="T307">
            <v>300</v>
          </cell>
          <cell r="U307" t="str">
            <v xml:space="preserve">Tiga ratus </v>
          </cell>
          <cell r="V307" t="str">
            <v xml:space="preserve">ribu </v>
          </cell>
          <cell r="W307" t="str">
            <v>ribu</v>
          </cell>
        </row>
        <row r="308">
          <cell r="T308">
            <v>301</v>
          </cell>
          <cell r="U308" t="str">
            <v>Tiga ratus Satu</v>
          </cell>
          <cell r="V308" t="str">
            <v xml:space="preserve">ribu </v>
          </cell>
          <cell r="W308" t="str">
            <v>ribu</v>
          </cell>
        </row>
        <row r="309">
          <cell r="T309">
            <v>302</v>
          </cell>
          <cell r="U309" t="str">
            <v>Tiga ratus Dua</v>
          </cell>
          <cell r="V309" t="str">
            <v xml:space="preserve">ribu </v>
          </cell>
          <cell r="W309" t="str">
            <v>ribu</v>
          </cell>
        </row>
        <row r="310">
          <cell r="T310">
            <v>303</v>
          </cell>
          <cell r="U310" t="str">
            <v>Tiga ratus Tiga</v>
          </cell>
          <cell r="V310" t="str">
            <v xml:space="preserve">ribu </v>
          </cell>
          <cell r="W310" t="str">
            <v>ribu</v>
          </cell>
        </row>
        <row r="311">
          <cell r="T311">
            <v>304</v>
          </cell>
          <cell r="U311" t="str">
            <v>Tiga ratus Empat</v>
          </cell>
          <cell r="V311" t="str">
            <v xml:space="preserve">ribu </v>
          </cell>
          <cell r="W311" t="str">
            <v>ribu</v>
          </cell>
        </row>
        <row r="312">
          <cell r="T312">
            <v>305</v>
          </cell>
          <cell r="U312" t="str">
            <v>Tiga ratus Lima</v>
          </cell>
          <cell r="V312" t="str">
            <v xml:space="preserve">ribu </v>
          </cell>
          <cell r="W312" t="str">
            <v>ribu</v>
          </cell>
        </row>
        <row r="313">
          <cell r="T313">
            <v>306</v>
          </cell>
          <cell r="U313" t="str">
            <v>Tiga ratus Enam</v>
          </cell>
          <cell r="V313" t="str">
            <v xml:space="preserve">ribu </v>
          </cell>
          <cell r="W313" t="str">
            <v>ribu</v>
          </cell>
        </row>
        <row r="314">
          <cell r="T314">
            <v>307</v>
          </cell>
          <cell r="U314" t="str">
            <v>Tiga ratus Tujuh</v>
          </cell>
          <cell r="V314" t="str">
            <v xml:space="preserve">ribu </v>
          </cell>
          <cell r="W314" t="str">
            <v>ribu</v>
          </cell>
        </row>
        <row r="315">
          <cell r="T315">
            <v>308</v>
          </cell>
          <cell r="U315" t="str">
            <v>Tiga ratus Delapan</v>
          </cell>
          <cell r="V315" t="str">
            <v xml:space="preserve">ribu </v>
          </cell>
          <cell r="W315" t="str">
            <v>ribu</v>
          </cell>
        </row>
        <row r="316">
          <cell r="T316">
            <v>309</v>
          </cell>
          <cell r="U316" t="str">
            <v>Tiga ratus Sembilan</v>
          </cell>
          <cell r="V316" t="str">
            <v xml:space="preserve">ribu </v>
          </cell>
          <cell r="W316" t="str">
            <v>ribu</v>
          </cell>
        </row>
        <row r="317">
          <cell r="T317">
            <v>310</v>
          </cell>
          <cell r="U317" t="str">
            <v>Tiga ratus Sepuluh</v>
          </cell>
          <cell r="V317" t="str">
            <v xml:space="preserve">ribu </v>
          </cell>
          <cell r="W317" t="str">
            <v>ribu</v>
          </cell>
        </row>
        <row r="318">
          <cell r="T318">
            <v>311</v>
          </cell>
          <cell r="U318" t="str">
            <v>Tiga ratus Sebelas</v>
          </cell>
          <cell r="V318" t="str">
            <v xml:space="preserve">ribu </v>
          </cell>
          <cell r="W318" t="str">
            <v>ribu</v>
          </cell>
        </row>
        <row r="319">
          <cell r="T319">
            <v>312</v>
          </cell>
          <cell r="U319" t="str">
            <v>Tiga ratus Dua belas</v>
          </cell>
          <cell r="V319" t="str">
            <v xml:space="preserve">ribu </v>
          </cell>
          <cell r="W319" t="str">
            <v>ribu</v>
          </cell>
        </row>
        <row r="320">
          <cell r="T320">
            <v>313</v>
          </cell>
          <cell r="U320" t="str">
            <v>Tiga ratus Tiga belas</v>
          </cell>
          <cell r="V320" t="str">
            <v xml:space="preserve">ribu </v>
          </cell>
          <cell r="W320" t="str">
            <v>ribu</v>
          </cell>
        </row>
        <row r="321">
          <cell r="T321">
            <v>314</v>
          </cell>
          <cell r="U321" t="str">
            <v>Tiga ratus Empat belas</v>
          </cell>
          <cell r="V321" t="str">
            <v xml:space="preserve">ribu </v>
          </cell>
          <cell r="W321" t="str">
            <v>ribu</v>
          </cell>
        </row>
        <row r="322">
          <cell r="T322">
            <v>315</v>
          </cell>
          <cell r="U322" t="str">
            <v>Tiga ratus Lima belas</v>
          </cell>
          <cell r="V322" t="str">
            <v xml:space="preserve">ribu </v>
          </cell>
          <cell r="W322" t="str">
            <v>ribu</v>
          </cell>
        </row>
        <row r="323">
          <cell r="T323">
            <v>316</v>
          </cell>
          <cell r="U323" t="str">
            <v>Tiga ratus Enam belas</v>
          </cell>
          <cell r="V323" t="str">
            <v xml:space="preserve">ribu </v>
          </cell>
          <cell r="W323" t="str">
            <v>ribu</v>
          </cell>
        </row>
        <row r="324">
          <cell r="T324">
            <v>317</v>
          </cell>
          <cell r="U324" t="str">
            <v>Tiga ratus Tujuh belas</v>
          </cell>
          <cell r="V324" t="str">
            <v xml:space="preserve">ribu </v>
          </cell>
          <cell r="W324" t="str">
            <v>ribu</v>
          </cell>
        </row>
        <row r="325">
          <cell r="T325">
            <v>318</v>
          </cell>
          <cell r="U325" t="str">
            <v>Tiga ratus Delapan belas</v>
          </cell>
          <cell r="V325" t="str">
            <v xml:space="preserve">ribu </v>
          </cell>
          <cell r="W325" t="str">
            <v>ribu</v>
          </cell>
        </row>
        <row r="326">
          <cell r="T326">
            <v>319</v>
          </cell>
          <cell r="U326" t="str">
            <v>Tiga ratus Sembilan belas</v>
          </cell>
          <cell r="V326" t="str">
            <v xml:space="preserve">ribu </v>
          </cell>
          <cell r="W326" t="str">
            <v>ribu</v>
          </cell>
        </row>
        <row r="327">
          <cell r="T327">
            <v>320</v>
          </cell>
          <cell r="U327" t="str">
            <v xml:space="preserve">Tiga ratus Dua puluh </v>
          </cell>
          <cell r="V327" t="str">
            <v xml:space="preserve">ribu </v>
          </cell>
          <cell r="W327" t="str">
            <v>ribu</v>
          </cell>
        </row>
        <row r="328">
          <cell r="T328">
            <v>321</v>
          </cell>
          <cell r="U328" t="str">
            <v>Tiga ratus Dua puluh Satu</v>
          </cell>
          <cell r="V328" t="str">
            <v xml:space="preserve">ribu </v>
          </cell>
          <cell r="W328" t="str">
            <v>ribu</v>
          </cell>
        </row>
        <row r="329">
          <cell r="T329">
            <v>322</v>
          </cell>
          <cell r="U329" t="str">
            <v>Tiga ratus Dua puluh Dua</v>
          </cell>
          <cell r="V329" t="str">
            <v xml:space="preserve">ribu </v>
          </cell>
          <cell r="W329" t="str">
            <v>ribu</v>
          </cell>
        </row>
        <row r="330">
          <cell r="T330">
            <v>323</v>
          </cell>
          <cell r="U330" t="str">
            <v>Tiga ratus Dua puluh Tiga</v>
          </cell>
          <cell r="V330" t="str">
            <v xml:space="preserve">ribu </v>
          </cell>
          <cell r="W330" t="str">
            <v>ribu</v>
          </cell>
        </row>
        <row r="331">
          <cell r="T331">
            <v>324</v>
          </cell>
          <cell r="U331" t="str">
            <v>Tiga ratus Dua puluh Empat</v>
          </cell>
          <cell r="V331" t="str">
            <v xml:space="preserve">ribu </v>
          </cell>
          <cell r="W331" t="str">
            <v>ribu</v>
          </cell>
        </row>
        <row r="332">
          <cell r="T332">
            <v>325</v>
          </cell>
          <cell r="U332" t="str">
            <v>Tiga ratus Dua puluh Lima</v>
          </cell>
          <cell r="V332" t="str">
            <v xml:space="preserve">ribu </v>
          </cell>
          <cell r="W332" t="str">
            <v>ribu</v>
          </cell>
        </row>
        <row r="333">
          <cell r="T333">
            <v>326</v>
          </cell>
          <cell r="U333" t="str">
            <v>Tiga ratus Dua puluh Enam</v>
          </cell>
          <cell r="V333" t="str">
            <v xml:space="preserve">ribu </v>
          </cell>
          <cell r="W333" t="str">
            <v>ribu</v>
          </cell>
        </row>
        <row r="334">
          <cell r="T334">
            <v>327</v>
          </cell>
          <cell r="U334" t="str">
            <v>Tiga ratus Dua puluh Tujuh</v>
          </cell>
          <cell r="V334" t="str">
            <v xml:space="preserve">ribu </v>
          </cell>
          <cell r="W334" t="str">
            <v>ribu</v>
          </cell>
        </row>
        <row r="335">
          <cell r="T335">
            <v>328</v>
          </cell>
          <cell r="U335" t="str">
            <v>Tiga ratus Dua puluh Delapan</v>
          </cell>
          <cell r="V335" t="str">
            <v xml:space="preserve">ribu </v>
          </cell>
          <cell r="W335" t="str">
            <v>ribu</v>
          </cell>
        </row>
        <row r="336">
          <cell r="T336">
            <v>329</v>
          </cell>
          <cell r="U336" t="str">
            <v>Tiga ratus Dua puluh Sembilan</v>
          </cell>
          <cell r="V336" t="str">
            <v xml:space="preserve">ribu </v>
          </cell>
          <cell r="W336" t="str">
            <v>ribu</v>
          </cell>
        </row>
        <row r="337">
          <cell r="T337">
            <v>330</v>
          </cell>
          <cell r="U337" t="str">
            <v xml:space="preserve">Tiga ratus Tiga puluh </v>
          </cell>
          <cell r="V337" t="str">
            <v xml:space="preserve">ribu </v>
          </cell>
          <cell r="W337" t="str">
            <v>ribu</v>
          </cell>
        </row>
        <row r="338">
          <cell r="T338">
            <v>331</v>
          </cell>
          <cell r="U338" t="str">
            <v>Tiga ratus Tiga puluh Satu</v>
          </cell>
          <cell r="V338" t="str">
            <v xml:space="preserve">ribu </v>
          </cell>
          <cell r="W338" t="str">
            <v>ribu</v>
          </cell>
        </row>
        <row r="339">
          <cell r="T339">
            <v>332</v>
          </cell>
          <cell r="U339" t="str">
            <v>Tiga ratus Tiga puluh Dua</v>
          </cell>
          <cell r="V339" t="str">
            <v xml:space="preserve">ribu </v>
          </cell>
          <cell r="W339" t="str">
            <v>ribu</v>
          </cell>
        </row>
        <row r="340">
          <cell r="T340">
            <v>333</v>
          </cell>
          <cell r="U340" t="str">
            <v>Tiga ratus Tiga puluh Tiga</v>
          </cell>
          <cell r="V340" t="str">
            <v xml:space="preserve">ribu </v>
          </cell>
          <cell r="W340" t="str">
            <v>ribu</v>
          </cell>
        </row>
        <row r="341">
          <cell r="T341">
            <v>334</v>
          </cell>
          <cell r="U341" t="str">
            <v>Tiga ratus Tiga puluh Empat</v>
          </cell>
          <cell r="V341" t="str">
            <v xml:space="preserve">ribu </v>
          </cell>
          <cell r="W341" t="str">
            <v>ribu</v>
          </cell>
        </row>
        <row r="342">
          <cell r="T342">
            <v>335</v>
          </cell>
          <cell r="U342" t="str">
            <v>Tiga ratus Tiga puluh Lima</v>
          </cell>
          <cell r="V342" t="str">
            <v xml:space="preserve">ribu </v>
          </cell>
          <cell r="W342" t="str">
            <v>ribu</v>
          </cell>
        </row>
        <row r="343">
          <cell r="T343">
            <v>336</v>
          </cell>
          <cell r="U343" t="str">
            <v>Tiga ratus Tiga puluh Enam</v>
          </cell>
          <cell r="V343" t="str">
            <v xml:space="preserve">ribu </v>
          </cell>
          <cell r="W343" t="str">
            <v>ribu</v>
          </cell>
        </row>
        <row r="344">
          <cell r="T344">
            <v>337</v>
          </cell>
          <cell r="U344" t="str">
            <v>Tiga ratus Tiga puluh Tujuh</v>
          </cell>
          <cell r="V344" t="str">
            <v xml:space="preserve">ribu </v>
          </cell>
          <cell r="W344" t="str">
            <v>ribu</v>
          </cell>
        </row>
        <row r="345">
          <cell r="T345">
            <v>338</v>
          </cell>
          <cell r="U345" t="str">
            <v>Tiga ratus Tiga puluh Delapan</v>
          </cell>
          <cell r="V345" t="str">
            <v xml:space="preserve">ribu </v>
          </cell>
          <cell r="W345" t="str">
            <v>ribu</v>
          </cell>
        </row>
        <row r="346">
          <cell r="T346">
            <v>339</v>
          </cell>
          <cell r="U346" t="str">
            <v>Tiga ratus Tiga puluh Sembilan</v>
          </cell>
          <cell r="V346" t="str">
            <v xml:space="preserve">ribu </v>
          </cell>
          <cell r="W346" t="str">
            <v>ribu</v>
          </cell>
        </row>
        <row r="347">
          <cell r="T347">
            <v>340</v>
          </cell>
          <cell r="U347" t="str">
            <v xml:space="preserve">Tiga ratus Empat puluh </v>
          </cell>
          <cell r="V347" t="str">
            <v xml:space="preserve">ribu </v>
          </cell>
          <cell r="W347" t="str">
            <v>ribu</v>
          </cell>
        </row>
        <row r="348">
          <cell r="T348">
            <v>341</v>
          </cell>
          <cell r="U348" t="str">
            <v>Tiga ratus Empat puluh Satu</v>
          </cell>
          <cell r="V348" t="str">
            <v xml:space="preserve">ribu </v>
          </cell>
          <cell r="W348" t="str">
            <v>ribu</v>
          </cell>
        </row>
        <row r="349">
          <cell r="T349">
            <v>342</v>
          </cell>
          <cell r="U349" t="str">
            <v>Tiga ratus Empat puluh Dua</v>
          </cell>
          <cell r="V349" t="str">
            <v xml:space="preserve">ribu </v>
          </cell>
          <cell r="W349" t="str">
            <v>ribu</v>
          </cell>
        </row>
        <row r="350">
          <cell r="T350">
            <v>343</v>
          </cell>
          <cell r="U350" t="str">
            <v>Tiga ratus Empat puluh Tiga</v>
          </cell>
          <cell r="V350" t="str">
            <v xml:space="preserve">ribu </v>
          </cell>
          <cell r="W350" t="str">
            <v>ribu</v>
          </cell>
        </row>
        <row r="351">
          <cell r="T351">
            <v>344</v>
          </cell>
          <cell r="U351" t="str">
            <v>Tiga ratus Empat puluh Empat</v>
          </cell>
          <cell r="V351" t="str">
            <v xml:space="preserve">ribu </v>
          </cell>
          <cell r="W351" t="str">
            <v>ribu</v>
          </cell>
        </row>
        <row r="352">
          <cell r="T352">
            <v>345</v>
          </cell>
          <cell r="U352" t="str">
            <v>Tiga ratus Empat puluh Lima</v>
          </cell>
          <cell r="V352" t="str">
            <v xml:space="preserve">ribu </v>
          </cell>
          <cell r="W352" t="str">
            <v>ribu</v>
          </cell>
        </row>
        <row r="353">
          <cell r="T353">
            <v>346</v>
          </cell>
          <cell r="U353" t="str">
            <v>Tiga ratus Empat puluh Enam</v>
          </cell>
          <cell r="V353" t="str">
            <v xml:space="preserve">ribu </v>
          </cell>
          <cell r="W353" t="str">
            <v>ribu</v>
          </cell>
        </row>
        <row r="354">
          <cell r="T354">
            <v>347</v>
          </cell>
          <cell r="U354" t="str">
            <v>Tiga ratus Empat puluh Tujuh</v>
          </cell>
          <cell r="V354" t="str">
            <v xml:space="preserve">ribu </v>
          </cell>
          <cell r="W354" t="str">
            <v>ribu</v>
          </cell>
        </row>
        <row r="355">
          <cell r="T355">
            <v>348</v>
          </cell>
          <cell r="U355" t="str">
            <v>Tiga ratus Empat puluh Delapan</v>
          </cell>
          <cell r="V355" t="str">
            <v xml:space="preserve">ribu </v>
          </cell>
          <cell r="W355" t="str">
            <v>ribu</v>
          </cell>
        </row>
        <row r="356">
          <cell r="T356">
            <v>349</v>
          </cell>
          <cell r="U356" t="str">
            <v>Tiga ratus Empat puluh Sembilan</v>
          </cell>
          <cell r="V356" t="str">
            <v xml:space="preserve">ribu </v>
          </cell>
          <cell r="W356" t="str">
            <v>ribu</v>
          </cell>
        </row>
        <row r="357">
          <cell r="T357">
            <v>350</v>
          </cell>
          <cell r="U357" t="str">
            <v xml:space="preserve">Tiga ratus Lima puluh </v>
          </cell>
          <cell r="V357" t="str">
            <v xml:space="preserve">ribu </v>
          </cell>
          <cell r="W357" t="str">
            <v>ribu</v>
          </cell>
        </row>
        <row r="358">
          <cell r="T358">
            <v>351</v>
          </cell>
          <cell r="U358" t="str">
            <v>Tiga ratus Lima puluh Satu</v>
          </cell>
          <cell r="V358" t="str">
            <v xml:space="preserve">ribu </v>
          </cell>
          <cell r="W358" t="str">
            <v>ribu</v>
          </cell>
        </row>
        <row r="359">
          <cell r="T359">
            <v>352</v>
          </cell>
          <cell r="U359" t="str">
            <v>Tiga ratus Lima puluh Dua</v>
          </cell>
          <cell r="V359" t="str">
            <v xml:space="preserve">ribu </v>
          </cell>
          <cell r="W359" t="str">
            <v>ribu</v>
          </cell>
        </row>
        <row r="360">
          <cell r="T360">
            <v>353</v>
          </cell>
          <cell r="U360" t="str">
            <v>Tiga ratus Lima puluh Tiga</v>
          </cell>
          <cell r="V360" t="str">
            <v xml:space="preserve">ribu </v>
          </cell>
          <cell r="W360" t="str">
            <v>ribu</v>
          </cell>
        </row>
        <row r="361">
          <cell r="T361">
            <v>354</v>
          </cell>
          <cell r="U361" t="str">
            <v>Tiga ratus Lima puluh Empat</v>
          </cell>
          <cell r="V361" t="str">
            <v xml:space="preserve">ribu </v>
          </cell>
          <cell r="W361" t="str">
            <v>ribu</v>
          </cell>
        </row>
        <row r="362">
          <cell r="T362">
            <v>355</v>
          </cell>
          <cell r="U362" t="str">
            <v>Tiga ratus Lima puluh Lima</v>
          </cell>
          <cell r="V362" t="str">
            <v xml:space="preserve">ribu </v>
          </cell>
          <cell r="W362" t="str">
            <v>ribu</v>
          </cell>
        </row>
        <row r="363">
          <cell r="T363">
            <v>356</v>
          </cell>
          <cell r="U363" t="str">
            <v>Tiga ratus Lima puluh Enam</v>
          </cell>
          <cell r="V363" t="str">
            <v xml:space="preserve">ribu </v>
          </cell>
          <cell r="W363" t="str">
            <v>ribu</v>
          </cell>
        </row>
        <row r="364">
          <cell r="T364">
            <v>357</v>
          </cell>
          <cell r="U364" t="str">
            <v>Tiga ratus Lima puluh Tujuh</v>
          </cell>
          <cell r="V364" t="str">
            <v xml:space="preserve">ribu </v>
          </cell>
          <cell r="W364" t="str">
            <v>ribu</v>
          </cell>
        </row>
        <row r="365">
          <cell r="T365">
            <v>358</v>
          </cell>
          <cell r="U365" t="str">
            <v>Tiga ratus Lima puluh Delapan</v>
          </cell>
          <cell r="V365" t="str">
            <v xml:space="preserve">ribu </v>
          </cell>
          <cell r="W365" t="str">
            <v>ribu</v>
          </cell>
        </row>
        <row r="366">
          <cell r="T366">
            <v>359</v>
          </cell>
          <cell r="U366" t="str">
            <v>Tiga ratus Lima puluh Sembilan</v>
          </cell>
          <cell r="V366" t="str">
            <v xml:space="preserve">ribu </v>
          </cell>
          <cell r="W366" t="str">
            <v>ribu</v>
          </cell>
        </row>
        <row r="367">
          <cell r="T367">
            <v>360</v>
          </cell>
          <cell r="U367" t="str">
            <v xml:space="preserve">Tiga ratus Enam puluh </v>
          </cell>
          <cell r="V367" t="str">
            <v xml:space="preserve">ribu </v>
          </cell>
          <cell r="W367" t="str">
            <v>ribu</v>
          </cell>
        </row>
        <row r="368">
          <cell r="T368">
            <v>361</v>
          </cell>
          <cell r="U368" t="str">
            <v>Tiga ratus Enam puluh Satu</v>
          </cell>
          <cell r="V368" t="str">
            <v xml:space="preserve">ribu </v>
          </cell>
          <cell r="W368" t="str">
            <v>ribu</v>
          </cell>
        </row>
        <row r="369">
          <cell r="T369">
            <v>362</v>
          </cell>
          <cell r="U369" t="str">
            <v>Tiga ratus Enam puluh Dua</v>
          </cell>
          <cell r="V369" t="str">
            <v xml:space="preserve">ribu </v>
          </cell>
          <cell r="W369" t="str">
            <v>ribu</v>
          </cell>
        </row>
        <row r="370">
          <cell r="T370">
            <v>363</v>
          </cell>
          <cell r="U370" t="str">
            <v>Tiga ratus Enam puluh Tiga</v>
          </cell>
          <cell r="V370" t="str">
            <v xml:space="preserve">ribu </v>
          </cell>
          <cell r="W370" t="str">
            <v>ribu</v>
          </cell>
        </row>
        <row r="371">
          <cell r="T371">
            <v>364</v>
          </cell>
          <cell r="U371" t="str">
            <v>Tiga ratus Enam puluh Empat</v>
          </cell>
          <cell r="V371" t="str">
            <v xml:space="preserve">ribu </v>
          </cell>
          <cell r="W371" t="str">
            <v>ribu</v>
          </cell>
        </row>
        <row r="372">
          <cell r="T372">
            <v>365</v>
          </cell>
          <cell r="U372" t="str">
            <v>Tiga ratus Enam puluh Lima</v>
          </cell>
          <cell r="V372" t="str">
            <v xml:space="preserve">ribu </v>
          </cell>
          <cell r="W372" t="str">
            <v>ribu</v>
          </cell>
        </row>
        <row r="373">
          <cell r="T373">
            <v>366</v>
          </cell>
          <cell r="U373" t="str">
            <v>Tiga ratus Enam puluh Enam</v>
          </cell>
          <cell r="V373" t="str">
            <v xml:space="preserve">ribu </v>
          </cell>
          <cell r="W373" t="str">
            <v>ribu</v>
          </cell>
        </row>
        <row r="374">
          <cell r="T374">
            <v>367</v>
          </cell>
          <cell r="U374" t="str">
            <v>Tiga ratus Enam puluh Tujuh</v>
          </cell>
          <cell r="V374" t="str">
            <v xml:space="preserve">ribu </v>
          </cell>
          <cell r="W374" t="str">
            <v>ribu</v>
          </cell>
        </row>
        <row r="375">
          <cell r="T375">
            <v>368</v>
          </cell>
          <cell r="U375" t="str">
            <v>Tiga ratus Enam puluh Delapan</v>
          </cell>
          <cell r="V375" t="str">
            <v xml:space="preserve">ribu </v>
          </cell>
          <cell r="W375" t="str">
            <v>ribu</v>
          </cell>
        </row>
        <row r="376">
          <cell r="T376">
            <v>369</v>
          </cell>
          <cell r="U376" t="str">
            <v>Tiga ratus Enam puluh Sembilan</v>
          </cell>
          <cell r="V376" t="str">
            <v xml:space="preserve">ribu </v>
          </cell>
          <cell r="W376" t="str">
            <v>ribu</v>
          </cell>
        </row>
        <row r="377">
          <cell r="T377">
            <v>370</v>
          </cell>
          <cell r="U377" t="str">
            <v xml:space="preserve">Tiga ratus Tujuh puluh </v>
          </cell>
          <cell r="V377" t="str">
            <v xml:space="preserve">ribu </v>
          </cell>
          <cell r="W377" t="str">
            <v>ribu</v>
          </cell>
        </row>
        <row r="378">
          <cell r="T378">
            <v>371</v>
          </cell>
          <cell r="U378" t="str">
            <v>Tiga ratus Tujuh puluh Satu</v>
          </cell>
          <cell r="V378" t="str">
            <v xml:space="preserve">ribu </v>
          </cell>
          <cell r="W378" t="str">
            <v>ribu</v>
          </cell>
        </row>
        <row r="379">
          <cell r="T379">
            <v>372</v>
          </cell>
          <cell r="U379" t="str">
            <v>Tiga ratus Tujuh puluh Dua</v>
          </cell>
          <cell r="V379" t="str">
            <v xml:space="preserve">ribu </v>
          </cell>
          <cell r="W379" t="str">
            <v>ribu</v>
          </cell>
        </row>
        <row r="380">
          <cell r="T380">
            <v>373</v>
          </cell>
          <cell r="U380" t="str">
            <v>Tiga ratus Tujuh puluh Tiga</v>
          </cell>
          <cell r="V380" t="str">
            <v xml:space="preserve">ribu </v>
          </cell>
          <cell r="W380" t="str">
            <v>ribu</v>
          </cell>
        </row>
        <row r="381">
          <cell r="T381">
            <v>374</v>
          </cell>
          <cell r="U381" t="str">
            <v>Tiga ratus Tujuh puluh Empat</v>
          </cell>
          <cell r="V381" t="str">
            <v xml:space="preserve">ribu </v>
          </cell>
          <cell r="W381" t="str">
            <v>ribu</v>
          </cell>
        </row>
        <row r="382">
          <cell r="T382">
            <v>375</v>
          </cell>
          <cell r="U382" t="str">
            <v>Tiga ratus Tujuh puluh Lima</v>
          </cell>
          <cell r="V382" t="str">
            <v xml:space="preserve">ribu </v>
          </cell>
          <cell r="W382" t="str">
            <v>ribu</v>
          </cell>
        </row>
        <row r="383">
          <cell r="T383">
            <v>376</v>
          </cell>
          <cell r="U383" t="str">
            <v>Tiga ratus Tujuh puluh Enam</v>
          </cell>
          <cell r="V383" t="str">
            <v xml:space="preserve">ribu </v>
          </cell>
          <cell r="W383" t="str">
            <v>ribu</v>
          </cell>
        </row>
        <row r="384">
          <cell r="T384">
            <v>377</v>
          </cell>
          <cell r="U384" t="str">
            <v>Tiga ratus Tujuh puluh Tujuh</v>
          </cell>
          <cell r="V384" t="str">
            <v xml:space="preserve">ribu </v>
          </cell>
          <cell r="W384" t="str">
            <v>ribu</v>
          </cell>
        </row>
        <row r="385">
          <cell r="T385">
            <v>378</v>
          </cell>
          <cell r="U385" t="str">
            <v>Tiga ratus Tujuh puluh Delapan</v>
          </cell>
          <cell r="V385" t="str">
            <v xml:space="preserve">ribu </v>
          </cell>
          <cell r="W385" t="str">
            <v>ribu</v>
          </cell>
        </row>
        <row r="386">
          <cell r="T386">
            <v>379</v>
          </cell>
          <cell r="U386" t="str">
            <v>Tiga ratus Tujuh puluh Sembilan</v>
          </cell>
          <cell r="V386" t="str">
            <v xml:space="preserve">ribu </v>
          </cell>
          <cell r="W386" t="str">
            <v>ribu</v>
          </cell>
        </row>
        <row r="387">
          <cell r="T387">
            <v>380</v>
          </cell>
          <cell r="U387" t="str">
            <v xml:space="preserve">Tiga ratus Delapan puluh </v>
          </cell>
          <cell r="V387" t="str">
            <v xml:space="preserve">ribu </v>
          </cell>
          <cell r="W387" t="str">
            <v>ribu</v>
          </cell>
        </row>
        <row r="388">
          <cell r="T388">
            <v>381</v>
          </cell>
          <cell r="U388" t="str">
            <v>Tiga ratus Delapan puluh Satu</v>
          </cell>
          <cell r="V388" t="str">
            <v xml:space="preserve">ribu </v>
          </cell>
          <cell r="W388" t="str">
            <v>ribu</v>
          </cell>
        </row>
        <row r="389">
          <cell r="T389">
            <v>382</v>
          </cell>
          <cell r="U389" t="str">
            <v>Tiga ratus Delapan puluh Dua</v>
          </cell>
          <cell r="V389" t="str">
            <v xml:space="preserve">ribu </v>
          </cell>
          <cell r="W389" t="str">
            <v>ribu</v>
          </cell>
        </row>
        <row r="390">
          <cell r="T390">
            <v>383</v>
          </cell>
          <cell r="U390" t="str">
            <v>Tiga ratus Delapan puluh Tiga</v>
          </cell>
          <cell r="V390" t="str">
            <v xml:space="preserve">ribu </v>
          </cell>
          <cell r="W390" t="str">
            <v>ribu</v>
          </cell>
        </row>
        <row r="391">
          <cell r="T391">
            <v>384</v>
          </cell>
          <cell r="U391" t="str">
            <v>Tiga ratus Delapan puluh Empat</v>
          </cell>
          <cell r="V391" t="str">
            <v xml:space="preserve">ribu </v>
          </cell>
          <cell r="W391" t="str">
            <v>ribu</v>
          </cell>
        </row>
        <row r="392">
          <cell r="T392">
            <v>385</v>
          </cell>
          <cell r="U392" t="str">
            <v>Tiga ratus Delapan puluh Lima</v>
          </cell>
          <cell r="V392" t="str">
            <v xml:space="preserve">ribu </v>
          </cell>
          <cell r="W392" t="str">
            <v>ribu</v>
          </cell>
        </row>
        <row r="393">
          <cell r="T393">
            <v>386</v>
          </cell>
          <cell r="U393" t="str">
            <v>Tiga ratus Delapan puluh Enam</v>
          </cell>
          <cell r="V393" t="str">
            <v xml:space="preserve">ribu </v>
          </cell>
          <cell r="W393" t="str">
            <v>ribu</v>
          </cell>
        </row>
        <row r="394">
          <cell r="T394">
            <v>387</v>
          </cell>
          <cell r="U394" t="str">
            <v>Tiga ratus Delapan puluh Tujuh</v>
          </cell>
          <cell r="V394" t="str">
            <v xml:space="preserve">ribu </v>
          </cell>
          <cell r="W394" t="str">
            <v>ribu</v>
          </cell>
        </row>
        <row r="395">
          <cell r="T395">
            <v>388</v>
          </cell>
          <cell r="U395" t="str">
            <v>Tiga ratus Delapan puluh Delapan</v>
          </cell>
          <cell r="V395" t="str">
            <v xml:space="preserve">ribu </v>
          </cell>
          <cell r="W395" t="str">
            <v>ribu</v>
          </cell>
        </row>
        <row r="396">
          <cell r="T396">
            <v>389</v>
          </cell>
          <cell r="U396" t="str">
            <v>Tiga ratus Delapan puluh Sembilan</v>
          </cell>
          <cell r="V396" t="str">
            <v xml:space="preserve">ribu </v>
          </cell>
          <cell r="W396" t="str">
            <v>ribu</v>
          </cell>
        </row>
        <row r="397">
          <cell r="T397">
            <v>390</v>
          </cell>
          <cell r="U397" t="str">
            <v xml:space="preserve">Tiga ratus Sembilan puluh </v>
          </cell>
          <cell r="V397" t="str">
            <v xml:space="preserve">ribu </v>
          </cell>
          <cell r="W397" t="str">
            <v>ribu</v>
          </cell>
        </row>
        <row r="398">
          <cell r="T398">
            <v>391</v>
          </cell>
          <cell r="U398" t="str">
            <v>Tiga ratus Sembilan puluh Satu</v>
          </cell>
          <cell r="V398" t="str">
            <v xml:space="preserve">ribu </v>
          </cell>
          <cell r="W398" t="str">
            <v>ribu</v>
          </cell>
        </row>
        <row r="399">
          <cell r="T399">
            <v>392</v>
          </cell>
          <cell r="U399" t="str">
            <v>Tiga ratus Sembilan puluh Dua</v>
          </cell>
          <cell r="V399" t="str">
            <v xml:space="preserve">ribu </v>
          </cell>
          <cell r="W399" t="str">
            <v>ribu</v>
          </cell>
        </row>
        <row r="400">
          <cell r="T400">
            <v>393</v>
          </cell>
          <cell r="U400" t="str">
            <v>Tiga ratus Sembilan puluh Tiga</v>
          </cell>
          <cell r="V400" t="str">
            <v xml:space="preserve">ribu </v>
          </cell>
          <cell r="W400" t="str">
            <v>ribu</v>
          </cell>
        </row>
        <row r="401">
          <cell r="T401">
            <v>394</v>
          </cell>
          <cell r="U401" t="str">
            <v>Tiga ratus Sembilan puluh Empat</v>
          </cell>
          <cell r="V401" t="str">
            <v xml:space="preserve">ribu </v>
          </cell>
          <cell r="W401" t="str">
            <v>ribu</v>
          </cell>
        </row>
        <row r="402">
          <cell r="T402">
            <v>395</v>
          </cell>
          <cell r="U402" t="str">
            <v>Tiga ratus Sembilan puluh Lima</v>
          </cell>
          <cell r="V402" t="str">
            <v xml:space="preserve">ribu </v>
          </cell>
          <cell r="W402" t="str">
            <v>ribu</v>
          </cell>
        </row>
        <row r="403">
          <cell r="T403">
            <v>396</v>
          </cell>
          <cell r="U403" t="str">
            <v>Tiga ratus Sembilan puluh Enam</v>
          </cell>
          <cell r="V403" t="str">
            <v xml:space="preserve">ribu </v>
          </cell>
          <cell r="W403" t="str">
            <v>ribu</v>
          </cell>
        </row>
        <row r="404">
          <cell r="T404">
            <v>397</v>
          </cell>
          <cell r="U404" t="str">
            <v>Tiga ratus Sembilan puluh Tujuh</v>
          </cell>
          <cell r="V404" t="str">
            <v xml:space="preserve">ribu </v>
          </cell>
          <cell r="W404" t="str">
            <v>ribu</v>
          </cell>
        </row>
        <row r="405">
          <cell r="T405">
            <v>398</v>
          </cell>
          <cell r="U405" t="str">
            <v>Tiga ratus Sembilan puluh Delapan</v>
          </cell>
          <cell r="V405" t="str">
            <v xml:space="preserve">ribu </v>
          </cell>
          <cell r="W405" t="str">
            <v>ribu</v>
          </cell>
        </row>
        <row r="406">
          <cell r="T406">
            <v>399</v>
          </cell>
          <cell r="U406" t="str">
            <v>Tiga ratus Sembilan puluh Sembilan</v>
          </cell>
          <cell r="V406" t="str">
            <v xml:space="preserve">ribu </v>
          </cell>
          <cell r="W406" t="str">
            <v>ribu</v>
          </cell>
        </row>
        <row r="407">
          <cell r="T407">
            <v>400</v>
          </cell>
          <cell r="U407" t="str">
            <v xml:space="preserve">Empat ratus </v>
          </cell>
          <cell r="V407" t="str">
            <v xml:space="preserve">ribu </v>
          </cell>
          <cell r="W407" t="str">
            <v>ribu</v>
          </cell>
        </row>
        <row r="408">
          <cell r="T408">
            <v>401</v>
          </cell>
          <cell r="U408" t="str">
            <v>Empat ratus Satu</v>
          </cell>
          <cell r="V408" t="str">
            <v xml:space="preserve">ribu </v>
          </cell>
          <cell r="W408" t="str">
            <v>ribu</v>
          </cell>
        </row>
        <row r="409">
          <cell r="T409">
            <v>402</v>
          </cell>
          <cell r="U409" t="str">
            <v>Empat ratus Dua</v>
          </cell>
          <cell r="V409" t="str">
            <v xml:space="preserve">ribu </v>
          </cell>
          <cell r="W409" t="str">
            <v>ribu</v>
          </cell>
        </row>
        <row r="410">
          <cell r="T410">
            <v>403</v>
          </cell>
          <cell r="U410" t="str">
            <v>Empat ratus Tiga</v>
          </cell>
          <cell r="V410" t="str">
            <v xml:space="preserve">ribu </v>
          </cell>
          <cell r="W410" t="str">
            <v>ribu</v>
          </cell>
        </row>
        <row r="411">
          <cell r="T411">
            <v>404</v>
          </cell>
          <cell r="U411" t="str">
            <v>Empat ratus Empat</v>
          </cell>
          <cell r="V411" t="str">
            <v xml:space="preserve">ribu </v>
          </cell>
          <cell r="W411" t="str">
            <v>ribu</v>
          </cell>
        </row>
        <row r="412">
          <cell r="T412">
            <v>405</v>
          </cell>
          <cell r="U412" t="str">
            <v>Empat ratus Lima</v>
          </cell>
          <cell r="V412" t="str">
            <v xml:space="preserve">ribu </v>
          </cell>
          <cell r="W412" t="str">
            <v>ribu</v>
          </cell>
        </row>
        <row r="413">
          <cell r="T413">
            <v>406</v>
          </cell>
          <cell r="U413" t="str">
            <v>Empat ratus Enam</v>
          </cell>
          <cell r="V413" t="str">
            <v xml:space="preserve">ribu </v>
          </cell>
          <cell r="W413" t="str">
            <v>ribu</v>
          </cell>
        </row>
        <row r="414">
          <cell r="T414">
            <v>407</v>
          </cell>
          <cell r="U414" t="str">
            <v>Empat ratus Tujuh</v>
          </cell>
          <cell r="V414" t="str">
            <v xml:space="preserve">ribu </v>
          </cell>
          <cell r="W414" t="str">
            <v>ribu</v>
          </cell>
        </row>
        <row r="415">
          <cell r="T415">
            <v>408</v>
          </cell>
          <cell r="U415" t="str">
            <v>Empat ratus Delapan</v>
          </cell>
          <cell r="V415" t="str">
            <v xml:space="preserve">ribu </v>
          </cell>
          <cell r="W415" t="str">
            <v>ribu</v>
          </cell>
        </row>
        <row r="416">
          <cell r="T416">
            <v>409</v>
          </cell>
          <cell r="U416" t="str">
            <v>Empat ratus Sembilan</v>
          </cell>
          <cell r="V416" t="str">
            <v xml:space="preserve">ribu </v>
          </cell>
          <cell r="W416" t="str">
            <v>ribu</v>
          </cell>
        </row>
        <row r="417">
          <cell r="T417">
            <v>410</v>
          </cell>
          <cell r="U417" t="str">
            <v>Empat ratus Sepuluh</v>
          </cell>
          <cell r="V417" t="str">
            <v xml:space="preserve">ribu </v>
          </cell>
          <cell r="W417" t="str">
            <v>ribu</v>
          </cell>
        </row>
        <row r="418">
          <cell r="T418">
            <v>411</v>
          </cell>
          <cell r="U418" t="str">
            <v>Empat ratus Sebelas</v>
          </cell>
          <cell r="V418" t="str">
            <v xml:space="preserve">ribu </v>
          </cell>
          <cell r="W418" t="str">
            <v>ribu</v>
          </cell>
        </row>
        <row r="419">
          <cell r="T419">
            <v>412</v>
          </cell>
          <cell r="U419" t="str">
            <v>Empat ratus Dua belas</v>
          </cell>
          <cell r="V419" t="str">
            <v xml:space="preserve">ribu </v>
          </cell>
          <cell r="W419" t="str">
            <v>ribu</v>
          </cell>
        </row>
        <row r="420">
          <cell r="T420">
            <v>413</v>
          </cell>
          <cell r="U420" t="str">
            <v>Empat ratus Tiga belas</v>
          </cell>
          <cell r="V420" t="str">
            <v xml:space="preserve">ribu </v>
          </cell>
          <cell r="W420" t="str">
            <v>ribu</v>
          </cell>
        </row>
        <row r="421">
          <cell r="T421">
            <v>414</v>
          </cell>
          <cell r="U421" t="str">
            <v>Empat ratus Empat belas</v>
          </cell>
          <cell r="V421" t="str">
            <v xml:space="preserve">ribu </v>
          </cell>
          <cell r="W421" t="str">
            <v>ribu</v>
          </cell>
        </row>
        <row r="422">
          <cell r="T422">
            <v>415</v>
          </cell>
          <cell r="U422" t="str">
            <v>Empat ratus Lima belas</v>
          </cell>
          <cell r="V422" t="str">
            <v xml:space="preserve">ribu </v>
          </cell>
          <cell r="W422" t="str">
            <v>ribu</v>
          </cell>
        </row>
        <row r="423">
          <cell r="T423">
            <v>416</v>
          </cell>
          <cell r="U423" t="str">
            <v>Empat ratus Enam belas</v>
          </cell>
          <cell r="V423" t="str">
            <v xml:space="preserve">ribu </v>
          </cell>
          <cell r="W423" t="str">
            <v>ribu</v>
          </cell>
        </row>
        <row r="424">
          <cell r="T424">
            <v>417</v>
          </cell>
          <cell r="U424" t="str">
            <v>Empat ratus Tujuh belas</v>
          </cell>
          <cell r="V424" t="str">
            <v xml:space="preserve">ribu </v>
          </cell>
          <cell r="W424" t="str">
            <v>ribu</v>
          </cell>
        </row>
        <row r="425">
          <cell r="T425">
            <v>418</v>
          </cell>
          <cell r="U425" t="str">
            <v>Empat ratus Delapan belas</v>
          </cell>
          <cell r="V425" t="str">
            <v xml:space="preserve">ribu </v>
          </cell>
          <cell r="W425" t="str">
            <v>ribu</v>
          </cell>
        </row>
        <row r="426">
          <cell r="T426">
            <v>419</v>
          </cell>
          <cell r="U426" t="str">
            <v>Empat ratus Sembilan belas</v>
          </cell>
          <cell r="V426" t="str">
            <v xml:space="preserve">ribu </v>
          </cell>
          <cell r="W426" t="str">
            <v>ribu</v>
          </cell>
        </row>
        <row r="427">
          <cell r="T427">
            <v>420</v>
          </cell>
          <cell r="U427" t="str">
            <v xml:space="preserve">Empat ratus Dua puluh </v>
          </cell>
          <cell r="V427" t="str">
            <v xml:space="preserve">ribu </v>
          </cell>
          <cell r="W427" t="str">
            <v>ribu</v>
          </cell>
        </row>
        <row r="428">
          <cell r="T428">
            <v>421</v>
          </cell>
          <cell r="U428" t="str">
            <v>Empat ratus Dua puluh Satu</v>
          </cell>
          <cell r="V428" t="str">
            <v xml:space="preserve">ribu </v>
          </cell>
          <cell r="W428" t="str">
            <v>ribu</v>
          </cell>
        </row>
        <row r="429">
          <cell r="T429">
            <v>422</v>
          </cell>
          <cell r="U429" t="str">
            <v>Empat ratus Dua puluh Dua</v>
          </cell>
          <cell r="V429" t="str">
            <v xml:space="preserve">ribu </v>
          </cell>
          <cell r="W429" t="str">
            <v>ribu</v>
          </cell>
        </row>
        <row r="430">
          <cell r="T430">
            <v>423</v>
          </cell>
          <cell r="U430" t="str">
            <v>Empat ratus Dua puluh Tiga</v>
          </cell>
          <cell r="V430" t="str">
            <v xml:space="preserve">ribu </v>
          </cell>
          <cell r="W430" t="str">
            <v>ribu</v>
          </cell>
        </row>
        <row r="431">
          <cell r="T431">
            <v>424</v>
          </cell>
          <cell r="U431" t="str">
            <v>Empat ratus Dua puluh Empat</v>
          </cell>
          <cell r="V431" t="str">
            <v xml:space="preserve">ribu </v>
          </cell>
          <cell r="W431" t="str">
            <v>ribu</v>
          </cell>
        </row>
        <row r="432">
          <cell r="T432">
            <v>425</v>
          </cell>
          <cell r="U432" t="str">
            <v>Empat ratus Dua puluh Lima</v>
          </cell>
          <cell r="V432" t="str">
            <v xml:space="preserve">ribu </v>
          </cell>
          <cell r="W432" t="str">
            <v>ribu</v>
          </cell>
        </row>
        <row r="433">
          <cell r="T433">
            <v>426</v>
          </cell>
          <cell r="U433" t="str">
            <v>Empat ratus Dua puluh Enam</v>
          </cell>
          <cell r="V433" t="str">
            <v xml:space="preserve">ribu </v>
          </cell>
          <cell r="W433" t="str">
            <v>ribu</v>
          </cell>
        </row>
        <row r="434">
          <cell r="T434">
            <v>427</v>
          </cell>
          <cell r="U434" t="str">
            <v>Empat ratus Dua puluh Tujuh</v>
          </cell>
          <cell r="V434" t="str">
            <v xml:space="preserve">ribu </v>
          </cell>
          <cell r="W434" t="str">
            <v>ribu</v>
          </cell>
        </row>
        <row r="435">
          <cell r="T435">
            <v>428</v>
          </cell>
          <cell r="U435" t="str">
            <v>Empat ratus Dua puluh Delapan</v>
          </cell>
          <cell r="V435" t="str">
            <v xml:space="preserve">ribu </v>
          </cell>
          <cell r="W435" t="str">
            <v>ribu</v>
          </cell>
        </row>
        <row r="436">
          <cell r="T436">
            <v>429</v>
          </cell>
          <cell r="U436" t="str">
            <v>Empat ratus Dua puluh Sembilan</v>
          </cell>
          <cell r="V436" t="str">
            <v xml:space="preserve">ribu </v>
          </cell>
          <cell r="W436" t="str">
            <v>ribu</v>
          </cell>
        </row>
        <row r="437">
          <cell r="T437">
            <v>430</v>
          </cell>
          <cell r="U437" t="str">
            <v xml:space="preserve">Empat ratus Tiga puluh </v>
          </cell>
          <cell r="V437" t="str">
            <v xml:space="preserve">ribu </v>
          </cell>
          <cell r="W437" t="str">
            <v>ribu</v>
          </cell>
        </row>
        <row r="438">
          <cell r="T438">
            <v>431</v>
          </cell>
          <cell r="U438" t="str">
            <v>Empat ratus Tiga puluh Satu</v>
          </cell>
          <cell r="V438" t="str">
            <v xml:space="preserve">ribu </v>
          </cell>
          <cell r="W438" t="str">
            <v>ribu</v>
          </cell>
        </row>
        <row r="439">
          <cell r="T439">
            <v>432</v>
          </cell>
          <cell r="U439" t="str">
            <v>Empat ratus Tiga puluh Dua</v>
          </cell>
          <cell r="V439" t="str">
            <v xml:space="preserve">ribu </v>
          </cell>
          <cell r="W439" t="str">
            <v>ribu</v>
          </cell>
        </row>
        <row r="440">
          <cell r="T440">
            <v>433</v>
          </cell>
          <cell r="U440" t="str">
            <v>Empat ratus Tiga puluh Tiga</v>
          </cell>
          <cell r="V440" t="str">
            <v xml:space="preserve">ribu </v>
          </cell>
          <cell r="W440" t="str">
            <v>ribu</v>
          </cell>
        </row>
        <row r="441">
          <cell r="T441">
            <v>434</v>
          </cell>
          <cell r="U441" t="str">
            <v>Empat ratus Tiga puluh Empat</v>
          </cell>
          <cell r="V441" t="str">
            <v xml:space="preserve">ribu </v>
          </cell>
          <cell r="W441" t="str">
            <v>ribu</v>
          </cell>
        </row>
        <row r="442">
          <cell r="T442">
            <v>435</v>
          </cell>
          <cell r="U442" t="str">
            <v>Empat ratus Tiga puluh Lima</v>
          </cell>
          <cell r="V442" t="str">
            <v xml:space="preserve">ribu </v>
          </cell>
          <cell r="W442" t="str">
            <v>ribu</v>
          </cell>
        </row>
        <row r="443">
          <cell r="T443">
            <v>436</v>
          </cell>
          <cell r="U443" t="str">
            <v>Empat ratus Tiga puluh Enam</v>
          </cell>
          <cell r="V443" t="str">
            <v xml:space="preserve">ribu </v>
          </cell>
          <cell r="W443" t="str">
            <v>ribu</v>
          </cell>
        </row>
        <row r="444">
          <cell r="T444">
            <v>437</v>
          </cell>
          <cell r="U444" t="str">
            <v>Empat ratus Tiga puluh Tujuh</v>
          </cell>
          <cell r="V444" t="str">
            <v xml:space="preserve">ribu </v>
          </cell>
          <cell r="W444" t="str">
            <v>ribu</v>
          </cell>
        </row>
        <row r="445">
          <cell r="T445">
            <v>438</v>
          </cell>
          <cell r="U445" t="str">
            <v>Empat ratus Tiga puluh Delapan</v>
          </cell>
          <cell r="V445" t="str">
            <v xml:space="preserve">ribu </v>
          </cell>
          <cell r="W445" t="str">
            <v>ribu</v>
          </cell>
        </row>
        <row r="446">
          <cell r="T446">
            <v>439</v>
          </cell>
          <cell r="U446" t="str">
            <v>Empat ratus Tiga puluh Sembilan</v>
          </cell>
          <cell r="V446" t="str">
            <v xml:space="preserve">ribu </v>
          </cell>
          <cell r="W446" t="str">
            <v>ribu</v>
          </cell>
        </row>
        <row r="447">
          <cell r="T447">
            <v>440</v>
          </cell>
          <cell r="U447" t="str">
            <v xml:space="preserve">Empat ratus Empat puluh </v>
          </cell>
          <cell r="V447" t="str">
            <v xml:space="preserve">ribu </v>
          </cell>
          <cell r="W447" t="str">
            <v>ribu</v>
          </cell>
        </row>
        <row r="448">
          <cell r="T448">
            <v>441</v>
          </cell>
          <cell r="U448" t="str">
            <v>Empat ratus Empat puluh Satu</v>
          </cell>
          <cell r="V448" t="str">
            <v xml:space="preserve">ribu </v>
          </cell>
          <cell r="W448" t="str">
            <v>ribu</v>
          </cell>
        </row>
        <row r="449">
          <cell r="T449">
            <v>442</v>
          </cell>
          <cell r="U449" t="str">
            <v>Empat ratus Empat puluh Dua</v>
          </cell>
          <cell r="V449" t="str">
            <v xml:space="preserve">ribu </v>
          </cell>
          <cell r="W449" t="str">
            <v>ribu</v>
          </cell>
        </row>
        <row r="450">
          <cell r="T450">
            <v>443</v>
          </cell>
          <cell r="U450" t="str">
            <v>Empat ratus Empat puluh Tiga</v>
          </cell>
          <cell r="V450" t="str">
            <v xml:space="preserve">ribu </v>
          </cell>
          <cell r="W450" t="str">
            <v>ribu</v>
          </cell>
        </row>
        <row r="451">
          <cell r="T451">
            <v>444</v>
          </cell>
          <cell r="U451" t="str">
            <v>Empat ratus Empat puluh Empat</v>
          </cell>
          <cell r="V451" t="str">
            <v xml:space="preserve">ribu </v>
          </cell>
          <cell r="W451" t="str">
            <v>ribu</v>
          </cell>
        </row>
        <row r="452">
          <cell r="T452">
            <v>445</v>
          </cell>
          <cell r="U452" t="str">
            <v>Empat ratus Empat puluh Lima</v>
          </cell>
          <cell r="V452" t="str">
            <v xml:space="preserve">ribu </v>
          </cell>
          <cell r="W452" t="str">
            <v>ribu</v>
          </cell>
        </row>
        <row r="453">
          <cell r="T453">
            <v>446</v>
          </cell>
          <cell r="U453" t="str">
            <v>Empat ratus Empat puluh Enam</v>
          </cell>
          <cell r="V453" t="str">
            <v xml:space="preserve">ribu </v>
          </cell>
          <cell r="W453" t="str">
            <v>ribu</v>
          </cell>
        </row>
        <row r="454">
          <cell r="T454">
            <v>447</v>
          </cell>
          <cell r="U454" t="str">
            <v>Empat ratus Empat puluh Tujuh</v>
          </cell>
          <cell r="V454" t="str">
            <v xml:space="preserve">ribu </v>
          </cell>
          <cell r="W454" t="str">
            <v>ribu</v>
          </cell>
        </row>
        <row r="455">
          <cell r="T455">
            <v>448</v>
          </cell>
          <cell r="U455" t="str">
            <v>Empat ratus Empat puluh Delapan</v>
          </cell>
          <cell r="V455" t="str">
            <v xml:space="preserve">ribu </v>
          </cell>
          <cell r="W455" t="str">
            <v>ribu</v>
          </cell>
        </row>
        <row r="456">
          <cell r="T456">
            <v>449</v>
          </cell>
          <cell r="U456" t="str">
            <v>Empat ratus Empat puluh Sembilan</v>
          </cell>
          <cell r="V456" t="str">
            <v xml:space="preserve">ribu </v>
          </cell>
          <cell r="W456" t="str">
            <v>ribu</v>
          </cell>
        </row>
        <row r="457">
          <cell r="T457">
            <v>450</v>
          </cell>
          <cell r="U457" t="str">
            <v xml:space="preserve">Empat ratus Lima puluh </v>
          </cell>
          <cell r="V457" t="str">
            <v xml:space="preserve">ribu </v>
          </cell>
          <cell r="W457" t="str">
            <v>ribu</v>
          </cell>
        </row>
        <row r="458">
          <cell r="T458">
            <v>451</v>
          </cell>
          <cell r="U458" t="str">
            <v>Empat ratus Lima puluh Satu</v>
          </cell>
          <cell r="V458" t="str">
            <v xml:space="preserve">ribu </v>
          </cell>
          <cell r="W458" t="str">
            <v>ribu</v>
          </cell>
        </row>
        <row r="459">
          <cell r="T459">
            <v>452</v>
          </cell>
          <cell r="U459" t="str">
            <v>Empat ratus Lima puluh Dua</v>
          </cell>
          <cell r="V459" t="str">
            <v xml:space="preserve">ribu </v>
          </cell>
          <cell r="W459" t="str">
            <v>ribu</v>
          </cell>
        </row>
        <row r="460">
          <cell r="T460">
            <v>453</v>
          </cell>
          <cell r="U460" t="str">
            <v>Empat ratus Lima puluh Tiga</v>
          </cell>
          <cell r="V460" t="str">
            <v xml:space="preserve">ribu </v>
          </cell>
          <cell r="W460" t="str">
            <v>ribu</v>
          </cell>
        </row>
        <row r="461">
          <cell r="T461">
            <v>454</v>
          </cell>
          <cell r="U461" t="str">
            <v>Empat ratus Lima puluh Empat</v>
          </cell>
          <cell r="V461" t="str">
            <v xml:space="preserve">ribu </v>
          </cell>
          <cell r="W461" t="str">
            <v>ribu</v>
          </cell>
        </row>
        <row r="462">
          <cell r="T462">
            <v>455</v>
          </cell>
          <cell r="U462" t="str">
            <v>Empat ratus Lima puluh Lima</v>
          </cell>
          <cell r="V462" t="str">
            <v xml:space="preserve">ribu </v>
          </cell>
          <cell r="W462" t="str">
            <v>ribu</v>
          </cell>
        </row>
        <row r="463">
          <cell r="T463">
            <v>456</v>
          </cell>
          <cell r="U463" t="str">
            <v>Empat ratus Lima puluh Enam</v>
          </cell>
          <cell r="V463" t="str">
            <v xml:space="preserve">ribu </v>
          </cell>
          <cell r="W463" t="str">
            <v>ribu</v>
          </cell>
        </row>
        <row r="464">
          <cell r="T464">
            <v>457</v>
          </cell>
          <cell r="U464" t="str">
            <v>Empat ratus Lima puluh Tujuh</v>
          </cell>
          <cell r="V464" t="str">
            <v xml:space="preserve">ribu </v>
          </cell>
          <cell r="W464" t="str">
            <v>ribu</v>
          </cell>
        </row>
        <row r="465">
          <cell r="T465">
            <v>458</v>
          </cell>
          <cell r="U465" t="str">
            <v>Empat ratus Lima puluh Delapan</v>
          </cell>
          <cell r="V465" t="str">
            <v xml:space="preserve">ribu </v>
          </cell>
          <cell r="W465" t="str">
            <v>ribu</v>
          </cell>
        </row>
        <row r="466">
          <cell r="T466">
            <v>459</v>
          </cell>
          <cell r="U466" t="str">
            <v>Empat ratus Lima puluh Sembilan</v>
          </cell>
          <cell r="V466" t="str">
            <v xml:space="preserve">ribu </v>
          </cell>
          <cell r="W466" t="str">
            <v>ribu</v>
          </cell>
        </row>
        <row r="467">
          <cell r="T467">
            <v>460</v>
          </cell>
          <cell r="U467" t="str">
            <v xml:space="preserve">Empat ratus Enam puluh </v>
          </cell>
          <cell r="V467" t="str">
            <v xml:space="preserve">ribu </v>
          </cell>
          <cell r="W467" t="str">
            <v>ribu</v>
          </cell>
        </row>
        <row r="468">
          <cell r="T468">
            <v>461</v>
          </cell>
          <cell r="U468" t="str">
            <v>Empat ratus Enam puluh Satu</v>
          </cell>
          <cell r="V468" t="str">
            <v xml:space="preserve">ribu </v>
          </cell>
          <cell r="W468" t="str">
            <v>ribu</v>
          </cell>
        </row>
        <row r="469">
          <cell r="T469">
            <v>462</v>
          </cell>
          <cell r="U469" t="str">
            <v>Empat ratus Enam puluh Dua</v>
          </cell>
          <cell r="V469" t="str">
            <v xml:space="preserve">ribu </v>
          </cell>
          <cell r="W469" t="str">
            <v>ribu</v>
          </cell>
        </row>
        <row r="470">
          <cell r="T470">
            <v>463</v>
          </cell>
          <cell r="U470" t="str">
            <v>Empat ratus Enam puluh Tiga</v>
          </cell>
          <cell r="V470" t="str">
            <v xml:space="preserve">ribu </v>
          </cell>
          <cell r="W470" t="str">
            <v>ribu</v>
          </cell>
        </row>
        <row r="471">
          <cell r="T471">
            <v>464</v>
          </cell>
          <cell r="U471" t="str">
            <v>Empat ratus Enam puluh Empat</v>
          </cell>
          <cell r="V471" t="str">
            <v xml:space="preserve">ribu </v>
          </cell>
          <cell r="W471" t="str">
            <v>ribu</v>
          </cell>
        </row>
        <row r="472">
          <cell r="T472">
            <v>465</v>
          </cell>
          <cell r="U472" t="str">
            <v>Empat ratus Enam puluh Lima</v>
          </cell>
          <cell r="V472" t="str">
            <v xml:space="preserve">ribu </v>
          </cell>
          <cell r="W472" t="str">
            <v>ribu</v>
          </cell>
        </row>
        <row r="473">
          <cell r="T473">
            <v>466</v>
          </cell>
          <cell r="U473" t="str">
            <v>Empat ratus Enam puluh Enam</v>
          </cell>
          <cell r="V473" t="str">
            <v xml:space="preserve">ribu </v>
          </cell>
          <cell r="W473" t="str">
            <v>ribu</v>
          </cell>
        </row>
        <row r="474">
          <cell r="T474">
            <v>467</v>
          </cell>
          <cell r="U474" t="str">
            <v>Empat ratus Enam puluh Tujuh</v>
          </cell>
          <cell r="V474" t="str">
            <v xml:space="preserve">ribu </v>
          </cell>
          <cell r="W474" t="str">
            <v>ribu</v>
          </cell>
        </row>
        <row r="475">
          <cell r="T475">
            <v>468</v>
          </cell>
          <cell r="U475" t="str">
            <v>Empat ratus Enam puluh Delapan</v>
          </cell>
          <cell r="V475" t="str">
            <v xml:space="preserve">ribu </v>
          </cell>
          <cell r="W475" t="str">
            <v>ribu</v>
          </cell>
        </row>
        <row r="476">
          <cell r="T476">
            <v>469</v>
          </cell>
          <cell r="U476" t="str">
            <v>Empat ratus Enam puluh Sembilan</v>
          </cell>
          <cell r="V476" t="str">
            <v xml:space="preserve">ribu </v>
          </cell>
          <cell r="W476" t="str">
            <v>ribu</v>
          </cell>
        </row>
        <row r="477">
          <cell r="T477">
            <v>470</v>
          </cell>
          <cell r="U477" t="str">
            <v xml:space="preserve">Empat ratus Tujuh puluh </v>
          </cell>
          <cell r="V477" t="str">
            <v xml:space="preserve">ribu </v>
          </cell>
          <cell r="W477" t="str">
            <v>ribu</v>
          </cell>
        </row>
        <row r="478">
          <cell r="T478">
            <v>471</v>
          </cell>
          <cell r="U478" t="str">
            <v>Empat ratus Tujuh puluh Satu</v>
          </cell>
          <cell r="V478" t="str">
            <v xml:space="preserve">ribu </v>
          </cell>
          <cell r="W478" t="str">
            <v>ribu</v>
          </cell>
        </row>
        <row r="479">
          <cell r="T479">
            <v>472</v>
          </cell>
          <cell r="U479" t="str">
            <v>Empat ratus Tujuh puluh Dua</v>
          </cell>
          <cell r="V479" t="str">
            <v xml:space="preserve">ribu </v>
          </cell>
          <cell r="W479" t="str">
            <v>ribu</v>
          </cell>
        </row>
        <row r="480">
          <cell r="T480">
            <v>473</v>
          </cell>
          <cell r="U480" t="str">
            <v>Empat ratus Tujuh puluh Tiga</v>
          </cell>
          <cell r="V480" t="str">
            <v xml:space="preserve">ribu </v>
          </cell>
          <cell r="W480" t="str">
            <v>ribu</v>
          </cell>
        </row>
        <row r="481">
          <cell r="T481">
            <v>474</v>
          </cell>
          <cell r="U481" t="str">
            <v>Empat ratus Tujuh puluh Empat</v>
          </cell>
          <cell r="V481" t="str">
            <v xml:space="preserve">ribu </v>
          </cell>
          <cell r="W481" t="str">
            <v>ribu</v>
          </cell>
        </row>
        <row r="482">
          <cell r="T482">
            <v>475</v>
          </cell>
          <cell r="U482" t="str">
            <v>Empat ratus Tujuh puluh Lima</v>
          </cell>
          <cell r="V482" t="str">
            <v xml:space="preserve">ribu </v>
          </cell>
          <cell r="W482" t="str">
            <v>ribu</v>
          </cell>
        </row>
        <row r="483">
          <cell r="T483">
            <v>476</v>
          </cell>
          <cell r="U483" t="str">
            <v>Empat ratus Tujuh puluh Enam</v>
          </cell>
          <cell r="V483" t="str">
            <v xml:space="preserve">ribu </v>
          </cell>
          <cell r="W483" t="str">
            <v>ribu</v>
          </cell>
        </row>
        <row r="484">
          <cell r="T484">
            <v>477</v>
          </cell>
          <cell r="U484" t="str">
            <v>Empat ratus Tujuh puluh Tujuh</v>
          </cell>
          <cell r="V484" t="str">
            <v xml:space="preserve">ribu </v>
          </cell>
          <cell r="W484" t="str">
            <v>ribu</v>
          </cell>
        </row>
        <row r="485">
          <cell r="T485">
            <v>478</v>
          </cell>
          <cell r="U485" t="str">
            <v>Empat ratus Tujuh puluh Delapan</v>
          </cell>
          <cell r="V485" t="str">
            <v xml:space="preserve">ribu </v>
          </cell>
          <cell r="W485" t="str">
            <v>ribu</v>
          </cell>
        </row>
        <row r="486">
          <cell r="T486">
            <v>479</v>
          </cell>
          <cell r="U486" t="str">
            <v>Empat ratus Tujuh puluh Sembilan</v>
          </cell>
          <cell r="V486" t="str">
            <v xml:space="preserve">ribu </v>
          </cell>
          <cell r="W486" t="str">
            <v>ribu</v>
          </cell>
        </row>
        <row r="487">
          <cell r="T487">
            <v>480</v>
          </cell>
          <cell r="U487" t="str">
            <v xml:space="preserve">Empat ratus Delapan puluh </v>
          </cell>
          <cell r="V487" t="str">
            <v xml:space="preserve">ribu </v>
          </cell>
          <cell r="W487" t="str">
            <v>ribu</v>
          </cell>
        </row>
        <row r="488">
          <cell r="T488">
            <v>481</v>
          </cell>
          <cell r="U488" t="str">
            <v>Empat ratus Delapan puluh Satu</v>
          </cell>
          <cell r="V488" t="str">
            <v xml:space="preserve">ribu </v>
          </cell>
          <cell r="W488" t="str">
            <v>ribu</v>
          </cell>
        </row>
        <row r="489">
          <cell r="T489">
            <v>482</v>
          </cell>
          <cell r="U489" t="str">
            <v>Empat ratus Delapan puluh Dua</v>
          </cell>
          <cell r="V489" t="str">
            <v xml:space="preserve">ribu </v>
          </cell>
          <cell r="W489" t="str">
            <v>ribu</v>
          </cell>
        </row>
        <row r="490">
          <cell r="T490">
            <v>483</v>
          </cell>
          <cell r="U490" t="str">
            <v>Empat ratus Delapan puluh Tiga</v>
          </cell>
          <cell r="V490" t="str">
            <v xml:space="preserve">ribu </v>
          </cell>
          <cell r="W490" t="str">
            <v>ribu</v>
          </cell>
        </row>
        <row r="491">
          <cell r="T491">
            <v>484</v>
          </cell>
          <cell r="U491" t="str">
            <v>Empat ratus Delapan puluh Empat</v>
          </cell>
          <cell r="V491" t="str">
            <v xml:space="preserve">ribu </v>
          </cell>
          <cell r="W491" t="str">
            <v>ribu</v>
          </cell>
        </row>
        <row r="492">
          <cell r="T492">
            <v>485</v>
          </cell>
          <cell r="U492" t="str">
            <v>Empat ratus Delapan puluh Lima</v>
          </cell>
          <cell r="V492" t="str">
            <v xml:space="preserve">ribu </v>
          </cell>
          <cell r="W492" t="str">
            <v>ribu</v>
          </cell>
        </row>
        <row r="493">
          <cell r="T493">
            <v>486</v>
          </cell>
          <cell r="U493" t="str">
            <v>Empat ratus Delapan puluh Enam</v>
          </cell>
          <cell r="V493" t="str">
            <v xml:space="preserve">ribu </v>
          </cell>
          <cell r="W493" t="str">
            <v>ribu</v>
          </cell>
        </row>
        <row r="494">
          <cell r="T494">
            <v>487</v>
          </cell>
          <cell r="U494" t="str">
            <v>Empat ratus Delapan puluh Tujuh</v>
          </cell>
          <cell r="V494" t="str">
            <v xml:space="preserve">ribu </v>
          </cell>
          <cell r="W494" t="str">
            <v>ribu</v>
          </cell>
        </row>
        <row r="495">
          <cell r="T495">
            <v>488</v>
          </cell>
          <cell r="U495" t="str">
            <v>Empat ratus Delapan puluh Delapan</v>
          </cell>
          <cell r="V495" t="str">
            <v xml:space="preserve">ribu </v>
          </cell>
          <cell r="W495" t="str">
            <v>ribu</v>
          </cell>
        </row>
        <row r="496">
          <cell r="T496">
            <v>489</v>
          </cell>
          <cell r="U496" t="str">
            <v>Empat ratus Delapan puluh Sembilan</v>
          </cell>
          <cell r="V496" t="str">
            <v xml:space="preserve">ribu </v>
          </cell>
          <cell r="W496" t="str">
            <v>ribu</v>
          </cell>
        </row>
        <row r="497">
          <cell r="T497">
            <v>490</v>
          </cell>
          <cell r="U497" t="str">
            <v xml:space="preserve">Empat ratus Sembilan puluh </v>
          </cell>
          <cell r="V497" t="str">
            <v xml:space="preserve">ribu </v>
          </cell>
          <cell r="W497" t="str">
            <v>ribu</v>
          </cell>
        </row>
        <row r="498">
          <cell r="T498">
            <v>491</v>
          </cell>
          <cell r="U498" t="str">
            <v>Empat ratus Sembilan puluh Satu</v>
          </cell>
          <cell r="V498" t="str">
            <v xml:space="preserve">ribu </v>
          </cell>
          <cell r="W498" t="str">
            <v>ribu</v>
          </cell>
        </row>
        <row r="499">
          <cell r="T499">
            <v>492</v>
          </cell>
          <cell r="U499" t="str">
            <v>Empat ratus Sembilan puluh Dua</v>
          </cell>
          <cell r="V499" t="str">
            <v xml:space="preserve">ribu </v>
          </cell>
          <cell r="W499" t="str">
            <v>ribu</v>
          </cell>
        </row>
        <row r="500">
          <cell r="T500">
            <v>493</v>
          </cell>
          <cell r="U500" t="str">
            <v>Empat ratus Sembilan puluh Tiga</v>
          </cell>
          <cell r="V500" t="str">
            <v xml:space="preserve">ribu </v>
          </cell>
          <cell r="W500" t="str">
            <v>ribu</v>
          </cell>
        </row>
        <row r="501">
          <cell r="T501">
            <v>494</v>
          </cell>
          <cell r="U501" t="str">
            <v>Empat ratus Sembilan puluh Empat</v>
          </cell>
          <cell r="V501" t="str">
            <v xml:space="preserve">ribu </v>
          </cell>
          <cell r="W501" t="str">
            <v>ribu</v>
          </cell>
        </row>
        <row r="502">
          <cell r="T502">
            <v>495</v>
          </cell>
          <cell r="U502" t="str">
            <v>Empat ratus Sembilan puluh Lima</v>
          </cell>
          <cell r="V502" t="str">
            <v xml:space="preserve">ribu </v>
          </cell>
          <cell r="W502" t="str">
            <v>ribu</v>
          </cell>
        </row>
        <row r="503">
          <cell r="T503">
            <v>496</v>
          </cell>
          <cell r="U503" t="str">
            <v>Empat ratus Sembilan puluh Enam</v>
          </cell>
          <cell r="V503" t="str">
            <v xml:space="preserve">ribu </v>
          </cell>
          <cell r="W503" t="str">
            <v>ribu</v>
          </cell>
        </row>
        <row r="504">
          <cell r="T504">
            <v>497</v>
          </cell>
          <cell r="U504" t="str">
            <v>Empat ratus Sembilan puluh Tujuh</v>
          </cell>
          <cell r="V504" t="str">
            <v xml:space="preserve">ribu </v>
          </cell>
          <cell r="W504" t="str">
            <v>ribu</v>
          </cell>
        </row>
        <row r="505">
          <cell r="T505">
            <v>498</v>
          </cell>
          <cell r="U505" t="str">
            <v>Empat ratus Sembilan puluh Delapan</v>
          </cell>
          <cell r="V505" t="str">
            <v xml:space="preserve">ribu </v>
          </cell>
          <cell r="W505" t="str">
            <v>ribu</v>
          </cell>
        </row>
        <row r="506">
          <cell r="T506">
            <v>499</v>
          </cell>
          <cell r="U506" t="str">
            <v>Empat ratus Sembilan puluh Sembilan</v>
          </cell>
          <cell r="V506" t="str">
            <v xml:space="preserve">ribu </v>
          </cell>
          <cell r="W506" t="str">
            <v>ribu</v>
          </cell>
        </row>
        <row r="507">
          <cell r="T507">
            <v>500</v>
          </cell>
          <cell r="U507" t="str">
            <v xml:space="preserve">Lima ratus </v>
          </cell>
          <cell r="V507" t="str">
            <v xml:space="preserve">ribu </v>
          </cell>
          <cell r="W507" t="str">
            <v>ribu</v>
          </cell>
        </row>
        <row r="508">
          <cell r="T508">
            <v>501</v>
          </cell>
          <cell r="U508" t="str">
            <v>Lima ratus Satu</v>
          </cell>
          <cell r="V508" t="str">
            <v xml:space="preserve">ribu </v>
          </cell>
          <cell r="W508" t="str">
            <v>ribu</v>
          </cell>
        </row>
        <row r="509">
          <cell r="T509">
            <v>502</v>
          </cell>
          <cell r="U509" t="str">
            <v>Lima ratus Dua</v>
          </cell>
          <cell r="V509" t="str">
            <v xml:space="preserve">ribu </v>
          </cell>
          <cell r="W509" t="str">
            <v>ribu</v>
          </cell>
        </row>
        <row r="510">
          <cell r="T510">
            <v>503</v>
          </cell>
          <cell r="U510" t="str">
            <v>Lima ratus Tiga</v>
          </cell>
          <cell r="V510" t="str">
            <v xml:space="preserve">ribu </v>
          </cell>
          <cell r="W510" t="str">
            <v>ribu</v>
          </cell>
        </row>
        <row r="511">
          <cell r="T511">
            <v>504</v>
          </cell>
          <cell r="U511" t="str">
            <v>Lima ratus Empat</v>
          </cell>
          <cell r="V511" t="str">
            <v xml:space="preserve">ribu </v>
          </cell>
          <cell r="W511" t="str">
            <v>ribu</v>
          </cell>
        </row>
        <row r="512">
          <cell r="T512">
            <v>505</v>
          </cell>
          <cell r="U512" t="str">
            <v>Lima ratus Lima</v>
          </cell>
          <cell r="V512" t="str">
            <v xml:space="preserve">ribu </v>
          </cell>
          <cell r="W512" t="str">
            <v>ribu</v>
          </cell>
        </row>
        <row r="513">
          <cell r="T513">
            <v>506</v>
          </cell>
          <cell r="U513" t="str">
            <v>Lima ratus Enam</v>
          </cell>
          <cell r="V513" t="str">
            <v xml:space="preserve">ribu </v>
          </cell>
          <cell r="W513" t="str">
            <v>ribu</v>
          </cell>
        </row>
        <row r="514">
          <cell r="T514">
            <v>507</v>
          </cell>
          <cell r="U514" t="str">
            <v>Lima ratus Tujuh</v>
          </cell>
          <cell r="V514" t="str">
            <v xml:space="preserve">ribu </v>
          </cell>
          <cell r="W514" t="str">
            <v>ribu</v>
          </cell>
        </row>
        <row r="515">
          <cell r="T515">
            <v>508</v>
          </cell>
          <cell r="U515" t="str">
            <v>Lima ratus Delapan</v>
          </cell>
          <cell r="V515" t="str">
            <v xml:space="preserve">ribu </v>
          </cell>
          <cell r="W515" t="str">
            <v>ribu</v>
          </cell>
        </row>
        <row r="516">
          <cell r="T516">
            <v>509</v>
          </cell>
          <cell r="U516" t="str">
            <v>Lima ratus Sembilan</v>
          </cell>
          <cell r="V516" t="str">
            <v xml:space="preserve">ribu </v>
          </cell>
          <cell r="W516" t="str">
            <v>ribu</v>
          </cell>
        </row>
        <row r="517">
          <cell r="T517">
            <v>510</v>
          </cell>
          <cell r="U517" t="str">
            <v>Lima ratus Sepuluh</v>
          </cell>
          <cell r="V517" t="str">
            <v xml:space="preserve">ribu </v>
          </cell>
          <cell r="W517" t="str">
            <v>ribu</v>
          </cell>
        </row>
        <row r="518">
          <cell r="T518">
            <v>511</v>
          </cell>
          <cell r="U518" t="str">
            <v>Lima ratus Sebelas</v>
          </cell>
          <cell r="V518" t="str">
            <v xml:space="preserve">ribu </v>
          </cell>
          <cell r="W518" t="str">
            <v>ribu</v>
          </cell>
        </row>
        <row r="519">
          <cell r="T519">
            <v>512</v>
          </cell>
          <cell r="U519" t="str">
            <v>Lima ratus Dua belas</v>
          </cell>
          <cell r="V519" t="str">
            <v xml:space="preserve">ribu </v>
          </cell>
          <cell r="W519" t="str">
            <v>ribu</v>
          </cell>
        </row>
        <row r="520">
          <cell r="T520">
            <v>513</v>
          </cell>
          <cell r="U520" t="str">
            <v>Lima ratus Tiga belas</v>
          </cell>
          <cell r="V520" t="str">
            <v xml:space="preserve">ribu </v>
          </cell>
          <cell r="W520" t="str">
            <v>ribu</v>
          </cell>
        </row>
        <row r="521">
          <cell r="T521">
            <v>514</v>
          </cell>
          <cell r="U521" t="str">
            <v>Lima ratus Empat belas</v>
          </cell>
          <cell r="V521" t="str">
            <v xml:space="preserve">ribu </v>
          </cell>
          <cell r="W521" t="str">
            <v>ribu</v>
          </cell>
        </row>
        <row r="522">
          <cell r="T522">
            <v>515</v>
          </cell>
          <cell r="U522" t="str">
            <v>Lima ratus Lima belas</v>
          </cell>
          <cell r="V522" t="str">
            <v xml:space="preserve">ribu </v>
          </cell>
          <cell r="W522" t="str">
            <v>ribu</v>
          </cell>
        </row>
        <row r="523">
          <cell r="T523">
            <v>516</v>
          </cell>
          <cell r="U523" t="str">
            <v>Lima ratus Enam belas</v>
          </cell>
          <cell r="V523" t="str">
            <v xml:space="preserve">ribu </v>
          </cell>
          <cell r="W523" t="str">
            <v>ribu</v>
          </cell>
        </row>
        <row r="524">
          <cell r="T524">
            <v>517</v>
          </cell>
          <cell r="U524" t="str">
            <v>Lima ratus Tujuh belas</v>
          </cell>
          <cell r="V524" t="str">
            <v xml:space="preserve">ribu </v>
          </cell>
          <cell r="W524" t="str">
            <v>ribu</v>
          </cell>
        </row>
        <row r="525">
          <cell r="T525">
            <v>518</v>
          </cell>
          <cell r="U525" t="str">
            <v>Lima ratus Delapan belas</v>
          </cell>
          <cell r="V525" t="str">
            <v xml:space="preserve">ribu </v>
          </cell>
          <cell r="W525" t="str">
            <v>ribu</v>
          </cell>
        </row>
        <row r="526">
          <cell r="T526">
            <v>519</v>
          </cell>
          <cell r="U526" t="str">
            <v>Lima ratus Sembilan belas</v>
          </cell>
          <cell r="V526" t="str">
            <v xml:space="preserve">ribu </v>
          </cell>
          <cell r="W526" t="str">
            <v>ribu</v>
          </cell>
        </row>
        <row r="527">
          <cell r="T527">
            <v>520</v>
          </cell>
          <cell r="U527" t="str">
            <v xml:space="preserve">Lima ratus Dua puluh </v>
          </cell>
          <cell r="V527" t="str">
            <v xml:space="preserve">ribu </v>
          </cell>
          <cell r="W527" t="str">
            <v>ribu</v>
          </cell>
        </row>
        <row r="528">
          <cell r="T528">
            <v>521</v>
          </cell>
          <cell r="U528" t="str">
            <v>Lima ratus Dua puluh Satu</v>
          </cell>
          <cell r="V528" t="str">
            <v xml:space="preserve">ribu </v>
          </cell>
          <cell r="W528" t="str">
            <v>ribu</v>
          </cell>
        </row>
        <row r="529">
          <cell r="T529">
            <v>522</v>
          </cell>
          <cell r="U529" t="str">
            <v>Lima ratus Dua puluh Dua</v>
          </cell>
          <cell r="V529" t="str">
            <v xml:space="preserve">ribu </v>
          </cell>
          <cell r="W529" t="str">
            <v>ribu</v>
          </cell>
        </row>
        <row r="530">
          <cell r="T530">
            <v>523</v>
          </cell>
          <cell r="U530" t="str">
            <v>Lima ratus Dua puluh Tiga</v>
          </cell>
          <cell r="V530" t="str">
            <v xml:space="preserve">ribu </v>
          </cell>
          <cell r="W530" t="str">
            <v>ribu</v>
          </cell>
        </row>
        <row r="531">
          <cell r="T531">
            <v>524</v>
          </cell>
          <cell r="U531" t="str">
            <v>Lima ratus Dua puluh Empat</v>
          </cell>
          <cell r="V531" t="str">
            <v xml:space="preserve">ribu </v>
          </cell>
          <cell r="W531" t="str">
            <v>ribu</v>
          </cell>
        </row>
        <row r="532">
          <cell r="T532">
            <v>525</v>
          </cell>
          <cell r="U532" t="str">
            <v>Lima ratus Dua puluh Lima</v>
          </cell>
          <cell r="V532" t="str">
            <v xml:space="preserve">ribu </v>
          </cell>
          <cell r="W532" t="str">
            <v>ribu</v>
          </cell>
        </row>
        <row r="533">
          <cell r="T533">
            <v>526</v>
          </cell>
          <cell r="U533" t="str">
            <v>Lima ratus Dua puluh Enam</v>
          </cell>
          <cell r="V533" t="str">
            <v xml:space="preserve">ribu </v>
          </cell>
          <cell r="W533" t="str">
            <v>ribu</v>
          </cell>
        </row>
        <row r="534">
          <cell r="T534">
            <v>527</v>
          </cell>
          <cell r="U534" t="str">
            <v>Lima ratus Dua puluh Tujuh</v>
          </cell>
          <cell r="V534" t="str">
            <v xml:space="preserve">ribu </v>
          </cell>
          <cell r="W534" t="str">
            <v>ribu</v>
          </cell>
        </row>
        <row r="535">
          <cell r="T535">
            <v>528</v>
          </cell>
          <cell r="U535" t="str">
            <v>Lima ratus Dua puluh Delapan</v>
          </cell>
          <cell r="V535" t="str">
            <v xml:space="preserve">ribu </v>
          </cell>
          <cell r="W535" t="str">
            <v>ribu</v>
          </cell>
        </row>
        <row r="536">
          <cell r="T536">
            <v>529</v>
          </cell>
          <cell r="U536" t="str">
            <v>Lima ratus Dua puluh Sembilan</v>
          </cell>
          <cell r="V536" t="str">
            <v xml:space="preserve">ribu </v>
          </cell>
          <cell r="W536" t="str">
            <v>ribu</v>
          </cell>
        </row>
        <row r="537">
          <cell r="T537">
            <v>530</v>
          </cell>
          <cell r="U537" t="str">
            <v xml:space="preserve">Lima ratus Tiga puluh </v>
          </cell>
          <cell r="V537" t="str">
            <v xml:space="preserve">ribu </v>
          </cell>
          <cell r="W537" t="str">
            <v>ribu</v>
          </cell>
        </row>
        <row r="538">
          <cell r="T538">
            <v>531</v>
          </cell>
          <cell r="U538" t="str">
            <v>Lima ratus Tiga puluh Satu</v>
          </cell>
          <cell r="V538" t="str">
            <v xml:space="preserve">ribu </v>
          </cell>
          <cell r="W538" t="str">
            <v>ribu</v>
          </cell>
        </row>
        <row r="539">
          <cell r="T539">
            <v>532</v>
          </cell>
          <cell r="U539" t="str">
            <v>Lima ratus Tiga puluh Dua</v>
          </cell>
          <cell r="V539" t="str">
            <v xml:space="preserve">ribu </v>
          </cell>
          <cell r="W539" t="str">
            <v>ribu</v>
          </cell>
        </row>
        <row r="540">
          <cell r="T540">
            <v>533</v>
          </cell>
          <cell r="U540" t="str">
            <v>Lima ratus Tiga puluh Tiga</v>
          </cell>
          <cell r="V540" t="str">
            <v xml:space="preserve">ribu </v>
          </cell>
          <cell r="W540" t="str">
            <v>ribu</v>
          </cell>
        </row>
        <row r="541">
          <cell r="T541">
            <v>534</v>
          </cell>
          <cell r="U541" t="str">
            <v>Lima ratus Tiga puluh Empat</v>
          </cell>
          <cell r="V541" t="str">
            <v xml:space="preserve">ribu </v>
          </cell>
          <cell r="W541" t="str">
            <v>ribu</v>
          </cell>
        </row>
        <row r="542">
          <cell r="T542">
            <v>535</v>
          </cell>
          <cell r="U542" t="str">
            <v>Lima ratus Tiga puluh Lima</v>
          </cell>
          <cell r="V542" t="str">
            <v xml:space="preserve">ribu </v>
          </cell>
          <cell r="W542" t="str">
            <v>ribu</v>
          </cell>
        </row>
        <row r="543">
          <cell r="T543">
            <v>536</v>
          </cell>
          <cell r="U543" t="str">
            <v>Lima ratus Tiga puluh Enam</v>
          </cell>
          <cell r="V543" t="str">
            <v xml:space="preserve">ribu </v>
          </cell>
          <cell r="W543" t="str">
            <v>ribu</v>
          </cell>
        </row>
        <row r="544">
          <cell r="T544">
            <v>537</v>
          </cell>
          <cell r="U544" t="str">
            <v>Lima ratus Tiga puluh Tujuh</v>
          </cell>
          <cell r="V544" t="str">
            <v xml:space="preserve">ribu </v>
          </cell>
          <cell r="W544" t="str">
            <v>ribu</v>
          </cell>
        </row>
        <row r="545">
          <cell r="T545">
            <v>538</v>
          </cell>
          <cell r="U545" t="str">
            <v>Lima ratus Tiga puluh Delapan</v>
          </cell>
          <cell r="V545" t="str">
            <v xml:space="preserve">ribu </v>
          </cell>
          <cell r="W545" t="str">
            <v>ribu</v>
          </cell>
        </row>
        <row r="546">
          <cell r="T546">
            <v>539</v>
          </cell>
          <cell r="U546" t="str">
            <v>Lima ratus Tiga puluh Sembilan</v>
          </cell>
          <cell r="V546" t="str">
            <v xml:space="preserve">ribu </v>
          </cell>
          <cell r="W546" t="str">
            <v>ribu</v>
          </cell>
        </row>
        <row r="547">
          <cell r="T547">
            <v>540</v>
          </cell>
          <cell r="U547" t="str">
            <v xml:space="preserve">Lima ratus Empat puluh </v>
          </cell>
          <cell r="V547" t="str">
            <v xml:space="preserve">ribu </v>
          </cell>
          <cell r="W547" t="str">
            <v>ribu</v>
          </cell>
        </row>
        <row r="548">
          <cell r="T548">
            <v>541</v>
          </cell>
          <cell r="U548" t="str">
            <v>Lima ratus Empat puluh Satu</v>
          </cell>
          <cell r="V548" t="str">
            <v xml:space="preserve">ribu </v>
          </cell>
          <cell r="W548" t="str">
            <v>ribu</v>
          </cell>
        </row>
        <row r="549">
          <cell r="T549">
            <v>542</v>
          </cell>
          <cell r="U549" t="str">
            <v>Lima ratus Empat puluh Dua</v>
          </cell>
          <cell r="V549" t="str">
            <v xml:space="preserve">ribu </v>
          </cell>
          <cell r="W549" t="str">
            <v>ribu</v>
          </cell>
        </row>
        <row r="550">
          <cell r="T550">
            <v>543</v>
          </cell>
          <cell r="U550" t="str">
            <v>Lima ratus Empat puluh Tiga</v>
          </cell>
          <cell r="V550" t="str">
            <v xml:space="preserve">ribu </v>
          </cell>
          <cell r="W550" t="str">
            <v>ribu</v>
          </cell>
        </row>
        <row r="551">
          <cell r="T551">
            <v>544</v>
          </cell>
          <cell r="U551" t="str">
            <v>Lima ratus Empat puluh Empat</v>
          </cell>
          <cell r="V551" t="str">
            <v xml:space="preserve">ribu </v>
          </cell>
          <cell r="W551" t="str">
            <v>ribu</v>
          </cell>
        </row>
        <row r="552">
          <cell r="T552">
            <v>545</v>
          </cell>
          <cell r="U552" t="str">
            <v>Lima ratus Empat puluh Lima</v>
          </cell>
          <cell r="V552" t="str">
            <v xml:space="preserve">ribu </v>
          </cell>
          <cell r="W552" t="str">
            <v>ribu</v>
          </cell>
        </row>
        <row r="553">
          <cell r="T553">
            <v>546</v>
          </cell>
          <cell r="U553" t="str">
            <v>Lima ratus Empat puluh Enam</v>
          </cell>
          <cell r="V553" t="str">
            <v xml:space="preserve">ribu </v>
          </cell>
          <cell r="W553" t="str">
            <v>ribu</v>
          </cell>
        </row>
        <row r="554">
          <cell r="T554">
            <v>547</v>
          </cell>
          <cell r="U554" t="str">
            <v>Lima ratus Empat puluh Tujuh</v>
          </cell>
          <cell r="V554" t="str">
            <v xml:space="preserve">ribu </v>
          </cell>
          <cell r="W554" t="str">
            <v>ribu</v>
          </cell>
        </row>
        <row r="555">
          <cell r="T555">
            <v>548</v>
          </cell>
          <cell r="U555" t="str">
            <v>Lima ratus Empat puluh Delapan</v>
          </cell>
          <cell r="V555" t="str">
            <v xml:space="preserve">ribu </v>
          </cell>
          <cell r="W555" t="str">
            <v>ribu</v>
          </cell>
        </row>
        <row r="556">
          <cell r="T556">
            <v>549</v>
          </cell>
          <cell r="U556" t="str">
            <v>Lima ratus Empat puluh Sembilan</v>
          </cell>
          <cell r="V556" t="str">
            <v xml:space="preserve">ribu </v>
          </cell>
          <cell r="W556" t="str">
            <v>ribu</v>
          </cell>
        </row>
        <row r="557">
          <cell r="T557">
            <v>550</v>
          </cell>
          <cell r="U557" t="str">
            <v xml:space="preserve">Lima ratus Lima puluh </v>
          </cell>
          <cell r="V557" t="str">
            <v xml:space="preserve">ribu </v>
          </cell>
          <cell r="W557" t="str">
            <v>ribu</v>
          </cell>
        </row>
        <row r="558">
          <cell r="T558">
            <v>551</v>
          </cell>
          <cell r="U558" t="str">
            <v>Lima ratus Lima puluh Satu</v>
          </cell>
          <cell r="V558" t="str">
            <v xml:space="preserve">ribu </v>
          </cell>
          <cell r="W558" t="str">
            <v>ribu</v>
          </cell>
        </row>
        <row r="559">
          <cell r="T559">
            <v>552</v>
          </cell>
          <cell r="U559" t="str">
            <v>Lima ratus Lima puluh Dua</v>
          </cell>
          <cell r="V559" t="str">
            <v xml:space="preserve">ribu </v>
          </cell>
          <cell r="W559" t="str">
            <v>ribu</v>
          </cell>
        </row>
        <row r="560">
          <cell r="T560">
            <v>553</v>
          </cell>
          <cell r="U560" t="str">
            <v>Lima ratus Lima puluh Tiga</v>
          </cell>
          <cell r="V560" t="str">
            <v xml:space="preserve">ribu </v>
          </cell>
          <cell r="W560" t="str">
            <v>ribu</v>
          </cell>
        </row>
        <row r="561">
          <cell r="T561">
            <v>554</v>
          </cell>
          <cell r="U561" t="str">
            <v>Lima ratus Lima puluh Empat</v>
          </cell>
          <cell r="V561" t="str">
            <v xml:space="preserve">ribu </v>
          </cell>
          <cell r="W561" t="str">
            <v>ribu</v>
          </cell>
        </row>
        <row r="562">
          <cell r="T562">
            <v>555</v>
          </cell>
          <cell r="U562" t="str">
            <v>Lima ratus Lima puluh Lima</v>
          </cell>
          <cell r="V562" t="str">
            <v xml:space="preserve">ribu </v>
          </cell>
          <cell r="W562" t="str">
            <v>ribu</v>
          </cell>
        </row>
        <row r="563">
          <cell r="T563">
            <v>556</v>
          </cell>
          <cell r="U563" t="str">
            <v>Lima ratus Lima puluh Enam</v>
          </cell>
          <cell r="V563" t="str">
            <v xml:space="preserve">ribu </v>
          </cell>
          <cell r="W563" t="str">
            <v>ribu</v>
          </cell>
        </row>
        <row r="564">
          <cell r="T564">
            <v>557</v>
          </cell>
          <cell r="U564" t="str">
            <v>Lima ratus Lima puluh Tujuh</v>
          </cell>
          <cell r="V564" t="str">
            <v xml:space="preserve">ribu </v>
          </cell>
          <cell r="W564" t="str">
            <v>ribu</v>
          </cell>
        </row>
        <row r="565">
          <cell r="T565">
            <v>558</v>
          </cell>
          <cell r="U565" t="str">
            <v>Lima ratus Lima puluh Delapan</v>
          </cell>
          <cell r="V565" t="str">
            <v xml:space="preserve">ribu </v>
          </cell>
          <cell r="W565" t="str">
            <v>ribu</v>
          </cell>
        </row>
        <row r="566">
          <cell r="T566">
            <v>559</v>
          </cell>
          <cell r="U566" t="str">
            <v>Lima ratus Lima puluh Sembilan</v>
          </cell>
          <cell r="V566" t="str">
            <v xml:space="preserve">ribu </v>
          </cell>
          <cell r="W566" t="str">
            <v>ribu</v>
          </cell>
        </row>
        <row r="567">
          <cell r="T567">
            <v>560</v>
          </cell>
          <cell r="U567" t="str">
            <v xml:space="preserve">Lima ratus Enam puluh </v>
          </cell>
          <cell r="V567" t="str">
            <v xml:space="preserve">ribu </v>
          </cell>
          <cell r="W567" t="str">
            <v>ribu</v>
          </cell>
        </row>
        <row r="568">
          <cell r="T568">
            <v>561</v>
          </cell>
          <cell r="U568" t="str">
            <v>Lima ratus Enam puluh Satu</v>
          </cell>
          <cell r="V568" t="str">
            <v xml:space="preserve">ribu </v>
          </cell>
          <cell r="W568" t="str">
            <v>ribu</v>
          </cell>
        </row>
        <row r="569">
          <cell r="T569">
            <v>562</v>
          </cell>
          <cell r="U569" t="str">
            <v>Lima ratus Enam puluh Dua</v>
          </cell>
          <cell r="V569" t="str">
            <v xml:space="preserve">ribu </v>
          </cell>
          <cell r="W569" t="str">
            <v>ribu</v>
          </cell>
        </row>
        <row r="570">
          <cell r="T570">
            <v>563</v>
          </cell>
          <cell r="U570" t="str">
            <v>Lima ratus Enam puluh Tiga</v>
          </cell>
          <cell r="V570" t="str">
            <v xml:space="preserve">ribu </v>
          </cell>
          <cell r="W570" t="str">
            <v>ribu</v>
          </cell>
        </row>
        <row r="571">
          <cell r="T571">
            <v>564</v>
          </cell>
          <cell r="U571" t="str">
            <v>Lima ratus Enam puluh Empat</v>
          </cell>
          <cell r="V571" t="str">
            <v xml:space="preserve">ribu </v>
          </cell>
          <cell r="W571" t="str">
            <v>ribu</v>
          </cell>
        </row>
        <row r="572">
          <cell r="T572">
            <v>565</v>
          </cell>
          <cell r="U572" t="str">
            <v>Lima ratus Enam puluh Lima</v>
          </cell>
          <cell r="V572" t="str">
            <v xml:space="preserve">ribu </v>
          </cell>
          <cell r="W572" t="str">
            <v>ribu</v>
          </cell>
        </row>
        <row r="573">
          <cell r="T573">
            <v>566</v>
          </cell>
          <cell r="U573" t="str">
            <v>Lima ratus Enam puluh Enam</v>
          </cell>
          <cell r="V573" t="str">
            <v xml:space="preserve">ribu </v>
          </cell>
          <cell r="W573" t="str">
            <v>ribu</v>
          </cell>
        </row>
        <row r="574">
          <cell r="T574">
            <v>567</v>
          </cell>
          <cell r="U574" t="str">
            <v>Lima ratus Enam puluh Tujuh</v>
          </cell>
          <cell r="V574" t="str">
            <v xml:space="preserve">ribu </v>
          </cell>
          <cell r="W574" t="str">
            <v>ribu</v>
          </cell>
        </row>
        <row r="575">
          <cell r="T575">
            <v>568</v>
          </cell>
          <cell r="U575" t="str">
            <v>Lima ratus Enam puluh Delapan</v>
          </cell>
          <cell r="V575" t="str">
            <v xml:space="preserve">ribu </v>
          </cell>
          <cell r="W575" t="str">
            <v>ribu</v>
          </cell>
        </row>
        <row r="576">
          <cell r="T576">
            <v>569</v>
          </cell>
          <cell r="U576" t="str">
            <v>Lima ratus Enam puluh Sembilan</v>
          </cell>
          <cell r="V576" t="str">
            <v xml:space="preserve">ribu </v>
          </cell>
          <cell r="W576" t="str">
            <v>ribu</v>
          </cell>
        </row>
        <row r="577">
          <cell r="T577">
            <v>570</v>
          </cell>
          <cell r="U577" t="str">
            <v xml:space="preserve">Lima ratus Tujuh puluh </v>
          </cell>
          <cell r="V577" t="str">
            <v xml:space="preserve">ribu </v>
          </cell>
          <cell r="W577" t="str">
            <v>ribu</v>
          </cell>
        </row>
        <row r="578">
          <cell r="T578">
            <v>571</v>
          </cell>
          <cell r="U578" t="str">
            <v>Lima ratus Tujuh puluh Satu</v>
          </cell>
          <cell r="V578" t="str">
            <v xml:space="preserve">ribu </v>
          </cell>
          <cell r="W578" t="str">
            <v>ribu</v>
          </cell>
        </row>
        <row r="579">
          <cell r="T579">
            <v>572</v>
          </cell>
          <cell r="U579" t="str">
            <v>Lima ratus Tujuh puluh Dua</v>
          </cell>
          <cell r="V579" t="str">
            <v xml:space="preserve">ribu </v>
          </cell>
          <cell r="W579" t="str">
            <v>ribu</v>
          </cell>
        </row>
        <row r="580">
          <cell r="T580">
            <v>573</v>
          </cell>
          <cell r="U580" t="str">
            <v>Lima ratus Tujuh puluh Tiga</v>
          </cell>
          <cell r="V580" t="str">
            <v xml:space="preserve">ribu </v>
          </cell>
          <cell r="W580" t="str">
            <v>ribu</v>
          </cell>
        </row>
        <row r="581">
          <cell r="T581">
            <v>574</v>
          </cell>
          <cell r="U581" t="str">
            <v>Lima ratus Tujuh puluh Empat</v>
          </cell>
          <cell r="V581" t="str">
            <v xml:space="preserve">ribu </v>
          </cell>
          <cell r="W581" t="str">
            <v>ribu</v>
          </cell>
        </row>
        <row r="582">
          <cell r="T582">
            <v>575</v>
          </cell>
          <cell r="U582" t="str">
            <v>Lima ratus Tujuh puluh Lima</v>
          </cell>
          <cell r="V582" t="str">
            <v xml:space="preserve">ribu </v>
          </cell>
          <cell r="W582" t="str">
            <v>ribu</v>
          </cell>
        </row>
        <row r="583">
          <cell r="T583">
            <v>576</v>
          </cell>
          <cell r="U583" t="str">
            <v>Lima ratus Tujuh puluh Enam</v>
          </cell>
          <cell r="V583" t="str">
            <v xml:space="preserve">ribu </v>
          </cell>
          <cell r="W583" t="str">
            <v>ribu</v>
          </cell>
        </row>
        <row r="584">
          <cell r="T584">
            <v>577</v>
          </cell>
          <cell r="U584" t="str">
            <v>Lima ratus Tujuh puluh Tujuh</v>
          </cell>
          <cell r="V584" t="str">
            <v xml:space="preserve">ribu </v>
          </cell>
          <cell r="W584" t="str">
            <v>ribu</v>
          </cell>
        </row>
        <row r="585">
          <cell r="T585">
            <v>578</v>
          </cell>
          <cell r="U585" t="str">
            <v>Lima ratus Tujuh puluh Delapan</v>
          </cell>
          <cell r="V585" t="str">
            <v xml:space="preserve">ribu </v>
          </cell>
          <cell r="W585" t="str">
            <v>ribu</v>
          </cell>
        </row>
        <row r="586">
          <cell r="T586">
            <v>579</v>
          </cell>
          <cell r="U586" t="str">
            <v>Lima ratus Tujuh puluh Sembilan</v>
          </cell>
          <cell r="V586" t="str">
            <v xml:space="preserve">ribu </v>
          </cell>
          <cell r="W586" t="str">
            <v>ribu</v>
          </cell>
        </row>
        <row r="587">
          <cell r="T587">
            <v>580</v>
          </cell>
          <cell r="U587" t="str">
            <v xml:space="preserve">Lima ratus Delapan puluh </v>
          </cell>
          <cell r="V587" t="str">
            <v xml:space="preserve">ribu </v>
          </cell>
          <cell r="W587" t="str">
            <v>ribu</v>
          </cell>
        </row>
        <row r="588">
          <cell r="T588">
            <v>581</v>
          </cell>
          <cell r="U588" t="str">
            <v>Lima ratus Delapan puluh Satu</v>
          </cell>
          <cell r="V588" t="str">
            <v xml:space="preserve">ribu </v>
          </cell>
          <cell r="W588" t="str">
            <v>ribu</v>
          </cell>
        </row>
        <row r="589">
          <cell r="T589">
            <v>582</v>
          </cell>
          <cell r="U589" t="str">
            <v>Lima ratus Delapan puluh Dua</v>
          </cell>
          <cell r="V589" t="str">
            <v xml:space="preserve">ribu </v>
          </cell>
          <cell r="W589" t="str">
            <v>ribu</v>
          </cell>
        </row>
        <row r="590">
          <cell r="T590">
            <v>583</v>
          </cell>
          <cell r="U590" t="str">
            <v>Lima ratus Delapan puluh Tiga</v>
          </cell>
          <cell r="V590" t="str">
            <v xml:space="preserve">ribu </v>
          </cell>
          <cell r="W590" t="str">
            <v>ribu</v>
          </cell>
        </row>
        <row r="591">
          <cell r="T591">
            <v>584</v>
          </cell>
          <cell r="U591" t="str">
            <v>Lima ratus Delapan puluh Empat</v>
          </cell>
          <cell r="V591" t="str">
            <v xml:space="preserve">ribu </v>
          </cell>
          <cell r="W591" t="str">
            <v>ribu</v>
          </cell>
        </row>
        <row r="592">
          <cell r="T592">
            <v>585</v>
          </cell>
          <cell r="U592" t="str">
            <v>Lima ratus Delapan puluh Lima</v>
          </cell>
          <cell r="V592" t="str">
            <v xml:space="preserve">ribu </v>
          </cell>
          <cell r="W592" t="str">
            <v>ribu</v>
          </cell>
        </row>
        <row r="593">
          <cell r="T593">
            <v>586</v>
          </cell>
          <cell r="U593" t="str">
            <v>Lima ratus Delapan puluh Enam</v>
          </cell>
          <cell r="V593" t="str">
            <v xml:space="preserve">ribu </v>
          </cell>
          <cell r="W593" t="str">
            <v>ribu</v>
          </cell>
        </row>
        <row r="594">
          <cell r="T594">
            <v>587</v>
          </cell>
          <cell r="U594" t="str">
            <v>Lima ratus Delapan puluh Tujuh</v>
          </cell>
          <cell r="V594" t="str">
            <v xml:space="preserve">ribu </v>
          </cell>
          <cell r="W594" t="str">
            <v>ribu</v>
          </cell>
        </row>
        <row r="595">
          <cell r="T595">
            <v>588</v>
          </cell>
          <cell r="U595" t="str">
            <v>Lima ratus Delapan puluh Delapan</v>
          </cell>
          <cell r="V595" t="str">
            <v xml:space="preserve">ribu </v>
          </cell>
          <cell r="W595" t="str">
            <v>ribu</v>
          </cell>
        </row>
        <row r="596">
          <cell r="T596">
            <v>589</v>
          </cell>
          <cell r="U596" t="str">
            <v>Lima ratus Delapan puluh Sembilan</v>
          </cell>
          <cell r="V596" t="str">
            <v xml:space="preserve">ribu </v>
          </cell>
          <cell r="W596" t="str">
            <v>ribu</v>
          </cell>
        </row>
        <row r="597">
          <cell r="T597">
            <v>590</v>
          </cell>
          <cell r="U597" t="str">
            <v xml:space="preserve">Lima ratus Sembilan puluh </v>
          </cell>
          <cell r="V597" t="str">
            <v xml:space="preserve">ribu </v>
          </cell>
          <cell r="W597" t="str">
            <v>ribu</v>
          </cell>
        </row>
        <row r="598">
          <cell r="T598">
            <v>591</v>
          </cell>
          <cell r="U598" t="str">
            <v>Lima ratus Sembilan puluh Satu</v>
          </cell>
          <cell r="V598" t="str">
            <v xml:space="preserve">ribu </v>
          </cell>
          <cell r="W598" t="str">
            <v>ribu</v>
          </cell>
        </row>
        <row r="599">
          <cell r="T599">
            <v>592</v>
          </cell>
          <cell r="U599" t="str">
            <v>Lima ratus Sembilan puluh Dua</v>
          </cell>
          <cell r="V599" t="str">
            <v xml:space="preserve">ribu </v>
          </cell>
          <cell r="W599" t="str">
            <v>ribu</v>
          </cell>
        </row>
        <row r="600">
          <cell r="T600">
            <v>593</v>
          </cell>
          <cell r="U600" t="str">
            <v>Lima ratus Sembilan puluh Tiga</v>
          </cell>
          <cell r="V600" t="str">
            <v xml:space="preserve">ribu </v>
          </cell>
          <cell r="W600" t="str">
            <v>ribu</v>
          </cell>
        </row>
        <row r="601">
          <cell r="T601">
            <v>594</v>
          </cell>
          <cell r="U601" t="str">
            <v>Lima ratus Sembilan puluh Empat</v>
          </cell>
          <cell r="V601" t="str">
            <v xml:space="preserve">ribu </v>
          </cell>
          <cell r="W601" t="str">
            <v>ribu</v>
          </cell>
        </row>
        <row r="602">
          <cell r="T602">
            <v>595</v>
          </cell>
          <cell r="U602" t="str">
            <v>Lima ratus Sembilan puluh Lima</v>
          </cell>
          <cell r="V602" t="str">
            <v xml:space="preserve">ribu </v>
          </cell>
          <cell r="W602" t="str">
            <v>ribu</v>
          </cell>
        </row>
        <row r="603">
          <cell r="T603">
            <v>596</v>
          </cell>
          <cell r="U603" t="str">
            <v>Lima ratus Sembilan puluh Enam</v>
          </cell>
          <cell r="V603" t="str">
            <v xml:space="preserve">ribu </v>
          </cell>
          <cell r="W603" t="str">
            <v>ribu</v>
          </cell>
        </row>
        <row r="604">
          <cell r="T604">
            <v>597</v>
          </cell>
          <cell r="U604" t="str">
            <v>Lima ratus Sembilan puluh Tujuh</v>
          </cell>
          <cell r="V604" t="str">
            <v xml:space="preserve">ribu </v>
          </cell>
          <cell r="W604" t="str">
            <v>ribu</v>
          </cell>
        </row>
        <row r="605">
          <cell r="T605">
            <v>598</v>
          </cell>
          <cell r="U605" t="str">
            <v>Lima ratus Sembilan puluh Delapan</v>
          </cell>
          <cell r="V605" t="str">
            <v xml:space="preserve">ribu </v>
          </cell>
          <cell r="W605" t="str">
            <v>ribu</v>
          </cell>
        </row>
        <row r="606">
          <cell r="T606">
            <v>599</v>
          </cell>
          <cell r="U606" t="str">
            <v>Lima ratus Sembilan puluh Sembilan</v>
          </cell>
          <cell r="V606" t="str">
            <v xml:space="preserve">ribu </v>
          </cell>
          <cell r="W606" t="str">
            <v>ribu</v>
          </cell>
        </row>
        <row r="607">
          <cell r="T607">
            <v>600</v>
          </cell>
          <cell r="U607" t="str">
            <v xml:space="preserve">Enam ratus </v>
          </cell>
          <cell r="V607" t="str">
            <v xml:space="preserve">ribu </v>
          </cell>
          <cell r="W607" t="str">
            <v>ribu</v>
          </cell>
        </row>
        <row r="608">
          <cell r="T608">
            <v>601</v>
          </cell>
          <cell r="U608" t="str">
            <v>Enam ratus Satu</v>
          </cell>
          <cell r="V608" t="str">
            <v xml:space="preserve">ribu </v>
          </cell>
          <cell r="W608" t="str">
            <v>ribu</v>
          </cell>
        </row>
        <row r="609">
          <cell r="T609">
            <v>602</v>
          </cell>
          <cell r="U609" t="str">
            <v>Enam ratus Dua</v>
          </cell>
          <cell r="V609" t="str">
            <v xml:space="preserve">ribu </v>
          </cell>
          <cell r="W609" t="str">
            <v>ribu</v>
          </cell>
        </row>
        <row r="610">
          <cell r="T610">
            <v>603</v>
          </cell>
          <cell r="U610" t="str">
            <v>Enam ratus Tiga</v>
          </cell>
          <cell r="V610" t="str">
            <v xml:space="preserve">ribu </v>
          </cell>
          <cell r="W610" t="str">
            <v>ribu</v>
          </cell>
        </row>
        <row r="611">
          <cell r="T611">
            <v>604</v>
          </cell>
          <cell r="U611" t="str">
            <v>Enam ratus Empat</v>
          </cell>
          <cell r="V611" t="str">
            <v xml:space="preserve">ribu </v>
          </cell>
          <cell r="W611" t="str">
            <v>ribu</v>
          </cell>
        </row>
        <row r="612">
          <cell r="T612">
            <v>605</v>
          </cell>
          <cell r="U612" t="str">
            <v>Enam ratus Lima</v>
          </cell>
          <cell r="V612" t="str">
            <v xml:space="preserve">ribu </v>
          </cell>
          <cell r="W612" t="str">
            <v>ribu</v>
          </cell>
        </row>
        <row r="613">
          <cell r="T613">
            <v>606</v>
          </cell>
          <cell r="U613" t="str">
            <v>Enam ratus Enam</v>
          </cell>
          <cell r="V613" t="str">
            <v xml:space="preserve">ribu </v>
          </cell>
          <cell r="W613" t="str">
            <v>ribu</v>
          </cell>
        </row>
        <row r="614">
          <cell r="T614">
            <v>607</v>
          </cell>
          <cell r="U614" t="str">
            <v>Enam ratus Tujuh</v>
          </cell>
          <cell r="V614" t="str">
            <v xml:space="preserve">ribu </v>
          </cell>
          <cell r="W614" t="str">
            <v>ribu</v>
          </cell>
        </row>
        <row r="615">
          <cell r="T615">
            <v>608</v>
          </cell>
          <cell r="U615" t="str">
            <v>Enam ratus Delapan</v>
          </cell>
          <cell r="V615" t="str">
            <v xml:space="preserve">ribu </v>
          </cell>
          <cell r="W615" t="str">
            <v>ribu</v>
          </cell>
        </row>
        <row r="616">
          <cell r="T616">
            <v>609</v>
          </cell>
          <cell r="U616" t="str">
            <v>Enam ratus Sembilan</v>
          </cell>
          <cell r="V616" t="str">
            <v xml:space="preserve">ribu </v>
          </cell>
          <cell r="W616" t="str">
            <v>ribu</v>
          </cell>
        </row>
        <row r="617">
          <cell r="T617">
            <v>610</v>
          </cell>
          <cell r="U617" t="str">
            <v>Enam ratus Sepuluh</v>
          </cell>
          <cell r="V617" t="str">
            <v xml:space="preserve">ribu </v>
          </cell>
          <cell r="W617" t="str">
            <v>ribu</v>
          </cell>
        </row>
        <row r="618">
          <cell r="T618">
            <v>611</v>
          </cell>
          <cell r="U618" t="str">
            <v>Enam ratus Sebelas</v>
          </cell>
          <cell r="V618" t="str">
            <v xml:space="preserve">ribu </v>
          </cell>
          <cell r="W618" t="str">
            <v>ribu</v>
          </cell>
        </row>
        <row r="619">
          <cell r="T619">
            <v>612</v>
          </cell>
          <cell r="U619" t="str">
            <v>Enam ratus Dua belas</v>
          </cell>
          <cell r="V619" t="str">
            <v xml:space="preserve">ribu </v>
          </cell>
          <cell r="W619" t="str">
            <v>ribu</v>
          </cell>
        </row>
        <row r="620">
          <cell r="T620">
            <v>613</v>
          </cell>
          <cell r="U620" t="str">
            <v>Enam ratus Tiga belas</v>
          </cell>
          <cell r="V620" t="str">
            <v xml:space="preserve">ribu </v>
          </cell>
          <cell r="W620" t="str">
            <v>ribu</v>
          </cell>
        </row>
        <row r="621">
          <cell r="T621">
            <v>614</v>
          </cell>
          <cell r="U621" t="str">
            <v>Enam ratus Empat belas</v>
          </cell>
          <cell r="V621" t="str">
            <v xml:space="preserve">ribu </v>
          </cell>
          <cell r="W621" t="str">
            <v>ribu</v>
          </cell>
        </row>
        <row r="622">
          <cell r="T622">
            <v>615</v>
          </cell>
          <cell r="U622" t="str">
            <v>Enam ratus Lima belas</v>
          </cell>
          <cell r="V622" t="str">
            <v xml:space="preserve">ribu </v>
          </cell>
          <cell r="W622" t="str">
            <v>ribu</v>
          </cell>
        </row>
        <row r="623">
          <cell r="T623">
            <v>616</v>
          </cell>
          <cell r="U623" t="str">
            <v>Enam ratus Enam belas</v>
          </cell>
          <cell r="V623" t="str">
            <v xml:space="preserve">ribu </v>
          </cell>
          <cell r="W623" t="str">
            <v>ribu</v>
          </cell>
        </row>
        <row r="624">
          <cell r="T624">
            <v>617</v>
          </cell>
          <cell r="U624" t="str">
            <v>Enam ratus Tujuh belas</v>
          </cell>
          <cell r="V624" t="str">
            <v xml:space="preserve">ribu </v>
          </cell>
          <cell r="W624" t="str">
            <v>ribu</v>
          </cell>
        </row>
        <row r="625">
          <cell r="T625">
            <v>618</v>
          </cell>
          <cell r="U625" t="str">
            <v>Enam ratus Delapan belas</v>
          </cell>
          <cell r="V625" t="str">
            <v xml:space="preserve">ribu </v>
          </cell>
          <cell r="W625" t="str">
            <v>ribu</v>
          </cell>
        </row>
        <row r="626">
          <cell r="T626">
            <v>619</v>
          </cell>
          <cell r="U626" t="str">
            <v>Enam ratus Sembilan belas</v>
          </cell>
          <cell r="V626" t="str">
            <v xml:space="preserve">ribu </v>
          </cell>
          <cell r="W626" t="str">
            <v>ribu</v>
          </cell>
        </row>
        <row r="627">
          <cell r="T627">
            <v>620</v>
          </cell>
          <cell r="U627" t="str">
            <v xml:space="preserve">Enam ratus Dua puluh </v>
          </cell>
          <cell r="V627" t="str">
            <v xml:space="preserve">ribu </v>
          </cell>
          <cell r="W627" t="str">
            <v>ribu</v>
          </cell>
        </row>
        <row r="628">
          <cell r="T628">
            <v>621</v>
          </cell>
          <cell r="U628" t="str">
            <v>Enam ratus Dua puluh Satu</v>
          </cell>
          <cell r="V628" t="str">
            <v xml:space="preserve">ribu </v>
          </cell>
          <cell r="W628" t="str">
            <v>ribu</v>
          </cell>
        </row>
        <row r="629">
          <cell r="T629">
            <v>622</v>
          </cell>
          <cell r="U629" t="str">
            <v>Enam ratus Dua puluh Dua</v>
          </cell>
          <cell r="V629" t="str">
            <v xml:space="preserve">ribu </v>
          </cell>
          <cell r="W629" t="str">
            <v>ribu</v>
          </cell>
        </row>
        <row r="630">
          <cell r="T630">
            <v>623</v>
          </cell>
          <cell r="U630" t="str">
            <v>Enam ratus Dua puluh Tiga</v>
          </cell>
          <cell r="V630" t="str">
            <v xml:space="preserve">ribu </v>
          </cell>
          <cell r="W630" t="str">
            <v>ribu</v>
          </cell>
        </row>
        <row r="631">
          <cell r="T631">
            <v>624</v>
          </cell>
          <cell r="U631" t="str">
            <v>Enam ratus Dua puluh Empat</v>
          </cell>
          <cell r="V631" t="str">
            <v xml:space="preserve">ribu </v>
          </cell>
          <cell r="W631" t="str">
            <v>ribu</v>
          </cell>
        </row>
        <row r="632">
          <cell r="T632">
            <v>625</v>
          </cell>
          <cell r="U632" t="str">
            <v>Enam ratus Dua puluh Lima</v>
          </cell>
          <cell r="V632" t="str">
            <v xml:space="preserve">ribu </v>
          </cell>
          <cell r="W632" t="str">
            <v>ribu</v>
          </cell>
        </row>
        <row r="633">
          <cell r="T633">
            <v>626</v>
          </cell>
          <cell r="U633" t="str">
            <v>Enam ratus Dua puluh Enam</v>
          </cell>
          <cell r="V633" t="str">
            <v xml:space="preserve">ribu </v>
          </cell>
          <cell r="W633" t="str">
            <v>ribu</v>
          </cell>
        </row>
        <row r="634">
          <cell r="T634">
            <v>627</v>
          </cell>
          <cell r="U634" t="str">
            <v>Enam ratus Dua puluh Tujuh</v>
          </cell>
          <cell r="V634" t="str">
            <v xml:space="preserve">ribu </v>
          </cell>
          <cell r="W634" t="str">
            <v>ribu</v>
          </cell>
        </row>
        <row r="635">
          <cell r="T635">
            <v>628</v>
          </cell>
          <cell r="U635" t="str">
            <v>Enam ratus Dua puluh Delapan</v>
          </cell>
          <cell r="V635" t="str">
            <v xml:space="preserve">ribu </v>
          </cell>
          <cell r="W635" t="str">
            <v>ribu</v>
          </cell>
        </row>
        <row r="636">
          <cell r="T636">
            <v>629</v>
          </cell>
          <cell r="U636" t="str">
            <v>Enam ratus Dua puluh Sembilan</v>
          </cell>
          <cell r="V636" t="str">
            <v xml:space="preserve">ribu </v>
          </cell>
          <cell r="W636" t="str">
            <v>ribu</v>
          </cell>
        </row>
        <row r="637">
          <cell r="T637">
            <v>630</v>
          </cell>
          <cell r="U637" t="str">
            <v xml:space="preserve">Enam ratus Tiga puluh </v>
          </cell>
          <cell r="V637" t="str">
            <v xml:space="preserve">ribu </v>
          </cell>
          <cell r="W637" t="str">
            <v>ribu</v>
          </cell>
        </row>
        <row r="638">
          <cell r="T638">
            <v>631</v>
          </cell>
          <cell r="U638" t="str">
            <v>Enam ratus Tiga puluh Satu</v>
          </cell>
          <cell r="V638" t="str">
            <v xml:space="preserve">ribu </v>
          </cell>
          <cell r="W638" t="str">
            <v>ribu</v>
          </cell>
        </row>
        <row r="639">
          <cell r="T639">
            <v>632</v>
          </cell>
          <cell r="U639" t="str">
            <v>Enam ratus Tiga puluh Dua</v>
          </cell>
          <cell r="V639" t="str">
            <v xml:space="preserve">ribu </v>
          </cell>
          <cell r="W639" t="str">
            <v>ribu</v>
          </cell>
        </row>
        <row r="640">
          <cell r="T640">
            <v>633</v>
          </cell>
          <cell r="U640" t="str">
            <v>Enam ratus Tiga puluh Tiga</v>
          </cell>
          <cell r="V640" t="str">
            <v xml:space="preserve">ribu </v>
          </cell>
          <cell r="W640" t="str">
            <v>ribu</v>
          </cell>
        </row>
        <row r="641">
          <cell r="T641">
            <v>634</v>
          </cell>
          <cell r="U641" t="str">
            <v>Enam ratus Tiga puluh Empat</v>
          </cell>
          <cell r="V641" t="str">
            <v xml:space="preserve">ribu </v>
          </cell>
          <cell r="W641" t="str">
            <v>ribu</v>
          </cell>
        </row>
        <row r="642">
          <cell r="T642">
            <v>635</v>
          </cell>
          <cell r="U642" t="str">
            <v>Enam ratus Tiga puluh Lima</v>
          </cell>
          <cell r="V642" t="str">
            <v xml:space="preserve">ribu </v>
          </cell>
          <cell r="W642" t="str">
            <v>ribu</v>
          </cell>
        </row>
        <row r="643">
          <cell r="T643">
            <v>636</v>
          </cell>
          <cell r="U643" t="str">
            <v>Enam ratus Tiga puluh Enam</v>
          </cell>
          <cell r="V643" t="str">
            <v xml:space="preserve">ribu </v>
          </cell>
          <cell r="W643" t="str">
            <v>ribu</v>
          </cell>
        </row>
        <row r="644">
          <cell r="T644">
            <v>637</v>
          </cell>
          <cell r="U644" t="str">
            <v>Enam ratus Tiga puluh Tujuh</v>
          </cell>
          <cell r="V644" t="str">
            <v xml:space="preserve">ribu </v>
          </cell>
          <cell r="W644" t="str">
            <v>ribu</v>
          </cell>
        </row>
        <row r="645">
          <cell r="T645">
            <v>638</v>
          </cell>
          <cell r="U645" t="str">
            <v>Enam ratus Tiga puluh Delapan</v>
          </cell>
          <cell r="V645" t="str">
            <v xml:space="preserve">ribu </v>
          </cell>
          <cell r="W645" t="str">
            <v>ribu</v>
          </cell>
        </row>
        <row r="646">
          <cell r="T646">
            <v>639</v>
          </cell>
          <cell r="U646" t="str">
            <v>Enam ratus Tiga puluh Sembilan</v>
          </cell>
          <cell r="V646" t="str">
            <v xml:space="preserve">ribu </v>
          </cell>
          <cell r="W646" t="str">
            <v>ribu</v>
          </cell>
        </row>
        <row r="647">
          <cell r="T647">
            <v>640</v>
          </cell>
          <cell r="U647" t="str">
            <v xml:space="preserve">Enam ratus Empat puluh </v>
          </cell>
          <cell r="V647" t="str">
            <v xml:space="preserve">ribu </v>
          </cell>
          <cell r="W647" t="str">
            <v>ribu</v>
          </cell>
        </row>
        <row r="648">
          <cell r="T648">
            <v>641</v>
          </cell>
          <cell r="U648" t="str">
            <v>Enam ratus Empat puluh Satu</v>
          </cell>
          <cell r="V648" t="str">
            <v xml:space="preserve">ribu </v>
          </cell>
          <cell r="W648" t="str">
            <v>ribu</v>
          </cell>
        </row>
        <row r="649">
          <cell r="T649">
            <v>642</v>
          </cell>
          <cell r="U649" t="str">
            <v>Enam ratus Empat puluh Dua</v>
          </cell>
          <cell r="V649" t="str">
            <v xml:space="preserve">ribu </v>
          </cell>
          <cell r="W649" t="str">
            <v>ribu</v>
          </cell>
        </row>
        <row r="650">
          <cell r="T650">
            <v>643</v>
          </cell>
          <cell r="U650" t="str">
            <v>Enam ratus Empat puluh Tiga</v>
          </cell>
          <cell r="V650" t="str">
            <v xml:space="preserve">ribu </v>
          </cell>
          <cell r="W650" t="str">
            <v>ribu</v>
          </cell>
        </row>
        <row r="651">
          <cell r="T651">
            <v>644</v>
          </cell>
          <cell r="U651" t="str">
            <v>Enam ratus Empat puluh Empat</v>
          </cell>
          <cell r="V651" t="str">
            <v xml:space="preserve">ribu </v>
          </cell>
          <cell r="W651" t="str">
            <v>ribu</v>
          </cell>
        </row>
        <row r="652">
          <cell r="T652">
            <v>645</v>
          </cell>
          <cell r="U652" t="str">
            <v>Enam ratus Empat puluh Lima</v>
          </cell>
          <cell r="V652" t="str">
            <v xml:space="preserve">ribu </v>
          </cell>
          <cell r="W652" t="str">
            <v>ribu</v>
          </cell>
        </row>
        <row r="653">
          <cell r="T653">
            <v>646</v>
          </cell>
          <cell r="U653" t="str">
            <v>Enam ratus Empat puluh Enam</v>
          </cell>
          <cell r="V653" t="str">
            <v xml:space="preserve">ribu </v>
          </cell>
          <cell r="W653" t="str">
            <v>ribu</v>
          </cell>
        </row>
        <row r="654">
          <cell r="T654">
            <v>647</v>
          </cell>
          <cell r="U654" t="str">
            <v>Enam ratus Empat puluh Tujuh</v>
          </cell>
          <cell r="V654" t="str">
            <v xml:space="preserve">ribu </v>
          </cell>
          <cell r="W654" t="str">
            <v>ribu</v>
          </cell>
        </row>
        <row r="655">
          <cell r="T655">
            <v>648</v>
          </cell>
          <cell r="U655" t="str">
            <v>Enam ratus Empat puluh Delapan</v>
          </cell>
          <cell r="V655" t="str">
            <v xml:space="preserve">ribu </v>
          </cell>
          <cell r="W655" t="str">
            <v>ribu</v>
          </cell>
        </row>
        <row r="656">
          <cell r="T656">
            <v>649</v>
          </cell>
          <cell r="U656" t="str">
            <v>Enam ratus Empat puluh Sembilan</v>
          </cell>
          <cell r="V656" t="str">
            <v xml:space="preserve">ribu </v>
          </cell>
          <cell r="W656" t="str">
            <v>ribu</v>
          </cell>
        </row>
        <row r="657">
          <cell r="T657">
            <v>650</v>
          </cell>
          <cell r="U657" t="str">
            <v xml:space="preserve">Enam ratus Lima puluh </v>
          </cell>
          <cell r="V657" t="str">
            <v xml:space="preserve">ribu </v>
          </cell>
          <cell r="W657" t="str">
            <v>ribu</v>
          </cell>
        </row>
        <row r="658">
          <cell r="T658">
            <v>651</v>
          </cell>
          <cell r="U658" t="str">
            <v>Enam ratus Lima puluh Satu</v>
          </cell>
          <cell r="V658" t="str">
            <v xml:space="preserve">ribu </v>
          </cell>
          <cell r="W658" t="str">
            <v>ribu</v>
          </cell>
        </row>
        <row r="659">
          <cell r="T659">
            <v>652</v>
          </cell>
          <cell r="U659" t="str">
            <v>Enam ratus Lima puluh Dua</v>
          </cell>
          <cell r="V659" t="str">
            <v xml:space="preserve">ribu </v>
          </cell>
          <cell r="W659" t="str">
            <v>ribu</v>
          </cell>
        </row>
        <row r="660">
          <cell r="T660">
            <v>653</v>
          </cell>
          <cell r="U660" t="str">
            <v>Enam ratus Lima puluh Tiga</v>
          </cell>
          <cell r="V660" t="str">
            <v xml:space="preserve">ribu </v>
          </cell>
          <cell r="W660" t="str">
            <v>ribu</v>
          </cell>
        </row>
        <row r="661">
          <cell r="T661">
            <v>654</v>
          </cell>
          <cell r="U661" t="str">
            <v>Enam ratus Lima puluh Empat</v>
          </cell>
          <cell r="V661" t="str">
            <v xml:space="preserve">ribu </v>
          </cell>
          <cell r="W661" t="str">
            <v>ribu</v>
          </cell>
        </row>
        <row r="662">
          <cell r="T662">
            <v>655</v>
          </cell>
          <cell r="U662" t="str">
            <v>Enam ratus Lima puluh Lima</v>
          </cell>
          <cell r="V662" t="str">
            <v xml:space="preserve">ribu </v>
          </cell>
          <cell r="W662" t="str">
            <v>ribu</v>
          </cell>
        </row>
        <row r="663">
          <cell r="T663">
            <v>656</v>
          </cell>
          <cell r="U663" t="str">
            <v>Enam ratus Lima puluh Enam</v>
          </cell>
          <cell r="V663" t="str">
            <v xml:space="preserve">ribu </v>
          </cell>
          <cell r="W663" t="str">
            <v>ribu</v>
          </cell>
        </row>
        <row r="664">
          <cell r="T664">
            <v>657</v>
          </cell>
          <cell r="U664" t="str">
            <v>Enam ratus Lima puluh Tujuh</v>
          </cell>
          <cell r="V664" t="str">
            <v xml:space="preserve">ribu </v>
          </cell>
          <cell r="W664" t="str">
            <v>ribu</v>
          </cell>
        </row>
        <row r="665">
          <cell r="T665">
            <v>658</v>
          </cell>
          <cell r="U665" t="str">
            <v>Enam ratus Lima puluh Delapan</v>
          </cell>
          <cell r="V665" t="str">
            <v xml:space="preserve">ribu </v>
          </cell>
          <cell r="W665" t="str">
            <v>ribu</v>
          </cell>
        </row>
        <row r="666">
          <cell r="T666">
            <v>659</v>
          </cell>
          <cell r="U666" t="str">
            <v>Enam ratus Lima puluh Sembilan</v>
          </cell>
          <cell r="V666" t="str">
            <v xml:space="preserve">ribu </v>
          </cell>
          <cell r="W666" t="str">
            <v>ribu</v>
          </cell>
        </row>
        <row r="667">
          <cell r="T667">
            <v>660</v>
          </cell>
          <cell r="U667" t="str">
            <v xml:space="preserve">Enam ratus Enam puluh </v>
          </cell>
          <cell r="V667" t="str">
            <v xml:space="preserve">ribu </v>
          </cell>
          <cell r="W667" t="str">
            <v>ribu</v>
          </cell>
        </row>
        <row r="668">
          <cell r="T668">
            <v>661</v>
          </cell>
          <cell r="U668" t="str">
            <v>Enam ratus Enam puluh Satu</v>
          </cell>
          <cell r="V668" t="str">
            <v xml:space="preserve">ribu </v>
          </cell>
          <cell r="W668" t="str">
            <v>ribu</v>
          </cell>
        </row>
        <row r="669">
          <cell r="T669">
            <v>662</v>
          </cell>
          <cell r="U669" t="str">
            <v>Enam ratus Enam puluh Dua</v>
          </cell>
          <cell r="V669" t="str">
            <v xml:space="preserve">ribu </v>
          </cell>
          <cell r="W669" t="str">
            <v>ribu</v>
          </cell>
        </row>
        <row r="670">
          <cell r="T670">
            <v>663</v>
          </cell>
          <cell r="U670" t="str">
            <v>Enam ratus Enam puluh Tiga</v>
          </cell>
          <cell r="V670" t="str">
            <v xml:space="preserve">ribu </v>
          </cell>
          <cell r="W670" t="str">
            <v>ribu</v>
          </cell>
        </row>
        <row r="671">
          <cell r="T671">
            <v>664</v>
          </cell>
          <cell r="U671" t="str">
            <v>Enam ratus Enam puluh Empat</v>
          </cell>
          <cell r="V671" t="str">
            <v xml:space="preserve">ribu </v>
          </cell>
          <cell r="W671" t="str">
            <v>ribu</v>
          </cell>
        </row>
        <row r="672">
          <cell r="T672">
            <v>665</v>
          </cell>
          <cell r="U672" t="str">
            <v>Enam ratus Enam puluh Lima</v>
          </cell>
          <cell r="V672" t="str">
            <v xml:space="preserve">ribu </v>
          </cell>
          <cell r="W672" t="str">
            <v>ribu</v>
          </cell>
        </row>
        <row r="673">
          <cell r="T673">
            <v>666</v>
          </cell>
          <cell r="U673" t="str">
            <v>Enam ratus Enam puluh Enam</v>
          </cell>
          <cell r="V673" t="str">
            <v xml:space="preserve">ribu </v>
          </cell>
          <cell r="W673" t="str">
            <v>ribu</v>
          </cell>
        </row>
        <row r="674">
          <cell r="T674">
            <v>667</v>
          </cell>
          <cell r="U674" t="str">
            <v>Enam ratus Enam puluh Tujuh</v>
          </cell>
          <cell r="V674" t="str">
            <v xml:space="preserve">ribu </v>
          </cell>
          <cell r="W674" t="str">
            <v>ribu</v>
          </cell>
        </row>
        <row r="675">
          <cell r="T675">
            <v>668</v>
          </cell>
          <cell r="U675" t="str">
            <v>Enam ratus Enam puluh Delapan</v>
          </cell>
          <cell r="V675" t="str">
            <v xml:space="preserve">ribu </v>
          </cell>
          <cell r="W675" t="str">
            <v>ribu</v>
          </cell>
        </row>
        <row r="676">
          <cell r="T676">
            <v>669</v>
          </cell>
          <cell r="U676" t="str">
            <v>Enam ratus Enam puluh Sembilan</v>
          </cell>
          <cell r="V676" t="str">
            <v xml:space="preserve">ribu </v>
          </cell>
          <cell r="W676" t="str">
            <v>ribu</v>
          </cell>
        </row>
        <row r="677">
          <cell r="T677">
            <v>670</v>
          </cell>
          <cell r="U677" t="str">
            <v xml:space="preserve">Enam ratus Tujuh puluh </v>
          </cell>
          <cell r="V677" t="str">
            <v xml:space="preserve">ribu </v>
          </cell>
          <cell r="W677" t="str">
            <v>ribu</v>
          </cell>
        </row>
        <row r="678">
          <cell r="T678">
            <v>671</v>
          </cell>
          <cell r="U678" t="str">
            <v>Enam ratus Tujuh puluh Satu</v>
          </cell>
          <cell r="V678" t="str">
            <v xml:space="preserve">ribu </v>
          </cell>
          <cell r="W678" t="str">
            <v>ribu</v>
          </cell>
        </row>
        <row r="679">
          <cell r="T679">
            <v>672</v>
          </cell>
          <cell r="U679" t="str">
            <v>Enam ratus Tujuh puluh Dua</v>
          </cell>
          <cell r="V679" t="str">
            <v xml:space="preserve">ribu </v>
          </cell>
          <cell r="W679" t="str">
            <v>ribu</v>
          </cell>
        </row>
        <row r="680">
          <cell r="T680">
            <v>673</v>
          </cell>
          <cell r="U680" t="str">
            <v>Enam ratus Tujuh puluh Tiga</v>
          </cell>
          <cell r="V680" t="str">
            <v xml:space="preserve">ribu </v>
          </cell>
          <cell r="W680" t="str">
            <v>ribu</v>
          </cell>
        </row>
        <row r="681">
          <cell r="T681">
            <v>674</v>
          </cell>
          <cell r="U681" t="str">
            <v>Enam ratus Tujuh puluh Empat</v>
          </cell>
          <cell r="V681" t="str">
            <v xml:space="preserve">ribu </v>
          </cell>
          <cell r="W681" t="str">
            <v>ribu</v>
          </cell>
        </row>
        <row r="682">
          <cell r="T682">
            <v>675</v>
          </cell>
          <cell r="U682" t="str">
            <v>Enam ratus Tujuh puluh Lima</v>
          </cell>
          <cell r="V682" t="str">
            <v xml:space="preserve">ribu </v>
          </cell>
          <cell r="W682" t="str">
            <v>ribu</v>
          </cell>
        </row>
        <row r="683">
          <cell r="T683">
            <v>676</v>
          </cell>
          <cell r="U683" t="str">
            <v>Enam ratus Tujuh puluh Enam</v>
          </cell>
          <cell r="V683" t="str">
            <v xml:space="preserve">ribu </v>
          </cell>
          <cell r="W683" t="str">
            <v>ribu</v>
          </cell>
        </row>
        <row r="684">
          <cell r="T684">
            <v>677</v>
          </cell>
          <cell r="U684" t="str">
            <v>Enam ratus Tujuh puluh Tujuh</v>
          </cell>
          <cell r="V684" t="str">
            <v xml:space="preserve">ribu </v>
          </cell>
          <cell r="W684" t="str">
            <v>ribu</v>
          </cell>
        </row>
        <row r="685">
          <cell r="T685">
            <v>678</v>
          </cell>
          <cell r="U685" t="str">
            <v>Enam ratus Tujuh puluh Delapan</v>
          </cell>
          <cell r="V685" t="str">
            <v xml:space="preserve">ribu </v>
          </cell>
          <cell r="W685" t="str">
            <v>ribu</v>
          </cell>
        </row>
        <row r="686">
          <cell r="T686">
            <v>679</v>
          </cell>
          <cell r="U686" t="str">
            <v>Enam ratus Tujuh puluh Sembilan</v>
          </cell>
          <cell r="V686" t="str">
            <v xml:space="preserve">ribu </v>
          </cell>
          <cell r="W686" t="str">
            <v>ribu</v>
          </cell>
        </row>
        <row r="687">
          <cell r="T687">
            <v>680</v>
          </cell>
          <cell r="U687" t="str">
            <v xml:space="preserve">Enam ratus Delapan puluh </v>
          </cell>
          <cell r="V687" t="str">
            <v xml:space="preserve">ribu </v>
          </cell>
          <cell r="W687" t="str">
            <v>ribu</v>
          </cell>
        </row>
        <row r="688">
          <cell r="T688">
            <v>681</v>
          </cell>
          <cell r="U688" t="str">
            <v>Enam ratus Delapan puluh Satu</v>
          </cell>
          <cell r="V688" t="str">
            <v xml:space="preserve">ribu </v>
          </cell>
          <cell r="W688" t="str">
            <v>ribu</v>
          </cell>
        </row>
        <row r="689">
          <cell r="T689">
            <v>682</v>
          </cell>
          <cell r="U689" t="str">
            <v>Enam ratus Delapan puluh Dua</v>
          </cell>
          <cell r="V689" t="str">
            <v xml:space="preserve">ribu </v>
          </cell>
          <cell r="W689" t="str">
            <v>ribu</v>
          </cell>
        </row>
        <row r="690">
          <cell r="T690">
            <v>683</v>
          </cell>
          <cell r="U690" t="str">
            <v>Enam ratus Delapan puluh Tiga</v>
          </cell>
          <cell r="V690" t="str">
            <v xml:space="preserve">ribu </v>
          </cell>
          <cell r="W690" t="str">
            <v>ribu</v>
          </cell>
        </row>
        <row r="691">
          <cell r="T691">
            <v>684</v>
          </cell>
          <cell r="U691" t="str">
            <v>Enam ratus Delapan puluh Empat</v>
          </cell>
          <cell r="V691" t="str">
            <v xml:space="preserve">ribu </v>
          </cell>
          <cell r="W691" t="str">
            <v>ribu</v>
          </cell>
        </row>
        <row r="692">
          <cell r="T692">
            <v>685</v>
          </cell>
          <cell r="U692" t="str">
            <v>Enam ratus Delapan puluh Lima</v>
          </cell>
          <cell r="V692" t="str">
            <v xml:space="preserve">ribu </v>
          </cell>
          <cell r="W692" t="str">
            <v>ribu</v>
          </cell>
        </row>
        <row r="693">
          <cell r="T693">
            <v>686</v>
          </cell>
          <cell r="U693" t="str">
            <v>Enam ratus Delapan puluh Enam</v>
          </cell>
          <cell r="V693" t="str">
            <v xml:space="preserve">ribu </v>
          </cell>
          <cell r="W693" t="str">
            <v>ribu</v>
          </cell>
        </row>
        <row r="694">
          <cell r="T694">
            <v>687</v>
          </cell>
          <cell r="U694" t="str">
            <v>Enam ratus Delapan puluh Tujuh</v>
          </cell>
          <cell r="V694" t="str">
            <v xml:space="preserve">ribu </v>
          </cell>
          <cell r="W694" t="str">
            <v>ribu</v>
          </cell>
        </row>
        <row r="695">
          <cell r="T695">
            <v>688</v>
          </cell>
          <cell r="U695" t="str">
            <v>Enam ratus Delapan puluh Delapan</v>
          </cell>
          <cell r="V695" t="str">
            <v xml:space="preserve">ribu </v>
          </cell>
          <cell r="W695" t="str">
            <v>ribu</v>
          </cell>
        </row>
        <row r="696">
          <cell r="T696">
            <v>689</v>
          </cell>
          <cell r="U696" t="str">
            <v>Enam ratus Delapan puluh Sembilan</v>
          </cell>
          <cell r="V696" t="str">
            <v xml:space="preserve">ribu </v>
          </cell>
          <cell r="W696" t="str">
            <v>ribu</v>
          </cell>
        </row>
        <row r="697">
          <cell r="T697">
            <v>690</v>
          </cell>
          <cell r="U697" t="str">
            <v xml:space="preserve">Enam ratus Sembilan puluh </v>
          </cell>
          <cell r="V697" t="str">
            <v xml:space="preserve">ribu </v>
          </cell>
          <cell r="W697" t="str">
            <v>ribu</v>
          </cell>
        </row>
        <row r="698">
          <cell r="T698">
            <v>691</v>
          </cell>
          <cell r="U698" t="str">
            <v>Enam ratus Sembilan puluh Satu</v>
          </cell>
          <cell r="V698" t="str">
            <v xml:space="preserve">ribu </v>
          </cell>
          <cell r="W698" t="str">
            <v>ribu</v>
          </cell>
        </row>
        <row r="699">
          <cell r="T699">
            <v>692</v>
          </cell>
          <cell r="U699" t="str">
            <v>Enam ratus Sembilan puluh Dua</v>
          </cell>
          <cell r="V699" t="str">
            <v xml:space="preserve">ribu </v>
          </cell>
          <cell r="W699" t="str">
            <v>ribu</v>
          </cell>
        </row>
        <row r="700">
          <cell r="T700">
            <v>693</v>
          </cell>
          <cell r="U700" t="str">
            <v>Enam ratus Sembilan puluh Tiga</v>
          </cell>
          <cell r="V700" t="str">
            <v xml:space="preserve">ribu </v>
          </cell>
          <cell r="W700" t="str">
            <v>ribu</v>
          </cell>
        </row>
        <row r="701">
          <cell r="T701">
            <v>694</v>
          </cell>
          <cell r="U701" t="str">
            <v>Enam ratus Sembilan puluh Empat</v>
          </cell>
          <cell r="V701" t="str">
            <v xml:space="preserve">ribu </v>
          </cell>
          <cell r="W701" t="str">
            <v>ribu</v>
          </cell>
        </row>
        <row r="702">
          <cell r="T702">
            <v>695</v>
          </cell>
          <cell r="U702" t="str">
            <v>Enam ratus Sembilan puluh Lima</v>
          </cell>
          <cell r="V702" t="str">
            <v xml:space="preserve">ribu </v>
          </cell>
          <cell r="W702" t="str">
            <v>ribu</v>
          </cell>
        </row>
        <row r="703">
          <cell r="T703">
            <v>696</v>
          </cell>
          <cell r="U703" t="str">
            <v>Enam ratus Sembilan puluh Enam</v>
          </cell>
          <cell r="V703" t="str">
            <v xml:space="preserve">ribu </v>
          </cell>
          <cell r="W703" t="str">
            <v>ribu</v>
          </cell>
        </row>
        <row r="704">
          <cell r="T704">
            <v>697</v>
          </cell>
          <cell r="U704" t="str">
            <v>Enam ratus Sembilan puluh Tujuh</v>
          </cell>
          <cell r="V704" t="str">
            <v xml:space="preserve">ribu </v>
          </cell>
          <cell r="W704" t="str">
            <v>ribu</v>
          </cell>
        </row>
        <row r="705">
          <cell r="T705">
            <v>698</v>
          </cell>
          <cell r="U705" t="str">
            <v>Enam ratus Sembilan puluh Delapan</v>
          </cell>
          <cell r="V705" t="str">
            <v xml:space="preserve">ribu </v>
          </cell>
          <cell r="W705" t="str">
            <v>ribu</v>
          </cell>
        </row>
        <row r="706">
          <cell r="T706">
            <v>699</v>
          </cell>
          <cell r="U706" t="str">
            <v>Enam ratus Sembilan puluh Sembilan</v>
          </cell>
          <cell r="V706" t="str">
            <v xml:space="preserve">ribu </v>
          </cell>
          <cell r="W706" t="str">
            <v>ribu</v>
          </cell>
        </row>
        <row r="707">
          <cell r="T707">
            <v>700</v>
          </cell>
          <cell r="U707" t="str">
            <v xml:space="preserve">Tujuh ratus </v>
          </cell>
          <cell r="V707" t="str">
            <v xml:space="preserve">ribu </v>
          </cell>
          <cell r="W707" t="str">
            <v>ribu</v>
          </cell>
        </row>
        <row r="708">
          <cell r="T708">
            <v>701</v>
          </cell>
          <cell r="U708" t="str">
            <v>Tujuh ratus Satu</v>
          </cell>
          <cell r="V708" t="str">
            <v xml:space="preserve">ribu </v>
          </cell>
          <cell r="W708" t="str">
            <v>ribu</v>
          </cell>
        </row>
        <row r="709">
          <cell r="T709">
            <v>702</v>
          </cell>
          <cell r="U709" t="str">
            <v>Tujuh ratus Dua</v>
          </cell>
          <cell r="V709" t="str">
            <v xml:space="preserve">ribu </v>
          </cell>
          <cell r="W709" t="str">
            <v>ribu</v>
          </cell>
        </row>
        <row r="710">
          <cell r="T710">
            <v>703</v>
          </cell>
          <cell r="U710" t="str">
            <v>Tujuh ratus Tiga</v>
          </cell>
          <cell r="V710" t="str">
            <v xml:space="preserve">ribu </v>
          </cell>
          <cell r="W710" t="str">
            <v>ribu</v>
          </cell>
        </row>
        <row r="711">
          <cell r="T711">
            <v>704</v>
          </cell>
          <cell r="U711" t="str">
            <v>Tujuh ratus Empat</v>
          </cell>
          <cell r="V711" t="str">
            <v xml:space="preserve">ribu </v>
          </cell>
          <cell r="W711" t="str">
            <v>ribu</v>
          </cell>
        </row>
        <row r="712">
          <cell r="T712">
            <v>705</v>
          </cell>
          <cell r="U712" t="str">
            <v>Tujuh ratus Lima</v>
          </cell>
          <cell r="V712" t="str">
            <v xml:space="preserve">ribu </v>
          </cell>
          <cell r="W712" t="str">
            <v>ribu</v>
          </cell>
        </row>
        <row r="713">
          <cell r="T713">
            <v>706</v>
          </cell>
          <cell r="U713" t="str">
            <v>Tujuh ratus Enam</v>
          </cell>
          <cell r="V713" t="str">
            <v xml:space="preserve">ribu </v>
          </cell>
          <cell r="W713" t="str">
            <v>ribu</v>
          </cell>
        </row>
        <row r="714">
          <cell r="T714">
            <v>707</v>
          </cell>
          <cell r="U714" t="str">
            <v>Tujuh ratus Tujuh</v>
          </cell>
          <cell r="V714" t="str">
            <v xml:space="preserve">ribu </v>
          </cell>
          <cell r="W714" t="str">
            <v>ribu</v>
          </cell>
        </row>
        <row r="715">
          <cell r="T715">
            <v>708</v>
          </cell>
          <cell r="U715" t="str">
            <v>Tujuh ratus Delapan</v>
          </cell>
          <cell r="V715" t="str">
            <v xml:space="preserve">ribu </v>
          </cell>
          <cell r="W715" t="str">
            <v>ribu</v>
          </cell>
        </row>
        <row r="716">
          <cell r="T716">
            <v>709</v>
          </cell>
          <cell r="U716" t="str">
            <v>Tujuh ratus Sembilan</v>
          </cell>
          <cell r="V716" t="str">
            <v xml:space="preserve">ribu </v>
          </cell>
          <cell r="W716" t="str">
            <v>ribu</v>
          </cell>
        </row>
        <row r="717">
          <cell r="T717">
            <v>710</v>
          </cell>
          <cell r="U717" t="str">
            <v>Tujuh ratus Sepuluh</v>
          </cell>
          <cell r="V717" t="str">
            <v xml:space="preserve">ribu </v>
          </cell>
          <cell r="W717" t="str">
            <v>ribu</v>
          </cell>
        </row>
        <row r="718">
          <cell r="T718">
            <v>711</v>
          </cell>
          <cell r="U718" t="str">
            <v>Tujuh ratus Sebelas</v>
          </cell>
          <cell r="V718" t="str">
            <v xml:space="preserve">ribu </v>
          </cell>
          <cell r="W718" t="str">
            <v>ribu</v>
          </cell>
        </row>
        <row r="719">
          <cell r="T719">
            <v>712</v>
          </cell>
          <cell r="U719" t="str">
            <v>Tujuh ratus Dua belas</v>
          </cell>
          <cell r="V719" t="str">
            <v xml:space="preserve">ribu </v>
          </cell>
          <cell r="W719" t="str">
            <v>ribu</v>
          </cell>
        </row>
        <row r="720">
          <cell r="T720">
            <v>713</v>
          </cell>
          <cell r="U720" t="str">
            <v>Tujuh ratus Tiga belas</v>
          </cell>
          <cell r="V720" t="str">
            <v xml:space="preserve">ribu </v>
          </cell>
          <cell r="W720" t="str">
            <v>ribu</v>
          </cell>
        </row>
        <row r="721">
          <cell r="T721">
            <v>714</v>
          </cell>
          <cell r="U721" t="str">
            <v>Tujuh ratus Empat belas</v>
          </cell>
          <cell r="V721" t="str">
            <v xml:space="preserve">ribu </v>
          </cell>
          <cell r="W721" t="str">
            <v>ribu</v>
          </cell>
        </row>
        <row r="722">
          <cell r="T722">
            <v>715</v>
          </cell>
          <cell r="U722" t="str">
            <v>Tujuh ratus Lima belas</v>
          </cell>
          <cell r="V722" t="str">
            <v xml:space="preserve">ribu </v>
          </cell>
          <cell r="W722" t="str">
            <v>ribu</v>
          </cell>
        </row>
        <row r="723">
          <cell r="T723">
            <v>716</v>
          </cell>
          <cell r="U723" t="str">
            <v>Tujuh ratus Enam belas</v>
          </cell>
          <cell r="V723" t="str">
            <v xml:space="preserve">ribu </v>
          </cell>
          <cell r="W723" t="str">
            <v>ribu</v>
          </cell>
        </row>
        <row r="724">
          <cell r="T724">
            <v>717</v>
          </cell>
          <cell r="U724" t="str">
            <v>Tujuh ratus Tujuh belas</v>
          </cell>
          <cell r="V724" t="str">
            <v xml:space="preserve">ribu </v>
          </cell>
          <cell r="W724" t="str">
            <v>ribu</v>
          </cell>
        </row>
        <row r="725">
          <cell r="T725">
            <v>718</v>
          </cell>
          <cell r="U725" t="str">
            <v>Tujuh ratus Delapan belas</v>
          </cell>
          <cell r="V725" t="str">
            <v xml:space="preserve">ribu </v>
          </cell>
          <cell r="W725" t="str">
            <v>ribu</v>
          </cell>
        </row>
        <row r="726">
          <cell r="T726">
            <v>719</v>
          </cell>
          <cell r="U726" t="str">
            <v>Tujuh ratus Sembilan belas</v>
          </cell>
          <cell r="V726" t="str">
            <v xml:space="preserve">ribu </v>
          </cell>
          <cell r="W726" t="str">
            <v>ribu</v>
          </cell>
        </row>
        <row r="727">
          <cell r="T727">
            <v>720</v>
          </cell>
          <cell r="U727" t="str">
            <v xml:space="preserve">Tujuh ratus Dua puluh </v>
          </cell>
          <cell r="V727" t="str">
            <v xml:space="preserve">ribu </v>
          </cell>
          <cell r="W727" t="str">
            <v>ribu</v>
          </cell>
        </row>
        <row r="728">
          <cell r="T728">
            <v>721</v>
          </cell>
          <cell r="U728" t="str">
            <v>Tujuh ratus Dua puluh Satu</v>
          </cell>
          <cell r="V728" t="str">
            <v xml:space="preserve">ribu </v>
          </cell>
          <cell r="W728" t="str">
            <v>ribu</v>
          </cell>
        </row>
        <row r="729">
          <cell r="T729">
            <v>722</v>
          </cell>
          <cell r="U729" t="str">
            <v>Tujuh ratus Dua puluh Dua</v>
          </cell>
          <cell r="V729" t="str">
            <v xml:space="preserve">ribu </v>
          </cell>
          <cell r="W729" t="str">
            <v>ribu</v>
          </cell>
        </row>
        <row r="730">
          <cell r="T730">
            <v>723</v>
          </cell>
          <cell r="U730" t="str">
            <v>Tujuh ratus Dua puluh Tiga</v>
          </cell>
          <cell r="V730" t="str">
            <v xml:space="preserve">ribu </v>
          </cell>
          <cell r="W730" t="str">
            <v>ribu</v>
          </cell>
        </row>
        <row r="731">
          <cell r="T731">
            <v>724</v>
          </cell>
          <cell r="U731" t="str">
            <v>Tujuh ratus Dua puluh Empat</v>
          </cell>
          <cell r="V731" t="str">
            <v xml:space="preserve">ribu </v>
          </cell>
          <cell r="W731" t="str">
            <v>ribu</v>
          </cell>
        </row>
        <row r="732">
          <cell r="T732">
            <v>725</v>
          </cell>
          <cell r="U732" t="str">
            <v>Tujuh ratus Dua puluh Lima</v>
          </cell>
          <cell r="V732" t="str">
            <v xml:space="preserve">ribu </v>
          </cell>
          <cell r="W732" t="str">
            <v>ribu</v>
          </cell>
        </row>
        <row r="733">
          <cell r="T733">
            <v>726</v>
          </cell>
          <cell r="U733" t="str">
            <v>Tujuh ratus Dua puluh Enam</v>
          </cell>
          <cell r="V733" t="str">
            <v xml:space="preserve">ribu </v>
          </cell>
          <cell r="W733" t="str">
            <v>ribu</v>
          </cell>
        </row>
        <row r="734">
          <cell r="T734">
            <v>727</v>
          </cell>
          <cell r="U734" t="str">
            <v>Tujuh ratus Dua puluh Tujuh</v>
          </cell>
          <cell r="V734" t="str">
            <v xml:space="preserve">ribu </v>
          </cell>
          <cell r="W734" t="str">
            <v>ribu</v>
          </cell>
        </row>
        <row r="735">
          <cell r="T735">
            <v>728</v>
          </cell>
          <cell r="U735" t="str">
            <v>Tujuh ratus Dua puluh Delapan</v>
          </cell>
          <cell r="V735" t="str">
            <v xml:space="preserve">ribu </v>
          </cell>
          <cell r="W735" t="str">
            <v>ribu</v>
          </cell>
        </row>
        <row r="736">
          <cell r="T736">
            <v>729</v>
          </cell>
          <cell r="U736" t="str">
            <v>Tujuh ratus Dua puluh Sembilan</v>
          </cell>
          <cell r="V736" t="str">
            <v xml:space="preserve">ribu </v>
          </cell>
          <cell r="W736" t="str">
            <v>ribu</v>
          </cell>
        </row>
        <row r="737">
          <cell r="T737">
            <v>730</v>
          </cell>
          <cell r="U737" t="str">
            <v xml:space="preserve">Tujuh ratus Tiga puluh </v>
          </cell>
          <cell r="V737" t="str">
            <v xml:space="preserve">ribu </v>
          </cell>
          <cell r="W737" t="str">
            <v>ribu</v>
          </cell>
        </row>
        <row r="738">
          <cell r="T738">
            <v>731</v>
          </cell>
          <cell r="U738" t="str">
            <v>Tujuh ratus Tiga puluh Satu</v>
          </cell>
          <cell r="V738" t="str">
            <v xml:space="preserve">ribu </v>
          </cell>
          <cell r="W738" t="str">
            <v>ribu</v>
          </cell>
        </row>
        <row r="739">
          <cell r="T739">
            <v>732</v>
          </cell>
          <cell r="U739" t="str">
            <v>Tujuh ratus Tiga puluh Dua</v>
          </cell>
          <cell r="V739" t="str">
            <v xml:space="preserve">ribu </v>
          </cell>
          <cell r="W739" t="str">
            <v>ribu</v>
          </cell>
        </row>
        <row r="740">
          <cell r="T740">
            <v>733</v>
          </cell>
          <cell r="U740" t="str">
            <v>Tujuh ratus Tiga puluh Tiga</v>
          </cell>
          <cell r="V740" t="str">
            <v xml:space="preserve">ribu </v>
          </cell>
          <cell r="W740" t="str">
            <v>ribu</v>
          </cell>
        </row>
        <row r="741">
          <cell r="T741">
            <v>734</v>
          </cell>
          <cell r="U741" t="str">
            <v>Tujuh ratus Tiga puluh Empat</v>
          </cell>
          <cell r="V741" t="str">
            <v xml:space="preserve">ribu </v>
          </cell>
          <cell r="W741" t="str">
            <v>ribu</v>
          </cell>
        </row>
        <row r="742">
          <cell r="T742">
            <v>735</v>
          </cell>
          <cell r="U742" t="str">
            <v>Tujuh ratus Tiga puluh Lima</v>
          </cell>
          <cell r="V742" t="str">
            <v xml:space="preserve">ribu </v>
          </cell>
          <cell r="W742" t="str">
            <v>ribu</v>
          </cell>
        </row>
        <row r="743">
          <cell r="T743">
            <v>736</v>
          </cell>
          <cell r="U743" t="str">
            <v>Tujuh ratus Tiga puluh Enam</v>
          </cell>
          <cell r="V743" t="str">
            <v xml:space="preserve">ribu </v>
          </cell>
          <cell r="W743" t="str">
            <v>ribu</v>
          </cell>
        </row>
        <row r="744">
          <cell r="T744">
            <v>737</v>
          </cell>
          <cell r="U744" t="str">
            <v>Tujuh ratus Tiga puluh Tujuh</v>
          </cell>
          <cell r="V744" t="str">
            <v xml:space="preserve">ribu </v>
          </cell>
          <cell r="W744" t="str">
            <v>ribu</v>
          </cell>
        </row>
        <row r="745">
          <cell r="T745">
            <v>738</v>
          </cell>
          <cell r="U745" t="str">
            <v>Tujuh ratus Tiga puluh Delapan</v>
          </cell>
          <cell r="V745" t="str">
            <v xml:space="preserve">ribu </v>
          </cell>
          <cell r="W745" t="str">
            <v>ribu</v>
          </cell>
        </row>
        <row r="746">
          <cell r="T746">
            <v>739</v>
          </cell>
          <cell r="U746" t="str">
            <v>Tujuh ratus Tiga puluh Sembilan</v>
          </cell>
          <cell r="V746" t="str">
            <v xml:space="preserve">ribu </v>
          </cell>
          <cell r="W746" t="str">
            <v>ribu</v>
          </cell>
        </row>
        <row r="747">
          <cell r="T747">
            <v>740</v>
          </cell>
          <cell r="U747" t="str">
            <v xml:space="preserve">Tujuh ratus Empat puluh </v>
          </cell>
          <cell r="V747" t="str">
            <v xml:space="preserve">ribu </v>
          </cell>
          <cell r="W747" t="str">
            <v>ribu</v>
          </cell>
        </row>
        <row r="748">
          <cell r="T748">
            <v>741</v>
          </cell>
          <cell r="U748" t="str">
            <v>Tujuh ratus Empat puluh Satu</v>
          </cell>
          <cell r="V748" t="str">
            <v xml:space="preserve">ribu </v>
          </cell>
          <cell r="W748" t="str">
            <v>ribu</v>
          </cell>
        </row>
        <row r="749">
          <cell r="T749">
            <v>742</v>
          </cell>
          <cell r="U749" t="str">
            <v>Tujuh ratus Empat puluh Dua</v>
          </cell>
          <cell r="V749" t="str">
            <v xml:space="preserve">ribu </v>
          </cell>
          <cell r="W749" t="str">
            <v>ribu</v>
          </cell>
        </row>
        <row r="750">
          <cell r="T750">
            <v>743</v>
          </cell>
          <cell r="U750" t="str">
            <v>Tujuh ratus Empat puluh Tiga</v>
          </cell>
          <cell r="V750" t="str">
            <v xml:space="preserve">ribu </v>
          </cell>
          <cell r="W750" t="str">
            <v>ribu</v>
          </cell>
        </row>
        <row r="751">
          <cell r="T751">
            <v>744</v>
          </cell>
          <cell r="U751" t="str">
            <v>Tujuh ratus Empat puluh Empat</v>
          </cell>
          <cell r="V751" t="str">
            <v xml:space="preserve">ribu </v>
          </cell>
          <cell r="W751" t="str">
            <v>ribu</v>
          </cell>
        </row>
        <row r="752">
          <cell r="T752">
            <v>745</v>
          </cell>
          <cell r="U752" t="str">
            <v>Tujuh ratus Empat puluh Lima</v>
          </cell>
          <cell r="V752" t="str">
            <v xml:space="preserve">ribu </v>
          </cell>
          <cell r="W752" t="str">
            <v>ribu</v>
          </cell>
        </row>
        <row r="753">
          <cell r="T753">
            <v>746</v>
          </cell>
          <cell r="U753" t="str">
            <v>Tujuh ratus Empat puluh Enam</v>
          </cell>
          <cell r="V753" t="str">
            <v xml:space="preserve">ribu </v>
          </cell>
          <cell r="W753" t="str">
            <v>ribu</v>
          </cell>
        </row>
        <row r="754">
          <cell r="T754">
            <v>747</v>
          </cell>
          <cell r="U754" t="str">
            <v>Tujuh ratus Empat puluh Tujuh</v>
          </cell>
          <cell r="V754" t="str">
            <v xml:space="preserve">ribu </v>
          </cell>
          <cell r="W754" t="str">
            <v>ribu</v>
          </cell>
        </row>
        <row r="755">
          <cell r="T755">
            <v>748</v>
          </cell>
          <cell r="U755" t="str">
            <v>Tujuh ratus Empat puluh Delapan</v>
          </cell>
          <cell r="V755" t="str">
            <v xml:space="preserve">ribu </v>
          </cell>
          <cell r="W755" t="str">
            <v>ribu</v>
          </cell>
        </row>
        <row r="756">
          <cell r="T756">
            <v>749</v>
          </cell>
          <cell r="U756" t="str">
            <v>Tujuh ratus Empat puluh Sembilan</v>
          </cell>
          <cell r="V756" t="str">
            <v xml:space="preserve">ribu </v>
          </cell>
          <cell r="W756" t="str">
            <v>ribu</v>
          </cell>
        </row>
        <row r="757">
          <cell r="T757">
            <v>750</v>
          </cell>
          <cell r="U757" t="str">
            <v xml:space="preserve">Tujuh ratus Lima puluh </v>
          </cell>
          <cell r="V757" t="str">
            <v xml:space="preserve">ribu </v>
          </cell>
          <cell r="W757" t="str">
            <v>ribu</v>
          </cell>
        </row>
        <row r="758">
          <cell r="T758">
            <v>751</v>
          </cell>
          <cell r="U758" t="str">
            <v>Tujuh ratus Lima puluh Satu</v>
          </cell>
          <cell r="V758" t="str">
            <v xml:space="preserve">ribu </v>
          </cell>
          <cell r="W758" t="str">
            <v>ribu</v>
          </cell>
        </row>
        <row r="759">
          <cell r="T759">
            <v>752</v>
          </cell>
          <cell r="U759" t="str">
            <v>Tujuh ratus Lima puluh Dua</v>
          </cell>
          <cell r="V759" t="str">
            <v xml:space="preserve">ribu </v>
          </cell>
          <cell r="W759" t="str">
            <v>ribu</v>
          </cell>
        </row>
        <row r="760">
          <cell r="T760">
            <v>753</v>
          </cell>
          <cell r="U760" t="str">
            <v>Tujuh ratus Lima puluh Tiga</v>
          </cell>
          <cell r="V760" t="str">
            <v xml:space="preserve">ribu </v>
          </cell>
          <cell r="W760" t="str">
            <v>ribu</v>
          </cell>
        </row>
        <row r="761">
          <cell r="T761">
            <v>754</v>
          </cell>
          <cell r="U761" t="str">
            <v>Tujuh ratus Lima puluh Empat</v>
          </cell>
          <cell r="V761" t="str">
            <v xml:space="preserve">ribu </v>
          </cell>
          <cell r="W761" t="str">
            <v>ribu</v>
          </cell>
        </row>
        <row r="762">
          <cell r="T762">
            <v>755</v>
          </cell>
          <cell r="U762" t="str">
            <v>Tujuh ratus Lima puluh Lima</v>
          </cell>
          <cell r="V762" t="str">
            <v xml:space="preserve">ribu </v>
          </cell>
          <cell r="W762" t="str">
            <v>ribu</v>
          </cell>
        </row>
        <row r="763">
          <cell r="T763">
            <v>756</v>
          </cell>
          <cell r="U763" t="str">
            <v>Tujuh ratus Lima puluh Enam</v>
          </cell>
          <cell r="V763" t="str">
            <v xml:space="preserve">ribu </v>
          </cell>
          <cell r="W763" t="str">
            <v>ribu</v>
          </cell>
        </row>
        <row r="764">
          <cell r="T764">
            <v>757</v>
          </cell>
          <cell r="U764" t="str">
            <v>Tujuh ratus Lima puluh Tujuh</v>
          </cell>
          <cell r="V764" t="str">
            <v xml:space="preserve">ribu </v>
          </cell>
          <cell r="W764" t="str">
            <v>ribu</v>
          </cell>
        </row>
        <row r="765">
          <cell r="T765">
            <v>758</v>
          </cell>
          <cell r="U765" t="str">
            <v>Tujuh ratus Lima puluh Delapan</v>
          </cell>
          <cell r="V765" t="str">
            <v xml:space="preserve">ribu </v>
          </cell>
          <cell r="W765" t="str">
            <v>ribu</v>
          </cell>
        </row>
        <row r="766">
          <cell r="T766">
            <v>759</v>
          </cell>
          <cell r="U766" t="str">
            <v>Tujuh ratus Lima puluh Sembilan</v>
          </cell>
          <cell r="V766" t="str">
            <v xml:space="preserve">ribu </v>
          </cell>
          <cell r="W766" t="str">
            <v>ribu</v>
          </cell>
        </row>
        <row r="767">
          <cell r="T767">
            <v>760</v>
          </cell>
          <cell r="U767" t="str">
            <v xml:space="preserve">Tujuh ratus Enam puluh </v>
          </cell>
          <cell r="V767" t="str">
            <v xml:space="preserve">ribu </v>
          </cell>
          <cell r="W767" t="str">
            <v>ribu</v>
          </cell>
        </row>
        <row r="768">
          <cell r="T768">
            <v>761</v>
          </cell>
          <cell r="U768" t="str">
            <v>Tujuh ratus Enam puluh Satu</v>
          </cell>
          <cell r="V768" t="str">
            <v xml:space="preserve">ribu </v>
          </cell>
          <cell r="W768" t="str">
            <v>ribu</v>
          </cell>
        </row>
        <row r="769">
          <cell r="T769">
            <v>762</v>
          </cell>
          <cell r="U769" t="str">
            <v>Tujuh ratus Enam puluh Dua</v>
          </cell>
          <cell r="V769" t="str">
            <v xml:space="preserve">ribu </v>
          </cell>
          <cell r="W769" t="str">
            <v>ribu</v>
          </cell>
        </row>
        <row r="770">
          <cell r="T770">
            <v>763</v>
          </cell>
          <cell r="U770" t="str">
            <v>Tujuh ratus Enam puluh Tiga</v>
          </cell>
          <cell r="V770" t="str">
            <v xml:space="preserve">ribu </v>
          </cell>
          <cell r="W770" t="str">
            <v>ribu</v>
          </cell>
        </row>
        <row r="771">
          <cell r="T771">
            <v>764</v>
          </cell>
          <cell r="U771" t="str">
            <v>Tujuh ratus Enam puluh Empat</v>
          </cell>
          <cell r="V771" t="str">
            <v xml:space="preserve">ribu </v>
          </cell>
          <cell r="W771" t="str">
            <v>ribu</v>
          </cell>
        </row>
        <row r="772">
          <cell r="T772">
            <v>765</v>
          </cell>
          <cell r="U772" t="str">
            <v>Tujuh ratus Enam puluh Lima</v>
          </cell>
          <cell r="V772" t="str">
            <v xml:space="preserve">ribu </v>
          </cell>
          <cell r="W772" t="str">
            <v>ribu</v>
          </cell>
        </row>
        <row r="773">
          <cell r="T773">
            <v>766</v>
          </cell>
          <cell r="U773" t="str">
            <v>Tujuh ratus Enam puluh Enam</v>
          </cell>
          <cell r="V773" t="str">
            <v xml:space="preserve">ribu </v>
          </cell>
          <cell r="W773" t="str">
            <v>ribu</v>
          </cell>
        </row>
        <row r="774">
          <cell r="T774">
            <v>767</v>
          </cell>
          <cell r="U774" t="str">
            <v>Tujuh ratus Enam puluh Tujuh</v>
          </cell>
          <cell r="V774" t="str">
            <v xml:space="preserve">ribu </v>
          </cell>
          <cell r="W774" t="str">
            <v>ribu</v>
          </cell>
        </row>
        <row r="775">
          <cell r="T775">
            <v>768</v>
          </cell>
          <cell r="U775" t="str">
            <v>Tujuh ratus Enam puluh Delapan</v>
          </cell>
          <cell r="V775" t="str">
            <v xml:space="preserve">ribu </v>
          </cell>
          <cell r="W775" t="str">
            <v>ribu</v>
          </cell>
        </row>
        <row r="776">
          <cell r="T776">
            <v>769</v>
          </cell>
          <cell r="U776" t="str">
            <v>Tujuh ratus Enam puluh Sembilan</v>
          </cell>
          <cell r="V776" t="str">
            <v xml:space="preserve">ribu </v>
          </cell>
          <cell r="W776" t="str">
            <v>ribu</v>
          </cell>
        </row>
        <row r="777">
          <cell r="T777">
            <v>770</v>
          </cell>
          <cell r="U777" t="str">
            <v xml:space="preserve">Tujuh ratus Tujuh puluh </v>
          </cell>
          <cell r="V777" t="str">
            <v xml:space="preserve">ribu </v>
          </cell>
          <cell r="W777" t="str">
            <v>ribu</v>
          </cell>
        </row>
        <row r="778">
          <cell r="T778">
            <v>771</v>
          </cell>
          <cell r="U778" t="str">
            <v>Tujuh ratus Tujuh puluh Satu</v>
          </cell>
          <cell r="V778" t="str">
            <v xml:space="preserve">ribu </v>
          </cell>
          <cell r="W778" t="str">
            <v>ribu</v>
          </cell>
        </row>
        <row r="779">
          <cell r="T779">
            <v>772</v>
          </cell>
          <cell r="U779" t="str">
            <v>Tujuh ratus Tujuh puluh Dua</v>
          </cell>
          <cell r="V779" t="str">
            <v xml:space="preserve">ribu </v>
          </cell>
          <cell r="W779" t="str">
            <v>ribu</v>
          </cell>
        </row>
        <row r="780">
          <cell r="T780">
            <v>773</v>
          </cell>
          <cell r="U780" t="str">
            <v>Tujuh ratus Tujuh puluh Tiga</v>
          </cell>
          <cell r="V780" t="str">
            <v xml:space="preserve">ribu </v>
          </cell>
          <cell r="W780" t="str">
            <v>ribu</v>
          </cell>
        </row>
        <row r="781">
          <cell r="T781">
            <v>774</v>
          </cell>
          <cell r="U781" t="str">
            <v>Tujuh ratus Tujuh puluh Empat</v>
          </cell>
          <cell r="V781" t="str">
            <v xml:space="preserve">ribu </v>
          </cell>
          <cell r="W781" t="str">
            <v>ribu</v>
          </cell>
        </row>
        <row r="782">
          <cell r="T782">
            <v>775</v>
          </cell>
          <cell r="U782" t="str">
            <v>Tujuh ratus Tujuh puluh Lima</v>
          </cell>
          <cell r="V782" t="str">
            <v xml:space="preserve">ribu </v>
          </cell>
          <cell r="W782" t="str">
            <v>ribu</v>
          </cell>
        </row>
        <row r="783">
          <cell r="T783">
            <v>776</v>
          </cell>
          <cell r="U783" t="str">
            <v>Tujuh ratus Tujuh puluh Enam</v>
          </cell>
          <cell r="V783" t="str">
            <v xml:space="preserve">ribu </v>
          </cell>
          <cell r="W783" t="str">
            <v>ribu</v>
          </cell>
        </row>
        <row r="784">
          <cell r="T784">
            <v>777</v>
          </cell>
          <cell r="U784" t="str">
            <v>Tujuh ratus Tujuh puluh Tujuh</v>
          </cell>
          <cell r="V784" t="str">
            <v xml:space="preserve">ribu </v>
          </cell>
          <cell r="W784" t="str">
            <v>ribu</v>
          </cell>
        </row>
        <row r="785">
          <cell r="T785">
            <v>778</v>
          </cell>
          <cell r="U785" t="str">
            <v>Tujuh ratus Tujuh puluh Delapan</v>
          </cell>
          <cell r="V785" t="str">
            <v xml:space="preserve">ribu </v>
          </cell>
          <cell r="W785" t="str">
            <v>ribu</v>
          </cell>
        </row>
        <row r="786">
          <cell r="T786">
            <v>779</v>
          </cell>
          <cell r="U786" t="str">
            <v>Tujuh ratus Tujuh puluh Sembilan</v>
          </cell>
          <cell r="V786" t="str">
            <v xml:space="preserve">ribu </v>
          </cell>
          <cell r="W786" t="str">
            <v>ribu</v>
          </cell>
        </row>
        <row r="787">
          <cell r="T787">
            <v>780</v>
          </cell>
          <cell r="U787" t="str">
            <v xml:space="preserve">Tujuh ratus Delapan puluh </v>
          </cell>
          <cell r="V787" t="str">
            <v xml:space="preserve">ribu </v>
          </cell>
          <cell r="W787" t="str">
            <v>ribu</v>
          </cell>
        </row>
        <row r="788">
          <cell r="T788">
            <v>781</v>
          </cell>
          <cell r="U788" t="str">
            <v>Tujuh ratus Delapan puluh Satu</v>
          </cell>
          <cell r="V788" t="str">
            <v xml:space="preserve">ribu </v>
          </cell>
          <cell r="W788" t="str">
            <v>ribu</v>
          </cell>
        </row>
        <row r="789">
          <cell r="T789">
            <v>782</v>
          </cell>
          <cell r="U789" t="str">
            <v>Tujuh ratus Delapan puluh Dua</v>
          </cell>
          <cell r="V789" t="str">
            <v xml:space="preserve">ribu </v>
          </cell>
          <cell r="W789" t="str">
            <v>ribu</v>
          </cell>
        </row>
        <row r="790">
          <cell r="T790">
            <v>783</v>
          </cell>
          <cell r="U790" t="str">
            <v>Tujuh ratus Delapan puluh Tiga</v>
          </cell>
          <cell r="V790" t="str">
            <v xml:space="preserve">ribu </v>
          </cell>
          <cell r="W790" t="str">
            <v>ribu</v>
          </cell>
        </row>
        <row r="791">
          <cell r="T791">
            <v>784</v>
          </cell>
          <cell r="U791" t="str">
            <v>Tujuh ratus Delapan puluh Empat</v>
          </cell>
          <cell r="V791" t="str">
            <v xml:space="preserve">ribu </v>
          </cell>
          <cell r="W791" t="str">
            <v>ribu</v>
          </cell>
        </row>
        <row r="792">
          <cell r="T792">
            <v>785</v>
          </cell>
          <cell r="U792" t="str">
            <v>Tujuh ratus Delapan puluh Lima</v>
          </cell>
          <cell r="V792" t="str">
            <v xml:space="preserve">ribu </v>
          </cell>
          <cell r="W792" t="str">
            <v>ribu</v>
          </cell>
        </row>
        <row r="793">
          <cell r="T793">
            <v>786</v>
          </cell>
          <cell r="U793" t="str">
            <v>Tujuh ratus Delapan puluh Enam</v>
          </cell>
          <cell r="V793" t="str">
            <v xml:space="preserve">ribu </v>
          </cell>
          <cell r="W793" t="str">
            <v>ribu</v>
          </cell>
        </row>
        <row r="794">
          <cell r="T794">
            <v>787</v>
          </cell>
          <cell r="U794" t="str">
            <v>Tujuh ratus Delapan puluh Tujuh</v>
          </cell>
          <cell r="V794" t="str">
            <v xml:space="preserve">ribu </v>
          </cell>
          <cell r="W794" t="str">
            <v>ribu</v>
          </cell>
        </row>
        <row r="795">
          <cell r="T795">
            <v>788</v>
          </cell>
          <cell r="U795" t="str">
            <v>Tujuh ratus Delapan puluh Delapan</v>
          </cell>
          <cell r="V795" t="str">
            <v xml:space="preserve">ribu </v>
          </cell>
          <cell r="W795" t="str">
            <v>ribu</v>
          </cell>
        </row>
        <row r="796">
          <cell r="T796">
            <v>789</v>
          </cell>
          <cell r="U796" t="str">
            <v>Tujuh ratus Delapan puluh Sembilan</v>
          </cell>
          <cell r="V796" t="str">
            <v xml:space="preserve">ribu </v>
          </cell>
          <cell r="W796" t="str">
            <v>ribu</v>
          </cell>
        </row>
        <row r="797">
          <cell r="T797">
            <v>790</v>
          </cell>
          <cell r="U797" t="str">
            <v xml:space="preserve">Tujuh ratus Sembilan puluh </v>
          </cell>
          <cell r="V797" t="str">
            <v xml:space="preserve">ribu </v>
          </cell>
          <cell r="W797" t="str">
            <v>ribu</v>
          </cell>
        </row>
        <row r="798">
          <cell r="T798">
            <v>791</v>
          </cell>
          <cell r="U798" t="str">
            <v>Tujuh ratus Sembilan puluh Satu</v>
          </cell>
          <cell r="V798" t="str">
            <v xml:space="preserve">ribu </v>
          </cell>
          <cell r="W798" t="str">
            <v>ribu</v>
          </cell>
        </row>
        <row r="799">
          <cell r="T799">
            <v>792</v>
          </cell>
          <cell r="U799" t="str">
            <v>Tujuh ratus Sembilan puluh Dua</v>
          </cell>
          <cell r="V799" t="str">
            <v xml:space="preserve">ribu </v>
          </cell>
          <cell r="W799" t="str">
            <v>ribu</v>
          </cell>
        </row>
        <row r="800">
          <cell r="T800">
            <v>793</v>
          </cell>
          <cell r="U800" t="str">
            <v>Tujuh ratus Sembilan puluh Tiga</v>
          </cell>
          <cell r="V800" t="str">
            <v xml:space="preserve">ribu </v>
          </cell>
          <cell r="W800" t="str">
            <v>ribu</v>
          </cell>
        </row>
        <row r="801">
          <cell r="T801">
            <v>794</v>
          </cell>
          <cell r="U801" t="str">
            <v>Tujuh ratus Sembilan puluh Empat</v>
          </cell>
          <cell r="V801" t="str">
            <v xml:space="preserve">ribu </v>
          </cell>
          <cell r="W801" t="str">
            <v>ribu</v>
          </cell>
        </row>
        <row r="802">
          <cell r="T802">
            <v>795</v>
          </cell>
          <cell r="U802" t="str">
            <v>Tujuh ratus Sembilan puluh Lima</v>
          </cell>
          <cell r="V802" t="str">
            <v xml:space="preserve">ribu </v>
          </cell>
          <cell r="W802" t="str">
            <v>ribu</v>
          </cell>
        </row>
        <row r="803">
          <cell r="T803">
            <v>796</v>
          </cell>
          <cell r="U803" t="str">
            <v>Tujuh ratus Sembilan puluh Enam</v>
          </cell>
          <cell r="V803" t="str">
            <v xml:space="preserve">ribu </v>
          </cell>
          <cell r="W803" t="str">
            <v>ribu</v>
          </cell>
        </row>
        <row r="804">
          <cell r="T804">
            <v>797</v>
          </cell>
          <cell r="U804" t="str">
            <v>Tujuh ratus Sembilan puluh Tujuh</v>
          </cell>
          <cell r="V804" t="str">
            <v xml:space="preserve">ribu </v>
          </cell>
          <cell r="W804" t="str">
            <v>ribu</v>
          </cell>
        </row>
        <row r="805">
          <cell r="T805">
            <v>798</v>
          </cell>
          <cell r="U805" t="str">
            <v>Tujuh ratus Sembilan puluh Delapan</v>
          </cell>
          <cell r="V805" t="str">
            <v xml:space="preserve">ribu </v>
          </cell>
          <cell r="W805" t="str">
            <v>ribu</v>
          </cell>
        </row>
        <row r="806">
          <cell r="T806">
            <v>799</v>
          </cell>
          <cell r="U806" t="str">
            <v>Tujuh ratus Sembilan puluh Sembilan</v>
          </cell>
          <cell r="V806" t="str">
            <v xml:space="preserve">ribu </v>
          </cell>
          <cell r="W806" t="str">
            <v>ribu</v>
          </cell>
        </row>
        <row r="807">
          <cell r="T807">
            <v>800</v>
          </cell>
          <cell r="U807" t="str">
            <v xml:space="preserve">Delapan ratus </v>
          </cell>
          <cell r="V807" t="str">
            <v xml:space="preserve">ribu </v>
          </cell>
          <cell r="W807" t="str">
            <v>ribu</v>
          </cell>
        </row>
        <row r="808">
          <cell r="T808">
            <v>801</v>
          </cell>
          <cell r="U808" t="str">
            <v>Delapan ratus Satu</v>
          </cell>
          <cell r="V808" t="str">
            <v xml:space="preserve">ribu </v>
          </cell>
          <cell r="W808" t="str">
            <v>ribu</v>
          </cell>
        </row>
        <row r="809">
          <cell r="T809">
            <v>802</v>
          </cell>
          <cell r="U809" t="str">
            <v>Delapan ratus Dua</v>
          </cell>
          <cell r="V809" t="str">
            <v xml:space="preserve">ribu </v>
          </cell>
          <cell r="W809" t="str">
            <v>ribu</v>
          </cell>
        </row>
        <row r="810">
          <cell r="T810">
            <v>803</v>
          </cell>
          <cell r="U810" t="str">
            <v>Delapan ratus Tiga</v>
          </cell>
          <cell r="V810" t="str">
            <v xml:space="preserve">ribu </v>
          </cell>
          <cell r="W810" t="str">
            <v>ribu</v>
          </cell>
        </row>
        <row r="811">
          <cell r="T811">
            <v>804</v>
          </cell>
          <cell r="U811" t="str">
            <v>Delapan ratus Empat</v>
          </cell>
          <cell r="V811" t="str">
            <v xml:space="preserve">ribu </v>
          </cell>
          <cell r="W811" t="str">
            <v>ribu</v>
          </cell>
        </row>
        <row r="812">
          <cell r="T812">
            <v>805</v>
          </cell>
          <cell r="U812" t="str">
            <v>Delapan ratus Lima</v>
          </cell>
          <cell r="V812" t="str">
            <v xml:space="preserve">ribu </v>
          </cell>
          <cell r="W812" t="str">
            <v>ribu</v>
          </cell>
        </row>
        <row r="813">
          <cell r="T813">
            <v>806</v>
          </cell>
          <cell r="U813" t="str">
            <v>Delapan ratus Enam</v>
          </cell>
          <cell r="V813" t="str">
            <v xml:space="preserve">ribu </v>
          </cell>
          <cell r="W813" t="str">
            <v>ribu</v>
          </cell>
        </row>
        <row r="814">
          <cell r="T814">
            <v>807</v>
          </cell>
          <cell r="U814" t="str">
            <v>Delapan ratus Tujuh</v>
          </cell>
          <cell r="V814" t="str">
            <v xml:space="preserve">ribu </v>
          </cell>
          <cell r="W814" t="str">
            <v>ribu</v>
          </cell>
        </row>
        <row r="815">
          <cell r="T815">
            <v>808</v>
          </cell>
          <cell r="U815" t="str">
            <v>Delapan ratus Delapan</v>
          </cell>
          <cell r="V815" t="str">
            <v xml:space="preserve">ribu </v>
          </cell>
          <cell r="W815" t="str">
            <v>ribu</v>
          </cell>
        </row>
        <row r="816">
          <cell r="T816">
            <v>809</v>
          </cell>
          <cell r="U816" t="str">
            <v>Delapan ratus Sembilan</v>
          </cell>
          <cell r="V816" t="str">
            <v xml:space="preserve">ribu </v>
          </cell>
          <cell r="W816" t="str">
            <v>ribu</v>
          </cell>
        </row>
        <row r="817">
          <cell r="T817">
            <v>810</v>
          </cell>
          <cell r="U817" t="str">
            <v>Delapan ratus Sepuluh</v>
          </cell>
          <cell r="V817" t="str">
            <v xml:space="preserve">ribu </v>
          </cell>
          <cell r="W817" t="str">
            <v>ribu</v>
          </cell>
        </row>
        <row r="818">
          <cell r="T818">
            <v>811</v>
          </cell>
          <cell r="U818" t="str">
            <v>Delapan ratus Sebelas</v>
          </cell>
          <cell r="V818" t="str">
            <v xml:space="preserve">ribu </v>
          </cell>
          <cell r="W818" t="str">
            <v>ribu</v>
          </cell>
        </row>
        <row r="819">
          <cell r="T819">
            <v>812</v>
          </cell>
          <cell r="U819" t="str">
            <v>Delapan ratus Dua belas</v>
          </cell>
          <cell r="V819" t="str">
            <v xml:space="preserve">ribu </v>
          </cell>
          <cell r="W819" t="str">
            <v>ribu</v>
          </cell>
        </row>
        <row r="820">
          <cell r="T820">
            <v>813</v>
          </cell>
          <cell r="U820" t="str">
            <v>Delapan ratus Tiga belas</v>
          </cell>
          <cell r="V820" t="str">
            <v xml:space="preserve">ribu </v>
          </cell>
          <cell r="W820" t="str">
            <v>ribu</v>
          </cell>
        </row>
        <row r="821">
          <cell r="T821">
            <v>814</v>
          </cell>
          <cell r="U821" t="str">
            <v>Delapan ratus Empat belas</v>
          </cell>
          <cell r="V821" t="str">
            <v xml:space="preserve">ribu </v>
          </cell>
          <cell r="W821" t="str">
            <v>ribu</v>
          </cell>
        </row>
        <row r="822">
          <cell r="T822">
            <v>815</v>
          </cell>
          <cell r="U822" t="str">
            <v>Delapan ratus Lima belas</v>
          </cell>
          <cell r="V822" t="str">
            <v xml:space="preserve">ribu </v>
          </cell>
          <cell r="W822" t="str">
            <v>ribu</v>
          </cell>
        </row>
        <row r="823">
          <cell r="T823">
            <v>816</v>
          </cell>
          <cell r="U823" t="str">
            <v>Delapan ratus Enam belas</v>
          </cell>
          <cell r="V823" t="str">
            <v xml:space="preserve">ribu </v>
          </cell>
          <cell r="W823" t="str">
            <v>ribu</v>
          </cell>
        </row>
        <row r="824">
          <cell r="T824">
            <v>817</v>
          </cell>
          <cell r="U824" t="str">
            <v>Delapan ratus Tujuh belas</v>
          </cell>
          <cell r="V824" t="str">
            <v xml:space="preserve">ribu </v>
          </cell>
          <cell r="W824" t="str">
            <v>ribu</v>
          </cell>
        </row>
        <row r="825">
          <cell r="T825">
            <v>818</v>
          </cell>
          <cell r="U825" t="str">
            <v>Delapan ratus Delapan belas</v>
          </cell>
          <cell r="V825" t="str">
            <v xml:space="preserve">ribu </v>
          </cell>
          <cell r="W825" t="str">
            <v>ribu</v>
          </cell>
        </row>
        <row r="826">
          <cell r="T826">
            <v>819</v>
          </cell>
          <cell r="U826" t="str">
            <v>Delapan ratus Sembilan belas</v>
          </cell>
          <cell r="V826" t="str">
            <v xml:space="preserve">ribu </v>
          </cell>
          <cell r="W826" t="str">
            <v>ribu</v>
          </cell>
        </row>
        <row r="827">
          <cell r="T827">
            <v>820</v>
          </cell>
          <cell r="U827" t="str">
            <v xml:space="preserve">Delapan ratus Dua puluh </v>
          </cell>
          <cell r="V827" t="str">
            <v xml:space="preserve">ribu </v>
          </cell>
          <cell r="W827" t="str">
            <v>ribu</v>
          </cell>
        </row>
        <row r="828">
          <cell r="T828">
            <v>821</v>
          </cell>
          <cell r="U828" t="str">
            <v>Delapan ratus Dua puluh Satu</v>
          </cell>
          <cell r="V828" t="str">
            <v xml:space="preserve">ribu </v>
          </cell>
          <cell r="W828" t="str">
            <v>ribu</v>
          </cell>
        </row>
        <row r="829">
          <cell r="T829">
            <v>822</v>
          </cell>
          <cell r="U829" t="str">
            <v>Delapan ratus Dua puluh Dua</v>
          </cell>
          <cell r="V829" t="str">
            <v xml:space="preserve">ribu </v>
          </cell>
          <cell r="W829" t="str">
            <v>ribu</v>
          </cell>
        </row>
        <row r="830">
          <cell r="T830">
            <v>823</v>
          </cell>
          <cell r="U830" t="str">
            <v>Delapan ratus Dua puluh Tiga</v>
          </cell>
          <cell r="V830" t="str">
            <v xml:space="preserve">ribu </v>
          </cell>
          <cell r="W830" t="str">
            <v>ribu</v>
          </cell>
        </row>
        <row r="831">
          <cell r="T831">
            <v>824</v>
          </cell>
          <cell r="U831" t="str">
            <v>Delapan ratus Dua puluh Empat</v>
          </cell>
          <cell r="V831" t="str">
            <v xml:space="preserve">ribu </v>
          </cell>
          <cell r="W831" t="str">
            <v>ribu</v>
          </cell>
        </row>
        <row r="832">
          <cell r="T832">
            <v>825</v>
          </cell>
          <cell r="U832" t="str">
            <v>Delapan ratus Dua puluh Lima</v>
          </cell>
          <cell r="V832" t="str">
            <v xml:space="preserve">ribu </v>
          </cell>
          <cell r="W832" t="str">
            <v>ribu</v>
          </cell>
        </row>
        <row r="833">
          <cell r="T833">
            <v>826</v>
          </cell>
          <cell r="U833" t="str">
            <v>Delapan ratus Dua puluh Enam</v>
          </cell>
          <cell r="V833" t="str">
            <v xml:space="preserve">ribu </v>
          </cell>
          <cell r="W833" t="str">
            <v>ribu</v>
          </cell>
        </row>
        <row r="834">
          <cell r="T834">
            <v>827</v>
          </cell>
          <cell r="U834" t="str">
            <v>Delapan ratus Dua puluh Tujuh</v>
          </cell>
          <cell r="V834" t="str">
            <v xml:space="preserve">ribu </v>
          </cell>
          <cell r="W834" t="str">
            <v>ribu</v>
          </cell>
        </row>
        <row r="835">
          <cell r="T835">
            <v>828</v>
          </cell>
          <cell r="U835" t="str">
            <v>Delapan ratus Dua puluh Delapan</v>
          </cell>
          <cell r="V835" t="str">
            <v xml:space="preserve">ribu </v>
          </cell>
          <cell r="W835" t="str">
            <v>ribu</v>
          </cell>
        </row>
        <row r="836">
          <cell r="T836">
            <v>829</v>
          </cell>
          <cell r="U836" t="str">
            <v>Delapan ratus Dua puluh Sembilan</v>
          </cell>
          <cell r="V836" t="str">
            <v xml:space="preserve">ribu </v>
          </cell>
          <cell r="W836" t="str">
            <v>ribu</v>
          </cell>
        </row>
        <row r="837">
          <cell r="T837">
            <v>830</v>
          </cell>
          <cell r="U837" t="str">
            <v xml:space="preserve">Delapan ratus Tiga puluh </v>
          </cell>
          <cell r="V837" t="str">
            <v xml:space="preserve">ribu </v>
          </cell>
          <cell r="W837" t="str">
            <v>ribu</v>
          </cell>
        </row>
        <row r="838">
          <cell r="T838">
            <v>831</v>
          </cell>
          <cell r="U838" t="str">
            <v>Delapan ratus Tiga puluh Satu</v>
          </cell>
          <cell r="V838" t="str">
            <v xml:space="preserve">ribu </v>
          </cell>
          <cell r="W838" t="str">
            <v>ribu</v>
          </cell>
        </row>
        <row r="839">
          <cell r="T839">
            <v>832</v>
          </cell>
          <cell r="U839" t="str">
            <v>Delapan ratus Tiga puluh Dua</v>
          </cell>
          <cell r="V839" t="str">
            <v xml:space="preserve">ribu </v>
          </cell>
          <cell r="W839" t="str">
            <v>ribu</v>
          </cell>
        </row>
        <row r="840">
          <cell r="T840">
            <v>833</v>
          </cell>
          <cell r="U840" t="str">
            <v>Delapan ratus Tiga puluh Tiga</v>
          </cell>
          <cell r="V840" t="str">
            <v xml:space="preserve">ribu </v>
          </cell>
          <cell r="W840" t="str">
            <v>ribu</v>
          </cell>
        </row>
        <row r="841">
          <cell r="T841">
            <v>834</v>
          </cell>
          <cell r="U841" t="str">
            <v>Delapan ratus Tiga puluh Empat</v>
          </cell>
          <cell r="V841" t="str">
            <v xml:space="preserve">ribu </v>
          </cell>
          <cell r="W841" t="str">
            <v>ribu</v>
          </cell>
        </row>
        <row r="842">
          <cell r="T842">
            <v>835</v>
          </cell>
          <cell r="U842" t="str">
            <v>Delapan ratus Tiga puluh Lima</v>
          </cell>
          <cell r="V842" t="str">
            <v xml:space="preserve">ribu </v>
          </cell>
          <cell r="W842" t="str">
            <v>ribu</v>
          </cell>
        </row>
        <row r="843">
          <cell r="T843">
            <v>836</v>
          </cell>
          <cell r="U843" t="str">
            <v>Delapan ratus Tiga puluh Enam</v>
          </cell>
          <cell r="V843" t="str">
            <v xml:space="preserve">ribu </v>
          </cell>
          <cell r="W843" t="str">
            <v>ribu</v>
          </cell>
        </row>
        <row r="844">
          <cell r="T844">
            <v>837</v>
          </cell>
          <cell r="U844" t="str">
            <v>Delapan ratus Tiga puluh Tujuh</v>
          </cell>
          <cell r="V844" t="str">
            <v xml:space="preserve">ribu </v>
          </cell>
          <cell r="W844" t="str">
            <v>ribu</v>
          </cell>
        </row>
        <row r="845">
          <cell r="T845">
            <v>838</v>
          </cell>
          <cell r="U845" t="str">
            <v>Delapan ratus Tiga puluh Delapan</v>
          </cell>
          <cell r="V845" t="str">
            <v xml:space="preserve">ribu </v>
          </cell>
          <cell r="W845" t="str">
            <v>ribu</v>
          </cell>
        </row>
        <row r="846">
          <cell r="T846">
            <v>839</v>
          </cell>
          <cell r="U846" t="str">
            <v>Delapan ratus Tiga puluh Sembilan</v>
          </cell>
          <cell r="V846" t="str">
            <v xml:space="preserve">ribu </v>
          </cell>
          <cell r="W846" t="str">
            <v>ribu</v>
          </cell>
        </row>
        <row r="847">
          <cell r="T847">
            <v>840</v>
          </cell>
          <cell r="U847" t="str">
            <v xml:space="preserve">Delapan ratus Empat puluh </v>
          </cell>
          <cell r="V847" t="str">
            <v xml:space="preserve">ribu </v>
          </cell>
          <cell r="W847" t="str">
            <v>ribu</v>
          </cell>
        </row>
        <row r="848">
          <cell r="T848">
            <v>841</v>
          </cell>
          <cell r="U848" t="str">
            <v>Delapan ratus Empat puluh Satu</v>
          </cell>
          <cell r="V848" t="str">
            <v xml:space="preserve">ribu </v>
          </cell>
          <cell r="W848" t="str">
            <v>ribu</v>
          </cell>
        </row>
        <row r="849">
          <cell r="T849">
            <v>842</v>
          </cell>
          <cell r="U849" t="str">
            <v>Delapan ratus Empat puluh Dua</v>
          </cell>
          <cell r="V849" t="str">
            <v xml:space="preserve">ribu </v>
          </cell>
          <cell r="W849" t="str">
            <v>ribu</v>
          </cell>
        </row>
        <row r="850">
          <cell r="T850">
            <v>843</v>
          </cell>
          <cell r="U850" t="str">
            <v>Delapan ratus Empat puluh Tiga</v>
          </cell>
          <cell r="V850" t="str">
            <v xml:space="preserve">ribu </v>
          </cell>
          <cell r="W850" t="str">
            <v>ribu</v>
          </cell>
        </row>
        <row r="851">
          <cell r="T851">
            <v>844</v>
          </cell>
          <cell r="U851" t="str">
            <v>Delapan ratus Empat puluh Empat</v>
          </cell>
          <cell r="V851" t="str">
            <v xml:space="preserve">ribu </v>
          </cell>
          <cell r="W851" t="str">
            <v>ribu</v>
          </cell>
        </row>
        <row r="852">
          <cell r="T852">
            <v>845</v>
          </cell>
          <cell r="U852" t="str">
            <v>Delapan ratus Empat puluh Lima</v>
          </cell>
          <cell r="V852" t="str">
            <v xml:space="preserve">ribu </v>
          </cell>
          <cell r="W852" t="str">
            <v>ribu</v>
          </cell>
        </row>
        <row r="853">
          <cell r="T853">
            <v>846</v>
          </cell>
          <cell r="U853" t="str">
            <v>Delapan ratus Empat puluh Enam</v>
          </cell>
          <cell r="V853" t="str">
            <v xml:space="preserve">ribu </v>
          </cell>
          <cell r="W853" t="str">
            <v>ribu</v>
          </cell>
        </row>
        <row r="854">
          <cell r="T854">
            <v>847</v>
          </cell>
          <cell r="U854" t="str">
            <v>Delapan ratus Empat puluh Tujuh</v>
          </cell>
          <cell r="V854" t="str">
            <v xml:space="preserve">ribu </v>
          </cell>
          <cell r="W854" t="str">
            <v>ribu</v>
          </cell>
        </row>
        <row r="855">
          <cell r="T855">
            <v>848</v>
          </cell>
          <cell r="U855" t="str">
            <v>Delapan ratus Empat puluh Delapan</v>
          </cell>
          <cell r="V855" t="str">
            <v xml:space="preserve">ribu </v>
          </cell>
          <cell r="W855" t="str">
            <v>ribu</v>
          </cell>
        </row>
        <row r="856">
          <cell r="T856">
            <v>849</v>
          </cell>
          <cell r="U856" t="str">
            <v>Delapan ratus Empat puluh Sembilan</v>
          </cell>
          <cell r="V856" t="str">
            <v xml:space="preserve">ribu </v>
          </cell>
          <cell r="W856" t="str">
            <v>ribu</v>
          </cell>
        </row>
        <row r="857">
          <cell r="T857">
            <v>850</v>
          </cell>
          <cell r="U857" t="str">
            <v xml:space="preserve">Delapan ratus Lima puluh </v>
          </cell>
          <cell r="V857" t="str">
            <v xml:space="preserve">ribu </v>
          </cell>
          <cell r="W857" t="str">
            <v>ribu</v>
          </cell>
        </row>
        <row r="858">
          <cell r="T858">
            <v>851</v>
          </cell>
          <cell r="U858" t="str">
            <v>Delapan ratus Lima puluh Satu</v>
          </cell>
          <cell r="V858" t="str">
            <v xml:space="preserve">ribu </v>
          </cell>
          <cell r="W858" t="str">
            <v>ribu</v>
          </cell>
        </row>
        <row r="859">
          <cell r="T859">
            <v>852</v>
          </cell>
          <cell r="U859" t="str">
            <v>Delapan ratus Lima puluh Dua</v>
          </cell>
          <cell r="V859" t="str">
            <v xml:space="preserve">ribu </v>
          </cell>
          <cell r="W859" t="str">
            <v>ribu</v>
          </cell>
        </row>
        <row r="860">
          <cell r="T860">
            <v>853</v>
          </cell>
          <cell r="U860" t="str">
            <v>Delapan ratus Lima puluh Tiga</v>
          </cell>
          <cell r="V860" t="str">
            <v xml:space="preserve">ribu </v>
          </cell>
          <cell r="W860" t="str">
            <v>ribu</v>
          </cell>
        </row>
        <row r="861">
          <cell r="T861">
            <v>854</v>
          </cell>
          <cell r="U861" t="str">
            <v>Delapan ratus Lima puluh Empat</v>
          </cell>
          <cell r="V861" t="str">
            <v xml:space="preserve">ribu </v>
          </cell>
          <cell r="W861" t="str">
            <v>ribu</v>
          </cell>
        </row>
        <row r="862">
          <cell r="T862">
            <v>855</v>
          </cell>
          <cell r="U862" t="str">
            <v>Delapan ratus Lima puluh Lima</v>
          </cell>
          <cell r="V862" t="str">
            <v xml:space="preserve">ribu </v>
          </cell>
          <cell r="W862" t="str">
            <v>ribu</v>
          </cell>
        </row>
        <row r="863">
          <cell r="T863">
            <v>856</v>
          </cell>
          <cell r="U863" t="str">
            <v>Delapan ratus Lima puluh Enam</v>
          </cell>
          <cell r="V863" t="str">
            <v xml:space="preserve">ribu </v>
          </cell>
          <cell r="W863" t="str">
            <v>ribu</v>
          </cell>
        </row>
        <row r="864">
          <cell r="T864">
            <v>857</v>
          </cell>
          <cell r="U864" t="str">
            <v>Delapan ratus Lima puluh Tujuh</v>
          </cell>
          <cell r="V864" t="str">
            <v xml:space="preserve">ribu </v>
          </cell>
          <cell r="W864" t="str">
            <v>ribu</v>
          </cell>
        </row>
        <row r="865">
          <cell r="T865">
            <v>858</v>
          </cell>
          <cell r="U865" t="str">
            <v>Delapan ratus Lima puluh Delapan</v>
          </cell>
          <cell r="V865" t="str">
            <v xml:space="preserve">ribu </v>
          </cell>
          <cell r="W865" t="str">
            <v>ribu</v>
          </cell>
        </row>
        <row r="866">
          <cell r="T866">
            <v>859</v>
          </cell>
          <cell r="U866" t="str">
            <v>Delapan ratus Lima puluh Sembilan</v>
          </cell>
          <cell r="V866" t="str">
            <v xml:space="preserve">ribu </v>
          </cell>
          <cell r="W866" t="str">
            <v>ribu</v>
          </cell>
        </row>
        <row r="867">
          <cell r="T867">
            <v>860</v>
          </cell>
          <cell r="U867" t="str">
            <v xml:space="preserve">Delapan ratus Enam puluh </v>
          </cell>
          <cell r="V867" t="str">
            <v xml:space="preserve">ribu </v>
          </cell>
          <cell r="W867" t="str">
            <v>ribu</v>
          </cell>
        </row>
        <row r="868">
          <cell r="T868">
            <v>861</v>
          </cell>
          <cell r="U868" t="str">
            <v>Delapan ratus Enam puluh Satu</v>
          </cell>
          <cell r="V868" t="str">
            <v xml:space="preserve">ribu </v>
          </cell>
          <cell r="W868" t="str">
            <v>ribu</v>
          </cell>
        </row>
        <row r="869">
          <cell r="T869">
            <v>862</v>
          </cell>
          <cell r="U869" t="str">
            <v>Delapan ratus Enam puluh Dua</v>
          </cell>
          <cell r="V869" t="str">
            <v xml:space="preserve">ribu </v>
          </cell>
          <cell r="W869" t="str">
            <v>ribu</v>
          </cell>
        </row>
        <row r="870">
          <cell r="T870">
            <v>863</v>
          </cell>
          <cell r="U870" t="str">
            <v>Delapan ratus Enam puluh Tiga</v>
          </cell>
          <cell r="V870" t="str">
            <v xml:space="preserve">ribu </v>
          </cell>
          <cell r="W870" t="str">
            <v>ribu</v>
          </cell>
        </row>
        <row r="871">
          <cell r="T871">
            <v>864</v>
          </cell>
          <cell r="U871" t="str">
            <v>Delapan ratus Enam puluh Empat</v>
          </cell>
          <cell r="V871" t="str">
            <v xml:space="preserve">ribu </v>
          </cell>
          <cell r="W871" t="str">
            <v>ribu</v>
          </cell>
        </row>
        <row r="872">
          <cell r="T872">
            <v>865</v>
          </cell>
          <cell r="U872" t="str">
            <v>Delapan ratus Enam puluh Lima</v>
          </cell>
          <cell r="V872" t="str">
            <v xml:space="preserve">ribu </v>
          </cell>
          <cell r="W872" t="str">
            <v>ribu</v>
          </cell>
        </row>
        <row r="873">
          <cell r="T873">
            <v>866</v>
          </cell>
          <cell r="U873" t="str">
            <v>Delapan ratus Enam puluh Enam</v>
          </cell>
          <cell r="V873" t="str">
            <v xml:space="preserve">ribu </v>
          </cell>
          <cell r="W873" t="str">
            <v>ribu</v>
          </cell>
        </row>
        <row r="874">
          <cell r="T874">
            <v>867</v>
          </cell>
          <cell r="U874" t="str">
            <v>Delapan ratus Enam puluh Tujuh</v>
          </cell>
          <cell r="V874" t="str">
            <v xml:space="preserve">ribu </v>
          </cell>
          <cell r="W874" t="str">
            <v>ribu</v>
          </cell>
        </row>
        <row r="875">
          <cell r="T875">
            <v>868</v>
          </cell>
          <cell r="U875" t="str">
            <v>Delapan ratus Enam puluh Delapan</v>
          </cell>
          <cell r="V875" t="str">
            <v xml:space="preserve">ribu </v>
          </cell>
          <cell r="W875" t="str">
            <v>ribu</v>
          </cell>
        </row>
        <row r="876">
          <cell r="T876">
            <v>869</v>
          </cell>
          <cell r="U876" t="str">
            <v>Delapan ratus Enam puluh Sembilan</v>
          </cell>
          <cell r="V876" t="str">
            <v xml:space="preserve">ribu </v>
          </cell>
          <cell r="W876" t="str">
            <v>ribu</v>
          </cell>
        </row>
        <row r="877">
          <cell r="T877">
            <v>870</v>
          </cell>
          <cell r="U877" t="str">
            <v xml:space="preserve">Delapan ratus Tujuh puluh </v>
          </cell>
          <cell r="V877" t="str">
            <v xml:space="preserve">ribu </v>
          </cell>
          <cell r="W877" t="str">
            <v>ribu</v>
          </cell>
        </row>
        <row r="878">
          <cell r="T878">
            <v>871</v>
          </cell>
          <cell r="U878" t="str">
            <v>Delapan ratus Tujuh puluh Satu</v>
          </cell>
          <cell r="V878" t="str">
            <v xml:space="preserve">ribu </v>
          </cell>
          <cell r="W878" t="str">
            <v>ribu</v>
          </cell>
        </row>
        <row r="879">
          <cell r="T879">
            <v>872</v>
          </cell>
          <cell r="U879" t="str">
            <v>Delapan ratus Tujuh puluh Dua</v>
          </cell>
          <cell r="V879" t="str">
            <v xml:space="preserve">ribu </v>
          </cell>
          <cell r="W879" t="str">
            <v>ribu</v>
          </cell>
        </row>
        <row r="880">
          <cell r="T880">
            <v>873</v>
          </cell>
          <cell r="U880" t="str">
            <v>Delapan ratus Tujuh puluh Tiga</v>
          </cell>
          <cell r="V880" t="str">
            <v xml:space="preserve">ribu </v>
          </cell>
          <cell r="W880" t="str">
            <v>ribu</v>
          </cell>
        </row>
        <row r="881">
          <cell r="T881">
            <v>874</v>
          </cell>
          <cell r="U881" t="str">
            <v>Delapan ratus Tujuh puluh Empat</v>
          </cell>
          <cell r="V881" t="str">
            <v xml:space="preserve">ribu </v>
          </cell>
          <cell r="W881" t="str">
            <v>ribu</v>
          </cell>
        </row>
        <row r="882">
          <cell r="T882">
            <v>875</v>
          </cell>
          <cell r="U882" t="str">
            <v>Delapan ratus Tujuh puluh Lima</v>
          </cell>
          <cell r="V882" t="str">
            <v xml:space="preserve">ribu </v>
          </cell>
          <cell r="W882" t="str">
            <v>ribu</v>
          </cell>
        </row>
        <row r="883">
          <cell r="T883">
            <v>876</v>
          </cell>
          <cell r="U883" t="str">
            <v>Delapan ratus Tujuh puluh Enam</v>
          </cell>
          <cell r="V883" t="str">
            <v xml:space="preserve">ribu </v>
          </cell>
          <cell r="W883" t="str">
            <v>ribu</v>
          </cell>
        </row>
        <row r="884">
          <cell r="T884">
            <v>877</v>
          </cell>
          <cell r="U884" t="str">
            <v>Delapan ratus Tujuh puluh Tujuh</v>
          </cell>
          <cell r="V884" t="str">
            <v xml:space="preserve">ribu </v>
          </cell>
          <cell r="W884" t="str">
            <v>ribu</v>
          </cell>
        </row>
        <row r="885">
          <cell r="T885">
            <v>878</v>
          </cell>
          <cell r="U885" t="str">
            <v>Delapan ratus Tujuh puluh Delapan</v>
          </cell>
          <cell r="V885" t="str">
            <v xml:space="preserve">ribu </v>
          </cell>
          <cell r="W885" t="str">
            <v>ribu</v>
          </cell>
        </row>
        <row r="886">
          <cell r="T886">
            <v>879</v>
          </cell>
          <cell r="U886" t="str">
            <v>Delapan ratus Tujuh puluh Sembilan</v>
          </cell>
          <cell r="V886" t="str">
            <v xml:space="preserve">ribu </v>
          </cell>
          <cell r="W886" t="str">
            <v>ribu</v>
          </cell>
        </row>
        <row r="887">
          <cell r="T887">
            <v>880</v>
          </cell>
          <cell r="U887" t="str">
            <v xml:space="preserve">Delapan ratus Delapan puluh </v>
          </cell>
          <cell r="V887" t="str">
            <v xml:space="preserve">ribu </v>
          </cell>
          <cell r="W887" t="str">
            <v>ribu</v>
          </cell>
        </row>
        <row r="888">
          <cell r="T888">
            <v>881</v>
          </cell>
          <cell r="U888" t="str">
            <v>Delapan ratus Delapan puluh Satu</v>
          </cell>
          <cell r="V888" t="str">
            <v xml:space="preserve">ribu </v>
          </cell>
          <cell r="W888" t="str">
            <v>ribu</v>
          </cell>
        </row>
        <row r="889">
          <cell r="T889">
            <v>882</v>
          </cell>
          <cell r="U889" t="str">
            <v>Delapan ratus Delapan puluh Dua</v>
          </cell>
          <cell r="V889" t="str">
            <v xml:space="preserve">ribu </v>
          </cell>
          <cell r="W889" t="str">
            <v>ribu</v>
          </cell>
        </row>
        <row r="890">
          <cell r="T890">
            <v>883</v>
          </cell>
          <cell r="U890" t="str">
            <v>Delapan ratus Delapan puluh Tiga</v>
          </cell>
          <cell r="V890" t="str">
            <v xml:space="preserve">ribu </v>
          </cell>
          <cell r="W890" t="str">
            <v>ribu</v>
          </cell>
        </row>
        <row r="891">
          <cell r="T891">
            <v>884</v>
          </cell>
          <cell r="U891" t="str">
            <v>Delapan ratus Delapan puluh Empat</v>
          </cell>
          <cell r="V891" t="str">
            <v xml:space="preserve">ribu </v>
          </cell>
          <cell r="W891" t="str">
            <v>ribu</v>
          </cell>
        </row>
        <row r="892">
          <cell r="T892">
            <v>885</v>
          </cell>
          <cell r="U892" t="str">
            <v>Delapan ratus Delapan puluh Lima</v>
          </cell>
          <cell r="V892" t="str">
            <v xml:space="preserve">ribu </v>
          </cell>
          <cell r="W892" t="str">
            <v>ribu</v>
          </cell>
        </row>
        <row r="893">
          <cell r="T893">
            <v>886</v>
          </cell>
          <cell r="U893" t="str">
            <v>Delapan ratus Delapan puluh Enam</v>
          </cell>
          <cell r="V893" t="str">
            <v xml:space="preserve">ribu </v>
          </cell>
          <cell r="W893" t="str">
            <v>ribu</v>
          </cell>
        </row>
        <row r="894">
          <cell r="T894">
            <v>887</v>
          </cell>
          <cell r="U894" t="str">
            <v>Delapan ratus Delapan puluh Tujuh</v>
          </cell>
          <cell r="V894" t="str">
            <v xml:space="preserve">ribu </v>
          </cell>
          <cell r="W894" t="str">
            <v>ribu</v>
          </cell>
        </row>
        <row r="895">
          <cell r="T895">
            <v>888</v>
          </cell>
          <cell r="U895" t="str">
            <v>Delapan ratus Delapan puluh Delapan</v>
          </cell>
          <cell r="V895" t="str">
            <v xml:space="preserve">ribu </v>
          </cell>
          <cell r="W895" t="str">
            <v>ribu</v>
          </cell>
        </row>
        <row r="896">
          <cell r="T896">
            <v>889</v>
          </cell>
          <cell r="U896" t="str">
            <v>Delapan ratus Delapan puluh Sembilan</v>
          </cell>
          <cell r="V896" t="str">
            <v xml:space="preserve">ribu </v>
          </cell>
          <cell r="W896" t="str">
            <v>ribu</v>
          </cell>
        </row>
        <row r="897">
          <cell r="T897">
            <v>890</v>
          </cell>
          <cell r="U897" t="str">
            <v xml:space="preserve">Delapan ratus Sembilan puluh </v>
          </cell>
          <cell r="V897" t="str">
            <v xml:space="preserve">ribu </v>
          </cell>
          <cell r="W897" t="str">
            <v>ribu</v>
          </cell>
        </row>
        <row r="898">
          <cell r="T898">
            <v>891</v>
          </cell>
          <cell r="U898" t="str">
            <v>Delapan ratus Sembilan puluh Satu</v>
          </cell>
          <cell r="V898" t="str">
            <v xml:space="preserve">ribu </v>
          </cell>
          <cell r="W898" t="str">
            <v>ribu</v>
          </cell>
        </row>
        <row r="899">
          <cell r="T899">
            <v>892</v>
          </cell>
          <cell r="U899" t="str">
            <v>Delapan ratus Sembilan puluh Dua</v>
          </cell>
          <cell r="V899" t="str">
            <v xml:space="preserve">ribu </v>
          </cell>
          <cell r="W899" t="str">
            <v>ribu</v>
          </cell>
        </row>
        <row r="900">
          <cell r="T900">
            <v>893</v>
          </cell>
          <cell r="U900" t="str">
            <v>Delapan ratus Sembilan puluh Tiga</v>
          </cell>
          <cell r="V900" t="str">
            <v xml:space="preserve">ribu </v>
          </cell>
          <cell r="W900" t="str">
            <v>ribu</v>
          </cell>
        </row>
        <row r="901">
          <cell r="T901">
            <v>894</v>
          </cell>
          <cell r="U901" t="str">
            <v>Delapan ratus Sembilan puluh Empat</v>
          </cell>
          <cell r="V901" t="str">
            <v xml:space="preserve">ribu </v>
          </cell>
          <cell r="W901" t="str">
            <v>ribu</v>
          </cell>
        </row>
        <row r="902">
          <cell r="T902">
            <v>895</v>
          </cell>
          <cell r="U902" t="str">
            <v>Delapan ratus Sembilan puluh Lima</v>
          </cell>
          <cell r="V902" t="str">
            <v xml:space="preserve">ribu </v>
          </cell>
          <cell r="W902" t="str">
            <v>ribu</v>
          </cell>
        </row>
        <row r="903">
          <cell r="T903">
            <v>896</v>
          </cell>
          <cell r="U903" t="str">
            <v>Delapan ratus Sembilan puluh Enam</v>
          </cell>
          <cell r="V903" t="str">
            <v xml:space="preserve">ribu </v>
          </cell>
          <cell r="W903" t="str">
            <v>ribu</v>
          </cell>
        </row>
        <row r="904">
          <cell r="T904">
            <v>897</v>
          </cell>
          <cell r="U904" t="str">
            <v>Delapan ratus Sembilan puluh Tujuh</v>
          </cell>
          <cell r="V904" t="str">
            <v xml:space="preserve">ribu </v>
          </cell>
          <cell r="W904" t="str">
            <v>ribu</v>
          </cell>
        </row>
        <row r="905">
          <cell r="T905">
            <v>898</v>
          </cell>
          <cell r="U905" t="str">
            <v>Delapan ratus Sembilan puluh Delapan</v>
          </cell>
          <cell r="V905" t="str">
            <v xml:space="preserve">ribu </v>
          </cell>
          <cell r="W905" t="str">
            <v>ribu</v>
          </cell>
        </row>
        <row r="906">
          <cell r="T906">
            <v>899</v>
          </cell>
          <cell r="U906" t="str">
            <v>Delapan ratus Sembilan puluh Sembilan</v>
          </cell>
          <cell r="V906" t="str">
            <v xml:space="preserve">ribu </v>
          </cell>
          <cell r="W906" t="str">
            <v>ribu</v>
          </cell>
        </row>
        <row r="907">
          <cell r="T907">
            <v>900</v>
          </cell>
          <cell r="U907" t="str">
            <v xml:space="preserve">Sembilan ratus </v>
          </cell>
          <cell r="V907" t="str">
            <v xml:space="preserve">ribu </v>
          </cell>
          <cell r="W907" t="str">
            <v>ribu</v>
          </cell>
        </row>
        <row r="908">
          <cell r="T908">
            <v>901</v>
          </cell>
          <cell r="U908" t="str">
            <v>Sembilan ratus Satu</v>
          </cell>
          <cell r="V908" t="str">
            <v xml:space="preserve">ribu </v>
          </cell>
          <cell r="W908" t="str">
            <v>ribu</v>
          </cell>
        </row>
        <row r="909">
          <cell r="T909">
            <v>902</v>
          </cell>
          <cell r="U909" t="str">
            <v>Sembilan ratus Dua</v>
          </cell>
          <cell r="V909" t="str">
            <v xml:space="preserve">ribu </v>
          </cell>
          <cell r="W909" t="str">
            <v>ribu</v>
          </cell>
        </row>
        <row r="910">
          <cell r="T910">
            <v>903</v>
          </cell>
          <cell r="U910" t="str">
            <v>Sembilan ratus Tiga</v>
          </cell>
          <cell r="V910" t="str">
            <v xml:space="preserve">ribu </v>
          </cell>
          <cell r="W910" t="str">
            <v>ribu</v>
          </cell>
        </row>
        <row r="911">
          <cell r="T911">
            <v>904</v>
          </cell>
          <cell r="U911" t="str">
            <v>Sembilan ratus Empat</v>
          </cell>
          <cell r="V911" t="str">
            <v xml:space="preserve">ribu </v>
          </cell>
          <cell r="W911" t="str">
            <v>ribu</v>
          </cell>
        </row>
        <row r="912">
          <cell r="T912">
            <v>905</v>
          </cell>
          <cell r="U912" t="str">
            <v>Sembilan ratus Lima</v>
          </cell>
          <cell r="V912" t="str">
            <v xml:space="preserve">ribu </v>
          </cell>
          <cell r="W912" t="str">
            <v>ribu</v>
          </cell>
        </row>
        <row r="913">
          <cell r="T913">
            <v>906</v>
          </cell>
          <cell r="U913" t="str">
            <v>Sembilan ratus Enam</v>
          </cell>
          <cell r="V913" t="str">
            <v xml:space="preserve">ribu </v>
          </cell>
          <cell r="W913" t="str">
            <v>ribu</v>
          </cell>
        </row>
        <row r="914">
          <cell r="T914">
            <v>907</v>
          </cell>
          <cell r="U914" t="str">
            <v>Sembilan ratus Tujuh</v>
          </cell>
          <cell r="V914" t="str">
            <v xml:space="preserve">ribu </v>
          </cell>
          <cell r="W914" t="str">
            <v>ribu</v>
          </cell>
        </row>
        <row r="915">
          <cell r="T915">
            <v>908</v>
          </cell>
          <cell r="U915" t="str">
            <v>Sembilan ratus Delapan</v>
          </cell>
          <cell r="V915" t="str">
            <v xml:space="preserve">ribu </v>
          </cell>
          <cell r="W915" t="str">
            <v>ribu</v>
          </cell>
        </row>
        <row r="916">
          <cell r="T916">
            <v>909</v>
          </cell>
          <cell r="U916" t="str">
            <v>Sembilan ratus Sembilan</v>
          </cell>
          <cell r="V916" t="str">
            <v xml:space="preserve">ribu </v>
          </cell>
          <cell r="W916" t="str">
            <v>ribu</v>
          </cell>
        </row>
        <row r="917">
          <cell r="T917">
            <v>910</v>
          </cell>
          <cell r="U917" t="str">
            <v>Sembilan ratus Sepuluh</v>
          </cell>
          <cell r="V917" t="str">
            <v xml:space="preserve">ribu </v>
          </cell>
          <cell r="W917" t="str">
            <v>ribu</v>
          </cell>
        </row>
        <row r="918">
          <cell r="T918">
            <v>911</v>
          </cell>
          <cell r="U918" t="str">
            <v>Sembilan ratus Sebelas</v>
          </cell>
          <cell r="V918" t="str">
            <v xml:space="preserve">ribu </v>
          </cell>
          <cell r="W918" t="str">
            <v>ribu</v>
          </cell>
        </row>
        <row r="919">
          <cell r="T919">
            <v>912</v>
          </cell>
          <cell r="U919" t="str">
            <v>Sembilan ratus Dua belas</v>
          </cell>
          <cell r="V919" t="str">
            <v xml:space="preserve">ribu </v>
          </cell>
          <cell r="W919" t="str">
            <v>ribu</v>
          </cell>
        </row>
        <row r="920">
          <cell r="T920">
            <v>913</v>
          </cell>
          <cell r="U920" t="str">
            <v>Sembilan ratus Tiga belas</v>
          </cell>
          <cell r="V920" t="str">
            <v xml:space="preserve">ribu </v>
          </cell>
          <cell r="W920" t="str">
            <v>ribu</v>
          </cell>
        </row>
        <row r="921">
          <cell r="T921">
            <v>914</v>
          </cell>
          <cell r="U921" t="str">
            <v>Sembilan ratus Empat belas</v>
          </cell>
          <cell r="V921" t="str">
            <v xml:space="preserve">ribu </v>
          </cell>
          <cell r="W921" t="str">
            <v>ribu</v>
          </cell>
        </row>
        <row r="922">
          <cell r="T922">
            <v>915</v>
          </cell>
          <cell r="U922" t="str">
            <v>Sembilan ratus Lima belas</v>
          </cell>
          <cell r="V922" t="str">
            <v xml:space="preserve">ribu </v>
          </cell>
          <cell r="W922" t="str">
            <v>ribu</v>
          </cell>
        </row>
        <row r="923">
          <cell r="T923">
            <v>916</v>
          </cell>
          <cell r="U923" t="str">
            <v>Sembilan ratus Enam belas</v>
          </cell>
          <cell r="V923" t="str">
            <v xml:space="preserve">ribu </v>
          </cell>
          <cell r="W923" t="str">
            <v>ribu</v>
          </cell>
        </row>
        <row r="924">
          <cell r="T924">
            <v>917</v>
          </cell>
          <cell r="U924" t="str">
            <v>Sembilan ratus Tujuh belas</v>
          </cell>
          <cell r="V924" t="str">
            <v xml:space="preserve">ribu </v>
          </cell>
          <cell r="W924" t="str">
            <v>ribu</v>
          </cell>
        </row>
        <row r="925">
          <cell r="T925">
            <v>918</v>
          </cell>
          <cell r="U925" t="str">
            <v>Sembilan ratus Delapan belas</v>
          </cell>
          <cell r="V925" t="str">
            <v xml:space="preserve">ribu </v>
          </cell>
          <cell r="W925" t="str">
            <v>ribu</v>
          </cell>
        </row>
        <row r="926">
          <cell r="T926">
            <v>919</v>
          </cell>
          <cell r="U926" t="str">
            <v>Sembilan ratus Sembilan belas</v>
          </cell>
          <cell r="V926" t="str">
            <v xml:space="preserve">ribu </v>
          </cell>
          <cell r="W926" t="str">
            <v>ribu</v>
          </cell>
        </row>
        <row r="927">
          <cell r="T927">
            <v>920</v>
          </cell>
          <cell r="U927" t="str">
            <v xml:space="preserve">Sembilan ratus Dua puluh </v>
          </cell>
          <cell r="V927" t="str">
            <v xml:space="preserve">ribu </v>
          </cell>
          <cell r="W927" t="str">
            <v>ribu</v>
          </cell>
        </row>
        <row r="928">
          <cell r="T928">
            <v>921</v>
          </cell>
          <cell r="U928" t="str">
            <v>Sembilan ratus Dua puluh Satu</v>
          </cell>
          <cell r="V928" t="str">
            <v xml:space="preserve">ribu </v>
          </cell>
          <cell r="W928" t="str">
            <v>ribu</v>
          </cell>
        </row>
        <row r="929">
          <cell r="T929">
            <v>922</v>
          </cell>
          <cell r="U929" t="str">
            <v>Sembilan ratus Dua puluh Dua</v>
          </cell>
          <cell r="V929" t="str">
            <v xml:space="preserve">ribu </v>
          </cell>
          <cell r="W929" t="str">
            <v>ribu</v>
          </cell>
        </row>
        <row r="930">
          <cell r="T930">
            <v>923</v>
          </cell>
          <cell r="U930" t="str">
            <v>Sembilan ratus Dua puluh Tiga</v>
          </cell>
          <cell r="V930" t="str">
            <v xml:space="preserve">ribu </v>
          </cell>
          <cell r="W930" t="str">
            <v>ribu</v>
          </cell>
        </row>
        <row r="931">
          <cell r="T931">
            <v>924</v>
          </cell>
          <cell r="U931" t="str">
            <v>Sembilan ratus Dua puluh Empat</v>
          </cell>
          <cell r="V931" t="str">
            <v xml:space="preserve">ribu </v>
          </cell>
          <cell r="W931" t="str">
            <v>ribu</v>
          </cell>
        </row>
        <row r="932">
          <cell r="T932">
            <v>925</v>
          </cell>
          <cell r="U932" t="str">
            <v>Sembilan ratus Dua puluh Lima</v>
          </cell>
          <cell r="V932" t="str">
            <v xml:space="preserve">ribu </v>
          </cell>
          <cell r="W932" t="str">
            <v>ribu</v>
          </cell>
        </row>
        <row r="933">
          <cell r="T933">
            <v>926</v>
          </cell>
          <cell r="U933" t="str">
            <v>Sembilan ratus Dua puluh Enam</v>
          </cell>
          <cell r="V933" t="str">
            <v xml:space="preserve">ribu </v>
          </cell>
          <cell r="W933" t="str">
            <v>ribu</v>
          </cell>
        </row>
        <row r="934">
          <cell r="T934">
            <v>927</v>
          </cell>
          <cell r="U934" t="str">
            <v>Sembilan ratus Dua puluh Tujuh</v>
          </cell>
          <cell r="V934" t="str">
            <v xml:space="preserve">ribu </v>
          </cell>
          <cell r="W934" t="str">
            <v>ribu</v>
          </cell>
        </row>
        <row r="935">
          <cell r="T935">
            <v>928</v>
          </cell>
          <cell r="U935" t="str">
            <v>Sembilan ratus Dua puluh Delapan</v>
          </cell>
          <cell r="V935" t="str">
            <v xml:space="preserve">ribu </v>
          </cell>
          <cell r="W935" t="str">
            <v>ribu</v>
          </cell>
        </row>
        <row r="936">
          <cell r="T936">
            <v>929</v>
          </cell>
          <cell r="U936" t="str">
            <v>Sembilan ratus Dua puluh Sembilan</v>
          </cell>
          <cell r="V936" t="str">
            <v xml:space="preserve">ribu </v>
          </cell>
          <cell r="W936" t="str">
            <v>ribu</v>
          </cell>
        </row>
        <row r="937">
          <cell r="T937">
            <v>930</v>
          </cell>
          <cell r="U937" t="str">
            <v xml:space="preserve">Sembilan ratus Tiga puluh </v>
          </cell>
          <cell r="V937" t="str">
            <v xml:space="preserve">ribu </v>
          </cell>
          <cell r="W937" t="str">
            <v>ribu</v>
          </cell>
        </row>
        <row r="938">
          <cell r="T938">
            <v>931</v>
          </cell>
          <cell r="U938" t="str">
            <v>Sembilan ratus Tiga puluh Satu</v>
          </cell>
          <cell r="V938" t="str">
            <v xml:space="preserve">ribu </v>
          </cell>
          <cell r="W938" t="str">
            <v>ribu</v>
          </cell>
        </row>
        <row r="939">
          <cell r="T939">
            <v>932</v>
          </cell>
          <cell r="U939" t="str">
            <v>Sembilan ratus Tiga puluh Dua</v>
          </cell>
          <cell r="V939" t="str">
            <v xml:space="preserve">ribu </v>
          </cell>
          <cell r="W939" t="str">
            <v>ribu</v>
          </cell>
        </row>
        <row r="940">
          <cell r="T940">
            <v>933</v>
          </cell>
          <cell r="U940" t="str">
            <v>Sembilan ratus Tiga puluh Tiga</v>
          </cell>
          <cell r="V940" t="str">
            <v xml:space="preserve">ribu </v>
          </cell>
          <cell r="W940" t="str">
            <v>ribu</v>
          </cell>
        </row>
        <row r="941">
          <cell r="T941">
            <v>934</v>
          </cell>
          <cell r="U941" t="str">
            <v>Sembilan ratus Tiga puluh Empat</v>
          </cell>
          <cell r="V941" t="str">
            <v xml:space="preserve">ribu </v>
          </cell>
          <cell r="W941" t="str">
            <v>ribu</v>
          </cell>
        </row>
        <row r="942">
          <cell r="T942">
            <v>935</v>
          </cell>
          <cell r="U942" t="str">
            <v>Sembilan ratus Tiga puluh Lima</v>
          </cell>
          <cell r="V942" t="str">
            <v xml:space="preserve">ribu </v>
          </cell>
          <cell r="W942" t="str">
            <v>ribu</v>
          </cell>
        </row>
        <row r="943">
          <cell r="T943">
            <v>936</v>
          </cell>
          <cell r="U943" t="str">
            <v>Sembilan ratus Tiga puluh Enam</v>
          </cell>
          <cell r="V943" t="str">
            <v xml:space="preserve">ribu </v>
          </cell>
          <cell r="W943" t="str">
            <v>ribu</v>
          </cell>
        </row>
        <row r="944">
          <cell r="T944">
            <v>937</v>
          </cell>
          <cell r="U944" t="str">
            <v>Sembilan ratus Tiga puluh Tujuh</v>
          </cell>
          <cell r="V944" t="str">
            <v xml:space="preserve">ribu </v>
          </cell>
          <cell r="W944" t="str">
            <v>ribu</v>
          </cell>
        </row>
        <row r="945">
          <cell r="T945">
            <v>938</v>
          </cell>
          <cell r="U945" t="str">
            <v>Sembilan ratus Tiga puluh Delapan</v>
          </cell>
          <cell r="V945" t="str">
            <v xml:space="preserve">ribu </v>
          </cell>
          <cell r="W945" t="str">
            <v>ribu</v>
          </cell>
        </row>
        <row r="946">
          <cell r="T946">
            <v>939</v>
          </cell>
          <cell r="U946" t="str">
            <v>Sembilan ratus Tiga puluh Sembilan</v>
          </cell>
          <cell r="V946" t="str">
            <v xml:space="preserve">ribu </v>
          </cell>
          <cell r="W946" t="str">
            <v>ribu</v>
          </cell>
        </row>
        <row r="947">
          <cell r="T947">
            <v>940</v>
          </cell>
          <cell r="U947" t="str">
            <v xml:space="preserve">Sembilan ratus Empat puluh </v>
          </cell>
          <cell r="V947" t="str">
            <v xml:space="preserve">ribu </v>
          </cell>
          <cell r="W947" t="str">
            <v>ribu</v>
          </cell>
        </row>
        <row r="948">
          <cell r="T948">
            <v>941</v>
          </cell>
          <cell r="U948" t="str">
            <v>Sembilan ratus Empat puluh Satu</v>
          </cell>
          <cell r="V948" t="str">
            <v xml:space="preserve">ribu </v>
          </cell>
          <cell r="W948" t="str">
            <v>ribu</v>
          </cell>
        </row>
        <row r="949">
          <cell r="T949">
            <v>942</v>
          </cell>
          <cell r="U949" t="str">
            <v>Sembilan ratus Empat puluh Dua</v>
          </cell>
          <cell r="V949" t="str">
            <v xml:space="preserve">ribu </v>
          </cell>
          <cell r="W949" t="str">
            <v>ribu</v>
          </cell>
        </row>
        <row r="950">
          <cell r="T950">
            <v>943</v>
          </cell>
          <cell r="U950" t="str">
            <v>Sembilan ratus Empat puluh Tiga</v>
          </cell>
          <cell r="V950" t="str">
            <v xml:space="preserve">ribu </v>
          </cell>
          <cell r="W950" t="str">
            <v>ribu</v>
          </cell>
        </row>
        <row r="951">
          <cell r="T951">
            <v>944</v>
          </cell>
          <cell r="U951" t="str">
            <v>Sembilan ratus Empat puluh Empat</v>
          </cell>
          <cell r="V951" t="str">
            <v xml:space="preserve">ribu </v>
          </cell>
          <cell r="W951" t="str">
            <v>ribu</v>
          </cell>
        </row>
        <row r="952">
          <cell r="T952">
            <v>945</v>
          </cell>
          <cell r="U952" t="str">
            <v>Sembilan ratus Empat puluh Lima</v>
          </cell>
          <cell r="V952" t="str">
            <v xml:space="preserve">ribu </v>
          </cell>
          <cell r="W952" t="str">
            <v>ribu</v>
          </cell>
        </row>
        <row r="953">
          <cell r="T953">
            <v>946</v>
          </cell>
          <cell r="U953" t="str">
            <v>Sembilan ratus Empat puluh Enam</v>
          </cell>
          <cell r="V953" t="str">
            <v xml:space="preserve">ribu </v>
          </cell>
          <cell r="W953" t="str">
            <v>ribu</v>
          </cell>
        </row>
        <row r="954">
          <cell r="T954">
            <v>947</v>
          </cell>
          <cell r="U954" t="str">
            <v>Sembilan ratus Empat puluh Tujuh</v>
          </cell>
          <cell r="V954" t="str">
            <v xml:space="preserve">ribu </v>
          </cell>
          <cell r="W954" t="str">
            <v>ribu</v>
          </cell>
        </row>
        <row r="955">
          <cell r="T955">
            <v>948</v>
          </cell>
          <cell r="U955" t="str">
            <v>Sembilan ratus Empat puluh Delapan</v>
          </cell>
          <cell r="V955" t="str">
            <v xml:space="preserve">ribu </v>
          </cell>
          <cell r="W955" t="str">
            <v>ribu</v>
          </cell>
        </row>
        <row r="956">
          <cell r="T956">
            <v>949</v>
          </cell>
          <cell r="U956" t="str">
            <v>Sembilan ratus Empat puluh Sembilan</v>
          </cell>
          <cell r="V956" t="str">
            <v xml:space="preserve">ribu </v>
          </cell>
          <cell r="W956" t="str">
            <v>ribu</v>
          </cell>
        </row>
        <row r="957">
          <cell r="T957">
            <v>950</v>
          </cell>
          <cell r="U957" t="str">
            <v xml:space="preserve">Sembilan ratus Lima puluh </v>
          </cell>
          <cell r="V957" t="str">
            <v xml:space="preserve">ribu </v>
          </cell>
          <cell r="W957" t="str">
            <v>ribu</v>
          </cell>
        </row>
        <row r="958">
          <cell r="T958">
            <v>951</v>
          </cell>
          <cell r="U958" t="str">
            <v>Sembilan ratus Lima puluh Satu</v>
          </cell>
          <cell r="V958" t="str">
            <v xml:space="preserve">ribu </v>
          </cell>
          <cell r="W958" t="str">
            <v>ribu</v>
          </cell>
        </row>
        <row r="959">
          <cell r="T959">
            <v>952</v>
          </cell>
          <cell r="U959" t="str">
            <v>Sembilan ratus Lima puluh Dua</v>
          </cell>
          <cell r="V959" t="str">
            <v xml:space="preserve">ribu </v>
          </cell>
          <cell r="W959" t="str">
            <v>ribu</v>
          </cell>
        </row>
        <row r="960">
          <cell r="T960">
            <v>953</v>
          </cell>
          <cell r="U960" t="str">
            <v>Sembilan ratus Lima puluh Tiga</v>
          </cell>
          <cell r="V960" t="str">
            <v xml:space="preserve">ribu </v>
          </cell>
          <cell r="W960" t="str">
            <v>ribu</v>
          </cell>
        </row>
        <row r="961">
          <cell r="T961">
            <v>954</v>
          </cell>
          <cell r="U961" t="str">
            <v>Sembilan ratus Lima puluh Empat</v>
          </cell>
          <cell r="V961" t="str">
            <v xml:space="preserve">ribu </v>
          </cell>
          <cell r="W961" t="str">
            <v>ribu</v>
          </cell>
        </row>
        <row r="962">
          <cell r="T962">
            <v>955</v>
          </cell>
          <cell r="U962" t="str">
            <v>Sembilan ratus Lima puluh Lima</v>
          </cell>
          <cell r="V962" t="str">
            <v xml:space="preserve">ribu </v>
          </cell>
          <cell r="W962" t="str">
            <v>ribu</v>
          </cell>
        </row>
        <row r="963">
          <cell r="T963">
            <v>956</v>
          </cell>
          <cell r="U963" t="str">
            <v>Sembilan ratus Lima puluh Enam</v>
          </cell>
          <cell r="V963" t="str">
            <v xml:space="preserve">ribu </v>
          </cell>
          <cell r="W963" t="str">
            <v>ribu</v>
          </cell>
        </row>
        <row r="964">
          <cell r="T964">
            <v>957</v>
          </cell>
          <cell r="U964" t="str">
            <v>Sembilan ratus Lima puluh Tujuh</v>
          </cell>
          <cell r="V964" t="str">
            <v xml:space="preserve">ribu </v>
          </cell>
          <cell r="W964" t="str">
            <v>ribu</v>
          </cell>
        </row>
        <row r="965">
          <cell r="T965">
            <v>958</v>
          </cell>
          <cell r="U965" t="str">
            <v>Sembilan ratus Lima puluh Delapan</v>
          </cell>
          <cell r="V965" t="str">
            <v xml:space="preserve">ribu </v>
          </cell>
          <cell r="W965" t="str">
            <v>ribu</v>
          </cell>
        </row>
        <row r="966">
          <cell r="T966">
            <v>959</v>
          </cell>
          <cell r="U966" t="str">
            <v>Sembilan ratus Lima puluh Sembilan</v>
          </cell>
          <cell r="V966" t="str">
            <v xml:space="preserve">ribu </v>
          </cell>
          <cell r="W966" t="str">
            <v>ribu</v>
          </cell>
        </row>
        <row r="967">
          <cell r="T967">
            <v>960</v>
          </cell>
          <cell r="U967" t="str">
            <v xml:space="preserve">Sembilan ratus Enam puluh </v>
          </cell>
          <cell r="V967" t="str">
            <v xml:space="preserve">ribu </v>
          </cell>
          <cell r="W967" t="str">
            <v>ribu</v>
          </cell>
        </row>
        <row r="968">
          <cell r="T968">
            <v>961</v>
          </cell>
          <cell r="U968" t="str">
            <v>Sembilan ratus Enam puluh Satu</v>
          </cell>
          <cell r="V968" t="str">
            <v xml:space="preserve">ribu </v>
          </cell>
          <cell r="W968" t="str">
            <v>ribu</v>
          </cell>
        </row>
        <row r="969">
          <cell r="T969">
            <v>962</v>
          </cell>
          <cell r="U969" t="str">
            <v>Sembilan ratus Enam puluh Dua</v>
          </cell>
          <cell r="V969" t="str">
            <v xml:space="preserve">ribu </v>
          </cell>
          <cell r="W969" t="str">
            <v>ribu</v>
          </cell>
        </row>
        <row r="970">
          <cell r="T970">
            <v>963</v>
          </cell>
          <cell r="U970" t="str">
            <v>Sembilan ratus Enam puluh Tiga</v>
          </cell>
          <cell r="V970" t="str">
            <v xml:space="preserve">ribu </v>
          </cell>
          <cell r="W970" t="str">
            <v>ribu</v>
          </cell>
        </row>
        <row r="971">
          <cell r="T971">
            <v>964</v>
          </cell>
          <cell r="U971" t="str">
            <v>Sembilan ratus Enam puluh Empat</v>
          </cell>
          <cell r="V971" t="str">
            <v xml:space="preserve">ribu </v>
          </cell>
          <cell r="W971" t="str">
            <v>ribu</v>
          </cell>
        </row>
        <row r="972">
          <cell r="T972">
            <v>965</v>
          </cell>
          <cell r="U972" t="str">
            <v>Sembilan ratus Enam puluh Lima</v>
          </cell>
          <cell r="V972" t="str">
            <v xml:space="preserve">ribu </v>
          </cell>
          <cell r="W972" t="str">
            <v>ribu</v>
          </cell>
        </row>
        <row r="973">
          <cell r="T973">
            <v>966</v>
          </cell>
          <cell r="U973" t="str">
            <v>Sembilan ratus Enam puluh Enam</v>
          </cell>
          <cell r="V973" t="str">
            <v xml:space="preserve">ribu </v>
          </cell>
          <cell r="W973" t="str">
            <v>ribu</v>
          </cell>
        </row>
        <row r="974">
          <cell r="T974">
            <v>967</v>
          </cell>
          <cell r="U974" t="str">
            <v>Sembilan ratus Enam puluh Tujuh</v>
          </cell>
          <cell r="V974" t="str">
            <v xml:space="preserve">ribu </v>
          </cell>
          <cell r="W974" t="str">
            <v>ribu</v>
          </cell>
        </row>
        <row r="975">
          <cell r="T975">
            <v>968</v>
          </cell>
          <cell r="U975" t="str">
            <v>Sembilan ratus Enam puluh Delapan</v>
          </cell>
          <cell r="V975" t="str">
            <v xml:space="preserve">ribu </v>
          </cell>
          <cell r="W975" t="str">
            <v>ribu</v>
          </cell>
        </row>
        <row r="976">
          <cell r="T976">
            <v>969</v>
          </cell>
          <cell r="U976" t="str">
            <v>Sembilan ratus Enam puluh Sembilan</v>
          </cell>
          <cell r="V976" t="str">
            <v xml:space="preserve">ribu </v>
          </cell>
          <cell r="W976" t="str">
            <v>ribu</v>
          </cell>
        </row>
        <row r="977">
          <cell r="T977">
            <v>970</v>
          </cell>
          <cell r="U977" t="str">
            <v xml:space="preserve">Sembilan ratus Tujuh puluh </v>
          </cell>
          <cell r="V977" t="str">
            <v xml:space="preserve">ribu </v>
          </cell>
          <cell r="W977" t="str">
            <v>ribu</v>
          </cell>
        </row>
        <row r="978">
          <cell r="T978">
            <v>971</v>
          </cell>
          <cell r="U978" t="str">
            <v>Sembilan ratus Tujuh puluh Satu</v>
          </cell>
          <cell r="V978" t="str">
            <v xml:space="preserve">ribu </v>
          </cell>
          <cell r="W978" t="str">
            <v>ribu</v>
          </cell>
        </row>
        <row r="979">
          <cell r="T979">
            <v>972</v>
          </cell>
          <cell r="U979" t="str">
            <v>Sembilan ratus Tujuh puluh Dua</v>
          </cell>
          <cell r="V979" t="str">
            <v xml:space="preserve">ribu </v>
          </cell>
          <cell r="W979" t="str">
            <v>ribu</v>
          </cell>
        </row>
        <row r="980">
          <cell r="T980">
            <v>973</v>
          </cell>
          <cell r="U980" t="str">
            <v>Sembilan ratus Tujuh puluh Tiga</v>
          </cell>
          <cell r="V980" t="str">
            <v xml:space="preserve">ribu </v>
          </cell>
          <cell r="W980" t="str">
            <v>ribu</v>
          </cell>
        </row>
        <row r="981">
          <cell r="T981">
            <v>974</v>
          </cell>
          <cell r="U981" t="str">
            <v>Sembilan ratus Tujuh puluh Empat</v>
          </cell>
          <cell r="V981" t="str">
            <v xml:space="preserve">ribu </v>
          </cell>
          <cell r="W981" t="str">
            <v>ribu</v>
          </cell>
        </row>
        <row r="982">
          <cell r="T982">
            <v>975</v>
          </cell>
          <cell r="U982" t="str">
            <v>Sembilan ratus Tujuh puluh Lima</v>
          </cell>
          <cell r="V982" t="str">
            <v xml:space="preserve">ribu </v>
          </cell>
          <cell r="W982" t="str">
            <v>ribu</v>
          </cell>
        </row>
        <row r="983">
          <cell r="T983">
            <v>976</v>
          </cell>
          <cell r="U983" t="str">
            <v>Sembilan ratus Tujuh puluh Enam</v>
          </cell>
          <cell r="V983" t="str">
            <v xml:space="preserve">ribu </v>
          </cell>
          <cell r="W983" t="str">
            <v>ribu</v>
          </cell>
        </row>
        <row r="984">
          <cell r="T984">
            <v>977</v>
          </cell>
          <cell r="U984" t="str">
            <v>Sembilan ratus Tujuh puluh Tujuh</v>
          </cell>
          <cell r="V984" t="str">
            <v xml:space="preserve">ribu </v>
          </cell>
          <cell r="W984" t="str">
            <v>ribu</v>
          </cell>
        </row>
        <row r="985">
          <cell r="T985">
            <v>978</v>
          </cell>
          <cell r="U985" t="str">
            <v>Sembilan ratus Tujuh puluh Delapan</v>
          </cell>
          <cell r="V985" t="str">
            <v xml:space="preserve">ribu </v>
          </cell>
          <cell r="W985" t="str">
            <v>ribu</v>
          </cell>
        </row>
        <row r="986">
          <cell r="T986">
            <v>979</v>
          </cell>
          <cell r="U986" t="str">
            <v>Sembilan ratus Tujuh puluh Sembilan</v>
          </cell>
          <cell r="V986" t="str">
            <v xml:space="preserve">ribu </v>
          </cell>
          <cell r="W986" t="str">
            <v>ribu</v>
          </cell>
        </row>
        <row r="987">
          <cell r="T987">
            <v>980</v>
          </cell>
          <cell r="U987" t="str">
            <v xml:space="preserve">Sembilan ratus Delapan puluh </v>
          </cell>
          <cell r="V987" t="str">
            <v xml:space="preserve">ribu </v>
          </cell>
          <cell r="W987" t="str">
            <v>ribu</v>
          </cell>
        </row>
        <row r="988">
          <cell r="T988">
            <v>981</v>
          </cell>
          <cell r="U988" t="str">
            <v>Sembilan ratus Delapan puluh Satu</v>
          </cell>
          <cell r="V988" t="str">
            <v xml:space="preserve">ribu </v>
          </cell>
          <cell r="W988" t="str">
            <v>ribu</v>
          </cell>
        </row>
        <row r="989">
          <cell r="T989">
            <v>982</v>
          </cell>
          <cell r="U989" t="str">
            <v>Sembilan ratus Delapan puluh Dua</v>
          </cell>
          <cell r="V989" t="str">
            <v xml:space="preserve">ribu </v>
          </cell>
          <cell r="W989" t="str">
            <v>ribu</v>
          </cell>
        </row>
        <row r="990">
          <cell r="T990">
            <v>983</v>
          </cell>
          <cell r="U990" t="str">
            <v>Sembilan ratus Delapan puluh Tiga</v>
          </cell>
          <cell r="V990" t="str">
            <v xml:space="preserve">ribu </v>
          </cell>
          <cell r="W990" t="str">
            <v>ribu</v>
          </cell>
        </row>
        <row r="991">
          <cell r="T991">
            <v>984</v>
          </cell>
          <cell r="U991" t="str">
            <v>Sembilan ratus Delapan puluh Empat</v>
          </cell>
          <cell r="V991" t="str">
            <v xml:space="preserve">ribu </v>
          </cell>
          <cell r="W991" t="str">
            <v>ribu</v>
          </cell>
        </row>
        <row r="992">
          <cell r="T992">
            <v>985</v>
          </cell>
          <cell r="U992" t="str">
            <v>Sembilan ratus Delapan puluh Lima</v>
          </cell>
          <cell r="V992" t="str">
            <v xml:space="preserve">ribu </v>
          </cell>
          <cell r="W992" t="str">
            <v>ribu</v>
          </cell>
        </row>
        <row r="993">
          <cell r="T993">
            <v>986</v>
          </cell>
          <cell r="U993" t="str">
            <v>Sembilan ratus Delapan puluh Enam</v>
          </cell>
          <cell r="V993" t="str">
            <v xml:space="preserve">ribu </v>
          </cell>
          <cell r="W993" t="str">
            <v>ribu</v>
          </cell>
        </row>
        <row r="994">
          <cell r="T994">
            <v>987</v>
          </cell>
          <cell r="U994" t="str">
            <v>Sembilan ratus Delapan puluh Tujuh</v>
          </cell>
          <cell r="V994" t="str">
            <v xml:space="preserve">ribu </v>
          </cell>
          <cell r="W994" t="str">
            <v>ribu</v>
          </cell>
        </row>
        <row r="995">
          <cell r="T995">
            <v>988</v>
          </cell>
          <cell r="U995" t="str">
            <v>Sembilan ratus Delapan puluh Delapan</v>
          </cell>
          <cell r="V995" t="str">
            <v xml:space="preserve">ribu </v>
          </cell>
          <cell r="W995" t="str">
            <v>ribu</v>
          </cell>
        </row>
        <row r="996">
          <cell r="T996">
            <v>989</v>
          </cell>
          <cell r="U996" t="str">
            <v>Sembilan ratus Delapan puluh Sembilan</v>
          </cell>
          <cell r="V996" t="str">
            <v xml:space="preserve">ribu </v>
          </cell>
          <cell r="W996" t="str">
            <v>ribu</v>
          </cell>
        </row>
        <row r="997">
          <cell r="T997">
            <v>990</v>
          </cell>
          <cell r="U997" t="str">
            <v xml:space="preserve">Sembilan ratus Sembilan puluh </v>
          </cell>
          <cell r="V997" t="str">
            <v xml:space="preserve">ribu </v>
          </cell>
          <cell r="W997" t="str">
            <v>ribu</v>
          </cell>
        </row>
        <row r="998">
          <cell r="T998">
            <v>991</v>
          </cell>
          <cell r="U998" t="str">
            <v>Sembilan ratus Sembilan puluh Satu</v>
          </cell>
          <cell r="V998" t="str">
            <v xml:space="preserve">ribu </v>
          </cell>
          <cell r="W998" t="str">
            <v>ribu</v>
          </cell>
        </row>
        <row r="999">
          <cell r="T999">
            <v>992</v>
          </cell>
          <cell r="U999" t="str">
            <v>Sembilan ratus Sembilan puluh Dua</v>
          </cell>
          <cell r="V999" t="str">
            <v xml:space="preserve">ribu </v>
          </cell>
          <cell r="W999" t="str">
            <v>ribu</v>
          </cell>
        </row>
        <row r="1000">
          <cell r="T1000">
            <v>993</v>
          </cell>
          <cell r="U1000" t="str">
            <v>Sembilan ratus Sembilan puluh Tiga</v>
          </cell>
          <cell r="V1000" t="str">
            <v xml:space="preserve">ribu </v>
          </cell>
          <cell r="W1000" t="str">
            <v>ribu</v>
          </cell>
        </row>
        <row r="1001">
          <cell r="T1001">
            <v>994</v>
          </cell>
          <cell r="U1001" t="str">
            <v>Sembilan ratus Sembilan puluh Empat</v>
          </cell>
          <cell r="V1001" t="str">
            <v xml:space="preserve">ribu </v>
          </cell>
          <cell r="W1001" t="str">
            <v>ribu</v>
          </cell>
        </row>
        <row r="1002">
          <cell r="T1002">
            <v>995</v>
          </cell>
          <cell r="U1002" t="str">
            <v>Sembilan ratus Sembilan puluh Lima</v>
          </cell>
          <cell r="V1002" t="str">
            <v xml:space="preserve">ribu </v>
          </cell>
          <cell r="W1002" t="str">
            <v>ribu</v>
          </cell>
        </row>
        <row r="1003">
          <cell r="T1003">
            <v>996</v>
          </cell>
          <cell r="U1003" t="str">
            <v>Sembilan ratus Sembilan puluh Enam</v>
          </cell>
          <cell r="V1003" t="str">
            <v xml:space="preserve">ribu </v>
          </cell>
          <cell r="W1003" t="str">
            <v>ribu</v>
          </cell>
        </row>
        <row r="1004">
          <cell r="T1004">
            <v>997</v>
          </cell>
          <cell r="U1004" t="str">
            <v>Sembilan ratus Sembilan puluh Tujuh</v>
          </cell>
          <cell r="V1004" t="str">
            <v xml:space="preserve">ribu </v>
          </cell>
          <cell r="W1004" t="str">
            <v>ribu</v>
          </cell>
        </row>
        <row r="1005">
          <cell r="T1005">
            <v>998</v>
          </cell>
          <cell r="U1005" t="str">
            <v>Sembilan ratus Sembilan puluh Delapan</v>
          </cell>
          <cell r="V1005" t="str">
            <v xml:space="preserve">ribu </v>
          </cell>
          <cell r="W1005" t="str">
            <v>ribu</v>
          </cell>
        </row>
        <row r="1006">
          <cell r="T1006">
            <v>999</v>
          </cell>
          <cell r="U1006" t="str">
            <v>Sembilan ratus Sembilan puluh Sembilan</v>
          </cell>
          <cell r="V1006" t="str">
            <v xml:space="preserve">ribu </v>
          </cell>
          <cell r="W1006" t="str">
            <v>ribu</v>
          </cell>
        </row>
        <row r="1007">
          <cell r="T1007">
            <v>1000</v>
          </cell>
          <cell r="U1007" t="str">
            <v>SERIBU</v>
          </cell>
        </row>
        <row r="1008">
          <cell r="T1008" t="str">
            <v>001</v>
          </cell>
          <cell r="U1008" t="str">
            <v>SE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List"/>
      <sheetName val="Indust-Cust"/>
      <sheetName val="CD-Cust"/>
      <sheetName val="AREA Ver5"/>
      <sheetName val="CUST_ORD"/>
      <sheetName val="List Area"/>
      <sheetName val="List Truck"/>
      <sheetName val="Code Instruction"/>
      <sheetName val="KPB"/>
      <sheetName val="2002"/>
      <sheetName val="C100-KICK"/>
      <sheetName val="Rekap All 2010 sem I"/>
      <sheetName val="Sheet8"/>
      <sheetName val="BUDGET_1999"/>
      <sheetName val="tabel"/>
      <sheetName val="Assump"/>
      <sheetName val="FIXED FLOAT"/>
      <sheetName val="COSTSALES"/>
      <sheetName val="AREA_Ver5"/>
      <sheetName val="List_Area"/>
      <sheetName val="List_Truck"/>
      <sheetName val="Code_Instruction"/>
      <sheetName val="PABRIK (2)"/>
      <sheetName val="% Lbr vs GP"/>
      <sheetName val="Matrix Model"/>
      <sheetName val="PK RM"/>
      <sheetName val="t"/>
      <sheetName val="HONDA"/>
      <sheetName val="ocean voyage"/>
      <sheetName val="#REF!"/>
      <sheetName val="OPR-99"/>
      <sheetName val="AREA_Ver51"/>
      <sheetName val="List_Area1"/>
      <sheetName val="List_Truck1"/>
      <sheetName val="Code_Instruction1"/>
      <sheetName val="Rekap_All_2010_sem_I"/>
      <sheetName val="PABRIK_(2)"/>
      <sheetName val="%_Lbr_vs_GP"/>
      <sheetName val="FIXED_FLOAT"/>
      <sheetName val="Matrix_Model"/>
      <sheetName val="PK_RM"/>
      <sheetName val="DATA"/>
      <sheetName val="Cash Flow _2_"/>
      <sheetName val="ACCRUALS"/>
      <sheetName val="Mar"/>
      <sheetName val="CUST_LIST-0501"/>
      <sheetName val="PL"/>
      <sheetName val="MCOST1"/>
      <sheetName val="Mgu 3"/>
      <sheetName val="Mgu 4"/>
      <sheetName val="1 Rekap Pemupukan"/>
      <sheetName val="3.NORMA_HK"/>
      <sheetName val="PKS"/>
      <sheetName val="JLSNER-HD99_"/>
      <sheetName val="Cost Ctr"/>
      <sheetName val="Account"/>
      <sheetName val="Asumsi"/>
      <sheetName val="data-hujan"/>
      <sheetName val="02"/>
      <sheetName val="Contract"/>
      <sheetName val="EngineGas"/>
      <sheetName val="Input"/>
      <sheetName val="PSC"/>
      <sheetName val="General Assumption"/>
      <sheetName val="EngineOil"/>
      <sheetName val="MASTER"/>
      <sheetName val="FISIK RAB 2000"/>
      <sheetName val="JE"/>
      <sheetName val="BAL_SH _1_"/>
      <sheetName val="U-3.1.1 telephone"/>
      <sheetName val="U-3.1.3 travel"/>
      <sheetName val="Rekap"/>
      <sheetName val="Reklpj"/>
      <sheetName val="Lembar 1 ( Kantor )"/>
      <sheetName val="PK"/>
      <sheetName val="Lembar_1_(_Kantor_)"/>
      <sheetName val="List PT"/>
    </sheetNames>
    <sheetDataSet>
      <sheetData sheetId="0">
        <row r="2">
          <cell r="B2" t="str">
            <v>ABADI BARINDO AUTOTECH</v>
          </cell>
        </row>
        <row r="3">
          <cell r="B3" t="str">
            <v>ABADI BARINDO AUTOTECH</v>
          </cell>
        </row>
        <row r="4">
          <cell r="B4" t="str">
            <v>ACCASIA NUSANTARA INDAH</v>
          </cell>
        </row>
        <row r="5">
          <cell r="B5" t="str">
            <v>ACE PROTRANTS</v>
          </cell>
        </row>
        <row r="6">
          <cell r="B6" t="str">
            <v>ADIRA SEMESTA</v>
          </cell>
        </row>
        <row r="7">
          <cell r="B7" t="str">
            <v>ADIWIRA PRESISI INDUSTRI</v>
          </cell>
        </row>
        <row r="8">
          <cell r="B8" t="str">
            <v>AFI FARMA</v>
          </cell>
        </row>
        <row r="9">
          <cell r="B9" t="str">
            <v>AICHI FORGING INDONESIA</v>
          </cell>
        </row>
        <row r="10">
          <cell r="B10" t="str">
            <v>AICHI KAIUN</v>
          </cell>
        </row>
        <row r="11">
          <cell r="B11" t="str">
            <v>AIDA STAMPING TECHNOLOGY</v>
          </cell>
        </row>
        <row r="12">
          <cell r="B12" t="str">
            <v xml:space="preserve">AISAN NASMOCO INDUSTRI </v>
          </cell>
        </row>
        <row r="13">
          <cell r="B13" t="str">
            <v>AISIN INDONESIA</v>
          </cell>
        </row>
        <row r="14">
          <cell r="B14" t="str">
            <v>ALAS MAS BERKAT UTAMA</v>
          </cell>
        </row>
        <row r="15">
          <cell r="B15" t="str">
            <v>ALAS PETALA MAKMUR</v>
          </cell>
        </row>
        <row r="16">
          <cell r="B16" t="str">
            <v>AMANO INDONESIA</v>
          </cell>
        </row>
        <row r="17">
          <cell r="B17" t="str">
            <v>AMAZONE</v>
          </cell>
        </row>
        <row r="18">
          <cell r="B18" t="str">
            <v>ANEKA KOMKAR UTAMA</v>
          </cell>
        </row>
        <row r="19">
          <cell r="B19" t="str">
            <v>ANUGERAH BUMINUSANTARA ABADI</v>
          </cell>
        </row>
        <row r="20">
          <cell r="B20" t="str">
            <v>ANUGERAH MULIA PERKASA</v>
          </cell>
        </row>
        <row r="21">
          <cell r="B21" t="str">
            <v>ANUGERAH TEXINDOTAMA</v>
          </cell>
        </row>
        <row r="22">
          <cell r="B22" t="str">
            <v>ARAI RUBBER SEAL INDONESIA</v>
          </cell>
        </row>
        <row r="23">
          <cell r="B23" t="str">
            <v>ARMSTRONG INDUSTRI INDONESIA</v>
          </cell>
        </row>
        <row r="24">
          <cell r="B24" t="str">
            <v>ARTOKAYA INDONESIA</v>
          </cell>
        </row>
        <row r="25">
          <cell r="B25" t="str">
            <v>ASAHI</v>
          </cell>
        </row>
        <row r="26">
          <cell r="B26" t="str">
            <v>ASMO INDONESIA</v>
          </cell>
        </row>
        <row r="27">
          <cell r="B27" t="str">
            <v>ASNO HORIE INDONESIA</v>
          </cell>
        </row>
        <row r="28">
          <cell r="B28" t="str">
            <v>ASTRA DAIHATSU MOTOR</v>
          </cell>
        </row>
        <row r="29">
          <cell r="B29" t="str">
            <v>ASTRA FRANCE MOTOR</v>
          </cell>
        </row>
        <row r="30">
          <cell r="B30" t="str">
            <v>ASTRA HONDA MOTOR</v>
          </cell>
        </row>
        <row r="31">
          <cell r="B31" t="str">
            <v>ASTRA INTERNASIONAL</v>
          </cell>
        </row>
        <row r="32">
          <cell r="B32" t="str">
            <v>ASTRA OTOPARTS Tbk</v>
          </cell>
        </row>
        <row r="33">
          <cell r="B33" t="str">
            <v>ASTRA OTOPARTS Tbk. Div. Nusa Metal</v>
          </cell>
        </row>
        <row r="34">
          <cell r="B34" t="str">
            <v>AT INDONESIA</v>
          </cell>
        </row>
        <row r="35">
          <cell r="B35" t="str">
            <v>ATSUMI INDONESIA</v>
          </cell>
        </row>
        <row r="36">
          <cell r="B36" t="str">
            <v>AUTO EURO INDONESIA</v>
          </cell>
        </row>
        <row r="37">
          <cell r="B37" t="str">
            <v>AUTOPAINT INDONESIA</v>
          </cell>
        </row>
        <row r="38">
          <cell r="B38" t="str">
            <v>BAFCO</v>
          </cell>
        </row>
        <row r="39">
          <cell r="B39" t="str">
            <v>BAKOM METAL INDUSTRI</v>
          </cell>
        </row>
        <row r="40">
          <cell r="B40" t="str">
            <v>BANGGAI SENTRAL SHRIMP</v>
          </cell>
        </row>
        <row r="41">
          <cell r="B41" t="str">
            <v>BANGKOK FREIGHT</v>
          </cell>
        </row>
        <row r="42">
          <cell r="B42" t="str">
            <v>BETSO TEX</v>
          </cell>
        </row>
        <row r="43">
          <cell r="B43" t="str">
            <v>BHINEKA KARYA MANUNGGAL</v>
          </cell>
        </row>
        <row r="44">
          <cell r="B44" t="str">
            <v xml:space="preserve">BHINEKA KARYA MANUNGGAL </v>
          </cell>
        </row>
        <row r="45">
          <cell r="B45" t="str">
            <v>BHINEKA USADA RAYA</v>
          </cell>
        </row>
        <row r="46">
          <cell r="B46" t="str">
            <v>BINA RUKUN JAYA</v>
          </cell>
        </row>
        <row r="47">
          <cell r="B47" t="str">
            <v>BINTANG MAS</v>
          </cell>
        </row>
        <row r="48">
          <cell r="B48" t="str">
            <v>BIRINA MD</v>
          </cell>
        </row>
        <row r="49">
          <cell r="B49" t="str">
            <v>BLUMORPHO CIPTA MEDIA</v>
          </cell>
        </row>
        <row r="50">
          <cell r="B50" t="str">
            <v>BROADWAY DHARMALA P.</v>
          </cell>
        </row>
        <row r="51">
          <cell r="B51" t="str">
            <v>BUKAKA FORGING INDUSTRI</v>
          </cell>
        </row>
        <row r="52">
          <cell r="B52" t="str">
            <v>BUMI WIJAYA INDAH KENCANA</v>
          </cell>
        </row>
        <row r="53">
          <cell r="B53" t="str">
            <v>Cahaya Benteng Mas</v>
          </cell>
        </row>
        <row r="54">
          <cell r="B54" t="str">
            <v>CAMPURAN</v>
          </cell>
        </row>
        <row r="55">
          <cell r="B55" t="str">
            <v>CARREFOUR INDONESIA</v>
          </cell>
        </row>
        <row r="56">
          <cell r="B56" t="str">
            <v>CATUR AMAN SEJATI</v>
          </cell>
        </row>
        <row r="57">
          <cell r="B57" t="str">
            <v>CATUR BOGA PRATAMA</v>
          </cell>
        </row>
        <row r="58">
          <cell r="B58" t="str">
            <v>CATUR MANDARAKSA M</v>
          </cell>
        </row>
        <row r="59">
          <cell r="B59" t="str">
            <v>CENTRAL SOLE AGENCY</v>
          </cell>
        </row>
        <row r="60">
          <cell r="B60" t="str">
            <v>CENTURY BATTERIES INDONESIA LTD.</v>
          </cell>
        </row>
        <row r="61">
          <cell r="B61" t="str">
            <v>CENTURY TEXTILE INDUSTRY Tbk</v>
          </cell>
        </row>
        <row r="62">
          <cell r="B62" t="str">
            <v>CHAKRAPRIMA GITANUSA</v>
          </cell>
        </row>
        <row r="63">
          <cell r="B63" t="str">
            <v>CHANDRA ASRI PETROCHEMICAL</v>
          </cell>
        </row>
        <row r="64">
          <cell r="B64" t="str">
            <v>CHUHATSU INDONESIA</v>
          </cell>
        </row>
        <row r="65">
          <cell r="B65" t="str">
            <v>CIPTA MANDIRI WIRASAKTI</v>
          </cell>
        </row>
        <row r="66">
          <cell r="B66" t="str">
            <v>CIPTA SEKSAMA INDONESIA</v>
          </cell>
        </row>
        <row r="67">
          <cell r="B67" t="str">
            <v>CITRA BOGA PRATAMA</v>
          </cell>
        </row>
        <row r="68">
          <cell r="B68" t="str">
            <v>CITRA SARANA MEDIA</v>
          </cell>
        </row>
        <row r="69">
          <cell r="B69" t="str">
            <v>CITRA SWADAYA LOKA</v>
          </cell>
        </row>
        <row r="70">
          <cell r="B70" t="str">
            <v>CV.DISTINDO SEJAHTERA INDONESIA</v>
          </cell>
        </row>
        <row r="71">
          <cell r="B71" t="str">
            <v>CV.SUMATRA JAYA</v>
          </cell>
        </row>
        <row r="72">
          <cell r="B72" t="str">
            <v>DAIKEN</v>
          </cell>
        </row>
        <row r="73">
          <cell r="B73" t="str">
            <v>DAISEN WOOD FRAME</v>
          </cell>
        </row>
        <row r="74">
          <cell r="B74" t="str">
            <v>DNANADIPA</v>
          </cell>
        </row>
        <row r="75">
          <cell r="B75" t="str">
            <v>DAYA ADIRA MUSTIKA</v>
          </cell>
        </row>
        <row r="76">
          <cell r="B76" t="str">
            <v>DAYUP INDO</v>
          </cell>
        </row>
        <row r="77">
          <cell r="B77" t="str">
            <v>DISTINDO SEJAHTERA INDONESIA</v>
          </cell>
        </row>
        <row r="78">
          <cell r="B78" t="str">
            <v>DENSO INDONESIA CORPORATION</v>
          </cell>
        </row>
        <row r="79">
          <cell r="B79" t="str">
            <v>DHARMA POLIMETAL</v>
          </cell>
        </row>
        <row r="80">
          <cell r="B80" t="str">
            <v>DHARMESTA</v>
          </cell>
        </row>
        <row r="81">
          <cell r="B81" t="str">
            <v>DNP INDONESIA</v>
          </cell>
        </row>
        <row r="82">
          <cell r="B82" t="str">
            <v>DOMINI</v>
          </cell>
        </row>
        <row r="83">
          <cell r="B83" t="str">
            <v>DONG JIN INDONESIA</v>
          </cell>
        </row>
        <row r="84">
          <cell r="B84" t="str">
            <v>DUPALINDO PERKASA</v>
          </cell>
        </row>
        <row r="85">
          <cell r="B85" t="str">
            <v>DWI BINA UTAMA</v>
          </cell>
        </row>
        <row r="86">
          <cell r="B86" t="str">
            <v>DWIMA SENTOSA INDONESIA</v>
          </cell>
        </row>
        <row r="87">
          <cell r="B87" t="str">
            <v>DYNEA OIL</v>
          </cell>
        </row>
        <row r="88">
          <cell r="B88" t="str">
            <v>EDS MANUFACTURING INDONESIA</v>
          </cell>
        </row>
        <row r="89">
          <cell r="B89" t="str">
            <v>ELEKTRINDO NUSANTARA</v>
          </cell>
        </row>
        <row r="90">
          <cell r="B90" t="str">
            <v>FEDERAL IZUMI MFG.</v>
          </cell>
        </row>
        <row r="91">
          <cell r="B91" t="str">
            <v>FIONI JAYA</v>
          </cell>
        </row>
        <row r="92">
          <cell r="B92" t="str">
            <v>FORD MOTOR INDONESIA</v>
          </cell>
        </row>
        <row r="93">
          <cell r="B93" t="str">
            <v>FORD MOTOR INDONESIA</v>
          </cell>
        </row>
        <row r="94">
          <cell r="B94" t="str">
            <v>FSCM MANUFACTURING INDONESIA</v>
          </cell>
        </row>
        <row r="95">
          <cell r="B95" t="str">
            <v>FUJI PRESISI</v>
          </cell>
        </row>
        <row r="96">
          <cell r="B96" t="str">
            <v>FUKOKU TOKAI RUBBER INDONESIA</v>
          </cell>
        </row>
        <row r="97">
          <cell r="B97" t="str">
            <v>GAC SAMUDRA LOGISTICS</v>
          </cell>
        </row>
        <row r="98">
          <cell r="B98" t="str">
            <v>GADING MAS</v>
          </cell>
        </row>
        <row r="99">
          <cell r="B99" t="str">
            <v>GATRA PIRANTI GAHARI</v>
          </cell>
        </row>
        <row r="100">
          <cell r="B100" t="str">
            <v>GELOMBANG TRANSKENCANA</v>
          </cell>
        </row>
        <row r="101">
          <cell r="B101" t="str">
            <v>GEMALA GROUP</v>
          </cell>
        </row>
        <row r="102">
          <cell r="B102" t="str">
            <v>GISTEX</v>
          </cell>
        </row>
        <row r="103">
          <cell r="B103" t="str">
            <v>GLOBAL CERINDO</v>
          </cell>
        </row>
        <row r="104">
          <cell r="B104" t="str">
            <v>GOOD SERVICE INDONESIA</v>
          </cell>
        </row>
        <row r="105">
          <cell r="B105" t="str">
            <v>GOTO KOREA</v>
          </cell>
        </row>
        <row r="106">
          <cell r="B106" t="str">
            <v>GS BATTERY INC.</v>
          </cell>
        </row>
        <row r="107">
          <cell r="B107" t="str">
            <v>GUNA SENAPUTRA SEJAHTERA</v>
          </cell>
        </row>
        <row r="108">
          <cell r="B108" t="str">
            <v>GUNUNG SLAMAT</v>
          </cell>
        </row>
        <row r="109">
          <cell r="B109" t="str">
            <v>HANAQUA INDUSTRIAL CORPINDO</v>
          </cell>
        </row>
        <row r="110">
          <cell r="B110" t="str">
            <v>HANARI</v>
          </cell>
        </row>
        <row r="111">
          <cell r="B111" t="str">
            <v>HARLI DUNIA INDAH</v>
          </cell>
        </row>
        <row r="112">
          <cell r="B112" t="str">
            <v>HARNESSTINDO PERSADA</v>
          </cell>
        </row>
        <row r="113">
          <cell r="B113" t="str">
            <v>HENG HUAT INDUSTRIES IND.</v>
          </cell>
        </row>
        <row r="114">
          <cell r="B114" t="str">
            <v>HERO</v>
          </cell>
        </row>
        <row r="115">
          <cell r="B115" t="str">
            <v>HEXINDO ADIPERKASA</v>
          </cell>
        </row>
        <row r="116">
          <cell r="B116" t="str">
            <v>HIMALAYA TUNAS TEXINDO</v>
          </cell>
        </row>
        <row r="117">
          <cell r="B117" t="str">
            <v>HOKOMEGA TRANSPORTAMA</v>
          </cell>
        </row>
        <row r="118">
          <cell r="B118" t="str">
            <v>HONDA TRADING INDONESIA</v>
          </cell>
        </row>
        <row r="119">
          <cell r="B119" t="str">
            <v>I-LOGISTICS BALTRANS INDONESIA</v>
          </cell>
        </row>
        <row r="120">
          <cell r="B120" t="str">
            <v>INDOBUANA AUTO RAYA</v>
          </cell>
        </row>
        <row r="121">
          <cell r="B121" t="str">
            <v>INDOKARLO PERKASA</v>
          </cell>
        </row>
        <row r="122">
          <cell r="B122" t="str">
            <v>INDOKEMAS SUKSES MAKMUR</v>
          </cell>
        </row>
        <row r="123">
          <cell r="B123" t="str">
            <v>INDOMOBIL BHUPALA</v>
          </cell>
        </row>
        <row r="124">
          <cell r="B124" t="str">
            <v>INDONESIA SMELTHING TECH</v>
          </cell>
        </row>
        <row r="125">
          <cell r="B125" t="str">
            <v>INDUSTIRA</v>
          </cell>
        </row>
        <row r="126">
          <cell r="B126" t="str">
            <v>INJAKAYU TERPADU</v>
          </cell>
        </row>
        <row r="127">
          <cell r="B127" t="str">
            <v>INKOASKU</v>
          </cell>
        </row>
        <row r="128">
          <cell r="B128" t="str">
            <v>INTI ABADI KEMASINDO</v>
          </cell>
        </row>
        <row r="129">
          <cell r="B129" t="str">
            <v>INTI GANDA PERDANA</v>
          </cell>
        </row>
        <row r="130">
          <cell r="B130" t="str">
            <v>IRC INOAC INDONESIA</v>
          </cell>
        </row>
        <row r="131">
          <cell r="B131" t="str">
            <v>ISTANA ARGO KENCANA</v>
          </cell>
        </row>
        <row r="132">
          <cell r="B132" t="str">
            <v>IWATA INDONESIA</v>
          </cell>
        </row>
        <row r="133">
          <cell r="B133" t="str">
            <v>JAKARTA SEREAL</v>
          </cell>
        </row>
        <row r="134">
          <cell r="B134" t="str">
            <v>JAYA INDAH CASTING.</v>
          </cell>
        </row>
        <row r="135">
          <cell r="B135" t="str">
            <v>KANEBO INDONESIA</v>
          </cell>
        </row>
        <row r="136">
          <cell r="B136" t="str">
            <v>KARUNIA KASIH ABADI</v>
          </cell>
        </row>
        <row r="137">
          <cell r="B137" t="str">
            <v>KARYA CIPTA UNGGUL NUSANTARA</v>
          </cell>
        </row>
        <row r="138">
          <cell r="B138" t="str">
            <v>KARYA SUMIDEN INDONESIA</v>
          </cell>
        </row>
        <row r="139">
          <cell r="B139" t="str">
            <v>KARYA SUTORINDO</v>
          </cell>
        </row>
        <row r="140">
          <cell r="B140" t="str">
            <v>KARYASARANA KERTASINDO</v>
          </cell>
        </row>
        <row r="141">
          <cell r="B141" t="str">
            <v>KATOLEC INDONESIA</v>
          </cell>
        </row>
        <row r="142">
          <cell r="B142" t="str">
            <v>KATSUSHIRO INDONESIA</v>
          </cell>
        </row>
        <row r="143">
          <cell r="B143" t="str">
            <v>KAWASAKI MOTOR INDONESIA</v>
          </cell>
        </row>
        <row r="144">
          <cell r="B144" t="str">
            <v>KERISMAS WITIKCO MAKMUR</v>
          </cell>
        </row>
        <row r="145">
          <cell r="B145" t="str">
            <v>KIA MOTOR</v>
          </cell>
        </row>
        <row r="146">
          <cell r="B146" t="str">
            <v>KIMBERLY</v>
          </cell>
        </row>
        <row r="147">
          <cell r="B147" t="str">
            <v>KINTETSU WORLD EXPRESS INDONESIA</v>
          </cell>
        </row>
        <row r="148">
          <cell r="B148" t="str">
            <v>KIRANA PASIFIC</v>
          </cell>
        </row>
        <row r="149">
          <cell r="B149" t="str">
            <v>KOMATSU INDONESIA, tbk</v>
          </cell>
        </row>
        <row r="150">
          <cell r="B150" t="str">
            <v>KOMPONEN FUTABA NUSAPERSADA</v>
          </cell>
        </row>
        <row r="151">
          <cell r="B151" t="str">
            <v>KONTROL RAGAM INDONESIA</v>
          </cell>
        </row>
        <row r="152">
          <cell r="B152" t="str">
            <v>KRAKATAU STEEL</v>
          </cell>
        </row>
        <row r="153">
          <cell r="B153" t="str">
            <v>KYORAKU BLOWMOLDING INDONESIA</v>
          </cell>
        </row>
        <row r="154">
          <cell r="B154" t="str">
            <v>L I T</v>
          </cell>
        </row>
        <row r="155">
          <cell r="B155" t="str">
            <v>LAZUARDI RUKUN PERKASA</v>
          </cell>
        </row>
        <row r="156">
          <cell r="B156" t="str">
            <v>LESTARINDO</v>
          </cell>
        </row>
        <row r="157">
          <cell r="B157" t="str">
            <v>LNS EXPRESS</v>
          </cell>
        </row>
        <row r="158">
          <cell r="B158" t="str">
            <v>LUKMAN KHARISMA BUANA</v>
          </cell>
        </row>
        <row r="159">
          <cell r="B159" t="str">
            <v>MAERSK LOGISTICS INDONESIA</v>
          </cell>
        </row>
        <row r="160">
          <cell r="B160" t="str">
            <v>MAHARANI KREASI</v>
          </cell>
        </row>
        <row r="161">
          <cell r="B161" t="str">
            <v>MARUMO INDONESIA</v>
          </cell>
        </row>
        <row r="162">
          <cell r="B162" t="str">
            <v>MATTEL INDONESIA</v>
          </cell>
        </row>
        <row r="163">
          <cell r="B163" t="str">
            <v>MAZDA</v>
          </cell>
        </row>
        <row r="164">
          <cell r="B164" t="str">
            <v>MEGA MENARA KENCANA</v>
          </cell>
        </row>
        <row r="165">
          <cell r="B165" t="str">
            <v>MENARA TERUS MAKMUR</v>
          </cell>
        </row>
        <row r="166">
          <cell r="B166" t="str">
            <v>MERRY NY</v>
          </cell>
        </row>
        <row r="167">
          <cell r="B167" t="str">
            <v>MERZ &amp; ASSOCIATED</v>
          </cell>
        </row>
        <row r="168">
          <cell r="B168" t="str">
            <v>METAL ONE</v>
          </cell>
        </row>
        <row r="169">
          <cell r="B169" t="str">
            <v>METEC</v>
          </cell>
        </row>
        <row r="170">
          <cell r="B170" t="str">
            <v>M-I INDONESIA</v>
          </cell>
        </row>
        <row r="171">
          <cell r="B171" t="str">
            <v>M-I PRODUCTION CHEMICALS INDONESIA</v>
          </cell>
        </row>
        <row r="172">
          <cell r="B172" t="str">
            <v>MIDAS</v>
          </cell>
        </row>
        <row r="173">
          <cell r="B173" t="str">
            <v>MILENIA LINTAS TRANS</v>
          </cell>
        </row>
        <row r="174">
          <cell r="B174" t="str">
            <v>MINO CARPET</v>
          </cell>
        </row>
        <row r="175">
          <cell r="B175" t="str">
            <v>MIRAITECH CIPTA MACHINERY</v>
          </cell>
        </row>
        <row r="176">
          <cell r="B176" t="str">
            <v>MITRA TOYOTAKA INDONESIA</v>
          </cell>
        </row>
        <row r="177">
          <cell r="B177" t="str">
            <v>MKT KALIBARU</v>
          </cell>
        </row>
        <row r="178">
          <cell r="B178" t="str">
            <v>MM LOGISTIC</v>
          </cell>
        </row>
        <row r="179">
          <cell r="B179" t="str">
            <v>MR. EDDY KOROMPIS</v>
          </cell>
        </row>
        <row r="180">
          <cell r="B180" t="str">
            <v>MTCON BANDUNG</v>
          </cell>
        </row>
        <row r="181">
          <cell r="B181" t="str">
            <v>MULTI CONTAINER</v>
          </cell>
        </row>
        <row r="182">
          <cell r="B182" t="str">
            <v>MULTI MECHSINDO INDUSTRIES</v>
          </cell>
        </row>
        <row r="183">
          <cell r="B183" t="str">
            <v>MULTI RETAILINDO</v>
          </cell>
        </row>
        <row r="184">
          <cell r="B184" t="str">
            <v>MULTI SAKA ABADI</v>
          </cell>
        </row>
        <row r="185">
          <cell r="B185" t="str">
            <v>MULTIDATA RANCANA PRIMA</v>
          </cell>
        </row>
        <row r="186">
          <cell r="B186" t="str">
            <v>MUTIARA HABEMINDO ROTAN</v>
          </cell>
        </row>
        <row r="187">
          <cell r="B187" t="str">
            <v>NANCY CITRA FANTASI</v>
          </cell>
        </row>
        <row r="188">
          <cell r="B188" t="str">
            <v>NASA JAYA</v>
          </cell>
        </row>
        <row r="189">
          <cell r="B189" t="str">
            <v>NATIONAL GOBEL</v>
          </cell>
        </row>
        <row r="190">
          <cell r="B190" t="str">
            <v>NEC INDONESIA</v>
          </cell>
        </row>
        <row r="191">
          <cell r="B191" t="str">
            <v>NES</v>
          </cell>
        </row>
        <row r="192">
          <cell r="B192" t="str">
            <v>NEW RATNA MOTOR</v>
          </cell>
        </row>
        <row r="193">
          <cell r="B193" t="str">
            <v>NEW WAVE</v>
          </cell>
        </row>
        <row r="194">
          <cell r="B194" t="str">
            <v>NHK GASKET INDONESIA</v>
          </cell>
        </row>
        <row r="195">
          <cell r="B195" t="str">
            <v>NIHON ETCHING INDONESIA</v>
          </cell>
        </row>
        <row r="196">
          <cell r="B196" t="str">
            <v>NIHON SEIKI INDONESIA</v>
          </cell>
        </row>
        <row r="197">
          <cell r="B197" t="str">
            <v>NIPPON EXPRESS INDONESIA</v>
          </cell>
        </row>
        <row r="198">
          <cell r="B198" t="str">
            <v>NIPPON KONPO INDONESIA</v>
          </cell>
        </row>
        <row r="199">
          <cell r="B199" t="str">
            <v>NISSAN MOTOR DISTRIBUTOR INDONESIA</v>
          </cell>
        </row>
        <row r="200">
          <cell r="B200" t="str">
            <v>NISSAN MOTOR INDONESIA</v>
          </cell>
        </row>
        <row r="201">
          <cell r="B201" t="str">
            <v>NISSAN MOTOR INDONESIA</v>
          </cell>
        </row>
        <row r="202">
          <cell r="B202" t="str">
            <v>NNR PRIMA GLOBAL LOGISTICS INDONESIA</v>
          </cell>
        </row>
        <row r="203">
          <cell r="B203" t="str">
            <v>NPLI-FMI</v>
          </cell>
        </row>
        <row r="204">
          <cell r="B204" t="str">
            <v>NPLI-GEMALA GROUP</v>
          </cell>
        </row>
        <row r="205">
          <cell r="B205" t="str">
            <v>NPLI-MILKRUN</v>
          </cell>
        </row>
        <row r="206">
          <cell r="B206" t="str">
            <v xml:space="preserve">NPLI-NIHON SEIKI </v>
          </cell>
        </row>
        <row r="207">
          <cell r="B207" t="str">
            <v>NPLI-P&amp;G</v>
          </cell>
        </row>
        <row r="208">
          <cell r="B208" t="str">
            <v>NPLI-PUNINAR SHIPING</v>
          </cell>
        </row>
        <row r="209">
          <cell r="B209" t="str">
            <v>NPLI-REPO</v>
          </cell>
        </row>
        <row r="210">
          <cell r="B210" t="str">
            <v>NPLI-SUGITY CREATIVES</v>
          </cell>
        </row>
        <row r="211">
          <cell r="B211" t="str">
            <v>NPLI-TMMIN</v>
          </cell>
        </row>
        <row r="212">
          <cell r="B212" t="str">
            <v>NPLI-TOYOTA TSUSHO LOGISTIC CENTER</v>
          </cell>
        </row>
        <row r="213">
          <cell r="B213" t="str">
            <v>NUSA KEIHIN INDONESIA</v>
          </cell>
        </row>
        <row r="214">
          <cell r="B214" t="str">
            <v>NUSA METAL</v>
          </cell>
        </row>
        <row r="215">
          <cell r="B215" t="str">
            <v>NUSA TOYOTETSU CORPORATION</v>
          </cell>
        </row>
        <row r="216">
          <cell r="B216" t="str">
            <v>NUSAHADI CITRAHARMONIS</v>
          </cell>
        </row>
        <row r="217">
          <cell r="B217" t="str">
            <v>NYK PUNINAR LOGISTIC INDONESIA</v>
          </cell>
        </row>
        <row r="218">
          <cell r="B218" t="str">
            <v>OCHIAI MENARA INDONESIA</v>
          </cell>
        </row>
        <row r="219">
          <cell r="B219" t="str">
            <v>ORDER KHUSUS</v>
          </cell>
        </row>
        <row r="220">
          <cell r="B220" t="str">
            <v>PAKOAKUINA</v>
          </cell>
        </row>
        <row r="221">
          <cell r="B221" t="str">
            <v>PALINGDA NASIONAL</v>
          </cell>
        </row>
        <row r="222">
          <cell r="B222" t="str">
            <v>PANASONIC</v>
          </cell>
        </row>
        <row r="223">
          <cell r="B223" t="str">
            <v>PANDU SIWI</v>
          </cell>
        </row>
        <row r="224">
          <cell r="B224" t="str">
            <v>PANTJA MOTOR</v>
          </cell>
        </row>
        <row r="225">
          <cell r="B225" t="str">
            <v>PELAYARAN SEJATI</v>
          </cell>
        </row>
        <row r="226">
          <cell r="B226" t="str">
            <v>PIRELLI CABLES INDUSTRY</v>
          </cell>
        </row>
        <row r="227">
          <cell r="B227" t="str">
            <v>POCARI SWEAT</v>
          </cell>
        </row>
        <row r="228">
          <cell r="B228" t="str">
            <v>POLICONTINDO NUSA</v>
          </cell>
        </row>
        <row r="229">
          <cell r="B229" t="str">
            <v>POSMI STEEL INDONESIA</v>
          </cell>
        </row>
        <row r="230">
          <cell r="B230" t="str">
            <v>PRIMA INTERNATIONAL CARGO</v>
          </cell>
        </row>
        <row r="231">
          <cell r="B231" t="str">
            <v>PROCTER &amp; GAMBLE HOME PRODUCTS INDONESIA</v>
          </cell>
        </row>
        <row r="232">
          <cell r="B232" t="str">
            <v>PRONICOL RAMA MAJU</v>
          </cell>
        </row>
        <row r="233">
          <cell r="B233" t="str">
            <v>PUNINAR JAYA</v>
          </cell>
        </row>
        <row r="234">
          <cell r="B234" t="str">
            <v>PUNINAR SHIPPING</v>
          </cell>
        </row>
        <row r="235">
          <cell r="B235" t="str">
            <v>PURATOS INDONESIA</v>
          </cell>
        </row>
        <row r="236">
          <cell r="B236" t="str">
            <v>PURNA SENTANA WAHANA</v>
          </cell>
        </row>
        <row r="237">
          <cell r="B237" t="str">
            <v>PUSAKA BAHARI MANDIRI</v>
          </cell>
        </row>
        <row r="238">
          <cell r="B238" t="str">
            <v>RECKITT BENCKISER INDONESIA</v>
          </cell>
        </row>
        <row r="239">
          <cell r="B239" t="str">
            <v>RUTHERFORD</v>
          </cell>
        </row>
        <row r="240">
          <cell r="B240" t="str">
            <v>S&amp;A ENGINEERING</v>
          </cell>
        </row>
        <row r="241">
          <cell r="B241" t="str">
            <v>SADAR</v>
          </cell>
        </row>
        <row r="242">
          <cell r="B242" t="str">
            <v>SAGATEKNINDO</v>
          </cell>
        </row>
        <row r="243">
          <cell r="B243" t="str">
            <v>SAKURA BINTARA PERSADA</v>
          </cell>
        </row>
        <row r="244">
          <cell r="B244" t="str">
            <v>SAM JAYA INTINUSA</v>
          </cell>
        </row>
        <row r="245">
          <cell r="B245" t="str">
            <v>SANKEN ARGADWIJA</v>
          </cell>
        </row>
        <row r="246">
          <cell r="B246" t="str">
            <v>SANKEN INDONESIA</v>
          </cell>
        </row>
        <row r="247">
          <cell r="B247" t="str">
            <v>SANKYU INDONESIA INT'L</v>
          </cell>
        </row>
        <row r="248">
          <cell r="B248" t="str">
            <v>SANTOSO TEKNINDO</v>
          </cell>
        </row>
        <row r="249">
          <cell r="B249" t="str">
            <v>SANYO COMPRESOR</v>
          </cell>
        </row>
        <row r="250">
          <cell r="B250" t="str">
            <v>SANYO SPECIAL STEEL INDONESIA</v>
          </cell>
        </row>
        <row r="251">
          <cell r="B251" t="str">
            <v>SARANA RAYA</v>
          </cell>
        </row>
        <row r="252">
          <cell r="B252" t="str">
            <v>SARANA STEEL</v>
          </cell>
        </row>
        <row r="253">
          <cell r="B253" t="str">
            <v>SEKAWAN PUTRA MAKMUR</v>
          </cell>
        </row>
        <row r="254">
          <cell r="B254" t="str">
            <v>SEKISO INDUSTRIES INDONESIA</v>
          </cell>
        </row>
        <row r="255">
          <cell r="B255" t="str">
            <v>SELTECH UTAMA</v>
          </cell>
        </row>
        <row r="256">
          <cell r="B256" t="str">
            <v>SEMARANG MAKMUR</v>
          </cell>
        </row>
        <row r="257">
          <cell r="B257" t="str">
            <v>SENTIETY</v>
          </cell>
        </row>
        <row r="258">
          <cell r="B258" t="str">
            <v>SENSHU SAKURA TEX INDONESIA.</v>
          </cell>
        </row>
        <row r="259">
          <cell r="B259" t="str">
            <v>SENTRAL SARI WINDU</v>
          </cell>
        </row>
        <row r="260">
          <cell r="B260" t="str">
            <v>SHINTO KOGYO INDONESIA</v>
          </cell>
        </row>
        <row r="261">
          <cell r="B261" t="str">
            <v>SHOWA INDONESIA MFG.</v>
          </cell>
        </row>
        <row r="262">
          <cell r="B262" t="str">
            <v>SINAR PLATACO</v>
          </cell>
        </row>
        <row r="263">
          <cell r="B263" t="str">
            <v>SINAR SYNO KIMIA NUSA</v>
          </cell>
        </row>
        <row r="264">
          <cell r="B264" t="str">
            <v>SINTRA SINARINDO ELEKTRIK</v>
          </cell>
        </row>
        <row r="265">
          <cell r="B265" t="str">
            <v>SONY INDONESIA</v>
          </cell>
        </row>
        <row r="266">
          <cell r="B266" t="str">
            <v>STAR INDO PRATAMA</v>
          </cell>
        </row>
        <row r="267">
          <cell r="B267" t="str">
            <v>STEEL CENTER INDONESIA</v>
          </cell>
        </row>
        <row r="268">
          <cell r="B268" t="str">
            <v>SUGITY CREATIVES</v>
          </cell>
        </row>
        <row r="269">
          <cell r="B269" t="str">
            <v>SUHARTONO RATTAN</v>
          </cell>
        </row>
        <row r="270">
          <cell r="B270" t="str">
            <v>SUMATRA JAYA</v>
          </cell>
        </row>
        <row r="271">
          <cell r="B271" t="str">
            <v>SUMI RUBBER INDONESIA</v>
          </cell>
        </row>
        <row r="272">
          <cell r="B272" t="str">
            <v>SUMIDEN SERASI WIRE PRODUCT</v>
          </cell>
        </row>
        <row r="273">
          <cell r="B273" t="str">
            <v>T T L C</v>
          </cell>
        </row>
        <row r="274">
          <cell r="B274" t="str">
            <v>TAIKISHA INDONESIA ENGINEERING</v>
          </cell>
        </row>
        <row r="275">
          <cell r="B275" t="str">
            <v>TAIYO TOSHIN</v>
          </cell>
        </row>
        <row r="276">
          <cell r="B276" t="str">
            <v>TANJUNG MAS PUSAKA</v>
          </cell>
        </row>
        <row r="277">
          <cell r="B277" t="str">
            <v>TAS EXPRESS CO., LTD.</v>
          </cell>
        </row>
        <row r="278">
          <cell r="B278" t="str">
            <v>TC SUBARU</v>
          </cell>
        </row>
        <row r="279">
          <cell r="B279" t="str">
            <v>TEKNIK UMUM SANKO ENG.</v>
          </cell>
        </row>
        <row r="280">
          <cell r="B280" t="str">
            <v>TELUKGONG UTAMA</v>
          </cell>
        </row>
        <row r="281">
          <cell r="B281" t="str">
            <v>TEMBAGA MULIA SEMANAN</v>
          </cell>
        </row>
        <row r="282">
          <cell r="B282" t="str">
            <v>TEMBAGA MULIA SEMANAN</v>
          </cell>
        </row>
        <row r="283">
          <cell r="B283" t="str">
            <v>TENSINDO</v>
          </cell>
        </row>
        <row r="284">
          <cell r="B284" t="str">
            <v>TERANG KITA</v>
          </cell>
        </row>
        <row r="285">
          <cell r="B285" t="str">
            <v>TIRUPATHI NIAGATAMA</v>
          </cell>
        </row>
        <row r="286">
          <cell r="B286" t="str">
            <v xml:space="preserve">TJAHJA SAKTI MOTOR CORP. 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SS LIST"/>
      <sheetName val="Opening"/>
      <sheetName val="TAXPPE"/>
      <sheetName val="TAX LIST"/>
      <sheetName val="NAP"/>
      <sheetName val="GeneralInfo"/>
      <sheetName val="tabel nilai"/>
      <sheetName val="Data Input"/>
    </sheetNames>
    <sheetDataSet>
      <sheetData sheetId="0" refreshError="1">
        <row r="969">
          <cell r="M969">
            <v>10805238419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 INPUT"/>
      <sheetName val="RESUME"/>
      <sheetName val="code"/>
      <sheetName val="GRFK"/>
      <sheetName val="Sheet1"/>
      <sheetName val="Sheet2"/>
      <sheetName val="Grafik"/>
    </sheetNames>
    <sheetDataSet>
      <sheetData sheetId="0" refreshError="1"/>
      <sheetData sheetId="1" refreshError="1"/>
      <sheetData sheetId="2">
        <row r="2">
          <cell r="B2" t="str">
            <v>13261 - 02081 (31B)</v>
          </cell>
        </row>
        <row r="3">
          <cell r="B3" t="str">
            <v>13261 - 02077 (1S7)</v>
          </cell>
        </row>
        <row r="4">
          <cell r="B4" t="str">
            <v>13261 - 12009 (28D)</v>
          </cell>
        </row>
        <row r="5">
          <cell r="B5" t="str">
            <v>13301 - 03865 (UPPER)</v>
          </cell>
        </row>
        <row r="6">
          <cell r="B6" t="str">
            <v>13261 - 12011 (5D9)</v>
          </cell>
        </row>
        <row r="7">
          <cell r="B7" t="str">
            <v>13301 - 12026 (K1007)</v>
          </cell>
        </row>
        <row r="8">
          <cell r="B8" t="str">
            <v>13301 - 12031 (K9691)</v>
          </cell>
        </row>
        <row r="9">
          <cell r="B9" t="str">
            <v>13331 - 12027 (3C1)</v>
          </cell>
        </row>
        <row r="10">
          <cell r="B10" t="str">
            <v>13331 - 12029 (5BP)</v>
          </cell>
        </row>
        <row r="11">
          <cell r="B11" t="str">
            <v>13261 - 02076 (FU 150)</v>
          </cell>
        </row>
        <row r="12">
          <cell r="B12" t="str">
            <v>13261 - 02003 (XA 681)</v>
          </cell>
        </row>
        <row r="13">
          <cell r="B13" t="str">
            <v>13411 - 12018 (45P)</v>
          </cell>
        </row>
        <row r="14">
          <cell r="B14" t="str">
            <v>13261 - 02095 (50C-00)</v>
          </cell>
        </row>
        <row r="15">
          <cell r="B15" t="str">
            <v>13261 - 12002 (40D)</v>
          </cell>
        </row>
        <row r="16">
          <cell r="B16" t="str">
            <v>13261 - 12010 (XD)</v>
          </cell>
        </row>
        <row r="17">
          <cell r="B17" t="str">
            <v>13261 - 12004 (Y33S)</v>
          </cell>
        </row>
        <row r="18">
          <cell r="B18" t="str">
            <v>13261 - 12019 ( 1LB )</v>
          </cell>
        </row>
        <row r="19">
          <cell r="B19" t="str">
            <v>13331 - 02033 ( Y2CC )</v>
          </cell>
        </row>
        <row r="20">
          <cell r="B20" t="str">
            <v>13331 - 03034 ( Y2PK )</v>
          </cell>
        </row>
        <row r="21">
          <cell r="B21" t="str">
            <v>13261 - 12023</v>
          </cell>
        </row>
        <row r="22">
          <cell r="B22" t="str">
            <v>13411 - 02032 ( Y - 1WD )</v>
          </cell>
        </row>
        <row r="23">
          <cell r="B23" t="str">
            <v>13261 - 10604M-</v>
          </cell>
        </row>
        <row r="24">
          <cell r="B24" t="str">
            <v>13301 - 10676M-</v>
          </cell>
        </row>
        <row r="25">
          <cell r="B25" t="str">
            <v>13331 - 00647M-</v>
          </cell>
        </row>
        <row r="26">
          <cell r="B26" t="str">
            <v>13606 - 18501M- ( Y20S-00 )</v>
          </cell>
        </row>
        <row r="27">
          <cell r="B27" t="str">
            <v>13261 - 10601M- ( Y.1FD-10 )</v>
          </cell>
        </row>
        <row r="28">
          <cell r="B28" t="str">
            <v>13261 - 00698M ( XE511 )</v>
          </cell>
        </row>
        <row r="29">
          <cell r="B29" t="str">
            <v>13261 - 00695M ( 1LB )</v>
          </cell>
        </row>
        <row r="30">
          <cell r="B30" t="str">
            <v>13261 - 00689M ( Y52B )</v>
          </cell>
        </row>
        <row r="31">
          <cell r="B31" t="str">
            <v>13261 - 00682M ( 44D )</v>
          </cell>
        </row>
        <row r="32">
          <cell r="B32" t="str">
            <v>13261- 40602M ( 1S7 )</v>
          </cell>
        </row>
        <row r="33">
          <cell r="B33" t="str">
            <v>13261 - 70603M ( 3S0 )</v>
          </cell>
        </row>
        <row r="34">
          <cell r="B34" t="str">
            <v>13261 - 00681M ( 5D9 )</v>
          </cell>
        </row>
        <row r="35">
          <cell r="B35" t="str">
            <v>13261 - 00687M ( 50C )</v>
          </cell>
        </row>
        <row r="36">
          <cell r="B36" t="str">
            <v>13261 - 60610M ( XC601 )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"/>
      <sheetName val="RECDEC02 (Audit)"/>
      <sheetName val="CIP"/>
      <sheetName val="Cost Rec"/>
      <sheetName val="ROSSList"/>
      <sheetName val="TAXList"/>
      <sheetName val="LongForm"/>
      <sheetName val="Cost Rec_01"/>
      <sheetName val="FA movement"/>
      <sheetName val="TAXPPE"/>
      <sheetName val="FA movement (Audit)"/>
      <sheetName val="MV REC"/>
      <sheetName val="MV_TAX"/>
      <sheetName val="MV2003"/>
      <sheetName val="MV2003 (2)"/>
      <sheetName val="MV_ROSS"/>
      <sheetName val="TAXPPE_rev"/>
      <sheetName val="TAXList_rev (EY-rev)"/>
      <sheetName val="TAXDisp "/>
      <sheetName val="Permanent"/>
      <sheetName val="Permanent (2)"/>
      <sheetName val="Sheet1"/>
      <sheetName val="Additional"/>
      <sheetName val="ROSSList-Jan"/>
      <sheetName val="ROSSList-Feb"/>
      <sheetName val="ROSSList-Mar"/>
      <sheetName val="ROSSList-Apr"/>
      <sheetName val="ROSSList-May"/>
      <sheetName val="ROSSList-Jun"/>
      <sheetName val="ROSSList-Jul"/>
      <sheetName val="ROSSList-Aug"/>
      <sheetName val="ROSSList-Sep"/>
      <sheetName val="TAXDisposal"/>
      <sheetName val="TAXDisp"/>
      <sheetName val="ROSSList-Oct"/>
      <sheetName val="ROSSList-Nov"/>
      <sheetName val="ROSSList-Dec"/>
      <sheetName val="ROSSDisposal"/>
      <sheetName val="ROSSDisp"/>
      <sheetName val="Ctrl"/>
      <sheetName val="Module1"/>
      <sheetName val="Module2"/>
      <sheetName val="Module3"/>
      <sheetName val="Module4"/>
      <sheetName val="ocean voyage"/>
      <sheetName val="ROSS LIST"/>
      <sheetName val="Oct 03"/>
      <sheetName val="Journal Template"/>
    </sheetNames>
    <sheetDataSet>
      <sheetData sheetId="0" refreshError="1">
        <row r="36">
          <cell r="S36">
            <v>10</v>
          </cell>
          <cell r="U36">
            <v>2003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yalty10"/>
      <sheetName val="JV Promo Comm10"/>
      <sheetName val="recon bca jkt"/>
      <sheetName val="By Adm BCA"/>
      <sheetName val="Temporary Receipt"/>
      <sheetName val="recl cc-FA"/>
      <sheetName val="sold rack steel"/>
      <sheetName val="settl PC-1459"/>
      <sheetName val="recl CC"/>
      <sheetName val="recl JV437"/>
      <sheetName val="Sheet1"/>
      <sheetName val="MANJV04Oth-Okt"/>
      <sheetName val="Opening"/>
      <sheetName val="FO"/>
      <sheetName val="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6">
          <cell r="B16">
            <v>10</v>
          </cell>
          <cell r="D16" t="str">
            <v>10</v>
          </cell>
          <cell r="E16">
            <v>5510</v>
          </cell>
          <cell r="F16">
            <v>442003</v>
          </cell>
          <cell r="R16">
            <v>200000</v>
          </cell>
          <cell r="W16" t="str">
            <v>IURAN TAHUNAN QA/QC MGR GROUP</v>
          </cell>
        </row>
        <row r="17">
          <cell r="B17">
            <v>20</v>
          </cell>
          <cell r="D17" t="str">
            <v>10</v>
          </cell>
          <cell r="E17">
            <v>5510</v>
          </cell>
          <cell r="F17">
            <v>433109</v>
          </cell>
          <cell r="S17">
            <v>200000</v>
          </cell>
          <cell r="W17" t="str">
            <v>RECL.JV-437 IURAN TAHUNAN QC MGR</v>
          </cell>
        </row>
        <row r="18">
          <cell r="B18">
            <v>30</v>
          </cell>
          <cell r="D18" t="str">
            <v>10</v>
          </cell>
          <cell r="E18">
            <v>5120</v>
          </cell>
          <cell r="F18">
            <v>437005</v>
          </cell>
          <cell r="R18">
            <v>480000</v>
          </cell>
          <cell r="W18" t="str">
            <v>SHOE COVER</v>
          </cell>
        </row>
        <row r="19">
          <cell r="B19">
            <v>40</v>
          </cell>
          <cell r="D19" t="str">
            <v>10</v>
          </cell>
          <cell r="E19">
            <v>5510</v>
          </cell>
          <cell r="F19">
            <v>433109</v>
          </cell>
          <cell r="S19">
            <v>480000</v>
          </cell>
          <cell r="W19" t="str">
            <v>RECL.JV-437 SHOE COVER</v>
          </cell>
        </row>
        <row r="20">
          <cell r="B20">
            <v>50</v>
          </cell>
          <cell r="D20" t="str">
            <v>10</v>
          </cell>
          <cell r="E20">
            <v>5120</v>
          </cell>
          <cell r="F20">
            <v>437005</v>
          </cell>
          <cell r="R20">
            <v>300000</v>
          </cell>
          <cell r="W20" t="str">
            <v>HEAD COVER FOR NON WOVEN</v>
          </cell>
        </row>
        <row r="21">
          <cell r="B21">
            <v>60</v>
          </cell>
          <cell r="D21" t="str">
            <v>10</v>
          </cell>
          <cell r="E21">
            <v>5100</v>
          </cell>
          <cell r="F21">
            <v>437005</v>
          </cell>
          <cell r="S21">
            <v>300000</v>
          </cell>
          <cell r="W21" t="str">
            <v>RECL.JV-1373 HEAD COVER FOR NON W</v>
          </cell>
        </row>
        <row r="22">
          <cell r="B22">
            <v>70</v>
          </cell>
          <cell r="D22" t="str">
            <v>10</v>
          </cell>
          <cell r="E22">
            <v>5120</v>
          </cell>
          <cell r="F22">
            <v>437005</v>
          </cell>
          <cell r="R22">
            <v>900000</v>
          </cell>
          <cell r="W22" t="str">
            <v>HEAD COVER/BOUFANT CAP</v>
          </cell>
        </row>
        <row r="23">
          <cell r="B23">
            <v>80</v>
          </cell>
          <cell r="D23" t="str">
            <v>10</v>
          </cell>
          <cell r="E23">
            <v>5100</v>
          </cell>
          <cell r="F23">
            <v>437005</v>
          </cell>
          <cell r="S23">
            <v>900000</v>
          </cell>
          <cell r="W23" t="str">
            <v>RECL.JV-1467 HEAD COVER/BOUFANT C</v>
          </cell>
        </row>
        <row r="24">
          <cell r="B24" t="str">
            <v/>
          </cell>
          <cell r="D24" t="str">
            <v>10</v>
          </cell>
        </row>
        <row r="25">
          <cell r="B25" t="str">
            <v/>
          </cell>
          <cell r="D25" t="str">
            <v>10</v>
          </cell>
        </row>
        <row r="26">
          <cell r="B26" t="str">
            <v/>
          </cell>
          <cell r="D26" t="str">
            <v>10</v>
          </cell>
        </row>
        <row r="27">
          <cell r="B27" t="str">
            <v/>
          </cell>
          <cell r="D27" t="str">
            <v>10</v>
          </cell>
        </row>
        <row r="28">
          <cell r="B28" t="str">
            <v/>
          </cell>
          <cell r="D28" t="str">
            <v>10</v>
          </cell>
        </row>
        <row r="29">
          <cell r="B29" t="str">
            <v/>
          </cell>
          <cell r="D29" t="str">
            <v>10</v>
          </cell>
        </row>
        <row r="30">
          <cell r="B30" t="str">
            <v/>
          </cell>
          <cell r="D30" t="str">
            <v>10</v>
          </cell>
        </row>
        <row r="31">
          <cell r="B31" t="str">
            <v/>
          </cell>
          <cell r="D31" t="str">
            <v>10</v>
          </cell>
        </row>
        <row r="32">
          <cell r="B32" t="str">
            <v/>
          </cell>
          <cell r="D32" t="str">
            <v>10</v>
          </cell>
        </row>
        <row r="33">
          <cell r="B33" t="str">
            <v/>
          </cell>
          <cell r="D33" t="str">
            <v>10</v>
          </cell>
        </row>
        <row r="34">
          <cell r="B34" t="str">
            <v/>
          </cell>
          <cell r="D34" t="str">
            <v>10</v>
          </cell>
        </row>
        <row r="35">
          <cell r="B35" t="str">
            <v/>
          </cell>
          <cell r="D35" t="str">
            <v>10</v>
          </cell>
        </row>
        <row r="36">
          <cell r="B36" t="str">
            <v/>
          </cell>
          <cell r="D36" t="str">
            <v>10</v>
          </cell>
        </row>
        <row r="37">
          <cell r="B37" t="str">
            <v/>
          </cell>
          <cell r="D37" t="str">
            <v>10</v>
          </cell>
        </row>
        <row r="38">
          <cell r="B38" t="str">
            <v/>
          </cell>
          <cell r="D38" t="str">
            <v>10</v>
          </cell>
        </row>
        <row r="39">
          <cell r="B39" t="str">
            <v/>
          </cell>
          <cell r="D39" t="str">
            <v>10</v>
          </cell>
        </row>
        <row r="40">
          <cell r="B40" t="str">
            <v/>
          </cell>
          <cell r="D40" t="str">
            <v>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scal pl"/>
      <sheetName val="AJE"/>
      <sheetName val="RJE"/>
      <sheetName val="RE"/>
      <sheetName val="BS final"/>
      <sheetName val="IS"/>
      <sheetName val="CF"/>
      <sheetName val="WPComSummary"/>
      <sheetName val="WBS"/>
      <sheetName val="RecPAybreport"/>
      <sheetName val="WPL"/>
      <sheetName val="cogs"/>
      <sheetName val="Sales"/>
      <sheetName val="Others"/>
      <sheetName val="op.exp"/>
      <sheetName val="Selling"/>
      <sheetName val="G&amp;A"/>
      <sheetName val="FA"/>
      <sheetName val="Rec&amp;Payb-net"/>
      <sheetName val="Accruals"/>
      <sheetName val="A.4.3"/>
      <sheetName val="Trial"/>
      <sheetName val="RATE"/>
      <sheetName val="rl"/>
      <sheetName val="A"/>
      <sheetName val="RD I-BUT"/>
      <sheetName val="A.4.2"/>
      <sheetName val="F1771-V"/>
      <sheetName val="Rates"/>
      <sheetName val="PARAMETER"/>
      <sheetName val="Wells"/>
      <sheetName val="Zones"/>
      <sheetName val="F - BSI June 2000"/>
      <sheetName val="Exc. Rate"/>
      <sheetName val="Quantity"/>
      <sheetName val="KP_List"/>
      <sheetName val="FA1999"/>
      <sheetName val="Data"/>
      <sheetName val="bal sheet"/>
      <sheetName val="MED"/>
      <sheetName val="Journal Template"/>
      <sheetName val="A1 Thru A11- LUMP SUM CONSTR"/>
      <sheetName val="SCORE_RC_Code"/>
      <sheetName val="EXP0905"/>
      <sheetName val="GL"/>
      <sheetName val="Bukti Potong"/>
      <sheetName val="CAPBUDG"/>
      <sheetName val="CAPSALE"/>
      <sheetName val="Account Coding - Revise"/>
      <sheetName val="EpiCalendar"/>
      <sheetName val="RATIO"/>
      <sheetName val="HEADER"/>
      <sheetName val="Oct 99"/>
      <sheetName val="TBM"/>
      <sheetName val="Suivi 98 (2)"/>
      <sheetName val="real_bk_gs_smt1"/>
      <sheetName val="Mort"/>
      <sheetName val="PREMI"/>
      <sheetName val="TB-WP"/>
      <sheetName val="AFTER 55"/>
      <sheetName val="RUGILABA"/>
      <sheetName val="Sandi"/>
      <sheetName val="#Lookup"/>
    </sheetNames>
    <sheetDataSet>
      <sheetData sheetId="0">
        <row r="3">
          <cell r="M3" t="str">
            <v>- 2 -</v>
          </cell>
        </row>
      </sheetData>
      <sheetData sheetId="1"/>
      <sheetData sheetId="2"/>
      <sheetData sheetId="3"/>
      <sheetData sheetId="4">
        <row r="3">
          <cell r="M3" t="str">
            <v>- 2 -</v>
          </cell>
        </row>
        <row r="6">
          <cell r="B6" t="str">
            <v>PT BHP STEEL INDONESIA</v>
          </cell>
        </row>
        <row r="7">
          <cell r="B7" t="str">
            <v>BALANCE SHEETS</v>
          </cell>
        </row>
        <row r="8">
          <cell r="B8" t="str">
            <v>JUNE 30, 2000 AND MAY 31, 1999</v>
          </cell>
        </row>
        <row r="11">
          <cell r="B11" t="str">
            <v>A S S E T S</v>
          </cell>
          <cell r="N11" t="str">
            <v>LIABILITIES AND STOCKHOLDERS' EQUITY</v>
          </cell>
        </row>
        <row r="14">
          <cell r="F14" t="str">
            <v>Notes</v>
          </cell>
          <cell r="H14" t="str">
            <v>2000</v>
          </cell>
          <cell r="K14" t="str">
            <v>1999</v>
          </cell>
          <cell r="R14" t="str">
            <v>Notes</v>
          </cell>
          <cell r="T14" t="str">
            <v>2000</v>
          </cell>
          <cell r="W14" t="str">
            <v>1999</v>
          </cell>
        </row>
        <row r="15">
          <cell r="B15" t="str">
            <v>CURRENT ASSETS</v>
          </cell>
          <cell r="N15" t="str">
            <v>CURRENT LIABILITIES</v>
          </cell>
        </row>
        <row r="16">
          <cell r="B16" t="str">
            <v>Cash and cash equivalent</v>
          </cell>
          <cell r="H16" t="str">
            <v>US$</v>
          </cell>
          <cell r="I16">
            <v>4358936.8899999997</v>
          </cell>
          <cell r="K16" t="str">
            <v>US$</v>
          </cell>
          <cell r="L16">
            <v>3291466</v>
          </cell>
          <cell r="N16" t="str">
            <v>Short-term bank loans</v>
          </cell>
          <cell r="R16">
            <v>6</v>
          </cell>
          <cell r="T16" t="str">
            <v>US$</v>
          </cell>
          <cell r="U16">
            <v>16800000</v>
          </cell>
          <cell r="W16" t="str">
            <v>US$</v>
          </cell>
          <cell r="X16">
            <v>19300000</v>
          </cell>
        </row>
        <row r="17">
          <cell r="B17" t="str">
            <v xml:space="preserve">Accounts receivable </v>
          </cell>
          <cell r="N17" t="str">
            <v>Accounts payable</v>
          </cell>
        </row>
        <row r="18">
          <cell r="C18" t="str">
            <v>Trade - net of allowance for doubtful accounts of</v>
          </cell>
          <cell r="O18" t="str">
            <v>Trade</v>
          </cell>
          <cell r="R18" t="str">
            <v>2b,3</v>
          </cell>
          <cell r="U18">
            <v>1170575.47</v>
          </cell>
          <cell r="X18">
            <v>4820841</v>
          </cell>
        </row>
        <row r="19">
          <cell r="D19" t="str">
            <v>US$  405,903 in  2000 and US$ 439,292   in 1999</v>
          </cell>
          <cell r="F19" t="str">
            <v>2b,2c,3</v>
          </cell>
          <cell r="I19">
            <v>2760353.3400000008</v>
          </cell>
          <cell r="L19">
            <v>4463087</v>
          </cell>
          <cell r="O19" t="str">
            <v>Non - trade</v>
          </cell>
        </row>
        <row r="20">
          <cell r="P20" t="str">
            <v>Third parties</v>
          </cell>
          <cell r="U20">
            <v>46046.9</v>
          </cell>
          <cell r="X20">
            <v>118100</v>
          </cell>
        </row>
        <row r="21">
          <cell r="C21" t="str">
            <v xml:space="preserve">Non - trade </v>
          </cell>
          <cell r="P21" t="str">
            <v>Related parties</v>
          </cell>
          <cell r="R21" t="str">
            <v>2b,3</v>
          </cell>
          <cell r="U21">
            <v>0</v>
          </cell>
          <cell r="X21">
            <v>7043</v>
          </cell>
        </row>
        <row r="22">
          <cell r="D22" t="str">
            <v>Third parties</v>
          </cell>
          <cell r="I22">
            <v>250166.43</v>
          </cell>
          <cell r="L22">
            <v>240888</v>
          </cell>
          <cell r="N22" t="str">
            <v>Accrued  expenses</v>
          </cell>
          <cell r="R22" t="str">
            <v/>
          </cell>
          <cell r="U22">
            <v>2697292.2600000002</v>
          </cell>
          <cell r="X22">
            <v>2145442</v>
          </cell>
        </row>
        <row r="23">
          <cell r="D23" t="str">
            <v>Related parties</v>
          </cell>
          <cell r="F23" t="str">
            <v>2b,2c,3</v>
          </cell>
          <cell r="I23">
            <v>44852.9</v>
          </cell>
          <cell r="L23">
            <v>11000</v>
          </cell>
          <cell r="N23" t="str">
            <v>Income taxes payable</v>
          </cell>
          <cell r="R23">
            <v>7</v>
          </cell>
          <cell r="U23">
            <v>19997.330000000005</v>
          </cell>
          <cell r="X23">
            <v>10225</v>
          </cell>
        </row>
        <row r="24">
          <cell r="B24" t="str">
            <v>Inventories</v>
          </cell>
          <cell r="F24" t="str">
            <v>2d,4</v>
          </cell>
          <cell r="I24">
            <v>6646045.9500000011</v>
          </cell>
          <cell r="L24">
            <v>9586715</v>
          </cell>
          <cell r="N24" t="str">
            <v>Advances from customers</v>
          </cell>
          <cell r="U24">
            <v>286009</v>
          </cell>
          <cell r="X24">
            <v>551018</v>
          </cell>
        </row>
        <row r="25">
          <cell r="B25" t="str">
            <v>Advances</v>
          </cell>
          <cell r="I25">
            <v>218465.46000000002</v>
          </cell>
          <cell r="L25">
            <v>13700</v>
          </cell>
          <cell r="N25" t="str">
            <v>Current maturity of long-term loan</v>
          </cell>
          <cell r="R25">
            <v>8</v>
          </cell>
          <cell r="U25">
            <v>5000000</v>
          </cell>
          <cell r="X25">
            <v>5000000</v>
          </cell>
        </row>
        <row r="26">
          <cell r="B26" t="str">
            <v>Prepaid expenses</v>
          </cell>
          <cell r="F26" t="str">
            <v>2e</v>
          </cell>
          <cell r="I26">
            <v>180921.66999999998</v>
          </cell>
          <cell r="L26">
            <v>443913</v>
          </cell>
        </row>
        <row r="27">
          <cell r="M27" t="str">
            <v/>
          </cell>
          <cell r="N27" t="str">
            <v>Total Current Liabilities</v>
          </cell>
          <cell r="U27">
            <v>26019920.959999997</v>
          </cell>
          <cell r="X27">
            <v>31952669</v>
          </cell>
        </row>
        <row r="28">
          <cell r="B28" t="str">
            <v>Total Current Assets</v>
          </cell>
          <cell r="I28">
            <v>14459742.640000002</v>
          </cell>
          <cell r="L28">
            <v>18050769</v>
          </cell>
        </row>
        <row r="32">
          <cell r="B32" t="str">
            <v>PROPERTY, PLANT AND EQUIPMENT - Net of</v>
          </cell>
          <cell r="N32" t="str">
            <v>LONG-TERM LOAN - Net of Current Maturity</v>
          </cell>
          <cell r="R32">
            <v>8</v>
          </cell>
          <cell r="U32">
            <v>20000000</v>
          </cell>
          <cell r="X32">
            <v>20000000</v>
          </cell>
        </row>
        <row r="33">
          <cell r="B33" t="str">
            <v>Accumulated Depreciation</v>
          </cell>
          <cell r="F33" t="str">
            <v>2b,5</v>
          </cell>
          <cell r="I33">
            <v>43116468.849999994</v>
          </cell>
          <cell r="L33">
            <v>45022693</v>
          </cell>
        </row>
        <row r="36">
          <cell r="N36" t="str">
            <v>STOCKHOLDERS' EQUITY</v>
          </cell>
        </row>
        <row r="37">
          <cell r="B37" t="str">
            <v>OTHER ASSETS</v>
          </cell>
          <cell r="N37" t="str">
            <v>Capital stock - US$ 1,000 par value</v>
          </cell>
        </row>
        <row r="38">
          <cell r="B38" t="str">
            <v>Refundable deposits</v>
          </cell>
          <cell r="I38">
            <v>63020.400000000009</v>
          </cell>
          <cell r="L38">
            <v>84966</v>
          </cell>
          <cell r="O38" t="str">
            <v>Authorized, subscribed and fully paid - 30,000 shares</v>
          </cell>
          <cell r="R38">
            <v>9</v>
          </cell>
          <cell r="U38">
            <v>30000000</v>
          </cell>
          <cell r="X38">
            <v>30000000</v>
          </cell>
        </row>
        <row r="39">
          <cell r="B39" t="str">
            <v>Claims for tax refund</v>
          </cell>
          <cell r="F39" t="str">
            <v>2j</v>
          </cell>
          <cell r="I39">
            <v>705925.56</v>
          </cell>
          <cell r="L39" t="str">
            <v>-</v>
          </cell>
          <cell r="N39" t="str">
            <v>Deficit</v>
          </cell>
          <cell r="S39" t="str">
            <v>(</v>
          </cell>
          <cell r="U39">
            <v>18958850.560000006</v>
          </cell>
          <cell r="V39" t="str">
            <v>)   (</v>
          </cell>
          <cell r="X39">
            <v>18794241</v>
          </cell>
          <cell r="Y39" t="str">
            <v>)</v>
          </cell>
        </row>
        <row r="41">
          <cell r="B41" t="str">
            <v>Total Other Assets</v>
          </cell>
          <cell r="I41">
            <v>768945.96000000008</v>
          </cell>
          <cell r="L41">
            <v>84966</v>
          </cell>
          <cell r="N41" t="str">
            <v>Stockholders' Equity - Net</v>
          </cell>
          <cell r="U41">
            <v>11041149.439999994</v>
          </cell>
          <cell r="X41">
            <v>11205759</v>
          </cell>
        </row>
        <row r="44">
          <cell r="N44" t="str">
            <v xml:space="preserve">TOTAL LIABILITIES AND </v>
          </cell>
        </row>
        <row r="45">
          <cell r="B45" t="str">
            <v>TOTAL ASSETS</v>
          </cell>
          <cell r="H45" t="str">
            <v>US$</v>
          </cell>
          <cell r="I45">
            <v>58345157.449999996</v>
          </cell>
          <cell r="K45" t="str">
            <v>US$</v>
          </cell>
          <cell r="L45">
            <v>63158428</v>
          </cell>
          <cell r="N45" t="str">
            <v>STOCKHOLDERS' EQUITY</v>
          </cell>
          <cell r="T45" t="str">
            <v>US$</v>
          </cell>
          <cell r="U45">
            <v>57061070.399999991</v>
          </cell>
          <cell r="W45" t="str">
            <v>US$</v>
          </cell>
          <cell r="X45">
            <v>63158428</v>
          </cell>
        </row>
        <row r="46">
          <cell r="U46">
            <v>-1284087.0500000045</v>
          </cell>
        </row>
        <row r="52">
          <cell r="A52" t="str">
            <v>See accompanying Notes to Financial Statements which</v>
          </cell>
        </row>
        <row r="53">
          <cell r="A53" t="str">
            <v>an integral part of the financial statements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.Cash JKT(14-01)"/>
      <sheetName val="P.Cash JKT(24-01)"/>
      <sheetName val="P.Cash JKT(31-01)"/>
      <sheetName val="P.Cash BGR 7-1&amp;Misc."/>
      <sheetName val="P.Cash BGR 16-1"/>
      <sheetName val="P.Cash BGR 22-1"/>
      <sheetName val="Receipt Journal"/>
      <sheetName val="Receipt Journal (2)"/>
      <sheetName val="Receipt Journal (3)"/>
      <sheetName val="Receipt Journal (4)"/>
      <sheetName val="RJE "/>
      <sheetName val="RJE  (2)"/>
      <sheetName val="Sal-01-02"/>
      <sheetName val="Disc.F (Tempo)"/>
      <sheetName val="Prepaid(Jan02 Amortz)"/>
      <sheetName val="Adj Std"/>
      <sheetName val="RJE Fixed Ass"/>
      <sheetName val="Depre.Exp.Jan02"/>
      <sheetName val="Depr.Exp.Jan02(2)"/>
      <sheetName val="Journal Template"/>
      <sheetName val="Trial"/>
      <sheetName val="Values"/>
      <sheetName val="N"/>
      <sheetName val="SaldoCorona"/>
      <sheetName val="Note BS"/>
      <sheetName val="TABLE13.XLS"/>
      <sheetName val="A"/>
      <sheetName val="All IntExp2001"/>
      <sheetName val="Lead"/>
      <sheetName val="K 2.1"/>
      <sheetName val="Ex_Rate"/>
      <sheetName val="DME"/>
      <sheetName val="datanew"/>
      <sheetName val="inven"/>
      <sheetName val="Data"/>
      <sheetName val="BS final"/>
      <sheetName val="TotalReqPM"/>
      <sheetName val="GeneralInfo"/>
      <sheetName val="st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3">
          <cell r="R4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LIST"/>
      <sheetName val="Opening"/>
      <sheetName val="DEF TAX"/>
      <sheetName val="DEF TAX DEC99"/>
      <sheetName val="SJ 35"/>
      <sheetName val="TAXPPE"/>
      <sheetName val="ROSS LIST"/>
      <sheetName val="Notes to BS"/>
      <sheetName val="TAXPPE-052000 &amp; DEFERRED TAX"/>
      <sheetName val="PACKER-CAPACITY"/>
      <sheetName val="data (2)"/>
      <sheetName val="Inventories"/>
      <sheetName val="t"/>
      <sheetName val="TAX_LIST"/>
      <sheetName val="DEF_TAX"/>
      <sheetName val="DEF_TAX_DEC99"/>
      <sheetName val="SJ_35"/>
      <sheetName val="ROSS_LIST"/>
      <sheetName val="TAXPPE-052000_&amp;_DEFERRED_TAX"/>
      <sheetName val="Notes_to_BS"/>
      <sheetName val="data_(2)"/>
      <sheetName val="C Section"/>
      <sheetName val="ocean voyage"/>
      <sheetName val="Marshal00"/>
      <sheetName val="Sheet1"/>
    </sheetNames>
    <sheetDataSet>
      <sheetData sheetId="0" refreshError="1">
        <row r="12">
          <cell r="I12">
            <v>993655172</v>
          </cell>
          <cell r="J12">
            <v>0</v>
          </cell>
          <cell r="K12">
            <v>0</v>
          </cell>
          <cell r="L12">
            <v>596372375.29999995</v>
          </cell>
          <cell r="M12">
            <v>397282796.69999999</v>
          </cell>
          <cell r="N12">
            <v>49682759</v>
          </cell>
        </row>
        <row r="497">
          <cell r="I497">
            <v>1275247566</v>
          </cell>
          <cell r="J497">
            <v>0</v>
          </cell>
          <cell r="K497">
            <v>0</v>
          </cell>
          <cell r="L497">
            <v>1236148576</v>
          </cell>
          <cell r="M497">
            <v>39098911</v>
          </cell>
          <cell r="N497">
            <v>37973990</v>
          </cell>
        </row>
        <row r="837">
          <cell r="I837">
            <v>10786369940</v>
          </cell>
          <cell r="J837">
            <v>465000000</v>
          </cell>
          <cell r="K837">
            <v>0</v>
          </cell>
          <cell r="L837">
            <v>6164426200</v>
          </cell>
          <cell r="M837">
            <v>4621943740</v>
          </cell>
          <cell r="N837">
            <v>1271735963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2">
          <cell r="I12">
            <v>993655172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"/>
      <sheetName val="LOT"/>
      <sheetName val="AR"/>
      <sheetName val="PRE EXP"/>
      <sheetName val="PRE INS"/>
      <sheetName val="LEASE"/>
      <sheetName val="SD"/>
      <sheetName val="T&amp;I-P"/>
      <sheetName val="BR&amp;I-P"/>
      <sheetName val="VEC-P"/>
      <sheetName val="PRE OP"/>
      <sheetName val="AP"/>
      <sheetName val="OP"/>
      <sheetName val="T&amp;I-R"/>
      <sheetName val="BR&amp;I-R"/>
      <sheetName val="VEC-R"/>
      <sheetName val="MI-FX"/>
      <sheetName val="MI-FL"/>
      <sheetName val="Sheet3"/>
      <sheetName val="P3"/>
      <sheetName val="TAX LIST"/>
      <sheetName val="General Info"/>
      <sheetName val="GeneralInfo"/>
      <sheetName val="2005"/>
      <sheetName val="DETAILS"/>
      <sheetName val="P3_5"/>
      <sheetName val="PRE_EXP"/>
      <sheetName val="PRE_INS"/>
      <sheetName val="PRE_OP"/>
      <sheetName val="TAX_LIST"/>
      <sheetName val="General_Info"/>
      <sheetName val="Jobsite Staff"/>
      <sheetName val="FAS 60 Assumptions TM"/>
      <sheetName val="NPPC"/>
      <sheetName val="Sheet1"/>
      <sheetName val="PRE_EXP1"/>
      <sheetName val="PRE_INS1"/>
      <sheetName val="PRE_OP1"/>
      <sheetName val="Tab"/>
      <sheetName val="Asumsi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M5407"/>
      <sheetName val="Journal Template"/>
      <sheetName val="NHM5407.xls"/>
      <sheetName val="ocean voyage"/>
      <sheetName val="Penyusutan Kendaraan"/>
      <sheetName val="LIST"/>
      <sheetName val="Sheet2"/>
      <sheetName val="FO"/>
      <sheetName val="Monthly FS Dashboard"/>
      <sheetName val="A.4.2"/>
      <sheetName val="indv_ grading KJ1_4"/>
    </sheetNames>
    <sheetDataSet>
      <sheetData sheetId="0" refreshError="1">
        <row r="2">
          <cell r="A2" t="str">
            <v>Lot</v>
          </cell>
          <cell r="B2" t="str">
            <v>M5407</v>
          </cell>
          <cell r="D2" t="str">
            <v>Lot</v>
          </cell>
          <cell r="E2" t="str">
            <v>M5407</v>
          </cell>
          <cell r="I2" t="str">
            <v>Qty</v>
          </cell>
          <cell r="J2" t="str">
            <v>(すべて)</v>
          </cell>
        </row>
        <row r="3">
          <cell r="A3" t="str">
            <v>PattialLot</v>
          </cell>
          <cell r="B3" t="str">
            <v>(すべて)</v>
          </cell>
          <cell r="D3" t="str">
            <v>PattialLot</v>
          </cell>
          <cell r="E3" t="str">
            <v>(すべて)</v>
          </cell>
          <cell r="I3" t="str">
            <v>KJ0002</v>
          </cell>
          <cell r="J3" t="str">
            <v>(すべて)</v>
          </cell>
        </row>
        <row r="5">
          <cell r="A5" t="str">
            <v>合計 : Q'ty</v>
          </cell>
          <cell r="E5" t="str">
            <v>データ</v>
          </cell>
          <cell r="M5" t="str">
            <v>Date</v>
          </cell>
        </row>
        <row r="6">
          <cell r="A6" t="str">
            <v>SKU</v>
          </cell>
          <cell r="B6" t="str">
            <v>合計</v>
          </cell>
          <cell r="D6" t="str">
            <v>AT/Code</v>
          </cell>
          <cell r="E6" t="str">
            <v xml:space="preserve"> Q'ty</v>
          </cell>
          <cell r="F6" t="str">
            <v xml:space="preserve"> Time</v>
          </cell>
          <cell r="G6" t="str">
            <v xml:space="preserve"> Press</v>
          </cell>
          <cell r="I6" t="str">
            <v>Currency</v>
          </cell>
          <cell r="J6" t="str">
            <v>SIYO05</v>
          </cell>
          <cell r="K6" t="str">
            <v>A002(English)</v>
          </cell>
          <cell r="L6" t="str">
            <v xml:space="preserve">  @</v>
          </cell>
          <cell r="M6" t="str">
            <v>OrderQty</v>
          </cell>
          <cell r="N6" t="str">
            <v>Consmptn/pc</v>
          </cell>
          <cell r="O6" t="str">
            <v xml:space="preserve"> AccQty</v>
          </cell>
          <cell r="P6" t="str">
            <v xml:space="preserve"> AccAmount</v>
          </cell>
        </row>
        <row r="7">
          <cell r="A7" t="str">
            <v>HK138-1M</v>
          </cell>
          <cell r="B7">
            <v>840</v>
          </cell>
          <cell r="D7" t="str">
            <v>HS991</v>
          </cell>
          <cell r="E7">
            <v>360</v>
          </cell>
          <cell r="F7">
            <v>7.0000000000000007E-2</v>
          </cell>
          <cell r="G7">
            <v>0</v>
          </cell>
          <cell r="I7" t="str">
            <v>$</v>
          </cell>
          <cell r="J7" t="str">
            <v>HK138</v>
          </cell>
          <cell r="K7" t="str">
            <v>HK138</v>
          </cell>
          <cell r="L7">
            <v>0</v>
          </cell>
          <cell r="M7">
            <v>980</v>
          </cell>
          <cell r="N7">
            <v>1</v>
          </cell>
          <cell r="O7">
            <v>980</v>
          </cell>
          <cell r="P7">
            <v>0</v>
          </cell>
        </row>
        <row r="8">
          <cell r="A8" t="str">
            <v>HK138-1LL</v>
          </cell>
          <cell r="B8">
            <v>140</v>
          </cell>
          <cell r="D8" t="str">
            <v>HK138</v>
          </cell>
          <cell r="E8">
            <v>980</v>
          </cell>
          <cell r="F8">
            <v>0.31</v>
          </cell>
          <cell r="G8">
            <v>0.49</v>
          </cell>
          <cell r="J8" t="str">
            <v>HS952</v>
          </cell>
          <cell r="K8" t="str">
            <v>HS952</v>
          </cell>
          <cell r="L8">
            <v>0</v>
          </cell>
          <cell r="M8">
            <v>3300</v>
          </cell>
          <cell r="N8">
            <v>1</v>
          </cell>
          <cell r="O8">
            <v>3300</v>
          </cell>
          <cell r="P8">
            <v>0</v>
          </cell>
        </row>
        <row r="9">
          <cell r="A9" t="str">
            <v>HS952-1S</v>
          </cell>
          <cell r="B9">
            <v>300</v>
          </cell>
          <cell r="D9" t="str">
            <v>HS952</v>
          </cell>
          <cell r="E9">
            <v>3300</v>
          </cell>
          <cell r="F9">
            <v>0.57999999999999996</v>
          </cell>
          <cell r="G9">
            <v>0</v>
          </cell>
          <cell r="J9" t="str">
            <v>HS953</v>
          </cell>
          <cell r="K9" t="str">
            <v>HS953</v>
          </cell>
          <cell r="L9">
            <v>0</v>
          </cell>
          <cell r="M9">
            <v>1940</v>
          </cell>
          <cell r="N9">
            <v>1</v>
          </cell>
          <cell r="O9">
            <v>1940</v>
          </cell>
          <cell r="P9">
            <v>0</v>
          </cell>
        </row>
        <row r="10">
          <cell r="A10" t="str">
            <v>HS952-1M</v>
          </cell>
          <cell r="B10">
            <v>1020</v>
          </cell>
          <cell r="D10" t="str">
            <v>HS953</v>
          </cell>
          <cell r="E10">
            <v>1940</v>
          </cell>
          <cell r="F10">
            <v>0.33</v>
          </cell>
          <cell r="G10">
            <v>0</v>
          </cell>
          <cell r="J10" t="str">
            <v>HS967</v>
          </cell>
          <cell r="K10" t="str">
            <v>HS967</v>
          </cell>
          <cell r="L10">
            <v>0</v>
          </cell>
          <cell r="M10">
            <v>755</v>
          </cell>
          <cell r="N10">
            <v>1</v>
          </cell>
          <cell r="O10">
            <v>755</v>
          </cell>
          <cell r="P10">
            <v>0</v>
          </cell>
        </row>
        <row r="11">
          <cell r="A11" t="str">
            <v>HS952-1L</v>
          </cell>
          <cell r="B11">
            <v>900</v>
          </cell>
          <cell r="D11" t="str">
            <v>HS967</v>
          </cell>
          <cell r="E11">
            <v>755</v>
          </cell>
          <cell r="F11">
            <v>0.15</v>
          </cell>
          <cell r="G11">
            <v>0</v>
          </cell>
          <cell r="J11" t="str">
            <v>HS991</v>
          </cell>
          <cell r="K11" t="str">
            <v>HS991</v>
          </cell>
          <cell r="L11">
            <v>0</v>
          </cell>
          <cell r="M11">
            <v>360</v>
          </cell>
          <cell r="N11">
            <v>1</v>
          </cell>
          <cell r="O11">
            <v>360</v>
          </cell>
          <cell r="P11">
            <v>0</v>
          </cell>
        </row>
        <row r="12">
          <cell r="A12" t="str">
            <v>HS952-1LL</v>
          </cell>
          <cell r="B12">
            <v>385</v>
          </cell>
          <cell r="D12" t="str">
            <v>SG1440</v>
          </cell>
          <cell r="E12">
            <v>1980</v>
          </cell>
          <cell r="F12">
            <v>0.31</v>
          </cell>
          <cell r="G12">
            <v>0</v>
          </cell>
          <cell r="J12" t="str">
            <v>SG1440</v>
          </cell>
          <cell r="K12" t="str">
            <v>SG1440</v>
          </cell>
          <cell r="L12">
            <v>0</v>
          </cell>
          <cell r="M12">
            <v>1980</v>
          </cell>
          <cell r="N12">
            <v>1</v>
          </cell>
          <cell r="O12">
            <v>1980</v>
          </cell>
          <cell r="P12">
            <v>0</v>
          </cell>
        </row>
        <row r="13">
          <cell r="A13" t="str">
            <v>HS952-1EL</v>
          </cell>
          <cell r="B13">
            <v>110</v>
          </cell>
          <cell r="D13" t="str">
            <v>SG1441</v>
          </cell>
          <cell r="E13">
            <v>4720</v>
          </cell>
          <cell r="F13">
            <v>0.62</v>
          </cell>
          <cell r="G13">
            <v>0</v>
          </cell>
          <cell r="J13" t="str">
            <v>SG1441</v>
          </cell>
          <cell r="K13" t="str">
            <v>SG1441</v>
          </cell>
          <cell r="L13">
            <v>0</v>
          </cell>
          <cell r="M13">
            <v>4720</v>
          </cell>
          <cell r="N13">
            <v>1</v>
          </cell>
          <cell r="O13">
            <v>4720</v>
          </cell>
          <cell r="P13">
            <v>0</v>
          </cell>
        </row>
        <row r="14">
          <cell r="A14" t="str">
            <v>HS952-2S</v>
          </cell>
          <cell r="B14">
            <v>60</v>
          </cell>
          <cell r="D14" t="str">
            <v>SG1443</v>
          </cell>
          <cell r="E14">
            <v>2640</v>
          </cell>
          <cell r="F14">
            <v>0.23</v>
          </cell>
          <cell r="G14">
            <v>0</v>
          </cell>
          <cell r="J14" t="str">
            <v>SG1443</v>
          </cell>
          <cell r="K14" t="str">
            <v>SG1443</v>
          </cell>
          <cell r="L14">
            <v>0</v>
          </cell>
          <cell r="M14">
            <v>2640</v>
          </cell>
          <cell r="N14">
            <v>1</v>
          </cell>
          <cell r="O14">
            <v>2640</v>
          </cell>
          <cell r="P14">
            <v>0</v>
          </cell>
        </row>
        <row r="15">
          <cell r="A15" t="str">
            <v>HS952-2M</v>
          </cell>
          <cell r="B15">
            <v>240</v>
          </cell>
          <cell r="D15" t="str">
            <v>総計</v>
          </cell>
          <cell r="E15">
            <v>16675</v>
          </cell>
          <cell r="F15">
            <v>2.6</v>
          </cell>
          <cell r="G15">
            <v>0.49</v>
          </cell>
          <cell r="I15" t="str">
            <v>$ 合計</v>
          </cell>
          <cell r="M15">
            <v>16675</v>
          </cell>
          <cell r="N15">
            <v>1</v>
          </cell>
          <cell r="O15">
            <v>16675</v>
          </cell>
          <cell r="P15">
            <v>0</v>
          </cell>
        </row>
        <row r="16">
          <cell r="A16" t="str">
            <v>HS952-2L</v>
          </cell>
          <cell r="B16">
            <v>120</v>
          </cell>
          <cell r="I16" t="str">
            <v>\</v>
          </cell>
          <cell r="J16">
            <v>31000</v>
          </cell>
          <cell r="K16" t="str">
            <v>BrandName Leben S</v>
          </cell>
          <cell r="L16">
            <v>12.6</v>
          </cell>
          <cell r="M16">
            <v>640</v>
          </cell>
          <cell r="N16">
            <v>1</v>
          </cell>
          <cell r="O16">
            <v>640</v>
          </cell>
          <cell r="P16">
            <v>8064</v>
          </cell>
        </row>
        <row r="17">
          <cell r="A17" t="str">
            <v>HS952-2LL</v>
          </cell>
          <cell r="B17">
            <v>110</v>
          </cell>
          <cell r="J17">
            <v>31002</v>
          </cell>
          <cell r="K17" t="str">
            <v>BrandName Leben M</v>
          </cell>
          <cell r="L17">
            <v>12.6</v>
          </cell>
          <cell r="M17">
            <v>2790</v>
          </cell>
          <cell r="N17">
            <v>1</v>
          </cell>
          <cell r="O17">
            <v>2790</v>
          </cell>
          <cell r="P17">
            <v>35154</v>
          </cell>
        </row>
        <row r="18">
          <cell r="A18" t="str">
            <v>HS952-2EL</v>
          </cell>
          <cell r="B18">
            <v>55</v>
          </cell>
          <cell r="J18">
            <v>31004</v>
          </cell>
          <cell r="K18" t="str">
            <v>BrandName Leben L</v>
          </cell>
          <cell r="L18">
            <v>12.6</v>
          </cell>
          <cell r="M18">
            <v>2500</v>
          </cell>
          <cell r="N18">
            <v>1</v>
          </cell>
          <cell r="O18">
            <v>2500</v>
          </cell>
          <cell r="P18">
            <v>31500</v>
          </cell>
        </row>
        <row r="19">
          <cell r="A19" t="str">
            <v>HS953-1S</v>
          </cell>
          <cell r="B19">
            <v>280</v>
          </cell>
          <cell r="J19">
            <v>31006</v>
          </cell>
          <cell r="K19" t="str">
            <v>BrandName Leben LL</v>
          </cell>
          <cell r="L19">
            <v>12.6</v>
          </cell>
          <cell r="M19">
            <v>1075</v>
          </cell>
          <cell r="N19">
            <v>1</v>
          </cell>
          <cell r="O19">
            <v>1075</v>
          </cell>
          <cell r="P19">
            <v>13545</v>
          </cell>
        </row>
        <row r="20">
          <cell r="A20" t="str">
            <v>HS953-1M</v>
          </cell>
          <cell r="B20">
            <v>140</v>
          </cell>
          <cell r="J20">
            <v>31008</v>
          </cell>
          <cell r="K20" t="str">
            <v>BrandName Leben EL</v>
          </cell>
          <cell r="L20">
            <v>12.6</v>
          </cell>
          <cell r="M20">
            <v>330</v>
          </cell>
          <cell r="N20">
            <v>1</v>
          </cell>
          <cell r="O20">
            <v>330</v>
          </cell>
          <cell r="P20">
            <v>4158</v>
          </cell>
        </row>
        <row r="21">
          <cell r="A21" t="str">
            <v>HS953-1L</v>
          </cell>
          <cell r="B21">
            <v>1050</v>
          </cell>
          <cell r="J21">
            <v>37905</v>
          </cell>
          <cell r="K21" t="str">
            <v>Bag Leben</v>
          </cell>
          <cell r="L21">
            <v>12.07</v>
          </cell>
          <cell r="M21">
            <v>7335</v>
          </cell>
          <cell r="N21">
            <v>1</v>
          </cell>
          <cell r="O21">
            <v>7335</v>
          </cell>
          <cell r="P21">
            <v>88535</v>
          </cell>
        </row>
        <row r="22">
          <cell r="A22" t="str">
            <v>HS953-1LL</v>
          </cell>
          <cell r="B22">
            <v>350</v>
          </cell>
          <cell r="J22">
            <v>40051</v>
          </cell>
          <cell r="K22" t="str">
            <v>Liebe 15〓 01</v>
          </cell>
          <cell r="L22">
            <v>2.57</v>
          </cell>
          <cell r="M22">
            <v>1940</v>
          </cell>
          <cell r="N22">
            <v>1</v>
          </cell>
          <cell r="O22">
            <v>1940</v>
          </cell>
          <cell r="P22">
            <v>4987</v>
          </cell>
        </row>
        <row r="23">
          <cell r="A23" t="str">
            <v>HS953-1EL</v>
          </cell>
          <cell r="B23">
            <v>120</v>
          </cell>
          <cell r="J23">
            <v>40054</v>
          </cell>
          <cell r="K23" t="str">
            <v>Liebe 15〓 104</v>
          </cell>
          <cell r="L23">
            <v>2.57</v>
          </cell>
          <cell r="M23">
            <v>360</v>
          </cell>
          <cell r="N23">
            <v>2</v>
          </cell>
          <cell r="O23">
            <v>720</v>
          </cell>
          <cell r="P23">
            <v>1850</v>
          </cell>
        </row>
        <row r="24">
          <cell r="A24" t="str">
            <v>HS967-1M</v>
          </cell>
          <cell r="B24">
            <v>350</v>
          </cell>
          <cell r="J24">
            <v>40081</v>
          </cell>
          <cell r="K24" t="str">
            <v>Liebe 18〓 01</v>
          </cell>
          <cell r="L24">
            <v>3.88</v>
          </cell>
          <cell r="M24">
            <v>3470</v>
          </cell>
          <cell r="N24">
            <v>2.5555555555555554</v>
          </cell>
          <cell r="O24">
            <v>9655</v>
          </cell>
          <cell r="P24">
            <v>37460</v>
          </cell>
        </row>
        <row r="25">
          <cell r="A25" t="str">
            <v>HS967-1L</v>
          </cell>
          <cell r="B25">
            <v>270</v>
          </cell>
          <cell r="J25">
            <v>40084</v>
          </cell>
          <cell r="K25" t="str">
            <v>Liebe 18〓 104</v>
          </cell>
          <cell r="L25">
            <v>3.88</v>
          </cell>
          <cell r="M25">
            <v>360</v>
          </cell>
          <cell r="N25">
            <v>2</v>
          </cell>
          <cell r="O25">
            <v>720</v>
          </cell>
          <cell r="P25">
            <v>2794</v>
          </cell>
        </row>
        <row r="26">
          <cell r="A26" t="str">
            <v>HS967-1LL</v>
          </cell>
          <cell r="B26">
            <v>90</v>
          </cell>
          <cell r="J26">
            <v>40089</v>
          </cell>
          <cell r="K26" t="str">
            <v>Liebe 18〓 70</v>
          </cell>
          <cell r="L26">
            <v>3.88</v>
          </cell>
          <cell r="M26">
            <v>585</v>
          </cell>
          <cell r="N26">
            <v>3</v>
          </cell>
          <cell r="O26">
            <v>1755</v>
          </cell>
          <cell r="P26">
            <v>6809</v>
          </cell>
        </row>
        <row r="27">
          <cell r="A27" t="str">
            <v>HS967-1EL</v>
          </cell>
          <cell r="B27">
            <v>45</v>
          </cell>
          <cell r="J27">
            <v>41718</v>
          </cell>
          <cell r="K27" t="str">
            <v>5117 18〓</v>
          </cell>
          <cell r="L27">
            <v>2.31</v>
          </cell>
          <cell r="M27">
            <v>980</v>
          </cell>
          <cell r="N27">
            <v>2</v>
          </cell>
          <cell r="O27">
            <v>1960</v>
          </cell>
          <cell r="P27">
            <v>4528</v>
          </cell>
        </row>
        <row r="28">
          <cell r="A28" t="str">
            <v>HS991-5M</v>
          </cell>
          <cell r="B28">
            <v>200</v>
          </cell>
          <cell r="J28">
            <v>61019</v>
          </cell>
          <cell r="K28" t="str">
            <v>Bistack(Plain)15〓</v>
          </cell>
          <cell r="L28">
            <v>15.75</v>
          </cell>
          <cell r="M28">
            <v>2640</v>
          </cell>
          <cell r="N28">
            <v>0.76333333333333331</v>
          </cell>
          <cell r="O28">
            <v>1987</v>
          </cell>
          <cell r="P28">
            <v>31286</v>
          </cell>
        </row>
        <row r="29">
          <cell r="A29" t="str">
            <v>HS991-5L</v>
          </cell>
          <cell r="B29">
            <v>160</v>
          </cell>
          <cell r="J29">
            <v>61020</v>
          </cell>
          <cell r="K29" t="str">
            <v>Bistack20〓30M Roll</v>
          </cell>
          <cell r="L29">
            <v>24.15</v>
          </cell>
          <cell r="M29">
            <v>1940</v>
          </cell>
          <cell r="N29">
            <v>0.27400000000000002</v>
          </cell>
          <cell r="O29">
            <v>526</v>
          </cell>
          <cell r="P29">
            <v>12710</v>
          </cell>
        </row>
        <row r="30">
          <cell r="A30" t="str">
            <v>SG1440-7S</v>
          </cell>
          <cell r="B30">
            <v>60</v>
          </cell>
          <cell r="J30" t="str">
            <v>9600</v>
          </cell>
          <cell r="K30" t="str">
            <v>9600</v>
          </cell>
          <cell r="L30">
            <v>207.9</v>
          </cell>
          <cell r="M30">
            <v>1940</v>
          </cell>
          <cell r="N30">
            <v>0.01</v>
          </cell>
          <cell r="O30">
            <v>20</v>
          </cell>
          <cell r="P30">
            <v>4033</v>
          </cell>
        </row>
        <row r="31">
          <cell r="A31" t="str">
            <v>SG1440-7M</v>
          </cell>
          <cell r="B31">
            <v>720</v>
          </cell>
          <cell r="J31" t="str">
            <v>ED8000</v>
          </cell>
          <cell r="K31" t="str">
            <v>ED8000</v>
          </cell>
          <cell r="L31">
            <v>388.5</v>
          </cell>
          <cell r="M31">
            <v>4415</v>
          </cell>
          <cell r="N31">
            <v>5.7500000000000002E-2</v>
          </cell>
          <cell r="O31">
            <v>227</v>
          </cell>
          <cell r="P31">
            <v>88598</v>
          </cell>
        </row>
        <row r="32">
          <cell r="A32" t="str">
            <v>SG1440-7L</v>
          </cell>
          <cell r="B32">
            <v>900</v>
          </cell>
          <cell r="J32" t="str">
            <v>JS1700180</v>
          </cell>
          <cell r="K32" t="str">
            <v>JS1700180</v>
          </cell>
          <cell r="L32">
            <v>288.75</v>
          </cell>
          <cell r="M32">
            <v>360</v>
          </cell>
          <cell r="N32">
            <v>0.14000000000000001</v>
          </cell>
          <cell r="O32">
            <v>50</v>
          </cell>
          <cell r="P32">
            <v>14553</v>
          </cell>
        </row>
        <row r="33">
          <cell r="A33" t="str">
            <v>SG1440-7LL</v>
          </cell>
          <cell r="B33">
            <v>300</v>
          </cell>
          <cell r="I33" t="str">
            <v>\ 合計</v>
          </cell>
          <cell r="M33">
            <v>33660</v>
          </cell>
          <cell r="N33">
            <v>1.0383333333333338</v>
          </cell>
          <cell r="O33">
            <v>34230</v>
          </cell>
          <cell r="P33">
            <v>390564</v>
          </cell>
        </row>
        <row r="34">
          <cell r="A34" t="str">
            <v>SG1441-5S</v>
          </cell>
          <cell r="B34">
            <v>80</v>
          </cell>
          <cell r="I34" t="str">
            <v>総計</v>
          </cell>
          <cell r="M34">
            <v>50335</v>
          </cell>
          <cell r="N34">
            <v>1.035545454545455</v>
          </cell>
          <cell r="O34">
            <v>50905</v>
          </cell>
          <cell r="P34">
            <v>390564</v>
          </cell>
        </row>
        <row r="35">
          <cell r="A35" t="str">
            <v>SG1441-5M</v>
          </cell>
          <cell r="B35">
            <v>800</v>
          </cell>
        </row>
        <row r="36">
          <cell r="A36" t="str">
            <v>SG1441-5L</v>
          </cell>
          <cell r="B36">
            <v>560</v>
          </cell>
        </row>
        <row r="37">
          <cell r="A37" t="str">
            <v>SG1441-5LL</v>
          </cell>
          <cell r="B37">
            <v>80</v>
          </cell>
        </row>
        <row r="38">
          <cell r="A38" t="str">
            <v>SG1441-6S</v>
          </cell>
          <cell r="B38">
            <v>80</v>
          </cell>
        </row>
        <row r="39">
          <cell r="A39" t="str">
            <v>SG1441-6M</v>
          </cell>
          <cell r="B39">
            <v>1040</v>
          </cell>
        </row>
        <row r="40">
          <cell r="A40" t="str">
            <v>SG1441-6L</v>
          </cell>
          <cell r="B40">
            <v>1520</v>
          </cell>
        </row>
        <row r="41">
          <cell r="A41" t="str">
            <v>SG1441-6LL</v>
          </cell>
          <cell r="B41">
            <v>480</v>
          </cell>
        </row>
        <row r="42">
          <cell r="A42" t="str">
            <v>SG1441-6EL</v>
          </cell>
          <cell r="B42">
            <v>80</v>
          </cell>
        </row>
        <row r="43">
          <cell r="A43" t="str">
            <v>SG1443-6M</v>
          </cell>
          <cell r="B43">
            <v>1040</v>
          </cell>
        </row>
        <row r="44">
          <cell r="A44" t="str">
            <v>SG1443-6L</v>
          </cell>
          <cell r="B44">
            <v>880</v>
          </cell>
        </row>
        <row r="45">
          <cell r="A45" t="str">
            <v>SG1443-6LL</v>
          </cell>
          <cell r="B45">
            <v>720</v>
          </cell>
        </row>
        <row r="46">
          <cell r="A46" t="str">
            <v>総計</v>
          </cell>
          <cell r="B46">
            <v>16675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S"/>
      <sheetName val="SUMMARY"/>
      <sheetName val="Sheet1"/>
    </sheetNames>
    <sheetDataSet>
      <sheetData sheetId="0">
        <row r="7">
          <cell r="F7" t="str">
            <v>FG-CN1-0004</v>
          </cell>
          <cell r="G7" t="str">
            <v>SHAFT CENTER STAND K07A</v>
          </cell>
          <cell r="H7">
            <v>0</v>
          </cell>
        </row>
        <row r="8">
          <cell r="F8" t="str">
            <v>FG-CN1-0006</v>
          </cell>
          <cell r="G8" t="str">
            <v>PIPE B (PLATE COMP PIVOT)</v>
          </cell>
          <cell r="H8">
            <v>1500</v>
          </cell>
        </row>
        <row r="9">
          <cell r="F9" t="str">
            <v>FG-CN1-0007</v>
          </cell>
          <cell r="G9" t="str">
            <v>PIPE A (PIPE L SUB) K56A</v>
          </cell>
          <cell r="H9">
            <v>1500</v>
          </cell>
        </row>
        <row r="10">
          <cell r="F10" t="str">
            <v>FG-CN1-0008</v>
          </cell>
          <cell r="G10" t="str">
            <v>COLLAR GRIP</v>
          </cell>
          <cell r="H10">
            <v>1000</v>
          </cell>
        </row>
        <row r="11">
          <cell r="F11" t="str">
            <v>FG-CN1-0009</v>
          </cell>
          <cell r="G11" t="str">
            <v>BRACKET CAB RR MOUNTING UNDER</v>
          </cell>
          <cell r="H11">
            <v>500</v>
          </cell>
        </row>
        <row r="12">
          <cell r="F12" t="str">
            <v>FG-CN1-0011</v>
          </cell>
          <cell r="G12" t="str">
            <v>STEERING SHAFT PLUG        *)</v>
          </cell>
          <cell r="H12">
            <v>500</v>
          </cell>
        </row>
        <row r="13">
          <cell r="F13" t="str">
            <v>FG-CN1-0012</v>
          </cell>
          <cell r="G13" t="str">
            <v>EYE 514</v>
          </cell>
          <cell r="H13">
            <v>3000</v>
          </cell>
        </row>
        <row r="14">
          <cell r="F14" t="str">
            <v>FG-CN1-0013</v>
          </cell>
          <cell r="G14" t="str">
            <v>SEAT SPRING 645</v>
          </cell>
          <cell r="H14">
            <v>500</v>
          </cell>
        </row>
        <row r="15">
          <cell r="F15" t="str">
            <v>FG-CN1-0020</v>
          </cell>
          <cell r="G15" t="str">
            <v>UPPER BRACKET              *)</v>
          </cell>
          <cell r="H15">
            <v>200</v>
          </cell>
        </row>
        <row r="16">
          <cell r="F16" t="str">
            <v>FG-CN1-0021</v>
          </cell>
          <cell r="G16" t="str">
            <v>VALVE STOPPER</v>
          </cell>
          <cell r="H16">
            <v>0</v>
          </cell>
        </row>
        <row r="17">
          <cell r="F17" t="str">
            <v>FG-CN1-0022</v>
          </cell>
          <cell r="G17" t="str">
            <v>CAP LOCK (CAP COMP, 4580)</v>
          </cell>
          <cell r="H17">
            <v>0</v>
          </cell>
        </row>
        <row r="18">
          <cell r="F18" t="str">
            <v>FG-CN1-0023</v>
          </cell>
          <cell r="G18" t="str">
            <v>PIPE TRANSMISSION OIL</v>
          </cell>
          <cell r="H18">
            <v>800</v>
          </cell>
        </row>
        <row r="19">
          <cell r="F19" t="str">
            <v>FG-CN1-0026</v>
          </cell>
          <cell r="G19" t="str">
            <v>POSH HANDLE K25A</v>
          </cell>
          <cell r="H19">
            <v>0</v>
          </cell>
        </row>
        <row r="20">
          <cell r="F20" t="str">
            <v>FG-CN1-0027</v>
          </cell>
          <cell r="G20" t="str">
            <v>POSH HANDLE K41A</v>
          </cell>
          <cell r="H20">
            <v>1480</v>
          </cell>
        </row>
        <row r="21">
          <cell r="F21" t="str">
            <v>FG-CN1-0028</v>
          </cell>
          <cell r="G21" t="str">
            <v>POSH HANDLE COMP (K46A)</v>
          </cell>
          <cell r="H21">
            <v>0</v>
          </cell>
        </row>
        <row r="22">
          <cell r="F22" t="str">
            <v>FG-CN1-0029</v>
          </cell>
          <cell r="G22" t="str">
            <v>POSH HANDLE ASSY K59A</v>
          </cell>
          <cell r="H22">
            <v>0</v>
          </cell>
        </row>
        <row r="23">
          <cell r="F23" t="str">
            <v>FG-CN1-0031</v>
          </cell>
          <cell r="G23" t="str">
            <v>POST HANDLE K1A</v>
          </cell>
          <cell r="H23">
            <v>13500</v>
          </cell>
        </row>
        <row r="24">
          <cell r="F24" t="str">
            <v>FG-CN1-0544</v>
          </cell>
          <cell r="G24" t="str">
            <v>POST HANDLE (AK1A) ASSY EXP*</v>
          </cell>
          <cell r="H24">
            <v>20000</v>
          </cell>
        </row>
        <row r="25">
          <cell r="F25" t="str">
            <v>FG-CN1-0545</v>
          </cell>
          <cell r="G25" t="str">
            <v>POST HANDLE (AK1AL)</v>
          </cell>
          <cell r="H25">
            <v>0</v>
          </cell>
        </row>
        <row r="26">
          <cell r="F26" t="str">
            <v>FG-CN1-0543</v>
          </cell>
          <cell r="G26" t="str">
            <v>POST HANDLE (ASSY) K59A EXP*</v>
          </cell>
          <cell r="H26">
            <v>6298</v>
          </cell>
        </row>
        <row r="27">
          <cell r="F27" t="str">
            <v>FG-CN1-0038</v>
          </cell>
          <cell r="G27" t="str">
            <v>RING NUT</v>
          </cell>
          <cell r="H27">
            <v>0</v>
          </cell>
        </row>
        <row r="28">
          <cell r="F28" t="str">
            <v>FG-CN1-0042</v>
          </cell>
          <cell r="G28" t="str">
            <v>PIPE A (PIPE L SUB) K56F</v>
          </cell>
          <cell r="H28">
            <v>500</v>
          </cell>
        </row>
        <row r="29">
          <cell r="F29" t="str">
            <v>FG-CN1-0043</v>
          </cell>
          <cell r="G29" t="str">
            <v>BRACKET HORN</v>
          </cell>
          <cell r="H29">
            <v>0</v>
          </cell>
        </row>
        <row r="30">
          <cell r="F30" t="str">
            <v>FG-CN1-0044</v>
          </cell>
          <cell r="G30" t="str">
            <v>BRACKET 2020</v>
          </cell>
          <cell r="H30">
            <v>0</v>
          </cell>
        </row>
        <row r="31">
          <cell r="F31" t="str">
            <v>FG-CN1-0045</v>
          </cell>
          <cell r="G31" t="str">
            <v>COVER CAP 20</v>
          </cell>
          <cell r="H31">
            <v>3000</v>
          </cell>
        </row>
        <row r="32">
          <cell r="F32" t="str">
            <v>FG-CN1-0049</v>
          </cell>
          <cell r="G32" t="str">
            <v>CLAMP ( CP 8030 )</v>
          </cell>
          <cell r="H32">
            <v>3795</v>
          </cell>
        </row>
        <row r="33">
          <cell r="F33" t="str">
            <v>FG-CN1-0050</v>
          </cell>
          <cell r="G33" t="str">
            <v>CLAMP ( CP 8040 )</v>
          </cell>
          <cell r="H33">
            <v>2701</v>
          </cell>
        </row>
        <row r="34">
          <cell r="F34" t="str">
            <v>FG-CN1-0051</v>
          </cell>
          <cell r="G34" t="str">
            <v>BRACKET, 0470</v>
          </cell>
          <cell r="H34">
            <v>500</v>
          </cell>
        </row>
        <row r="35">
          <cell r="F35" t="str">
            <v>FG-CN1-0052</v>
          </cell>
          <cell r="G35" t="str">
            <v>BRACKET 8060</v>
          </cell>
          <cell r="H35">
            <v>0</v>
          </cell>
        </row>
        <row r="36">
          <cell r="F36" t="str">
            <v>FG-CN1-0053</v>
          </cell>
          <cell r="G36" t="str">
            <v>CLAMP ( CP 2490)</v>
          </cell>
          <cell r="H36">
            <v>5000</v>
          </cell>
        </row>
        <row r="37">
          <cell r="F37" t="str">
            <v>FG-CN1-0055</v>
          </cell>
          <cell r="G37" t="str">
            <v>WASHER 018 GJ9</v>
          </cell>
          <cell r="H37">
            <v>0</v>
          </cell>
        </row>
        <row r="38">
          <cell r="F38" t="str">
            <v>FG-CN1-0056</v>
          </cell>
          <cell r="G38" t="str">
            <v>WASHER 734 GJ9</v>
          </cell>
          <cell r="H38">
            <v>0</v>
          </cell>
        </row>
        <row r="39">
          <cell r="F39" t="str">
            <v>FG-CN1-0060</v>
          </cell>
          <cell r="G39" t="str">
            <v>CAP BLIND ( FOR PRV )</v>
          </cell>
          <cell r="H39">
            <v>0</v>
          </cell>
        </row>
        <row r="40">
          <cell r="F40" t="str">
            <v>FG-CN1-0061</v>
          </cell>
          <cell r="G40" t="str">
            <v>BRACKET 1660</v>
          </cell>
          <cell r="H40">
            <v>0</v>
          </cell>
        </row>
        <row r="41">
          <cell r="F41" t="str">
            <v>FG-CN1-0062</v>
          </cell>
          <cell r="G41" t="str">
            <v>Bracket 1670</v>
          </cell>
          <cell r="H41">
            <v>0</v>
          </cell>
        </row>
        <row r="42">
          <cell r="F42" t="str">
            <v>FG-CN1-0065</v>
          </cell>
          <cell r="G42" t="str">
            <v>WASHER 019 GJ9</v>
          </cell>
          <cell r="H42">
            <v>3000</v>
          </cell>
        </row>
        <row r="43">
          <cell r="F43" t="str">
            <v>FG-CN1-0066</v>
          </cell>
          <cell r="G43" t="str">
            <v>SPRING GUIDE</v>
          </cell>
          <cell r="H43">
            <v>0</v>
          </cell>
        </row>
        <row r="44">
          <cell r="F44" t="str">
            <v>FG-CN1-0067</v>
          </cell>
          <cell r="G44" t="str">
            <v>SPRING SEAT 641</v>
          </cell>
          <cell r="H44">
            <v>0</v>
          </cell>
        </row>
        <row r="45">
          <cell r="F45" t="str">
            <v>FG-CN1-0068</v>
          </cell>
          <cell r="G45" t="str">
            <v>STAY R, HANDLE MT</v>
          </cell>
          <cell r="H45">
            <v>3000</v>
          </cell>
        </row>
        <row r="46">
          <cell r="F46" t="str">
            <v>FG-CN1-0069</v>
          </cell>
          <cell r="G46" t="str">
            <v>STAY L, HANDLE MT</v>
          </cell>
          <cell r="H46">
            <v>2500</v>
          </cell>
        </row>
        <row r="47">
          <cell r="F47" t="str">
            <v>FG-CN1-0070</v>
          </cell>
          <cell r="G47" t="str">
            <v>STAY( STAY FR HANDLE COVER)</v>
          </cell>
          <cell r="H47">
            <v>2500</v>
          </cell>
        </row>
        <row r="48">
          <cell r="F48" t="str">
            <v>FG-CN1-0073</v>
          </cell>
          <cell r="G48" t="str">
            <v>STAY (STAY MIRROR)</v>
          </cell>
          <cell r="H48">
            <v>0</v>
          </cell>
        </row>
        <row r="49">
          <cell r="F49" t="str">
            <v>FG-CN1-0077</v>
          </cell>
          <cell r="G49" t="str">
            <v>STAY (COLLAR R MAIN STEP)</v>
          </cell>
          <cell r="H49">
            <v>2000</v>
          </cell>
        </row>
        <row r="50">
          <cell r="F50" t="str">
            <v>FG-CN1-0080</v>
          </cell>
          <cell r="G50" t="str">
            <v>PATCH (BRKT COMP RR CUSH) K56A</v>
          </cell>
          <cell r="H50">
            <v>1000</v>
          </cell>
        </row>
        <row r="51">
          <cell r="F51" t="str">
            <v>FG-CN1-0084</v>
          </cell>
          <cell r="G51" t="str">
            <v>STAY (STAY A REAR FENDER) K45G</v>
          </cell>
          <cell r="H51">
            <v>1500</v>
          </cell>
        </row>
        <row r="52">
          <cell r="F52" t="str">
            <v>FG-CN1-0085</v>
          </cell>
          <cell r="G52" t="str">
            <v>STAY B (BRKT RR FENDER) K45G</v>
          </cell>
          <cell r="H52">
            <v>0</v>
          </cell>
        </row>
        <row r="53">
          <cell r="F53" t="str">
            <v>FG-CN1-0086</v>
          </cell>
          <cell r="G53" t="str">
            <v>PLATE (BRKT RR FENDER) K45G</v>
          </cell>
          <cell r="H53">
            <v>1000</v>
          </cell>
        </row>
        <row r="54">
          <cell r="F54" t="str">
            <v>FG-CN1-0089</v>
          </cell>
          <cell r="G54" t="str">
            <v>PLATE R (UPPER &amp; SUB SPRT) K56</v>
          </cell>
          <cell r="H54">
            <v>2000</v>
          </cell>
        </row>
        <row r="55">
          <cell r="F55" t="str">
            <v>FG-CN1-0090</v>
          </cell>
          <cell r="G55" t="str">
            <v>PLATE L (UPPER &amp; SUB SPRT) K56</v>
          </cell>
          <cell r="H55">
            <v>1500</v>
          </cell>
        </row>
        <row r="56">
          <cell r="F56" t="str">
            <v>FG-CN1-0093</v>
          </cell>
          <cell r="G56" t="str">
            <v>BRACKET SEAL RAIL SUB (K56F)</v>
          </cell>
          <cell r="H56">
            <v>1987</v>
          </cell>
        </row>
        <row r="57">
          <cell r="F57" t="str">
            <v>FG-CN1-0095</v>
          </cell>
          <cell r="G57" t="str">
            <v>HOLDER AIR/C K56F</v>
          </cell>
          <cell r="H57">
            <v>1000</v>
          </cell>
        </row>
        <row r="58">
          <cell r="F58" t="str">
            <v>FG-CN1-0097</v>
          </cell>
          <cell r="G58" t="str">
            <v>BRACKET BRACKET MIRROR</v>
          </cell>
          <cell r="H58">
            <v>3000</v>
          </cell>
        </row>
        <row r="59">
          <cell r="F59" t="str">
            <v>FG-CN1-0100</v>
          </cell>
          <cell r="G59" t="str">
            <v>STAY STOP SW K41A</v>
          </cell>
          <cell r="H59">
            <v>2000</v>
          </cell>
        </row>
        <row r="60">
          <cell r="F60" t="str">
            <v>FG-CN1-0101</v>
          </cell>
          <cell r="G60" t="str">
            <v>GUSSET R SUPPORT PIPE OUTER</v>
          </cell>
          <cell r="H60">
            <v>2000</v>
          </cell>
        </row>
        <row r="61">
          <cell r="F61" t="str">
            <v>FG-CN1-0103</v>
          </cell>
          <cell r="G61" t="str">
            <v>CLAMP FUEL HOSE</v>
          </cell>
          <cell r="H61">
            <v>0</v>
          </cell>
        </row>
        <row r="62">
          <cell r="F62" t="str">
            <v>FG-CN1-0105</v>
          </cell>
          <cell r="G62" t="str">
            <v>STAY A (BRKT RR FENDER) K45G</v>
          </cell>
          <cell r="H62">
            <v>0</v>
          </cell>
        </row>
        <row r="63">
          <cell r="F63" t="str">
            <v>FG-CN1-0106</v>
          </cell>
          <cell r="G63" t="str">
            <v>STAY C (BRKT RR FENDER) K45G</v>
          </cell>
          <cell r="H63">
            <v>0</v>
          </cell>
        </row>
        <row r="64">
          <cell r="F64" t="str">
            <v>FG-CN1-0108</v>
          </cell>
          <cell r="G64" t="str">
            <v>GUSSET HANDLE KZLG</v>
          </cell>
          <cell r="H64">
            <v>9700</v>
          </cell>
        </row>
        <row r="65">
          <cell r="F65" t="str">
            <v>FG-CN1-0109</v>
          </cell>
          <cell r="G65" t="str">
            <v>STAY R HANDLE COVER</v>
          </cell>
          <cell r="H65">
            <v>2000</v>
          </cell>
        </row>
        <row r="66">
          <cell r="F66" t="str">
            <v>FG-CN1-0110</v>
          </cell>
          <cell r="G66" t="str">
            <v>STAY L HANDLE COVER</v>
          </cell>
          <cell r="H66">
            <v>1000</v>
          </cell>
        </row>
        <row r="67">
          <cell r="F67" t="str">
            <v>FG-CN1-0111</v>
          </cell>
          <cell r="G67" t="str">
            <v>STAY D (STAY FRONT COVER) K59</v>
          </cell>
          <cell r="H67">
            <v>22000</v>
          </cell>
        </row>
        <row r="68">
          <cell r="F68" t="str">
            <v>FG-CN1-0114</v>
          </cell>
          <cell r="G68" t="str">
            <v>CLIP B FUEL HOSE</v>
          </cell>
          <cell r="H68">
            <v>110600</v>
          </cell>
        </row>
        <row r="69">
          <cell r="F69" t="str">
            <v>FG-CN1-0115</v>
          </cell>
          <cell r="G69" t="str">
            <v>GUSSET L SUPPORT PIPE OUTER</v>
          </cell>
          <cell r="H69">
            <v>2000</v>
          </cell>
        </row>
        <row r="70">
          <cell r="F70" t="str">
            <v>FG-CN1-0119</v>
          </cell>
          <cell r="G70" t="str">
            <v>PLATE (PLATE A)</v>
          </cell>
          <cell r="H70">
            <v>0</v>
          </cell>
        </row>
        <row r="71">
          <cell r="F71" t="str">
            <v>FG-CN1-0125</v>
          </cell>
          <cell r="G71" t="str">
            <v>STAY R REAR COMB</v>
          </cell>
          <cell r="H71">
            <v>9200</v>
          </cell>
        </row>
        <row r="72">
          <cell r="F72" t="str">
            <v>FG-CN1-0126</v>
          </cell>
          <cell r="G72" t="str">
            <v>STAY L REAR COMB</v>
          </cell>
          <cell r="H72">
            <v>9139</v>
          </cell>
        </row>
        <row r="73">
          <cell r="F73" t="str">
            <v>FG-CN1-0135</v>
          </cell>
          <cell r="G73" t="str">
            <v>ROD REAR BRAKE KC5-PL</v>
          </cell>
          <cell r="H73">
            <v>0</v>
          </cell>
        </row>
        <row r="74">
          <cell r="F74" t="str">
            <v>FG-CN1-0136</v>
          </cell>
          <cell r="G74" t="str">
            <v>BRACKET 8820</v>
          </cell>
          <cell r="H74">
            <v>0</v>
          </cell>
        </row>
        <row r="75">
          <cell r="F75" t="str">
            <v>FG-CN1-0141</v>
          </cell>
          <cell r="G75" t="str">
            <v>SPRING GUIDE OC</v>
          </cell>
          <cell r="H75">
            <v>1000</v>
          </cell>
        </row>
        <row r="76">
          <cell r="F76" t="str">
            <v>FG-CN1-0142</v>
          </cell>
          <cell r="G76" t="str">
            <v>CAP LOCK (CAP COMP, 4590)</v>
          </cell>
          <cell r="H76">
            <v>150</v>
          </cell>
        </row>
        <row r="77">
          <cell r="F77" t="str">
            <v>FG-CN1-0143</v>
          </cell>
          <cell r="G77" t="str">
            <v>GUIDE SPRING 581 / 584</v>
          </cell>
          <cell r="H77">
            <v>0</v>
          </cell>
        </row>
        <row r="78">
          <cell r="F78" t="str">
            <v>FG-CN1-0144</v>
          </cell>
          <cell r="G78" t="str">
            <v>WASHER 049 / 051</v>
          </cell>
          <cell r="H78">
            <v>28000</v>
          </cell>
        </row>
        <row r="79">
          <cell r="F79" t="str">
            <v>FG-CN1-0145</v>
          </cell>
          <cell r="G79" t="str">
            <v>STOPPER LEVER, KVYP</v>
          </cell>
          <cell r="H79">
            <v>0</v>
          </cell>
        </row>
        <row r="80">
          <cell r="F80" t="str">
            <v>FG-CN1-0147</v>
          </cell>
          <cell r="G80" t="str">
            <v>SPRING GUIDE 530 / 534</v>
          </cell>
          <cell r="H80">
            <v>2700</v>
          </cell>
        </row>
        <row r="81">
          <cell r="F81" t="str">
            <v>FG-CN1-0150</v>
          </cell>
          <cell r="G81" t="str">
            <v>STAY A ECU (K59A)</v>
          </cell>
          <cell r="H81">
            <v>0</v>
          </cell>
        </row>
        <row r="82">
          <cell r="F82" t="str">
            <v>FG-CN1-0151</v>
          </cell>
          <cell r="G82" t="str">
            <v>STAY B ECU (K59A)</v>
          </cell>
          <cell r="H82">
            <v>0</v>
          </cell>
        </row>
        <row r="83">
          <cell r="F83" t="str">
            <v>FG-CN1-0154</v>
          </cell>
          <cell r="G83" t="str">
            <v>CLIP HARNESS (50178-GE2)</v>
          </cell>
          <cell r="H83">
            <v>23900</v>
          </cell>
        </row>
        <row r="84">
          <cell r="F84" t="str">
            <v>FG-CN1-0155</v>
          </cell>
          <cell r="G84" t="str">
            <v>PLATE A (PLATE RR CROSS KWWT)</v>
          </cell>
          <cell r="H84">
            <v>10400</v>
          </cell>
        </row>
        <row r="85">
          <cell r="F85" t="str">
            <v>FG-CN1-0157</v>
          </cell>
          <cell r="G85" t="str">
            <v>GUSSET HANDLE (K81A)</v>
          </cell>
          <cell r="H85">
            <v>0</v>
          </cell>
        </row>
        <row r="86">
          <cell r="F86" t="str">
            <v>FG-CN1-0159</v>
          </cell>
          <cell r="G86" t="str">
            <v>HOLDER BRG UP (AC01)</v>
          </cell>
          <cell r="H86">
            <v>0</v>
          </cell>
        </row>
        <row r="87">
          <cell r="F87" t="str">
            <v>FG-CN1-0160</v>
          </cell>
          <cell r="G87" t="str">
            <v>HOLDER BRG LOW (AC01)</v>
          </cell>
          <cell r="H87">
            <v>0</v>
          </cell>
        </row>
        <row r="88">
          <cell r="F88" t="str">
            <v>FG-CN1-0168</v>
          </cell>
          <cell r="G88" t="str">
            <v>PLATE B (PIVOT) K41A</v>
          </cell>
          <cell r="H88">
            <v>3500</v>
          </cell>
        </row>
        <row r="89">
          <cell r="F89" t="str">
            <v>FG-CN1-0170</v>
          </cell>
          <cell r="G89" t="str">
            <v>PATCH (BRKT RR CUSHION) K56F</v>
          </cell>
          <cell r="H89">
            <v>1000</v>
          </cell>
        </row>
        <row r="90">
          <cell r="F90" t="str">
            <v>FG-CN1-0171</v>
          </cell>
          <cell r="G90" t="str">
            <v>BRACKET B (BRKT RR CUSH) K56F (kecil )</v>
          </cell>
          <cell r="H90">
            <v>1000</v>
          </cell>
        </row>
        <row r="91">
          <cell r="F91" t="str">
            <v>FG-CN1-0178</v>
          </cell>
          <cell r="G91" t="str">
            <v>PLATE 1 (PLATE R ENG HGR LWR)</v>
          </cell>
          <cell r="H91">
            <v>1500</v>
          </cell>
        </row>
        <row r="92">
          <cell r="F92" t="str">
            <v>FG-CN1-0179</v>
          </cell>
          <cell r="G92" t="str">
            <v>THREAD COMP TOP (PLATING)</v>
          </cell>
          <cell r="H92">
            <v>50000</v>
          </cell>
        </row>
        <row r="93">
          <cell r="F93" t="str">
            <v>FG-CN1-0180</v>
          </cell>
          <cell r="G93" t="str">
            <v>SHAFT RB PIVOT KWWX (PLATING)</v>
          </cell>
          <cell r="H93">
            <v>10000</v>
          </cell>
        </row>
        <row r="94">
          <cell r="F94" t="str">
            <v>FG-CN1-0181</v>
          </cell>
          <cell r="G94" t="str">
            <v>SHAFT MAIN STAND KTE (PLATING)</v>
          </cell>
          <cell r="H94">
            <v>3000</v>
          </cell>
        </row>
        <row r="95">
          <cell r="F95" t="str">
            <v>FG-CN1-0191</v>
          </cell>
          <cell r="G95" t="str">
            <v>GUSSET L SUPPORT PIPE INNER</v>
          </cell>
          <cell r="H95">
            <v>1000</v>
          </cell>
        </row>
        <row r="96">
          <cell r="F96" t="str">
            <v>FG-CN1-0192</v>
          </cell>
          <cell r="G96" t="str">
            <v>PLATE A (PLATE L ENG HGR LWR)</v>
          </cell>
          <cell r="H96">
            <v>1500</v>
          </cell>
        </row>
        <row r="97">
          <cell r="F97" t="str">
            <v>FG-CN1-0194</v>
          </cell>
          <cell r="G97" t="str">
            <v>PIPE (BRKT RR CUSHION) K56F</v>
          </cell>
          <cell r="H97">
            <v>1500</v>
          </cell>
        </row>
        <row r="98">
          <cell r="F98" t="str">
            <v>FG-CN1-0203</v>
          </cell>
          <cell r="G98" t="str">
            <v>PATCH L SUB FRAME (K59A)</v>
          </cell>
          <cell r="H98">
            <v>0</v>
          </cell>
        </row>
        <row r="99">
          <cell r="F99" t="str">
            <v>FG-CN1-0205</v>
          </cell>
          <cell r="G99" t="str">
            <v>NUT, STRG STEM LOCK</v>
          </cell>
          <cell r="H99">
            <v>24600</v>
          </cell>
        </row>
        <row r="100">
          <cell r="F100" t="str">
            <v>FG-CN1-0208</v>
          </cell>
          <cell r="G100" t="str">
            <v>EYE 502</v>
          </cell>
          <cell r="H100">
            <v>100</v>
          </cell>
        </row>
        <row r="101">
          <cell r="F101" t="str">
            <v>FG-CN1-0213</v>
          </cell>
          <cell r="G101" t="str">
            <v>SHAFT MAIN STAND KWN (PLATING)</v>
          </cell>
          <cell r="H101">
            <v>68220</v>
          </cell>
        </row>
        <row r="102">
          <cell r="F102" t="str">
            <v>FG-CN1-0214</v>
          </cell>
          <cell r="G102" t="str">
            <v>SHAFT MAIN STAND KZLG (PLATTING)</v>
          </cell>
          <cell r="H102">
            <v>0</v>
          </cell>
        </row>
        <row r="103">
          <cell r="F103" t="str">
            <v>FG-CN1-0216</v>
          </cell>
          <cell r="G103" t="str">
            <v>SHAFT MAIN STAND KVY (PLATING)</v>
          </cell>
          <cell r="H103">
            <v>0</v>
          </cell>
        </row>
        <row r="104">
          <cell r="F104" t="str">
            <v>FG-CN1-0217</v>
          </cell>
          <cell r="G104" t="str">
            <v>SHAFT MAIN STAND KYT (PLATING)</v>
          </cell>
          <cell r="H104">
            <v>0</v>
          </cell>
        </row>
        <row r="105">
          <cell r="F105" t="str">
            <v>FG-CN1-0230</v>
          </cell>
          <cell r="G105" t="str">
            <v>SEAT LOCK COMP K41 (PLATING)</v>
          </cell>
          <cell r="H105">
            <v>3000</v>
          </cell>
        </row>
        <row r="106">
          <cell r="F106" t="str">
            <v>FG-CN1-0233</v>
          </cell>
          <cell r="G106" t="str">
            <v>SEAT LOCK COMP KO7A (PLATING)</v>
          </cell>
          <cell r="H106">
            <v>9000</v>
          </cell>
        </row>
        <row r="107">
          <cell r="F107" t="str">
            <v>FG-CN1-0235</v>
          </cell>
          <cell r="G107" t="str">
            <v>PATCH L MAIN PIPE (K84)</v>
          </cell>
          <cell r="H107">
            <v>5200</v>
          </cell>
        </row>
        <row r="108">
          <cell r="F108" t="str">
            <v>FG-CN1-0234</v>
          </cell>
          <cell r="G108" t="str">
            <v>PATCH R MAIN PIPE (K84)</v>
          </cell>
          <cell r="H108">
            <v>4500</v>
          </cell>
        </row>
        <row r="109">
          <cell r="F109" t="str">
            <v>FG-CN1-0236</v>
          </cell>
          <cell r="G109" t="str">
            <v>PLATE A (PLATE HDL L</v>
          </cell>
          <cell r="H109">
            <v>5100</v>
          </cell>
        </row>
        <row r="110">
          <cell r="F110" t="str">
            <v>FG-CN1-0237</v>
          </cell>
          <cell r="G110" t="str">
            <v>CAP MAIN PIPE END (K84A)</v>
          </cell>
          <cell r="H110">
            <v>5000</v>
          </cell>
        </row>
        <row r="111">
          <cell r="F111" t="str">
            <v>FG-CN1-0238</v>
          </cell>
          <cell r="G111" t="str">
            <v>STAY FR TANK MT (K84)</v>
          </cell>
          <cell r="H111">
            <v>13000</v>
          </cell>
        </row>
        <row r="112">
          <cell r="F112" t="str">
            <v>FG-CN1-0239</v>
          </cell>
          <cell r="G112" t="str">
            <v>STAY (STAY BANK ANGEL)</v>
          </cell>
          <cell r="H112">
            <v>4000</v>
          </cell>
        </row>
        <row r="113">
          <cell r="F113" t="str">
            <v>FG-CN1-0241</v>
          </cell>
          <cell r="G113" t="str">
            <v>BRACKET L BRIDGE (AC01)</v>
          </cell>
          <cell r="H113">
            <v>5950</v>
          </cell>
        </row>
        <row r="114">
          <cell r="F114" t="str">
            <v>FG-CN1-0242</v>
          </cell>
          <cell r="G114" t="str">
            <v>STAY HELMET HOLDER</v>
          </cell>
          <cell r="H114">
            <v>6000</v>
          </cell>
        </row>
        <row r="115">
          <cell r="F115" t="str">
            <v>FG-CN1-0243</v>
          </cell>
          <cell r="G115" t="str">
            <v>STAY (STAY C BAT BOX)</v>
          </cell>
          <cell r="H115">
            <v>0</v>
          </cell>
        </row>
        <row r="116">
          <cell r="F116" t="str">
            <v>FG-CN1-0244</v>
          </cell>
          <cell r="G116" t="str">
            <v>PLATE (STAY REG RECT</v>
          </cell>
          <cell r="H116">
            <v>7000</v>
          </cell>
        </row>
        <row r="117">
          <cell r="F117" t="str">
            <v>FG-CN1-0245</v>
          </cell>
          <cell r="G117" t="str">
            <v>STAY (STAY A BAT BOX)</v>
          </cell>
          <cell r="H117">
            <v>5000</v>
          </cell>
        </row>
        <row r="118">
          <cell r="F118" t="str">
            <v>FG-CN1-0247</v>
          </cell>
          <cell r="G118" t="str">
            <v>PATCH R HEAD CROSS PIPE (K84A)</v>
          </cell>
          <cell r="H118">
            <v>5000</v>
          </cell>
        </row>
        <row r="119">
          <cell r="F119" t="str">
            <v>FG-CN1-0249</v>
          </cell>
          <cell r="G119" t="str">
            <v>PLATE B (PLATE HDL LOCK) K84A</v>
          </cell>
          <cell r="H119">
            <v>3000</v>
          </cell>
        </row>
        <row r="120">
          <cell r="F120" t="str">
            <v>FG-CN1-0250</v>
          </cell>
          <cell r="G120" t="str">
            <v>PATCH CROSS PIPE (K84A)</v>
          </cell>
          <cell r="H120">
            <v>6000</v>
          </cell>
        </row>
        <row r="121">
          <cell r="F121" t="str">
            <v>FG-CN1-0251</v>
          </cell>
          <cell r="G121" t="str">
            <v>PLATE (PATCH L HEAD CROSS PIPE</v>
          </cell>
          <cell r="H121">
            <v>5500</v>
          </cell>
        </row>
        <row r="122">
          <cell r="F122" t="str">
            <v>FG-CN1-0252</v>
          </cell>
          <cell r="G122" t="str">
            <v>HOOK RETURN SPRING (K84)</v>
          </cell>
          <cell r="H122">
            <v>6000</v>
          </cell>
        </row>
        <row r="123">
          <cell r="F123" t="str">
            <v>FG-CN1-0253</v>
          </cell>
          <cell r="G123" t="str">
            <v>PATCH CENTER PIPE UP R (K84A)</v>
          </cell>
          <cell r="H123">
            <v>6000</v>
          </cell>
        </row>
        <row r="124">
          <cell r="F124" t="str">
            <v>FG-CN1-0254</v>
          </cell>
          <cell r="G124" t="str">
            <v>PATCH CENTER PIPE UP L (K84A)</v>
          </cell>
          <cell r="H124">
            <v>6320</v>
          </cell>
        </row>
        <row r="125">
          <cell r="F125" t="str">
            <v>FG-CN1-0255</v>
          </cell>
          <cell r="G125" t="str">
            <v>PLATE SEAT SET (AC01)</v>
          </cell>
          <cell r="H125">
            <v>11100</v>
          </cell>
        </row>
        <row r="126">
          <cell r="F126" t="str">
            <v>FG-CN1-0256</v>
          </cell>
          <cell r="G126" t="str">
            <v>PLATE (STAY CHAIN ROLLER) K84A</v>
          </cell>
          <cell r="H126">
            <v>6000</v>
          </cell>
        </row>
        <row r="127">
          <cell r="F127" t="str">
            <v>FG-CN1-0257</v>
          </cell>
          <cell r="G127" t="str">
            <v>PATCH R CENTER CROS PIPE AC01</v>
          </cell>
          <cell r="H127">
            <v>4900</v>
          </cell>
        </row>
        <row r="128">
          <cell r="F128" t="str">
            <v>FG-CN1-0258</v>
          </cell>
          <cell r="G128" t="str">
            <v>PATCH L CENTER CROS PIPE AC01</v>
          </cell>
          <cell r="H128">
            <v>5250</v>
          </cell>
        </row>
        <row r="129">
          <cell r="F129" t="str">
            <v>FG-CN1-0260</v>
          </cell>
          <cell r="G129" t="str">
            <v>SEAT LOCK COMP K59 (PLATING)</v>
          </cell>
          <cell r="H129">
            <v>44200</v>
          </cell>
        </row>
        <row r="130">
          <cell r="F130" t="str">
            <v>FG-CN1-0261</v>
          </cell>
          <cell r="G130" t="str">
            <v>PLATE HANDLE STOPPER R</v>
          </cell>
          <cell r="H130">
            <v>6750</v>
          </cell>
        </row>
        <row r="131">
          <cell r="F131" t="str">
            <v>FG-CN1-0262</v>
          </cell>
          <cell r="G131" t="str">
            <v>PLATE HANDLE STOPPER L</v>
          </cell>
          <cell r="H131">
            <v>6000</v>
          </cell>
        </row>
        <row r="132">
          <cell r="F132" t="str">
            <v>FG-CN1-0268</v>
          </cell>
          <cell r="G132" t="str">
            <v>SEAT CATCH COMP K35</v>
          </cell>
          <cell r="H132">
            <v>45000</v>
          </cell>
        </row>
        <row r="133">
          <cell r="F133" t="str">
            <v>FG-CN1-0270</v>
          </cell>
          <cell r="G133" t="str">
            <v>SEAT LOCK COMP K81A (PLATING)</v>
          </cell>
          <cell r="H133">
            <v>0</v>
          </cell>
        </row>
        <row r="134">
          <cell r="F134" t="str">
            <v>FG-CN1-0271</v>
          </cell>
          <cell r="G134" t="str">
            <v>STAY R, HANDLE PIPE</v>
          </cell>
          <cell r="H134">
            <v>2000</v>
          </cell>
        </row>
        <row r="135">
          <cell r="F135" t="str">
            <v>FG-CN1-0272</v>
          </cell>
          <cell r="G135" t="str">
            <v>STAY L, HANDLE PIPE</v>
          </cell>
          <cell r="H135">
            <v>2000</v>
          </cell>
        </row>
        <row r="136">
          <cell r="F136" t="str">
            <v>FG-CN1-0273</v>
          </cell>
          <cell r="G136" t="str">
            <v>BRACKET( BRACKET HANDLE )</v>
          </cell>
          <cell r="H136">
            <v>3000</v>
          </cell>
        </row>
        <row r="137">
          <cell r="F137" t="str">
            <v>FG-CN1-0274</v>
          </cell>
          <cell r="G137" t="str">
            <v>STAY R (STAY R COMP METER)</v>
          </cell>
          <cell r="H137">
            <v>0</v>
          </cell>
        </row>
        <row r="138">
          <cell r="F138" t="str">
            <v>FG-CN1-0275</v>
          </cell>
          <cell r="G138" t="str">
            <v>STAY L (STAY L COMP METER)</v>
          </cell>
          <cell r="H138">
            <v>0</v>
          </cell>
        </row>
        <row r="139">
          <cell r="F139" t="str">
            <v>FG-CN1-0276</v>
          </cell>
          <cell r="G139" t="str">
            <v>GUSSET HANDLE (KPH)</v>
          </cell>
          <cell r="H139">
            <v>2000</v>
          </cell>
        </row>
        <row r="140">
          <cell r="F140" t="str">
            <v>FG-CN1-0279</v>
          </cell>
          <cell r="G140" t="str">
            <v>STAY (STAY REAR COWL) K45G</v>
          </cell>
          <cell r="H140">
            <v>0</v>
          </cell>
        </row>
        <row r="141">
          <cell r="F141" t="str">
            <v>FG-CN1-0280</v>
          </cell>
          <cell r="G141" t="str">
            <v>GUSSET R SUPPORT PIPE INNER</v>
          </cell>
          <cell r="H141">
            <v>2000</v>
          </cell>
        </row>
        <row r="142">
          <cell r="F142" t="str">
            <v>FG-CN1-0281</v>
          </cell>
          <cell r="G142" t="str">
            <v>STAY R (STAY R RR GRAB RAIL)</v>
          </cell>
          <cell r="H142">
            <v>2000</v>
          </cell>
        </row>
        <row r="143">
          <cell r="F143" t="str">
            <v>FG-CN1-0282</v>
          </cell>
          <cell r="G143" t="str">
            <v>STAY L (STAY L RR GRAB RAIL)</v>
          </cell>
          <cell r="H143">
            <v>2000</v>
          </cell>
        </row>
        <row r="144">
          <cell r="F144" t="str">
            <v>FG-CN1-0283</v>
          </cell>
          <cell r="G144" t="str">
            <v>STAY (STAY OIL CUP) K56A</v>
          </cell>
          <cell r="H144">
            <v>1000</v>
          </cell>
        </row>
        <row r="145">
          <cell r="F145" t="str">
            <v>FG-CN1-0284</v>
          </cell>
          <cell r="G145" t="str">
            <v>STAY (STAY R HINGE MOUNT) K56A</v>
          </cell>
          <cell r="H145">
            <v>2000</v>
          </cell>
        </row>
        <row r="146">
          <cell r="F146" t="str">
            <v>FG-CN1-0285</v>
          </cell>
          <cell r="G146" t="str">
            <v>STAY B (STAY R HINGE MT) K56A</v>
          </cell>
          <cell r="H146">
            <v>1500</v>
          </cell>
        </row>
        <row r="147">
          <cell r="F147" t="str">
            <v>FG-CN1-0286</v>
          </cell>
          <cell r="G147" t="str">
            <v>BRACKET (B COMP RR CUSH) K56A</v>
          </cell>
          <cell r="H147">
            <v>1000</v>
          </cell>
        </row>
        <row r="148">
          <cell r="F148" t="str">
            <v>FG-CN1-0287</v>
          </cell>
          <cell r="G148" t="str">
            <v>STAY E (STAY FRONT COVER) K59</v>
          </cell>
          <cell r="H148">
            <v>10580</v>
          </cell>
        </row>
        <row r="149">
          <cell r="F149" t="str">
            <v>FG-CN1-0289</v>
          </cell>
          <cell r="G149" t="str">
            <v>STAY (STAY REG) K56F</v>
          </cell>
          <cell r="H149">
            <v>1000</v>
          </cell>
        </row>
        <row r="150">
          <cell r="F150" t="str">
            <v>FG-CN1-0290</v>
          </cell>
          <cell r="G150" t="str">
            <v>STAY SHROUD JOINT (K84A)</v>
          </cell>
          <cell r="H150">
            <v>5000</v>
          </cell>
        </row>
        <row r="151">
          <cell r="F151" t="str">
            <v>FG-CN1-0291</v>
          </cell>
          <cell r="G151" t="str">
            <v>STAY (STAY HORN) K84A</v>
          </cell>
          <cell r="H151">
            <v>4800</v>
          </cell>
        </row>
        <row r="152">
          <cell r="F152" t="str">
            <v>FG-CN1-0292</v>
          </cell>
          <cell r="G152" t="str">
            <v>CLIP A HARNESS (50152-KCC)</v>
          </cell>
          <cell r="H152">
            <v>4700</v>
          </cell>
        </row>
        <row r="153">
          <cell r="F153" t="str">
            <v>FG-CN1-0293</v>
          </cell>
          <cell r="G153" t="str">
            <v>HANGER R ENG FR LOW (K84A)</v>
          </cell>
          <cell r="H153">
            <v>5500</v>
          </cell>
        </row>
        <row r="154">
          <cell r="F154" t="str">
            <v>FG-CN1-0294</v>
          </cell>
          <cell r="G154" t="str">
            <v>HANGER L ENG FR LOW (K84A)</v>
          </cell>
          <cell r="H154">
            <v>6500</v>
          </cell>
        </row>
        <row r="155">
          <cell r="F155" t="str">
            <v>FG-CN1-0295</v>
          </cell>
          <cell r="G155" t="str">
            <v>PLATE BRIDGE (K84A)</v>
          </cell>
          <cell r="H155">
            <v>9250</v>
          </cell>
        </row>
        <row r="156">
          <cell r="F156" t="str">
            <v>FG-CN1-0296</v>
          </cell>
          <cell r="G156" t="str">
            <v>STAY STOP SW (K84A)</v>
          </cell>
          <cell r="H156">
            <v>5500</v>
          </cell>
        </row>
        <row r="157">
          <cell r="F157" t="str">
            <v>FG-CN1-0297</v>
          </cell>
          <cell r="G157" t="str">
            <v>PLATE B (PLATE COMP R BOTTOM)</v>
          </cell>
          <cell r="H157">
            <v>0</v>
          </cell>
        </row>
        <row r="158">
          <cell r="F158" t="str">
            <v>FG-CN1-0298</v>
          </cell>
          <cell r="G158" t="str">
            <v>PLATE B (PLATE COMP L BOTTOM)</v>
          </cell>
          <cell r="H158">
            <v>0</v>
          </cell>
        </row>
        <row r="159">
          <cell r="F159" t="str">
            <v>FG-CN1-0299</v>
          </cell>
          <cell r="G159" t="str">
            <v>CLIP HARNESS (50178-MK4)</v>
          </cell>
          <cell r="H159">
            <v>7000</v>
          </cell>
        </row>
        <row r="160">
          <cell r="F160" t="str">
            <v>FG-CN1-0300</v>
          </cell>
          <cell r="G160" t="str">
            <v>STAY (STAY B BAT BOX) K84A</v>
          </cell>
          <cell r="H160">
            <v>5500</v>
          </cell>
        </row>
        <row r="161">
          <cell r="F161" t="str">
            <v>FG-CN1-0301</v>
          </cell>
          <cell r="G161" t="str">
            <v>STAY (STAY MUFFLER FR) AC01</v>
          </cell>
          <cell r="H161">
            <v>0</v>
          </cell>
        </row>
        <row r="162">
          <cell r="F162" t="str">
            <v>FG-CN1-0304</v>
          </cell>
          <cell r="G162" t="str">
            <v>PLATE (PLATE RR CROSS) AC01</v>
          </cell>
          <cell r="H162">
            <v>4800</v>
          </cell>
        </row>
        <row r="163">
          <cell r="F163" t="str">
            <v>FG-CN1-0305</v>
          </cell>
          <cell r="G163" t="str">
            <v>BRKT R ENG HANG RR LOW (K84A)</v>
          </cell>
          <cell r="H163">
            <v>6000</v>
          </cell>
        </row>
        <row r="164">
          <cell r="F164" t="str">
            <v>FG-CN1-0306</v>
          </cell>
          <cell r="G164" t="str">
            <v>BRKT L ENG HANG RR LOW (K84A)</v>
          </cell>
          <cell r="H164">
            <v>6000</v>
          </cell>
        </row>
        <row r="165">
          <cell r="F165" t="str">
            <v>FG-CN1-0307</v>
          </cell>
          <cell r="G165" t="str">
            <v>BRKT A (BRKT R RR UP ENG HGR)</v>
          </cell>
          <cell r="H165">
            <v>6000</v>
          </cell>
        </row>
        <row r="166">
          <cell r="F166" t="str">
            <v>FG-CN1-0308</v>
          </cell>
          <cell r="G166" t="str">
            <v>BRKT L RR UP ENG HANGER (AC01)</v>
          </cell>
          <cell r="H166">
            <v>5500</v>
          </cell>
        </row>
        <row r="167">
          <cell r="F167" t="str">
            <v>FG-CN1-0309</v>
          </cell>
          <cell r="G167" t="str">
            <v>PLATE (BRKT RR FENDER) K59J</v>
          </cell>
          <cell r="H167">
            <v>0</v>
          </cell>
        </row>
        <row r="168">
          <cell r="F168" t="str">
            <v>FG-CN1-0343</v>
          </cell>
          <cell r="G168" t="str">
            <v>GUSSET UPPER CROSS ( K59A )</v>
          </cell>
          <cell r="H168">
            <v>46300</v>
          </cell>
        </row>
        <row r="169">
          <cell r="F169" t="str">
            <v>FG-CN1-0347</v>
          </cell>
          <cell r="G169" t="str">
            <v>GUSSET MAIN PIPE ( K59A )</v>
          </cell>
          <cell r="H169">
            <v>43900</v>
          </cell>
        </row>
        <row r="170">
          <cell r="F170" t="str">
            <v>FG-CN1-0352</v>
          </cell>
          <cell r="G170" t="str">
            <v>NUT 507</v>
          </cell>
          <cell r="H170">
            <v>15000</v>
          </cell>
        </row>
        <row r="171">
          <cell r="F171" t="str">
            <v>FG-CN1-0353</v>
          </cell>
          <cell r="G171" t="str">
            <v>PLATE 2 ( PLATE R ENG HGR LOWER )</v>
          </cell>
          <cell r="H171">
            <v>1000</v>
          </cell>
        </row>
        <row r="172">
          <cell r="F172" t="str">
            <v>FG-CN1-0366</v>
          </cell>
          <cell r="G172" t="str">
            <v>BRKT (BRKT COMP CUSH UP) AC01</v>
          </cell>
          <cell r="H172">
            <v>0</v>
          </cell>
        </row>
        <row r="173">
          <cell r="F173" t="str">
            <v>FG-CN1-0367</v>
          </cell>
          <cell r="G173" t="str">
            <v>PIPE TENSION (K84A)</v>
          </cell>
          <cell r="H173">
            <v>0</v>
          </cell>
        </row>
        <row r="174">
          <cell r="F174" t="str">
            <v>FG-CN1-0368</v>
          </cell>
          <cell r="G174" t="str">
            <v>PIPE CENTER CROSS (AC01)</v>
          </cell>
          <cell r="H174">
            <v>2000</v>
          </cell>
        </row>
        <row r="175">
          <cell r="F175" t="str">
            <v>FG-CN1-0369</v>
          </cell>
          <cell r="G175" t="str">
            <v>BRACKET (B COMP SIDE ST) AC01</v>
          </cell>
          <cell r="H175">
            <v>10400</v>
          </cell>
        </row>
        <row r="176">
          <cell r="F176" t="str">
            <v>FG-CN1-0371</v>
          </cell>
          <cell r="G176" t="str">
            <v>PATCH HEAD PIPE UPPER (K84A)</v>
          </cell>
          <cell r="H176">
            <v>6000</v>
          </cell>
        </row>
        <row r="177">
          <cell r="F177" t="str">
            <v>FG-CN1-0372</v>
          </cell>
          <cell r="G177" t="str">
            <v>STAY (STAY COMP IGN) K84A</v>
          </cell>
          <cell r="H177">
            <v>4750</v>
          </cell>
        </row>
        <row r="178">
          <cell r="F178" t="str">
            <v>FG-CN1-0373</v>
          </cell>
          <cell r="G178" t="str">
            <v>PLATE R (PLATE COMP R BOTTOM)</v>
          </cell>
          <cell r="H178">
            <v>0</v>
          </cell>
        </row>
        <row r="179">
          <cell r="F179" t="str">
            <v>FG-CN1-0374</v>
          </cell>
          <cell r="G179" t="str">
            <v>PLATE A (PLATE COMP R BOTTOM)</v>
          </cell>
          <cell r="H179">
            <v>0</v>
          </cell>
        </row>
        <row r="180">
          <cell r="F180" t="str">
            <v>FG-CN1-0375</v>
          </cell>
          <cell r="G180" t="str">
            <v>PLATE L (PLATE COMP L BOTTOM)</v>
          </cell>
          <cell r="H180">
            <v>0</v>
          </cell>
        </row>
        <row r="181">
          <cell r="F181" t="str">
            <v>FG-CN1-0376</v>
          </cell>
          <cell r="G181" t="str">
            <v>PLATE A (PLATE COMP L BOTTOM)</v>
          </cell>
          <cell r="H181">
            <v>0</v>
          </cell>
        </row>
        <row r="182">
          <cell r="F182" t="str">
            <v>FG-CN1-0377</v>
          </cell>
          <cell r="G182" t="str">
            <v>PLATE (STAY R SEAT) AC01</v>
          </cell>
          <cell r="H182">
            <v>5800</v>
          </cell>
        </row>
        <row r="183">
          <cell r="F183" t="str">
            <v>FG-CN1-0378</v>
          </cell>
          <cell r="G183" t="str">
            <v>PLATE (STAY L SEAT) AC01</v>
          </cell>
          <cell r="H183">
            <v>6000</v>
          </cell>
        </row>
        <row r="184">
          <cell r="F184" t="str">
            <v>FG-CN1-0379</v>
          </cell>
          <cell r="G184" t="str">
            <v>BRACKET (BRKT CUSH LOW) K84A</v>
          </cell>
          <cell r="H184">
            <v>12000</v>
          </cell>
        </row>
        <row r="185">
          <cell r="F185" t="str">
            <v>FG-CN1-0380</v>
          </cell>
          <cell r="G185" t="str">
            <v>BRACKET R SEAT CATCH (K59J)</v>
          </cell>
          <cell r="H185">
            <v>29000</v>
          </cell>
        </row>
        <row r="186">
          <cell r="F186" t="str">
            <v>FG-CN1-0381</v>
          </cell>
          <cell r="G186" t="str">
            <v>BRACKET L SEAT CATCH (K59J)</v>
          </cell>
          <cell r="H186">
            <v>28700</v>
          </cell>
        </row>
        <row r="187">
          <cell r="F187" t="str">
            <v>FG-CN1-0384</v>
          </cell>
          <cell r="G187" t="str">
            <v>PATCH R FLOOR PIPE (K59J)</v>
          </cell>
          <cell r="H187">
            <v>33400</v>
          </cell>
        </row>
        <row r="188">
          <cell r="F188" t="str">
            <v>FG-CN1-0385</v>
          </cell>
          <cell r="G188" t="str">
            <v>PATCH L FLOOR PIPE (K59J)</v>
          </cell>
          <cell r="H188">
            <v>31900</v>
          </cell>
        </row>
        <row r="189">
          <cell r="F189" t="str">
            <v>FG-CN1-0388</v>
          </cell>
          <cell r="G189" t="str">
            <v>STAY (STAY COMP PILL ST) K15M</v>
          </cell>
          <cell r="H189">
            <v>1000</v>
          </cell>
        </row>
        <row r="190">
          <cell r="F190" t="str">
            <v>FG-CN1-0389</v>
          </cell>
          <cell r="G190" t="str">
            <v>STAY (STAY OIL CAP) K15M</v>
          </cell>
          <cell r="H190">
            <v>0</v>
          </cell>
        </row>
        <row r="191">
          <cell r="F191" t="str">
            <v>FG-CN1-0391</v>
          </cell>
          <cell r="G191" t="str">
            <v>STAY (STAY FR TOP) K81A</v>
          </cell>
          <cell r="H191">
            <v>0</v>
          </cell>
        </row>
        <row r="192">
          <cell r="F192" t="str">
            <v>FG-CN1-0392</v>
          </cell>
          <cell r="G192" t="str">
            <v>STAY FRONT COVER (K59J)</v>
          </cell>
          <cell r="H192">
            <v>20300</v>
          </cell>
        </row>
        <row r="193">
          <cell r="F193" t="str">
            <v>FG-CN1-0393</v>
          </cell>
          <cell r="G193" t="str">
            <v>STAY A (STAY FR COVER) K59J</v>
          </cell>
          <cell r="H193">
            <v>0</v>
          </cell>
        </row>
        <row r="194">
          <cell r="F194" t="str">
            <v>FG-CN1-0394</v>
          </cell>
          <cell r="G194" t="str">
            <v>BRACKET R OUTER MAIN (K56A)</v>
          </cell>
          <cell r="H194">
            <v>1500</v>
          </cell>
        </row>
        <row r="195">
          <cell r="F195" t="str">
            <v>FG-CN1-0395</v>
          </cell>
          <cell r="G195" t="str">
            <v>BRACKET L OUTER MAIN (K56A)</v>
          </cell>
          <cell r="H195">
            <v>1000</v>
          </cell>
        </row>
        <row r="196">
          <cell r="F196" t="str">
            <v>FG-CN1-0396</v>
          </cell>
          <cell r="G196" t="str">
            <v>BRACKET R INNER MAIN (K56A)</v>
          </cell>
          <cell r="H196">
            <v>1500</v>
          </cell>
        </row>
        <row r="197">
          <cell r="F197" t="str">
            <v>FG-CN1-0397</v>
          </cell>
          <cell r="G197" t="str">
            <v>BRACKET L INNER MAIN (K56A)</v>
          </cell>
          <cell r="H197">
            <v>1000</v>
          </cell>
        </row>
        <row r="198">
          <cell r="F198" t="str">
            <v>FG-CN1-0399</v>
          </cell>
          <cell r="G198" t="str">
            <v>STAY R H/LIGHT (COWL) K64A</v>
          </cell>
          <cell r="H198">
            <v>500</v>
          </cell>
        </row>
        <row r="199">
          <cell r="F199" t="str">
            <v>FG-CN1-0400</v>
          </cell>
          <cell r="G199" t="str">
            <v>STAY L H/LIGHT (COWL) K64A</v>
          </cell>
          <cell r="H199">
            <v>500</v>
          </cell>
        </row>
        <row r="200">
          <cell r="F200" t="str">
            <v>FG-CN1-0401</v>
          </cell>
          <cell r="G200" t="str">
            <v>STAY A R (BRKT RR FENDER) K64A</v>
          </cell>
          <cell r="H200">
            <v>800</v>
          </cell>
        </row>
        <row r="201">
          <cell r="F201" t="str">
            <v>FG-CN1-0402</v>
          </cell>
          <cell r="G201" t="str">
            <v>STAY A L (BRKT RR FENDER) K64A</v>
          </cell>
          <cell r="H201">
            <v>800</v>
          </cell>
        </row>
        <row r="202">
          <cell r="F202" t="str">
            <v>FG-CN1-0403</v>
          </cell>
          <cell r="G202" t="str">
            <v>BRACKET C (COWL) K64A</v>
          </cell>
          <cell r="H202">
            <v>500</v>
          </cell>
        </row>
        <row r="203">
          <cell r="F203" t="str">
            <v>FG-CN1-0404</v>
          </cell>
          <cell r="G203" t="str">
            <v>STAY C (BRKT RR FENDER) K64A</v>
          </cell>
          <cell r="H203">
            <v>800</v>
          </cell>
        </row>
        <row r="204">
          <cell r="F204" t="str">
            <v>FG-CN1-0405</v>
          </cell>
          <cell r="G204" t="str">
            <v>STAY R MIRROR (COWL) K64A</v>
          </cell>
          <cell r="H204">
            <v>500</v>
          </cell>
        </row>
        <row r="205">
          <cell r="F205" t="str">
            <v>FG-CN1-0406</v>
          </cell>
          <cell r="G205" t="str">
            <v>STAY L MIRROR (COWL) K64A</v>
          </cell>
          <cell r="H205">
            <v>700</v>
          </cell>
        </row>
        <row r="206">
          <cell r="F206" t="str">
            <v>FG-CN1-0407</v>
          </cell>
          <cell r="G206" t="str">
            <v>BRACKET (BRKT RR CUSHION)</v>
          </cell>
          <cell r="H206">
            <v>600</v>
          </cell>
        </row>
        <row r="207">
          <cell r="F207" t="str">
            <v>FG-CN1-0408</v>
          </cell>
          <cell r="G207" t="str">
            <v>STAY R MAIN SEAT (K64A)</v>
          </cell>
          <cell r="H207">
            <v>500</v>
          </cell>
        </row>
        <row r="208">
          <cell r="F208" t="str">
            <v>FG-CN1-0409</v>
          </cell>
          <cell r="G208" t="str">
            <v>STAY (STAY FR REAR COWL) K64A</v>
          </cell>
          <cell r="H208">
            <v>500</v>
          </cell>
        </row>
        <row r="209">
          <cell r="F209" t="str">
            <v>FG-CN1-0410</v>
          </cell>
          <cell r="G209" t="str">
            <v>STAY F/TANK MT REAR (K64A)</v>
          </cell>
          <cell r="H209">
            <v>1000</v>
          </cell>
        </row>
        <row r="210">
          <cell r="F210" t="str">
            <v>FG-CN1-0411</v>
          </cell>
          <cell r="G210" t="str">
            <v>STAY D (BRKT RR FENDER) K64A</v>
          </cell>
          <cell r="H210">
            <v>700</v>
          </cell>
        </row>
        <row r="211">
          <cell r="F211" t="str">
            <v>FG-CN1-0412</v>
          </cell>
          <cell r="G211" t="str">
            <v>STAY (COWL) K64A</v>
          </cell>
          <cell r="H211">
            <v>500</v>
          </cell>
        </row>
        <row r="212">
          <cell r="F212" t="str">
            <v>FG-CN1-0413</v>
          </cell>
          <cell r="G212" t="str">
            <v>STAY REAR H/LIGHT (COWL) K64A</v>
          </cell>
          <cell r="H212">
            <v>700</v>
          </cell>
        </row>
        <row r="213">
          <cell r="F213" t="str">
            <v>FG-CN1-0414</v>
          </cell>
          <cell r="G213" t="str">
            <v>PATCH SEAT RAIL (K64A)</v>
          </cell>
          <cell r="H213">
            <v>500</v>
          </cell>
        </row>
        <row r="214">
          <cell r="F214" t="str">
            <v>FG-CN1-0415</v>
          </cell>
          <cell r="G214" t="str">
            <v>PLATE SUB REAR PIPE (K64A)</v>
          </cell>
          <cell r="H214">
            <v>700</v>
          </cell>
        </row>
        <row r="215">
          <cell r="F215" t="str">
            <v>FG-CN1-0416</v>
          </cell>
          <cell r="G215" t="str">
            <v>PLATE A (K41A)</v>
          </cell>
          <cell r="H215">
            <v>3000</v>
          </cell>
        </row>
        <row r="216">
          <cell r="F216" t="str">
            <v>FG-CN1-0417</v>
          </cell>
          <cell r="G216" t="str">
            <v>PLATE C (K41A)</v>
          </cell>
          <cell r="H216">
            <v>3000</v>
          </cell>
        </row>
        <row r="217">
          <cell r="F217" t="str">
            <v>FG-CN1-0418</v>
          </cell>
          <cell r="G217" t="str">
            <v>LEVER PACKING, KVB</v>
          </cell>
          <cell r="H217">
            <v>0</v>
          </cell>
        </row>
        <row r="218">
          <cell r="F218" t="str">
            <v>FG-CN1-0419</v>
          </cell>
          <cell r="G218" t="str">
            <v>STAY (STAY L HINGE MT) K56F</v>
          </cell>
          <cell r="H218">
            <v>1000</v>
          </cell>
        </row>
        <row r="219">
          <cell r="F219" t="str">
            <v>FG-CN1-0420</v>
          </cell>
          <cell r="G219" t="str">
            <v>PATCH (PLATE COMP F TANK) K64A</v>
          </cell>
          <cell r="H219">
            <v>0</v>
          </cell>
        </row>
        <row r="220">
          <cell r="F220" t="str">
            <v>FG-CN1-0421</v>
          </cell>
          <cell r="G220" t="str">
            <v>STAY B (BRKT RR FENDER) K64A</v>
          </cell>
          <cell r="H220">
            <v>500</v>
          </cell>
        </row>
        <row r="221">
          <cell r="F221" t="str">
            <v>FG-CN1-0422</v>
          </cell>
          <cell r="G221" t="str">
            <v>BRACKET LEVER KVB</v>
          </cell>
          <cell r="H221">
            <v>0</v>
          </cell>
        </row>
        <row r="222">
          <cell r="F222" t="str">
            <v>FG-CN1-0423</v>
          </cell>
          <cell r="G222" t="str">
            <v>STAY R (PATCH R UPP&amp;SUB SPR)</v>
          </cell>
          <cell r="H222">
            <v>1000</v>
          </cell>
        </row>
        <row r="223">
          <cell r="F223" t="str">
            <v>FG-CN1-0424</v>
          </cell>
          <cell r="G223" t="str">
            <v>STAY L (PATCH R UPP&amp;SUB SPR)</v>
          </cell>
          <cell r="H223">
            <v>1500</v>
          </cell>
        </row>
        <row r="224">
          <cell r="F224" t="str">
            <v>FG-CN1-0426</v>
          </cell>
          <cell r="G224" t="str">
            <v>STAY R (STAY R PILLION) K56F</v>
          </cell>
          <cell r="H224">
            <v>1500</v>
          </cell>
        </row>
        <row r="225">
          <cell r="F225" t="str">
            <v>FG-CN1-0427</v>
          </cell>
          <cell r="G225" t="str">
            <v>STAY L (STAY L PILLION) K56F</v>
          </cell>
          <cell r="H225">
            <v>500</v>
          </cell>
        </row>
        <row r="226">
          <cell r="F226" t="str">
            <v>FG-CN1-0428</v>
          </cell>
          <cell r="G226" t="str">
            <v>GUSSET R UPP &amp; SUB SPRT (K56)</v>
          </cell>
          <cell r="H226">
            <v>1500</v>
          </cell>
        </row>
        <row r="227">
          <cell r="F227" t="str">
            <v>FG-CN1-0429</v>
          </cell>
          <cell r="G227" t="str">
            <v>GUSSET L UPP &amp; SUB SPRT (K56)</v>
          </cell>
          <cell r="H227">
            <v>1000</v>
          </cell>
        </row>
        <row r="228">
          <cell r="F228" t="str">
            <v>FG-CN1-0430</v>
          </cell>
          <cell r="G228" t="str">
            <v>STAY (STAY TANK REAR) K64A</v>
          </cell>
          <cell r="H228">
            <v>0</v>
          </cell>
        </row>
        <row r="229">
          <cell r="F229" t="str">
            <v>FG-CN1-0435</v>
          </cell>
          <cell r="G229" t="str">
            <v>BRACKET (BRKT RR FENDER) K45</v>
          </cell>
          <cell r="H229">
            <v>50</v>
          </cell>
        </row>
        <row r="230">
          <cell r="F230" t="str">
            <v>FG-CN1-0436</v>
          </cell>
          <cell r="G230" t="str">
            <v>BRACKET (BRKT RR FENDER) K15</v>
          </cell>
          <cell r="H230">
            <v>0</v>
          </cell>
        </row>
        <row r="231">
          <cell r="F231" t="str">
            <v>FG-CN1-0437</v>
          </cell>
          <cell r="G231" t="str">
            <v>PLATE F/TANK MT (K64A)</v>
          </cell>
          <cell r="H231">
            <v>500</v>
          </cell>
        </row>
        <row r="232">
          <cell r="F232" t="str">
            <v>FG-CN1-0438</v>
          </cell>
          <cell r="G232" t="str">
            <v>BRACKET (COWL) K64A</v>
          </cell>
          <cell r="H232">
            <v>500</v>
          </cell>
        </row>
        <row r="233">
          <cell r="F233" t="str">
            <v>FG-CN1-0439</v>
          </cell>
          <cell r="G233" t="str">
            <v>PLATE (PLATE CROSS SEAT C) K64</v>
          </cell>
          <cell r="H233">
            <v>500</v>
          </cell>
        </row>
        <row r="234">
          <cell r="F234" t="str">
            <v>FG-CN1-0440</v>
          </cell>
          <cell r="G234" t="str">
            <v>PLATE METER (COWL) K64A</v>
          </cell>
          <cell r="H234">
            <v>500</v>
          </cell>
        </row>
        <row r="235">
          <cell r="F235" t="str">
            <v>FG-CN1-0443</v>
          </cell>
          <cell r="G235" t="str">
            <v>PIPE (BRKT COMP RR CUSH) K56A</v>
          </cell>
          <cell r="H235">
            <v>1000</v>
          </cell>
        </row>
        <row r="236">
          <cell r="F236" t="str">
            <v>FG-CN1-0444</v>
          </cell>
          <cell r="G236" t="str">
            <v>PIPE (BRKT RR FENDER) K45G</v>
          </cell>
          <cell r="H236">
            <v>0</v>
          </cell>
        </row>
        <row r="237">
          <cell r="F237" t="str">
            <v>FG-CN1-0447</v>
          </cell>
          <cell r="G237" t="str">
            <v>PLATE (PLATE B) K41A</v>
          </cell>
          <cell r="H237">
            <v>0</v>
          </cell>
        </row>
        <row r="238">
          <cell r="F238" t="str">
            <v>FG-CN1-0448</v>
          </cell>
          <cell r="G238" t="str">
            <v>PLATE B (PLATE RR CROSS K03S)</v>
          </cell>
          <cell r="H238">
            <v>10000</v>
          </cell>
        </row>
        <row r="239">
          <cell r="F239" t="str">
            <v>FG-CN1-0449</v>
          </cell>
          <cell r="G239" t="str">
            <v>PIPE R REAR A (K64A)</v>
          </cell>
          <cell r="H239">
            <v>400</v>
          </cell>
        </row>
        <row r="240">
          <cell r="F240" t="str">
            <v>FG-CN1-0450</v>
          </cell>
          <cell r="G240" t="str">
            <v>PIPE L REAR A (K64A)</v>
          </cell>
          <cell r="H240">
            <v>500</v>
          </cell>
        </row>
        <row r="241">
          <cell r="F241" t="str">
            <v>FG-CN1-0451</v>
          </cell>
          <cell r="G241" t="str">
            <v>GUSSET R MAIN (K56F)</v>
          </cell>
          <cell r="H241">
            <v>1000</v>
          </cell>
        </row>
        <row r="242">
          <cell r="F242" t="str">
            <v>FG-CN1-0452</v>
          </cell>
          <cell r="G242" t="str">
            <v>GUSSET L MAIN (K56F)</v>
          </cell>
          <cell r="H242">
            <v>1000</v>
          </cell>
        </row>
        <row r="243">
          <cell r="F243" t="str">
            <v>FG-CN1-0453</v>
          </cell>
          <cell r="G243" t="str">
            <v>STAY (STAY MUFFLER RR) AC01</v>
          </cell>
          <cell r="H243">
            <v>0</v>
          </cell>
        </row>
        <row r="244">
          <cell r="F244" t="str">
            <v>FG-CN1-0454</v>
          </cell>
          <cell r="G244" t="str">
            <v>COLLAR (STAY TANK REAR) K64A</v>
          </cell>
          <cell r="H244">
            <v>500</v>
          </cell>
        </row>
        <row r="245">
          <cell r="F245" t="str">
            <v>FG-CN1-0457</v>
          </cell>
          <cell r="G245" t="str">
            <v>BRKT A (BRKT SIDE STAND) K56F</v>
          </cell>
          <cell r="H245">
            <v>100</v>
          </cell>
        </row>
        <row r="246">
          <cell r="F246" t="str">
            <v>FG-CN1-0458</v>
          </cell>
          <cell r="G246" t="str">
            <v>PLATE A (PLATE COMP PIVOT) K56</v>
          </cell>
          <cell r="H246">
            <v>1500</v>
          </cell>
        </row>
        <row r="247">
          <cell r="F247" t="str">
            <v>FG-CN1-0459</v>
          </cell>
          <cell r="G247" t="str">
            <v>GUSSET R SPRT PIPE INNER (56F)</v>
          </cell>
          <cell r="H247">
            <v>1000</v>
          </cell>
        </row>
        <row r="248">
          <cell r="F248" t="str">
            <v>FG-CN1-0460</v>
          </cell>
          <cell r="G248" t="str">
            <v>GUSSET L SPRT PIPE INNER (56F)</v>
          </cell>
          <cell r="H248">
            <v>1500</v>
          </cell>
        </row>
        <row r="249">
          <cell r="F249" t="str">
            <v>FG-CN1-0461</v>
          </cell>
          <cell r="G249" t="str">
            <v>PIPE MAIN (COWL) K64A</v>
          </cell>
          <cell r="H249">
            <v>200</v>
          </cell>
        </row>
        <row r="250">
          <cell r="F250" t="str">
            <v>FG-CN1-0462</v>
          </cell>
          <cell r="G250" t="str">
            <v>PIPE UNDER CROSS (K84A)</v>
          </cell>
          <cell r="H250">
            <v>0</v>
          </cell>
        </row>
        <row r="251">
          <cell r="F251" t="str">
            <v>FG-CN1-0465</v>
          </cell>
          <cell r="G251" t="str">
            <v>SEAT SPRING (K29) K59J</v>
          </cell>
          <cell r="H251">
            <v>0</v>
          </cell>
        </row>
        <row r="252">
          <cell r="F252" t="str">
            <v>FG-CN1-0467</v>
          </cell>
          <cell r="G252" t="str">
            <v>BRACKET ASSY (AO142)</v>
          </cell>
          <cell r="H252">
            <v>700</v>
          </cell>
        </row>
        <row r="253">
          <cell r="F253" t="str">
            <v>FG-CN1-0468</v>
          </cell>
          <cell r="G253" t="str">
            <v>BRACKET 125/131</v>
          </cell>
          <cell r="H253">
            <v>0</v>
          </cell>
        </row>
        <row r="254">
          <cell r="F254" t="str">
            <v>FG-CN1-0469</v>
          </cell>
          <cell r="G254" t="str">
            <v>BRACKET AO146</v>
          </cell>
          <cell r="H254">
            <v>0</v>
          </cell>
        </row>
        <row r="255">
          <cell r="F255" t="str">
            <v>FG-CN1-0470</v>
          </cell>
          <cell r="G255" t="str">
            <v>STIFFENER R (K84A)</v>
          </cell>
          <cell r="H255">
            <v>6278</v>
          </cell>
        </row>
        <row r="256">
          <cell r="F256" t="str">
            <v>FG-CN1-0471</v>
          </cell>
          <cell r="G256" t="str">
            <v>STIFFENER L (K84A)</v>
          </cell>
          <cell r="H256">
            <v>4000</v>
          </cell>
        </row>
        <row r="257">
          <cell r="F257" t="str">
            <v>FG-CN1-0473</v>
          </cell>
          <cell r="G257" t="str">
            <v>PIN (PLATE COMP FUEL LID) K97G</v>
          </cell>
          <cell r="H257">
            <v>0</v>
          </cell>
        </row>
        <row r="258">
          <cell r="F258" t="str">
            <v>FG-CN1-0478</v>
          </cell>
          <cell r="G258" t="str">
            <v>VALVE STOPPER 603</v>
          </cell>
          <cell r="H258">
            <v>5869</v>
          </cell>
        </row>
        <row r="259">
          <cell r="F259" t="str">
            <v>FG-CN1-0479</v>
          </cell>
          <cell r="G259" t="str">
            <v>SPRING GUIDE 925</v>
          </cell>
          <cell r="H259">
            <v>1000</v>
          </cell>
        </row>
        <row r="260">
          <cell r="F260" t="str">
            <v>FG-CN1-0480</v>
          </cell>
          <cell r="G260" t="str">
            <v>BRACKET 810</v>
          </cell>
          <cell r="H260">
            <v>0</v>
          </cell>
        </row>
        <row r="261">
          <cell r="F261" t="str">
            <v>FG-CN1-0481</v>
          </cell>
          <cell r="G261" t="str">
            <v>BRACKET 811</v>
          </cell>
          <cell r="H261">
            <v>0</v>
          </cell>
        </row>
        <row r="262">
          <cell r="F262" t="str">
            <v>FG-CN1-0482</v>
          </cell>
          <cell r="G262" t="str">
            <v>BRACKET 816</v>
          </cell>
          <cell r="H262">
            <v>0</v>
          </cell>
        </row>
        <row r="263">
          <cell r="F263" t="str">
            <v>FG-CN1-0483</v>
          </cell>
          <cell r="G263" t="str">
            <v>BRACKET 817</v>
          </cell>
          <cell r="H263">
            <v>0</v>
          </cell>
        </row>
        <row r="264">
          <cell r="F264" t="str">
            <v>FG-CN1-0484</v>
          </cell>
          <cell r="G264" t="str">
            <v>BRACKET 818</v>
          </cell>
          <cell r="H264">
            <v>0</v>
          </cell>
        </row>
        <row r="265">
          <cell r="F265" t="str">
            <v>FG-CN1-0485</v>
          </cell>
          <cell r="G265" t="str">
            <v>BRACKET 819</v>
          </cell>
          <cell r="H265">
            <v>0</v>
          </cell>
        </row>
        <row r="266">
          <cell r="F266" t="str">
            <v>FG-CN1-0486</v>
          </cell>
          <cell r="G266" t="str">
            <v>BRACKET 835</v>
          </cell>
          <cell r="H266">
            <v>0</v>
          </cell>
        </row>
        <row r="267">
          <cell r="F267" t="str">
            <v>FG-CN1-0487</v>
          </cell>
          <cell r="G267" t="str">
            <v>BRACKET 836</v>
          </cell>
          <cell r="H267">
            <v>0</v>
          </cell>
        </row>
        <row r="268">
          <cell r="F268" t="str">
            <v>FG-CN1-0489</v>
          </cell>
          <cell r="G268" t="str">
            <v>STAY A (STAY R HINGE MT) K56F</v>
          </cell>
          <cell r="H268">
            <v>1500</v>
          </cell>
        </row>
        <row r="269">
          <cell r="F269" t="str">
            <v>FG-CN1-0492</v>
          </cell>
          <cell r="G269" t="str">
            <v>STAY BANK ANGLE A ( COWL ) K45N</v>
          </cell>
          <cell r="H269">
            <v>0</v>
          </cell>
        </row>
        <row r="270">
          <cell r="F270" t="str">
            <v>FG-CN1-0493</v>
          </cell>
          <cell r="G270" t="str">
            <v>STAY RERAY ( COWL ) K45N</v>
          </cell>
          <cell r="H270">
            <v>0</v>
          </cell>
        </row>
        <row r="271">
          <cell r="F271" t="str">
            <v>FG-CN1-0495</v>
          </cell>
          <cell r="G271" t="str">
            <v>PIPE HEAD CROSS ( K84 )</v>
          </cell>
          <cell r="H271">
            <v>5800</v>
          </cell>
        </row>
        <row r="272">
          <cell r="F272" t="str">
            <v>FG-CN1-0499</v>
          </cell>
          <cell r="G272" t="str">
            <v>SEAT CATCH COMP KVY</v>
          </cell>
          <cell r="H272">
            <v>0</v>
          </cell>
        </row>
        <row r="273">
          <cell r="F273" t="str">
            <v>FG-CN1-0503</v>
          </cell>
          <cell r="G273" t="str">
            <v>STAY L MAIN SEAT (K64G)</v>
          </cell>
          <cell r="H273">
            <v>0</v>
          </cell>
        </row>
        <row r="274">
          <cell r="F274" t="str">
            <v>FG-CN1-0504</v>
          </cell>
          <cell r="G274" t="str">
            <v>PLATE HANDLE STOPPER (K97G)</v>
          </cell>
          <cell r="H274">
            <v>36000</v>
          </cell>
        </row>
        <row r="275">
          <cell r="F275" t="str">
            <v>FG-CN1-0510</v>
          </cell>
          <cell r="G275" t="str">
            <v>SHAFT MAIN STAND K07A</v>
          </cell>
          <cell r="H275">
            <v>75000</v>
          </cell>
        </row>
        <row r="276">
          <cell r="F276" t="str">
            <v>FG-CN1-0517</v>
          </cell>
          <cell r="G276" t="str">
            <v>SHAFT MAIN STAND K25</v>
          </cell>
          <cell r="H276">
            <v>0</v>
          </cell>
        </row>
        <row r="277">
          <cell r="F277" t="str">
            <v>FG-CN1-0520</v>
          </cell>
          <cell r="G277" t="str">
            <v xml:space="preserve">HINGE ASSY SEAT ( K97 ) </v>
          </cell>
          <cell r="H277">
            <v>48000</v>
          </cell>
        </row>
        <row r="278">
          <cell r="F278" t="str">
            <v>FG-CN1-0521</v>
          </cell>
          <cell r="G278" t="str">
            <v>LOCK ASSY FUEL LIDE ( K35 )</v>
          </cell>
          <cell r="H278">
            <v>11000</v>
          </cell>
        </row>
        <row r="279">
          <cell r="F279" t="str">
            <v>FG-CN1-0527</v>
          </cell>
          <cell r="G279" t="str">
            <v>SHAFT RB PIVOT KWBA (PLATTING)</v>
          </cell>
          <cell r="H279">
            <v>0</v>
          </cell>
        </row>
        <row r="280">
          <cell r="F280" t="str">
            <v>FG-CN1-0529</v>
          </cell>
          <cell r="G280" t="str">
            <v>POSH HANDLE COMP K2SA</v>
          </cell>
          <cell r="H280">
            <v>13500</v>
          </cell>
        </row>
        <row r="281">
          <cell r="F281" t="str">
            <v>FG-CN1-0530</v>
          </cell>
          <cell r="G281" t="str">
            <v>CATCH COMP SEAT K2SA</v>
          </cell>
          <cell r="H281">
            <v>15000</v>
          </cell>
        </row>
        <row r="282">
          <cell r="F282" t="str">
            <v>FG-CN1-0531</v>
          </cell>
          <cell r="G282" t="str">
            <v>GUSSET HANDLE K2SA</v>
          </cell>
          <cell r="H282">
            <v>0</v>
          </cell>
        </row>
        <row r="283">
          <cell r="F283" t="str">
            <v>FG-CN1-0532</v>
          </cell>
          <cell r="G283" t="str">
            <v>PLATE COMP R BOTTOM (K84A)</v>
          </cell>
          <cell r="H283">
            <v>6000</v>
          </cell>
        </row>
        <row r="284">
          <cell r="F284" t="str">
            <v>FG-CN1-0533</v>
          </cell>
          <cell r="G284" t="str">
            <v>PLATE COMP L BOTTOM (K84A)</v>
          </cell>
          <cell r="H284">
            <v>5600</v>
          </cell>
        </row>
        <row r="285">
          <cell r="F285" t="str">
            <v>FG-CN1-0534</v>
          </cell>
          <cell r="G285" t="str">
            <v>STAY MUFFLER FR</v>
          </cell>
          <cell r="H285">
            <v>6000</v>
          </cell>
        </row>
        <row r="286">
          <cell r="F286" t="str">
            <v>FG-CN1-0535</v>
          </cell>
          <cell r="G286" t="str">
            <v>STAY MUFFLER RR</v>
          </cell>
          <cell r="H286">
            <v>6000</v>
          </cell>
        </row>
        <row r="287">
          <cell r="F287" t="str">
            <v>FG-CN1-0536</v>
          </cell>
          <cell r="G287" t="str">
            <v>BRACKET CUSHION UP</v>
          </cell>
          <cell r="H287">
            <v>4700</v>
          </cell>
        </row>
        <row r="288">
          <cell r="F288" t="str">
            <v>FG-CN1-0539</v>
          </cell>
          <cell r="G288" t="str">
            <v>STAY A (ASSY) STAY FR COVER K2VG</v>
          </cell>
          <cell r="H288">
            <v>22000</v>
          </cell>
        </row>
        <row r="289">
          <cell r="F289" t="str">
            <v>FG-CN2-0004</v>
          </cell>
          <cell r="G289" t="str">
            <v>STEERING SHAFT 2PH</v>
          </cell>
          <cell r="H289">
            <v>22900</v>
          </cell>
        </row>
        <row r="290">
          <cell r="F290" t="str">
            <v>FG-CN2-0006</v>
          </cell>
          <cell r="G290" t="str">
            <v>STEERING SHAFT 1FD</v>
          </cell>
          <cell r="H290">
            <v>2400</v>
          </cell>
        </row>
        <row r="291">
          <cell r="F291" t="str">
            <v>FG-CN2-0007</v>
          </cell>
          <cell r="G291" t="str">
            <v>STEERING SHAFT 45P</v>
          </cell>
          <cell r="H291">
            <v>0</v>
          </cell>
        </row>
        <row r="292">
          <cell r="F292" t="str">
            <v>FG-CN2-0008</v>
          </cell>
          <cell r="G292" t="str">
            <v>STEERING SHAFT 50C</v>
          </cell>
          <cell r="H292">
            <v>4200</v>
          </cell>
        </row>
        <row r="293">
          <cell r="F293" t="str">
            <v>FG-CN2-0009</v>
          </cell>
          <cell r="G293" t="str">
            <v>STEERING SHAFT 5TL</v>
          </cell>
          <cell r="H293">
            <v>200</v>
          </cell>
        </row>
        <row r="294">
          <cell r="F294" t="str">
            <v>FG-CN2-0010</v>
          </cell>
          <cell r="G294" t="str">
            <v>STEERING SHAFT 31B</v>
          </cell>
          <cell r="H294">
            <v>4000</v>
          </cell>
        </row>
        <row r="295">
          <cell r="F295" t="str">
            <v>FG-CN2-0011</v>
          </cell>
          <cell r="G295" t="str">
            <v>STEERING SHAFT 176</v>
          </cell>
          <cell r="H295">
            <v>100</v>
          </cell>
        </row>
        <row r="296">
          <cell r="F296" t="str">
            <v>FG-CN2-0012</v>
          </cell>
          <cell r="G296" t="str">
            <v>STEERING SHAFT FU</v>
          </cell>
          <cell r="H296">
            <v>600</v>
          </cell>
        </row>
        <row r="297">
          <cell r="F297" t="str">
            <v>FG-CN2-0014</v>
          </cell>
          <cell r="G297" t="str">
            <v>STEERING SHAFT 44D</v>
          </cell>
          <cell r="H297">
            <v>0</v>
          </cell>
        </row>
        <row r="298">
          <cell r="F298" t="str">
            <v>FG-CN2-0718</v>
          </cell>
          <cell r="G298" t="str">
            <v>STEERING SHAFT 44D NEW</v>
          </cell>
          <cell r="H298">
            <v>7500</v>
          </cell>
        </row>
        <row r="299">
          <cell r="F299" t="str">
            <v>FG-CN2-0021</v>
          </cell>
          <cell r="G299" t="str">
            <v>BOSS ROD-TIE NEW</v>
          </cell>
          <cell r="H299">
            <v>1400</v>
          </cell>
        </row>
        <row r="300">
          <cell r="F300" t="str">
            <v>FG-CN2-0024</v>
          </cell>
          <cell r="G300" t="str">
            <v>PIPE 1430</v>
          </cell>
          <cell r="H300">
            <v>0</v>
          </cell>
        </row>
        <row r="301">
          <cell r="F301" t="str">
            <v>FG-CN2-0025</v>
          </cell>
          <cell r="G301" t="str">
            <v>ROD REAR BRAKE 5TP</v>
          </cell>
          <cell r="H301">
            <v>300</v>
          </cell>
        </row>
        <row r="302">
          <cell r="F302" t="str">
            <v>FG-CN2-0028</v>
          </cell>
          <cell r="G302" t="str">
            <v>ROD BRAKE 3S0</v>
          </cell>
          <cell r="H302">
            <v>0</v>
          </cell>
        </row>
        <row r="303">
          <cell r="F303" t="str">
            <v>FG-CN2-0029</v>
          </cell>
          <cell r="G303" t="str">
            <v>BOS RODTIEW OLD</v>
          </cell>
          <cell r="H303">
            <v>2500</v>
          </cell>
        </row>
        <row r="304">
          <cell r="F304" t="str">
            <v>FG-CN2-0031</v>
          </cell>
          <cell r="G304" t="str">
            <v>PIPE 1431</v>
          </cell>
          <cell r="H304">
            <v>0</v>
          </cell>
        </row>
        <row r="305">
          <cell r="F305" t="str">
            <v>FG-CN2-0037</v>
          </cell>
          <cell r="G305" t="str">
            <v>CLAMP (Stay Assy 2)</v>
          </cell>
          <cell r="H305">
            <v>3600</v>
          </cell>
        </row>
        <row r="306">
          <cell r="F306" t="str">
            <v>FG-CN2-0039</v>
          </cell>
          <cell r="G306" t="str">
            <v>BRACKET 5 2 DP</v>
          </cell>
          <cell r="H306">
            <v>20</v>
          </cell>
        </row>
        <row r="307">
          <cell r="F307" t="str">
            <v>FG-CN2-0050</v>
          </cell>
          <cell r="G307" t="str">
            <v>BRACKET  25701</v>
          </cell>
          <cell r="H307">
            <v>0</v>
          </cell>
        </row>
        <row r="308">
          <cell r="F308" t="str">
            <v>FG-CN2-0053</v>
          </cell>
          <cell r="G308" t="str">
            <v>BOSS NUMBER PLATE 2D5</v>
          </cell>
          <cell r="H308">
            <v>500</v>
          </cell>
        </row>
        <row r="309">
          <cell r="F309" t="str">
            <v>FG-CN2-0055</v>
          </cell>
          <cell r="G309" t="str">
            <v>PLATE CENTER STAND FOOT</v>
          </cell>
          <cell r="H309">
            <v>0</v>
          </cell>
        </row>
        <row r="310">
          <cell r="F310" t="str">
            <v>FG-CN2-0061</v>
          </cell>
          <cell r="G310" t="str">
            <v>STEERING SHAFT 2CC</v>
          </cell>
          <cell r="H310">
            <v>2100</v>
          </cell>
        </row>
        <row r="311">
          <cell r="F311" t="str">
            <v>FG-CN2-0063</v>
          </cell>
          <cell r="G311" t="str">
            <v>COLLAR 0354</v>
          </cell>
          <cell r="H311">
            <v>0</v>
          </cell>
        </row>
        <row r="312">
          <cell r="F312" t="str">
            <v>FG-CN2-0064</v>
          </cell>
          <cell r="G312" t="str">
            <v>ADJUSTER CHAIN 1148</v>
          </cell>
          <cell r="H312">
            <v>1500</v>
          </cell>
        </row>
        <row r="313">
          <cell r="F313" t="str">
            <v>FG-CN2-0066</v>
          </cell>
          <cell r="G313" t="str">
            <v>FLANGE EXHAUST PIPE</v>
          </cell>
          <cell r="H313">
            <v>800</v>
          </cell>
        </row>
        <row r="314">
          <cell r="F314" t="str">
            <v>FG-CN2-0067</v>
          </cell>
          <cell r="G314" t="str">
            <v>BODY ADJUSTER CHAIN 2 / 019</v>
          </cell>
          <cell r="H314">
            <v>6000</v>
          </cell>
        </row>
        <row r="315">
          <cell r="F315" t="str">
            <v>FG-CN2-0077</v>
          </cell>
          <cell r="G315" t="str">
            <v>BRKT. HANDLE 3, 2PH</v>
          </cell>
          <cell r="H315">
            <v>8500</v>
          </cell>
        </row>
        <row r="316">
          <cell r="F316" t="str">
            <v>FG-CN2-0078</v>
          </cell>
          <cell r="G316" t="str">
            <v>BRKT. STOP SWITCH (SIDE STAN</v>
          </cell>
          <cell r="H316">
            <v>1000</v>
          </cell>
        </row>
        <row r="317">
          <cell r="F317" t="str">
            <v>FG-CN2-0082</v>
          </cell>
          <cell r="G317" t="str">
            <v>BRACKET 2570 ( 11056-2570 )</v>
          </cell>
          <cell r="H317">
            <v>0</v>
          </cell>
        </row>
        <row r="318">
          <cell r="F318" t="str">
            <v>FG-CN2-0086</v>
          </cell>
          <cell r="G318" t="str">
            <v>HOOK CENTER STAND</v>
          </cell>
          <cell r="H318">
            <v>0</v>
          </cell>
        </row>
        <row r="319">
          <cell r="F319" t="str">
            <v>FG-CN2-0087</v>
          </cell>
          <cell r="G319" t="str">
            <v>REINF. PILLION FOOTREST PLATE</v>
          </cell>
          <cell r="H319">
            <v>0</v>
          </cell>
        </row>
        <row r="320">
          <cell r="F320" t="str">
            <v>FG-CN2-0088</v>
          </cell>
          <cell r="G320" t="str">
            <v>CAP 019</v>
          </cell>
          <cell r="H320">
            <v>0</v>
          </cell>
        </row>
        <row r="321">
          <cell r="F321" t="str">
            <v>FG-CN2-0090</v>
          </cell>
          <cell r="G321" t="str">
            <v>STEERING SHAFT 625 (B74)</v>
          </cell>
          <cell r="H321">
            <v>7400</v>
          </cell>
        </row>
        <row r="322">
          <cell r="F322" t="str">
            <v>FG-CN2-0092</v>
          </cell>
          <cell r="G322" t="str">
            <v>ROD BRAKE 72</v>
          </cell>
          <cell r="H322">
            <v>0</v>
          </cell>
        </row>
        <row r="323">
          <cell r="F323" t="str">
            <v>FG-CN2-0093</v>
          </cell>
          <cell r="G323" t="str">
            <v>ROD BRAKE 63</v>
          </cell>
          <cell r="H323">
            <v>0</v>
          </cell>
        </row>
        <row r="324">
          <cell r="F324" t="str">
            <v>FG-CN2-0095</v>
          </cell>
          <cell r="G324" t="str">
            <v>SHOE CENTER STAND R</v>
          </cell>
          <cell r="H324">
            <v>0</v>
          </cell>
        </row>
        <row r="325">
          <cell r="F325" t="str">
            <v>FG-CN2-0096</v>
          </cell>
          <cell r="G325" t="str">
            <v>PLATE LUGGAGE BOX RR</v>
          </cell>
          <cell r="H325">
            <v>0</v>
          </cell>
        </row>
        <row r="326">
          <cell r="F326" t="str">
            <v>FG-CN2-0099</v>
          </cell>
          <cell r="G326" t="str">
            <v>PLATE STEERING LOCK NO.2 XE6</v>
          </cell>
          <cell r="H326">
            <v>3500</v>
          </cell>
        </row>
        <row r="327">
          <cell r="F327" t="str">
            <v>FG-CN2-0101</v>
          </cell>
          <cell r="G327" t="str">
            <v>PLATE (4) 2WD</v>
          </cell>
          <cell r="H327">
            <v>2800</v>
          </cell>
        </row>
        <row r="328">
          <cell r="F328" t="str">
            <v>FG-CN2-0103</v>
          </cell>
          <cell r="G328" t="str">
            <v>REINF. FRAME RR (LH)</v>
          </cell>
          <cell r="H328">
            <v>3300</v>
          </cell>
        </row>
        <row r="329">
          <cell r="F329" t="str">
            <v>FG-CN2-0104</v>
          </cell>
          <cell r="G329" t="str">
            <v>REINF. FRAME RR (RH)</v>
          </cell>
          <cell r="H329">
            <v>3000</v>
          </cell>
        </row>
        <row r="330">
          <cell r="F330" t="str">
            <v>FG-CN2-0105</v>
          </cell>
          <cell r="G330" t="str">
            <v>BRKT.HNDLCOVER 1DY PRES</v>
          </cell>
          <cell r="H330">
            <v>2800</v>
          </cell>
        </row>
        <row r="331">
          <cell r="F331" t="str">
            <v>FG-CN2-0107</v>
          </cell>
          <cell r="G331" t="str">
            <v>BRACKET HANDLE 2 3SO,1DY</v>
          </cell>
          <cell r="H331">
            <v>2500</v>
          </cell>
        </row>
        <row r="332">
          <cell r="F332" t="str">
            <v>FG-CN2-0110</v>
          </cell>
          <cell r="G332" t="str">
            <v>PLATE STEERING LOCK FU</v>
          </cell>
          <cell r="H332">
            <v>5000</v>
          </cell>
        </row>
        <row r="333">
          <cell r="F333" t="str">
            <v>FG-CN2-0115</v>
          </cell>
          <cell r="G333" t="str">
            <v>BRKT. HORN BK6</v>
          </cell>
          <cell r="H333">
            <v>0</v>
          </cell>
        </row>
        <row r="334">
          <cell r="F334" t="str">
            <v>FG-CN2-0116</v>
          </cell>
          <cell r="G334" t="str">
            <v>STAY STOPPER (BRKT ENG 1)</v>
          </cell>
          <cell r="H334">
            <v>15</v>
          </cell>
        </row>
        <row r="335">
          <cell r="F335" t="str">
            <v>FG-CN2-0117</v>
          </cell>
          <cell r="G335" t="str">
            <v>GUARD. 1 (BRKT ENG 1)</v>
          </cell>
          <cell r="H335">
            <v>15</v>
          </cell>
        </row>
        <row r="336">
          <cell r="F336" t="str">
            <v>FG-CN2-0122</v>
          </cell>
          <cell r="G336" t="str">
            <v>BRKT. (FOOTREST 2PK)</v>
          </cell>
          <cell r="H336">
            <v>2000</v>
          </cell>
        </row>
        <row r="337">
          <cell r="F337" t="str">
            <v>FG-CN2-0127</v>
          </cell>
          <cell r="G337" t="str">
            <v>BRKT. (BRKT. 6)</v>
          </cell>
          <cell r="H337">
            <v>7000</v>
          </cell>
        </row>
        <row r="338">
          <cell r="F338" t="str">
            <v>FG-CN2-0129</v>
          </cell>
          <cell r="G338" t="str">
            <v>BRKT. 2 ( BK6-F412Y-00 )</v>
          </cell>
          <cell r="H338">
            <v>200</v>
          </cell>
        </row>
        <row r="339">
          <cell r="F339" t="str">
            <v>FG-CN2-0130</v>
          </cell>
          <cell r="G339" t="str">
            <v>BRKT. 3</v>
          </cell>
          <cell r="H339">
            <v>200</v>
          </cell>
        </row>
        <row r="340">
          <cell r="F340" t="str">
            <v>FG-CN2-0131</v>
          </cell>
          <cell r="G340" t="str">
            <v>BRKT. 2 (BRKT. FOOTREST 2) B65</v>
          </cell>
          <cell r="H340">
            <v>0</v>
          </cell>
        </row>
        <row r="341">
          <cell r="F341" t="str">
            <v>FG-CN2-0132</v>
          </cell>
          <cell r="G341" t="str">
            <v>STAY 1 (BRKT. FOOTREST 2)</v>
          </cell>
          <cell r="H341">
            <v>0</v>
          </cell>
        </row>
        <row r="342">
          <cell r="F342" t="str">
            <v>FG-CN2-0136</v>
          </cell>
          <cell r="G342" t="str">
            <v>REINF. 1 (BRKT. SIDE STAND)</v>
          </cell>
          <cell r="H342">
            <v>250</v>
          </cell>
        </row>
        <row r="343">
          <cell r="F343" t="str">
            <v>FG-CN2-0138</v>
          </cell>
          <cell r="G343" t="str">
            <v>PLATE (2) 2WD</v>
          </cell>
          <cell r="H343">
            <v>0</v>
          </cell>
        </row>
        <row r="344">
          <cell r="F344" t="str">
            <v>FG-CN2-0139</v>
          </cell>
          <cell r="G344" t="str">
            <v>PLATE (3) 2WD</v>
          </cell>
          <cell r="H344">
            <v>3500</v>
          </cell>
        </row>
        <row r="345">
          <cell r="F345" t="str">
            <v>FG-CN2-0144</v>
          </cell>
          <cell r="G345" t="str">
            <v>BRKT. 1 (HBH 32WD)</v>
          </cell>
          <cell r="H345">
            <v>3000</v>
          </cell>
        </row>
        <row r="346">
          <cell r="F346" t="str">
            <v>FG-CN2-0153</v>
          </cell>
          <cell r="G346" t="str">
            <v>BRKT. HANDLE COVER 1 B74</v>
          </cell>
          <cell r="H346">
            <v>6000</v>
          </cell>
        </row>
        <row r="347">
          <cell r="F347" t="str">
            <v>FG-CN2-0154</v>
          </cell>
          <cell r="G347" t="str">
            <v>BRKT. HANDLE COVER 2 B74</v>
          </cell>
          <cell r="H347">
            <v>7000</v>
          </cell>
        </row>
        <row r="348">
          <cell r="F348" t="str">
            <v>FG-CN2-0155</v>
          </cell>
          <cell r="G348" t="str">
            <v>BRKT. HANDLE COVER 3 B74</v>
          </cell>
          <cell r="H348">
            <v>7000</v>
          </cell>
        </row>
        <row r="349">
          <cell r="F349" t="str">
            <v>FG-CN2-0156</v>
          </cell>
          <cell r="G349" t="str">
            <v>BRKT. HANDLE COVER 4 B74</v>
          </cell>
          <cell r="H349">
            <v>7000</v>
          </cell>
        </row>
        <row r="350">
          <cell r="F350" t="str">
            <v>FG-CN2-0157</v>
          </cell>
          <cell r="G350" t="str">
            <v>PLATE CENTER STAND STOP</v>
          </cell>
          <cell r="H350">
            <v>0</v>
          </cell>
        </row>
        <row r="351">
          <cell r="F351" t="str">
            <v>FG-CN2-0158</v>
          </cell>
          <cell r="G351" t="str">
            <v>PLATE 1 WIRE HOLDER 2WD</v>
          </cell>
          <cell r="H351">
            <v>3000</v>
          </cell>
        </row>
        <row r="352">
          <cell r="F352" t="str">
            <v>FG-CN2-0159</v>
          </cell>
          <cell r="G352" t="str">
            <v>REINF. PROP STAND</v>
          </cell>
          <cell r="H352">
            <v>300</v>
          </cell>
        </row>
        <row r="353">
          <cell r="F353" t="str">
            <v>FG-CN2-0161</v>
          </cell>
          <cell r="G353" t="str">
            <v>SHOE CENTER STAND L</v>
          </cell>
          <cell r="H353">
            <v>0</v>
          </cell>
        </row>
        <row r="354">
          <cell r="F354" t="str">
            <v>FG-CN2-0162</v>
          </cell>
          <cell r="G354" t="str">
            <v>REINF. RR CUSHION LEVER</v>
          </cell>
          <cell r="H354">
            <v>0</v>
          </cell>
        </row>
        <row r="355">
          <cell r="F355" t="str">
            <v>FG-CN2-0163</v>
          </cell>
          <cell r="G355" t="str">
            <v>PLATE 3 WIRE HOLDER 2WD</v>
          </cell>
          <cell r="H355">
            <v>500</v>
          </cell>
        </row>
        <row r="356">
          <cell r="F356" t="str">
            <v>FG-CN2-0164</v>
          </cell>
          <cell r="G356" t="str">
            <v>PLATE 4 WIRE HOLDER 2WD</v>
          </cell>
          <cell r="H356">
            <v>3000</v>
          </cell>
        </row>
        <row r="357">
          <cell r="F357" t="str">
            <v>FG-CN2-0165</v>
          </cell>
          <cell r="G357" t="str">
            <v>BRACKET (BRK HANDLE 1) Bndg</v>
          </cell>
          <cell r="H357">
            <v>2500</v>
          </cell>
        </row>
        <row r="358">
          <cell r="F358" t="str">
            <v>FG-CN2-0166</v>
          </cell>
          <cell r="G358" t="str">
            <v>BRKT. 148U (BRKT. SEAT 1)</v>
          </cell>
          <cell r="H358">
            <v>8000</v>
          </cell>
        </row>
        <row r="359">
          <cell r="F359" t="str">
            <v>FG-CN2-0167</v>
          </cell>
          <cell r="G359" t="str">
            <v>PLATE 1 (BRKT. SEAT 1)</v>
          </cell>
          <cell r="H359">
            <v>0</v>
          </cell>
        </row>
        <row r="360">
          <cell r="F360" t="str">
            <v>FG-CN2-0168</v>
          </cell>
          <cell r="G360" t="str">
            <v>BRKT. 1158 (BRKT. SEAT 1)</v>
          </cell>
          <cell r="H360">
            <v>7950</v>
          </cell>
        </row>
        <row r="361">
          <cell r="F361" t="str">
            <v>FG-CN2-0173</v>
          </cell>
          <cell r="G361" t="str">
            <v>REINF. R (BRKT. MAIN STAND)</v>
          </cell>
          <cell r="H361">
            <v>7000</v>
          </cell>
        </row>
        <row r="362">
          <cell r="F362" t="str">
            <v>FG-CN2-0174</v>
          </cell>
          <cell r="G362" t="str">
            <v>REINF. L (BRKT. MAIN STAND)</v>
          </cell>
          <cell r="H362">
            <v>7000</v>
          </cell>
        </row>
        <row r="363">
          <cell r="F363" t="str">
            <v>FG-CN2-0175</v>
          </cell>
          <cell r="G363" t="str">
            <v>REINF. PROP STAND</v>
          </cell>
          <cell r="H363">
            <v>300</v>
          </cell>
        </row>
        <row r="364">
          <cell r="F364" t="str">
            <v>FG-CN2-0178</v>
          </cell>
          <cell r="G364" t="str">
            <v>COLLAR 2D5</v>
          </cell>
          <cell r="H364">
            <v>500</v>
          </cell>
        </row>
        <row r="365">
          <cell r="F365" t="str">
            <v>FG-CN2-0179</v>
          </cell>
          <cell r="G365" t="str">
            <v>ROD BRAKE KMI (PLATING)</v>
          </cell>
          <cell r="H365">
            <v>100</v>
          </cell>
        </row>
        <row r="366">
          <cell r="F366" t="str">
            <v>FG-CN2-0184</v>
          </cell>
          <cell r="G366" t="str">
            <v>BRKT. 3 (BRKT. 1 B04)</v>
          </cell>
          <cell r="H366">
            <v>0</v>
          </cell>
        </row>
        <row r="367">
          <cell r="F367" t="str">
            <v>FG-CN2-0185</v>
          </cell>
          <cell r="G367" t="str">
            <v>BRKT. 4 BRKT 1 B04</v>
          </cell>
          <cell r="H367">
            <v>0</v>
          </cell>
        </row>
        <row r="368">
          <cell r="F368" t="str">
            <v>FG-CN2-0187</v>
          </cell>
          <cell r="G368" t="str">
            <v>HOLDER DAMPER (BRKT FUEL</v>
          </cell>
          <cell r="H368">
            <v>7500</v>
          </cell>
        </row>
        <row r="369">
          <cell r="F369" t="str">
            <v>FG-CN2-0188</v>
          </cell>
          <cell r="G369" t="str">
            <v>BRKT. HORN (REINF. C. MEM</v>
          </cell>
          <cell r="H369">
            <v>7000</v>
          </cell>
        </row>
        <row r="370">
          <cell r="F370" t="str">
            <v>FG-CN2-0189</v>
          </cell>
          <cell r="G370" t="str">
            <v>BRKT. STOPPER</v>
          </cell>
          <cell r="H370">
            <v>8500</v>
          </cell>
        </row>
        <row r="371">
          <cell r="F371" t="str">
            <v>FG-CN2-0190</v>
          </cell>
          <cell r="G371" t="str">
            <v>BRKT. HORN BK8</v>
          </cell>
          <cell r="H371">
            <v>100</v>
          </cell>
        </row>
        <row r="372">
          <cell r="F372" t="str">
            <v>FG-CN2-0192</v>
          </cell>
          <cell r="G372" t="str">
            <v>STAY (BRKT MAIN SWITCH)</v>
          </cell>
          <cell r="H372">
            <v>7500</v>
          </cell>
        </row>
        <row r="373">
          <cell r="F373" t="str">
            <v>FG-CN2-0194</v>
          </cell>
          <cell r="G373" t="str">
            <v>PLATE 1WD</v>
          </cell>
          <cell r="H373">
            <v>2600</v>
          </cell>
        </row>
        <row r="374">
          <cell r="F374" t="str">
            <v>FG-CN2-0195</v>
          </cell>
          <cell r="G374" t="str">
            <v>BRKT. 2MS</v>
          </cell>
          <cell r="H374">
            <v>1650</v>
          </cell>
        </row>
        <row r="375">
          <cell r="F375" t="str">
            <v>FG-CN2-0196</v>
          </cell>
          <cell r="G375" t="str">
            <v>HOLDER BRAKE HOSE 2</v>
          </cell>
          <cell r="H375">
            <v>16000</v>
          </cell>
        </row>
        <row r="376">
          <cell r="F376" t="str">
            <v>FG-CN2-0198</v>
          </cell>
          <cell r="G376" t="str">
            <v>PLATE COVER 45P</v>
          </cell>
          <cell r="H376">
            <v>30000</v>
          </cell>
        </row>
        <row r="377">
          <cell r="F377" t="str">
            <v>FG-CN2-0199</v>
          </cell>
          <cell r="G377" t="str">
            <v>STOPPER PLATE (1 DY)</v>
          </cell>
          <cell r="H377">
            <v>5000</v>
          </cell>
        </row>
        <row r="378">
          <cell r="F378" t="str">
            <v>FG-CN2-0200</v>
          </cell>
          <cell r="G378" t="str">
            <v>BRACKET 2569A</v>
          </cell>
          <cell r="H378">
            <v>0</v>
          </cell>
        </row>
        <row r="379">
          <cell r="F379" t="str">
            <v>FG-CN2-0201</v>
          </cell>
          <cell r="G379" t="str">
            <v>BRKT. BRACE NEW</v>
          </cell>
          <cell r="H379">
            <v>0</v>
          </cell>
        </row>
        <row r="380">
          <cell r="F380" t="str">
            <v>FG-CN2-0203</v>
          </cell>
          <cell r="G380" t="str">
            <v>PLATE STEERING STOP</v>
          </cell>
          <cell r="H380">
            <v>200</v>
          </cell>
        </row>
        <row r="381">
          <cell r="F381" t="str">
            <v>FG-CN2-0204</v>
          </cell>
          <cell r="G381" t="str">
            <v>PLATE STEERING STOP</v>
          </cell>
          <cell r="H381">
            <v>0</v>
          </cell>
        </row>
        <row r="382">
          <cell r="F382" t="str">
            <v>FG-CN2-0205</v>
          </cell>
          <cell r="G382" t="str">
            <v>STAY 1 (R) BK8</v>
          </cell>
          <cell r="H382">
            <v>0</v>
          </cell>
        </row>
        <row r="383">
          <cell r="F383" t="str">
            <v>FG-CN2-0213</v>
          </cell>
          <cell r="G383" t="str">
            <v>STAY 1 (L) BK8</v>
          </cell>
          <cell r="H383">
            <v>0</v>
          </cell>
        </row>
        <row r="384">
          <cell r="F384" t="str">
            <v>FG-CN2-0214</v>
          </cell>
          <cell r="G384" t="str">
            <v>CAP OA6 PLATTING</v>
          </cell>
          <cell r="H384">
            <v>500</v>
          </cell>
        </row>
        <row r="385">
          <cell r="F385" t="str">
            <v>FG-CN2-0215</v>
          </cell>
          <cell r="G385" t="str">
            <v>CAP 025 PLATTING</v>
          </cell>
          <cell r="H385">
            <v>7680</v>
          </cell>
        </row>
        <row r="386">
          <cell r="F386" t="str">
            <v>FG-CN2-0216</v>
          </cell>
          <cell r="G386" t="str">
            <v>CAP 041 PLATING</v>
          </cell>
          <cell r="H386">
            <v>115920</v>
          </cell>
        </row>
        <row r="387">
          <cell r="F387" t="str">
            <v>FG-CN2-0217</v>
          </cell>
          <cell r="G387" t="str">
            <v>CAP 053 PLATTING</v>
          </cell>
          <cell r="H387">
            <v>36240</v>
          </cell>
        </row>
        <row r="388">
          <cell r="F388" t="str">
            <v>FG-CN2-0218</v>
          </cell>
          <cell r="G388" t="str">
            <v>CAP 084</v>
          </cell>
          <cell r="H388">
            <v>0</v>
          </cell>
        </row>
        <row r="389">
          <cell r="F389" t="str">
            <v>FG-CN2-0221</v>
          </cell>
          <cell r="G389" t="str">
            <v>HOLDER BL2</v>
          </cell>
          <cell r="H389">
            <v>0</v>
          </cell>
        </row>
        <row r="390">
          <cell r="F390" t="str">
            <v>FG-CN2-0224</v>
          </cell>
          <cell r="G390" t="str">
            <v>PIPE FRAME HEAD, LX1</v>
          </cell>
          <cell r="H390">
            <v>0</v>
          </cell>
        </row>
        <row r="391">
          <cell r="F391" t="str">
            <v>FG-CN2-0225</v>
          </cell>
          <cell r="G391" t="str">
            <v>PLATE 2 WIRE HOLDER 2WD</v>
          </cell>
          <cell r="H391">
            <v>3500</v>
          </cell>
        </row>
        <row r="392">
          <cell r="F392" t="str">
            <v>FG-CN2-0226</v>
          </cell>
          <cell r="G392" t="str">
            <v>BRKT HANDLE 3, B3B</v>
          </cell>
          <cell r="H392">
            <v>0</v>
          </cell>
        </row>
        <row r="393">
          <cell r="F393" t="str">
            <v>FG-CN2-0227</v>
          </cell>
          <cell r="G393" t="str">
            <v>HOOK PROP STAND SPRING</v>
          </cell>
          <cell r="H393">
            <v>0</v>
          </cell>
        </row>
        <row r="394">
          <cell r="F394" t="str">
            <v>FG-CN2-0228</v>
          </cell>
          <cell r="G394" t="str">
            <v>PLATE. PROP STAND SWITCH</v>
          </cell>
          <cell r="H394">
            <v>0</v>
          </cell>
        </row>
        <row r="395">
          <cell r="F395" t="str">
            <v>FG-CN2-0229</v>
          </cell>
          <cell r="G395" t="str">
            <v>PLATE CENTER STAND STOP</v>
          </cell>
          <cell r="H395">
            <v>0</v>
          </cell>
        </row>
        <row r="396">
          <cell r="F396" t="str">
            <v>FG-CN2-0230</v>
          </cell>
          <cell r="G396" t="str">
            <v>PLATE HARNESS</v>
          </cell>
          <cell r="H396">
            <v>0</v>
          </cell>
        </row>
        <row r="397">
          <cell r="F397" t="str">
            <v>FG-CN2-0231</v>
          </cell>
          <cell r="G397" t="str">
            <v>BRACKET HANDLE COVER 2 1DY</v>
          </cell>
          <cell r="H397">
            <v>6000</v>
          </cell>
        </row>
        <row r="398">
          <cell r="F398" t="str">
            <v>FG-CN2-0232</v>
          </cell>
          <cell r="G398" t="str">
            <v>BRACKET 1079</v>
          </cell>
          <cell r="H398">
            <v>0</v>
          </cell>
        </row>
        <row r="399">
          <cell r="F399" t="str">
            <v>FG-CN2-0234</v>
          </cell>
          <cell r="G399" t="str">
            <v>PLATE RR FENDER FRONT</v>
          </cell>
          <cell r="H399">
            <v>0</v>
          </cell>
        </row>
        <row r="400">
          <cell r="F400" t="str">
            <v>FG-CN2-0235</v>
          </cell>
          <cell r="G400" t="str">
            <v>STOPPER 0827 A</v>
          </cell>
          <cell r="H400">
            <v>200</v>
          </cell>
        </row>
        <row r="401">
          <cell r="F401" t="str">
            <v>FG-CN2-0236</v>
          </cell>
          <cell r="G401" t="str">
            <v>STOPPER 0828 A</v>
          </cell>
          <cell r="H401">
            <v>200</v>
          </cell>
        </row>
        <row r="402">
          <cell r="F402" t="str">
            <v>FG-CN2-0237</v>
          </cell>
          <cell r="G402" t="str">
            <v>PLATE 2495</v>
          </cell>
          <cell r="H402">
            <v>200</v>
          </cell>
        </row>
        <row r="403">
          <cell r="F403" t="str">
            <v>FG-CN2-0238</v>
          </cell>
          <cell r="G403" t="str">
            <v>REINF. CUSHION</v>
          </cell>
          <cell r="H403">
            <v>0</v>
          </cell>
        </row>
        <row r="404">
          <cell r="F404" t="str">
            <v>FG-CN2-0239</v>
          </cell>
          <cell r="G404" t="str">
            <v>REINF SEAT BRKT (B. SEAT 1)</v>
          </cell>
          <cell r="H404">
            <v>8000</v>
          </cell>
        </row>
        <row r="405">
          <cell r="F405" t="str">
            <v>FG-CN2-0240</v>
          </cell>
          <cell r="G405" t="str">
            <v>REINF RR CUSHION</v>
          </cell>
          <cell r="H405">
            <v>0</v>
          </cell>
        </row>
        <row r="406">
          <cell r="F406" t="str">
            <v>FG-CN2-0245</v>
          </cell>
          <cell r="G406" t="str">
            <v>STAY BT3</v>
          </cell>
          <cell r="H406">
            <v>0</v>
          </cell>
        </row>
        <row r="407">
          <cell r="F407" t="str">
            <v>FG-CN2-0250</v>
          </cell>
          <cell r="G407" t="str">
            <v>STAY 1 (BRKT. FOOTREST 2) B3F</v>
          </cell>
          <cell r="H407">
            <v>8500</v>
          </cell>
        </row>
        <row r="408">
          <cell r="F408" t="str">
            <v>FG-CN2-0251</v>
          </cell>
          <cell r="G408" t="str">
            <v>BRKT. 3 (B3F)</v>
          </cell>
          <cell r="H408">
            <v>18000</v>
          </cell>
        </row>
        <row r="409">
          <cell r="F409" t="str">
            <v>FG-CN2-0252</v>
          </cell>
          <cell r="G409" t="str">
            <v>BRACKET HANDLE COVER 1 B3F</v>
          </cell>
          <cell r="H409">
            <v>9000</v>
          </cell>
        </row>
        <row r="410">
          <cell r="F410" t="str">
            <v>FG-CN2-0253</v>
          </cell>
          <cell r="G410" t="str">
            <v>BRKT. HANDLE COVER 2 B3F</v>
          </cell>
          <cell r="H410">
            <v>9000</v>
          </cell>
        </row>
        <row r="411">
          <cell r="F411" t="str">
            <v>FG-CN2-0254</v>
          </cell>
          <cell r="G411" t="str">
            <v>BRKT. HANDLE COVER 3 B3F</v>
          </cell>
          <cell r="H411">
            <v>8900</v>
          </cell>
        </row>
        <row r="412">
          <cell r="F412" t="str">
            <v>FG-CN2-0255</v>
          </cell>
          <cell r="G412" t="str">
            <v>PLATE (STAND SIDE KMI)</v>
          </cell>
          <cell r="H412">
            <v>2100</v>
          </cell>
        </row>
        <row r="413">
          <cell r="F413" t="str">
            <v>FG-CN2-0256</v>
          </cell>
          <cell r="G413" t="str">
            <v>PLATE (STAND SIDE KMI)</v>
          </cell>
          <cell r="H413">
            <v>0</v>
          </cell>
        </row>
        <row r="414">
          <cell r="F414" t="str">
            <v>FG-CN2-0257</v>
          </cell>
          <cell r="G414" t="str">
            <v>BRACKET 2646</v>
          </cell>
          <cell r="H414">
            <v>0</v>
          </cell>
        </row>
        <row r="415">
          <cell r="F415" t="str">
            <v>FG-CN2-0263</v>
          </cell>
          <cell r="G415" t="str">
            <v>BRKT. HANDLE 1 (B65)</v>
          </cell>
          <cell r="H415">
            <v>9541</v>
          </cell>
        </row>
        <row r="416">
          <cell r="F416" t="str">
            <v>FG-CN2-0270</v>
          </cell>
          <cell r="G416" t="str">
            <v>WASHER BRKT RR CUSHION LEV</v>
          </cell>
          <cell r="H416">
            <v>600</v>
          </cell>
        </row>
        <row r="417">
          <cell r="F417" t="str">
            <v>FG-CN2-0276</v>
          </cell>
          <cell r="G417" t="str">
            <v>BRACKET 4480</v>
          </cell>
          <cell r="H417">
            <v>0</v>
          </cell>
        </row>
        <row r="418">
          <cell r="F418" t="str">
            <v>FG-CN2-0277</v>
          </cell>
          <cell r="G418" t="str">
            <v>PLATE CENTER STAND STOPPER (42174-40J00)</v>
          </cell>
          <cell r="H418">
            <v>300</v>
          </cell>
        </row>
        <row r="419">
          <cell r="F419" t="str">
            <v>FG-CN2-0279</v>
          </cell>
          <cell r="G419" t="str">
            <v>BRKT. RR FOOTREST 2DP</v>
          </cell>
          <cell r="H419">
            <v>20</v>
          </cell>
        </row>
        <row r="420">
          <cell r="F420" t="str">
            <v>FG-CN2-0280</v>
          </cell>
          <cell r="G420" t="str">
            <v>BRKT. RR FOOTREST</v>
          </cell>
          <cell r="H420">
            <v>20</v>
          </cell>
        </row>
        <row r="421">
          <cell r="F421" t="str">
            <v>FG-CN2-0281</v>
          </cell>
          <cell r="G421" t="str">
            <v>BRKT. RR FOOTREST</v>
          </cell>
          <cell r="H421">
            <v>8250</v>
          </cell>
        </row>
        <row r="422">
          <cell r="F422" t="str">
            <v>FG-CN2-0282</v>
          </cell>
          <cell r="G422" t="str">
            <v>BRKT. RR FOOTREST</v>
          </cell>
          <cell r="H422">
            <v>7500</v>
          </cell>
        </row>
        <row r="423">
          <cell r="F423" t="str">
            <v>FG-CN2-0283</v>
          </cell>
          <cell r="G423" t="str">
            <v>BRKT. FOOTREST</v>
          </cell>
          <cell r="H423">
            <v>7500</v>
          </cell>
        </row>
        <row r="424">
          <cell r="F424" t="str">
            <v>FG-CN2-0284</v>
          </cell>
          <cell r="G424" t="str">
            <v>BRKT.  FOOTREST 2</v>
          </cell>
          <cell r="H424">
            <v>6600</v>
          </cell>
        </row>
        <row r="425">
          <cell r="F425" t="str">
            <v>FG-CN2-0285</v>
          </cell>
          <cell r="G425" t="str">
            <v>BRKT.  FOOTREST 4</v>
          </cell>
          <cell r="H425">
            <v>6000</v>
          </cell>
        </row>
        <row r="426">
          <cell r="F426" t="str">
            <v>FG-CN2-0286</v>
          </cell>
          <cell r="G426" t="str">
            <v>BRKT.  BOX 1</v>
          </cell>
          <cell r="H426">
            <v>5750</v>
          </cell>
        </row>
        <row r="427">
          <cell r="F427" t="str">
            <v>FG-CN2-0287</v>
          </cell>
          <cell r="G427" t="str">
            <v>BRKT. 1 ( BRKT. FOOTREST )</v>
          </cell>
          <cell r="H427">
            <v>24000</v>
          </cell>
        </row>
        <row r="428">
          <cell r="F428" t="str">
            <v>FG-CN2-0288</v>
          </cell>
          <cell r="G428" t="str">
            <v>BRKT. TANK FITTING</v>
          </cell>
          <cell r="H428">
            <v>0</v>
          </cell>
        </row>
        <row r="429">
          <cell r="F429" t="str">
            <v>FG-CN2-0289</v>
          </cell>
          <cell r="G429" t="str">
            <v>ROD REAR BRAKE 3C1</v>
          </cell>
          <cell r="H429">
            <v>100</v>
          </cell>
        </row>
        <row r="430">
          <cell r="F430" t="str">
            <v>FG-CN2-0290</v>
          </cell>
          <cell r="G430" t="str">
            <v>ROD BRAKE 3AY</v>
          </cell>
          <cell r="H430">
            <v>0</v>
          </cell>
        </row>
        <row r="431">
          <cell r="F431" t="str">
            <v>FG-CN2-0296</v>
          </cell>
          <cell r="G431" t="str">
            <v>COLLAR (PIPE RR STEP ASS)1773A</v>
          </cell>
          <cell r="H431">
            <v>0</v>
          </cell>
        </row>
        <row r="432">
          <cell r="F432" t="str">
            <v>FG-CN2-0297</v>
          </cell>
          <cell r="G432" t="str">
            <v>BRACKET ( RH )</v>
          </cell>
          <cell r="H432">
            <v>0</v>
          </cell>
        </row>
        <row r="433">
          <cell r="F433" t="str">
            <v>FG-CN2-0298</v>
          </cell>
          <cell r="G433" t="str">
            <v>LEVER, BACK DOOR (RH)</v>
          </cell>
          <cell r="H433">
            <v>0</v>
          </cell>
        </row>
        <row r="434">
          <cell r="F434" t="str">
            <v>FG-CN2-0299</v>
          </cell>
          <cell r="G434" t="str">
            <v>LEVER, FUEL LID (RH)</v>
          </cell>
          <cell r="H434">
            <v>0</v>
          </cell>
        </row>
        <row r="435">
          <cell r="F435" t="str">
            <v>FG-CN2-0300</v>
          </cell>
          <cell r="G435" t="str">
            <v>BRACKET LEG SHIELD</v>
          </cell>
          <cell r="H435">
            <v>0</v>
          </cell>
        </row>
        <row r="436">
          <cell r="F436" t="str">
            <v>FG-CN2-0308</v>
          </cell>
          <cell r="G436" t="str">
            <v>PLATE BRACE UPPER</v>
          </cell>
          <cell r="H436">
            <v>0</v>
          </cell>
        </row>
        <row r="437">
          <cell r="F437" t="str">
            <v>FG-CN2-0309</v>
          </cell>
          <cell r="G437" t="str">
            <v>PLATE BRACE LOWER</v>
          </cell>
          <cell r="H437">
            <v>0</v>
          </cell>
        </row>
        <row r="438">
          <cell r="F438" t="str">
            <v>FG-CN2-0314</v>
          </cell>
          <cell r="G438" t="str">
            <v>PLATE B74</v>
          </cell>
          <cell r="H438">
            <v>0</v>
          </cell>
        </row>
        <row r="439">
          <cell r="F439" t="str">
            <v>FG-CN2-0317</v>
          </cell>
          <cell r="G439" t="str">
            <v>PLATE BK6</v>
          </cell>
          <cell r="H439">
            <v>0</v>
          </cell>
        </row>
        <row r="440">
          <cell r="F440" t="str">
            <v>FG-CN2-0319</v>
          </cell>
          <cell r="G440" t="str">
            <v>BRKT. COVER</v>
          </cell>
          <cell r="H440">
            <v>2000</v>
          </cell>
        </row>
        <row r="441">
          <cell r="F441" t="str">
            <v>FG-CN2-0324</v>
          </cell>
          <cell r="G441" t="str">
            <v>BRKT. 6 (BRKT . COVER BY3)</v>
          </cell>
          <cell r="H441">
            <v>0</v>
          </cell>
        </row>
        <row r="442">
          <cell r="F442" t="str">
            <v>FG-CN2-0325</v>
          </cell>
          <cell r="G442" t="str">
            <v>TUBE LUGGAGE BOX RR (XE352)</v>
          </cell>
          <cell r="H442">
            <v>0</v>
          </cell>
        </row>
        <row r="443">
          <cell r="F443" t="str">
            <v>FG-CN2-0326</v>
          </cell>
          <cell r="G443" t="str">
            <v>BRACKET 1029</v>
          </cell>
          <cell r="H443">
            <v>200</v>
          </cell>
        </row>
        <row r="444">
          <cell r="F444" t="str">
            <v>FG-CN2-0327</v>
          </cell>
          <cell r="G444" t="str">
            <v>GUSSET PIVOT LH</v>
          </cell>
          <cell r="H444">
            <v>200</v>
          </cell>
        </row>
        <row r="445">
          <cell r="F445" t="str">
            <v>FG-CN2-0328</v>
          </cell>
          <cell r="G445" t="str">
            <v>PIPE CROSS ENG MOUNT</v>
          </cell>
          <cell r="H445">
            <v>0</v>
          </cell>
        </row>
        <row r="446">
          <cell r="F446" t="str">
            <v>FG-CN2-0329</v>
          </cell>
          <cell r="G446" t="str">
            <v>BRACKET ENGINE</v>
          </cell>
          <cell r="H446">
            <v>0</v>
          </cell>
        </row>
        <row r="447">
          <cell r="F447" t="str">
            <v>FG-CN2-0330</v>
          </cell>
          <cell r="G447" t="str">
            <v>STEM HANDLE B3F</v>
          </cell>
          <cell r="H447">
            <v>9000</v>
          </cell>
        </row>
        <row r="448">
          <cell r="F448" t="str">
            <v>FG-CN2-0331</v>
          </cell>
          <cell r="G448" t="str">
            <v>REINF . B3F</v>
          </cell>
          <cell r="H448">
            <v>9000</v>
          </cell>
        </row>
        <row r="449">
          <cell r="F449" t="str">
            <v>FG-CN2-0332</v>
          </cell>
          <cell r="G449" t="str">
            <v>REINFORCE</v>
          </cell>
          <cell r="H449">
            <v>15250</v>
          </cell>
        </row>
        <row r="450">
          <cell r="F450" t="str">
            <v>FG-CN2-0334</v>
          </cell>
          <cell r="G450" t="str">
            <v>BRKT. COIL 2 ( BRKT. COIL )</v>
          </cell>
          <cell r="H450">
            <v>0</v>
          </cell>
        </row>
        <row r="451">
          <cell r="F451" t="str">
            <v>FG-CN2-0335</v>
          </cell>
          <cell r="G451" t="str">
            <v>BRKT. 1 ( H. BRAKE HOSE 1 BS7</v>
          </cell>
          <cell r="H451">
            <v>0</v>
          </cell>
        </row>
        <row r="452">
          <cell r="F452" t="str">
            <v>FG-CN2-0336</v>
          </cell>
          <cell r="G452" t="str">
            <v>BRKT. 2 ( H. BRAKE HOSE 1 BS7</v>
          </cell>
          <cell r="H452">
            <v>0</v>
          </cell>
        </row>
        <row r="453">
          <cell r="F453" t="str">
            <v>FG-CN2-0337</v>
          </cell>
          <cell r="G453" t="str">
            <v>HOLDER BRAKE HOSE 4 BS7</v>
          </cell>
          <cell r="H453">
            <v>0</v>
          </cell>
        </row>
        <row r="454">
          <cell r="F454" t="str">
            <v>FG-CN2-0338</v>
          </cell>
          <cell r="G454" t="str">
            <v>BRKT. ( BRKT. BS7 )</v>
          </cell>
          <cell r="H454">
            <v>1500</v>
          </cell>
        </row>
        <row r="455">
          <cell r="F455" t="str">
            <v>FG-CN2-0339</v>
          </cell>
          <cell r="G455" t="str">
            <v>STAY SIDE COVER 2  1WD NEW</v>
          </cell>
          <cell r="H455">
            <v>1000</v>
          </cell>
        </row>
        <row r="456">
          <cell r="F456" t="str">
            <v>FG-CN2-0340</v>
          </cell>
          <cell r="G456" t="str">
            <v>BRKT. ( BRKT)</v>
          </cell>
          <cell r="H456">
            <v>800</v>
          </cell>
        </row>
        <row r="457">
          <cell r="F457" t="str">
            <v>FG-CN2-0341</v>
          </cell>
          <cell r="G457" t="str">
            <v>REINF. CROSS MEMBER</v>
          </cell>
          <cell r="H457">
            <v>800</v>
          </cell>
        </row>
        <row r="458">
          <cell r="F458" t="str">
            <v>FG-CN2-0342</v>
          </cell>
          <cell r="G458" t="str">
            <v>BRKT. BOX 1 ( B. BTRY BOX 1 )</v>
          </cell>
          <cell r="H458">
            <v>1500</v>
          </cell>
        </row>
        <row r="459">
          <cell r="F459" t="str">
            <v>FG-CN2-0033</v>
          </cell>
          <cell r="G459" t="str">
            <v>PIPE 1435</v>
          </cell>
          <cell r="H459">
            <v>0</v>
          </cell>
        </row>
        <row r="460">
          <cell r="F460" t="str">
            <v>FG-CN2-0343</v>
          </cell>
          <cell r="G460" t="str">
            <v>BRKT. BOX 2 ( B. BTRY BOX 2 )</v>
          </cell>
          <cell r="H460">
            <v>500</v>
          </cell>
        </row>
        <row r="461">
          <cell r="F461" t="str">
            <v>FG-CN2-0344</v>
          </cell>
          <cell r="G461" t="str">
            <v>BRKT. 11</v>
          </cell>
          <cell r="H461">
            <v>300</v>
          </cell>
        </row>
        <row r="462">
          <cell r="F462" t="str">
            <v>FG-CN2-0348</v>
          </cell>
          <cell r="G462" t="str">
            <v>BRKT. SEAT 1</v>
          </cell>
          <cell r="H462">
            <v>500</v>
          </cell>
        </row>
        <row r="463">
          <cell r="F463" t="str">
            <v>FG-CN2-0349</v>
          </cell>
          <cell r="G463" t="str">
            <v>BRKT. SEAT 2</v>
          </cell>
          <cell r="H463">
            <v>500</v>
          </cell>
        </row>
        <row r="464">
          <cell r="F464" t="str">
            <v>FG-CN2-0353</v>
          </cell>
          <cell r="G464" t="str">
            <v>STAY FUEL TANK 4</v>
          </cell>
          <cell r="H464">
            <v>500</v>
          </cell>
        </row>
        <row r="465">
          <cell r="F465" t="str">
            <v>FG-CN2-0354</v>
          </cell>
          <cell r="G465" t="str">
            <v>BRACKET HANDLE COVER 1 14D</v>
          </cell>
          <cell r="H465">
            <v>500</v>
          </cell>
        </row>
        <row r="466">
          <cell r="F466" t="str">
            <v>FG-CN2-0355</v>
          </cell>
          <cell r="G466" t="str">
            <v>BRACKET COIL BL1</v>
          </cell>
          <cell r="H466">
            <v>0</v>
          </cell>
        </row>
        <row r="467">
          <cell r="F467" t="str">
            <v>FG-CN2-0356</v>
          </cell>
          <cell r="G467" t="str">
            <v xml:space="preserve">HOLDER BRAKE HOSE 3 BS7 </v>
          </cell>
          <cell r="H467">
            <v>0</v>
          </cell>
        </row>
        <row r="468">
          <cell r="F468" t="str">
            <v>FG-CN2-0357</v>
          </cell>
          <cell r="G468" t="str">
            <v>GUIDE WIRE BS7</v>
          </cell>
          <cell r="H468">
            <v>0</v>
          </cell>
        </row>
        <row r="469">
          <cell r="F469" t="str">
            <v>FG-CN2-0359</v>
          </cell>
          <cell r="G469" t="str">
            <v xml:space="preserve">HOLDER BRAKE HOSE 2 B8D </v>
          </cell>
          <cell r="H469">
            <v>2000</v>
          </cell>
        </row>
        <row r="470">
          <cell r="F470" t="str">
            <v>FG-CN2-0360</v>
          </cell>
          <cell r="G470" t="str">
            <v xml:space="preserve"> PLATE LOCK B8D </v>
          </cell>
          <cell r="H470">
            <v>1500</v>
          </cell>
        </row>
        <row r="471">
          <cell r="F471" t="str">
            <v>FG-CN2-0362</v>
          </cell>
          <cell r="G471" t="str">
            <v xml:space="preserve">GUIDE B4D </v>
          </cell>
          <cell r="H471">
            <v>0</v>
          </cell>
        </row>
        <row r="472">
          <cell r="F472" t="str">
            <v>FG-CN2-0363</v>
          </cell>
          <cell r="G472" t="str">
            <v>BRKT. B4D ( 4867</v>
          </cell>
          <cell r="H472">
            <v>0</v>
          </cell>
        </row>
        <row r="473">
          <cell r="F473" t="str">
            <v>FG-CN2-0364</v>
          </cell>
          <cell r="G473" t="str">
            <v>BRKT.  B4D ( 486</v>
          </cell>
          <cell r="H473">
            <v>300</v>
          </cell>
        </row>
        <row r="474">
          <cell r="F474" t="str">
            <v>FG-CN2-0365</v>
          </cell>
          <cell r="G474" t="str">
            <v>BRKT HANDLE COVER 1 B5D</v>
          </cell>
          <cell r="H474">
            <v>1500</v>
          </cell>
        </row>
        <row r="475">
          <cell r="F475" t="str">
            <v>FG-CN2-0366</v>
          </cell>
          <cell r="G475" t="str">
            <v xml:space="preserve">BRKT HANDLE COVER 2 B5D </v>
          </cell>
          <cell r="H475">
            <v>1500</v>
          </cell>
        </row>
        <row r="476">
          <cell r="F476" t="str">
            <v>FG-CN2-0367</v>
          </cell>
          <cell r="G476" t="str">
            <v xml:space="preserve">BRKT HANDLE 3 B5D </v>
          </cell>
          <cell r="H476">
            <v>2500</v>
          </cell>
        </row>
        <row r="477">
          <cell r="F477" t="str">
            <v>FG-CN2-0371</v>
          </cell>
          <cell r="G477" t="str">
            <v>REINF 2 B5D</v>
          </cell>
          <cell r="H477">
            <v>0</v>
          </cell>
        </row>
        <row r="478">
          <cell r="F478" t="str">
            <v>FG-CN2-0376</v>
          </cell>
          <cell r="G478" t="str">
            <v xml:space="preserve"> BRKT B5L </v>
          </cell>
          <cell r="H478">
            <v>1000</v>
          </cell>
        </row>
        <row r="479">
          <cell r="F479" t="str">
            <v>FG-CN2-0377</v>
          </cell>
          <cell r="G479" t="str">
            <v>BRKT REFLECTOR  B5L</v>
          </cell>
          <cell r="H479">
            <v>2000</v>
          </cell>
        </row>
        <row r="480">
          <cell r="F480" t="str">
            <v>FG-CN2-0378</v>
          </cell>
          <cell r="G480" t="str">
            <v>BRKT. SENSOR 1</v>
          </cell>
          <cell r="H480">
            <v>300</v>
          </cell>
        </row>
        <row r="481">
          <cell r="F481" t="str">
            <v>FG-CN2-0379</v>
          </cell>
          <cell r="G481" t="str">
            <v>BRKT SENSOR 1 BK8</v>
          </cell>
          <cell r="H481">
            <v>100</v>
          </cell>
        </row>
        <row r="482">
          <cell r="F482" t="str">
            <v>FG-CN2-0380</v>
          </cell>
          <cell r="G482" t="str">
            <v>WIRE HOLDER 1 B5L</v>
          </cell>
          <cell r="H482">
            <v>3000</v>
          </cell>
        </row>
        <row r="483">
          <cell r="F483" t="str">
            <v>FG-CN2-0381</v>
          </cell>
          <cell r="G483" t="str">
            <v>HOLDER BRAKE HOSE 4 B5L</v>
          </cell>
          <cell r="H483">
            <v>2700</v>
          </cell>
        </row>
        <row r="484">
          <cell r="F484" t="str">
            <v>FG-CN2-0382</v>
          </cell>
          <cell r="G484" t="str">
            <v>BRKT REFLECTOR 1 B5L</v>
          </cell>
          <cell r="H484">
            <v>2000</v>
          </cell>
        </row>
        <row r="485">
          <cell r="F485" t="str">
            <v>FG-CN2-0383</v>
          </cell>
          <cell r="G485" t="str">
            <v>BRKT HOLDER BRAKE HOSE 3 B5L</v>
          </cell>
          <cell r="H485">
            <v>0</v>
          </cell>
        </row>
        <row r="486">
          <cell r="F486" t="str">
            <v>FG-CN2-0384</v>
          </cell>
          <cell r="G486" t="str">
            <v>STEM HANDLE 2PV</v>
          </cell>
          <cell r="H486">
            <v>3600</v>
          </cell>
        </row>
        <row r="487">
          <cell r="F487" t="str">
            <v>FG-CN2-0385</v>
          </cell>
          <cell r="G487" t="str">
            <v>REINFORCE 2PV</v>
          </cell>
          <cell r="H487">
            <v>4000</v>
          </cell>
        </row>
        <row r="488">
          <cell r="F488" t="str">
            <v>FG-CN2-0386</v>
          </cell>
          <cell r="G488" t="str">
            <v>BRKT HDL COVER 1 2PV NEW</v>
          </cell>
          <cell r="H488">
            <v>3800</v>
          </cell>
        </row>
        <row r="489">
          <cell r="F489" t="str">
            <v>FG-CN2-0387</v>
          </cell>
          <cell r="G489" t="str">
            <v>BRKT HDL COVER 2 2PV NEW</v>
          </cell>
          <cell r="H489">
            <v>3100</v>
          </cell>
        </row>
        <row r="490">
          <cell r="F490" t="str">
            <v>FG-CN2-0388</v>
          </cell>
          <cell r="G490" t="str">
            <v>BRKT HANDLE 2PV (HDL COMP 2PV)</v>
          </cell>
          <cell r="H490">
            <v>4000</v>
          </cell>
        </row>
        <row r="491">
          <cell r="F491" t="str">
            <v>FG-CN2-0389</v>
          </cell>
          <cell r="G491" t="str">
            <v>PLATE 5LW</v>
          </cell>
          <cell r="H491">
            <v>0</v>
          </cell>
        </row>
        <row r="492">
          <cell r="F492" t="str">
            <v>FG-CN2-0390</v>
          </cell>
          <cell r="G492" t="str">
            <v>STEM HANDLE 14D/2PH/5TL</v>
          </cell>
          <cell r="H492">
            <v>15250</v>
          </cell>
        </row>
        <row r="493">
          <cell r="F493" t="str">
            <v>FG-CN2-0391</v>
          </cell>
          <cell r="G493" t="str">
            <v>PLATE GUIDE STOPPER 1 44D</v>
          </cell>
          <cell r="H493">
            <v>0</v>
          </cell>
        </row>
        <row r="494">
          <cell r="F494" t="str">
            <v>FG-CN2-0392</v>
          </cell>
          <cell r="G494" t="str">
            <v>PLATE 5TP</v>
          </cell>
          <cell r="H494">
            <v>800</v>
          </cell>
        </row>
        <row r="495">
          <cell r="F495" t="str">
            <v>FG-CN2-0393</v>
          </cell>
          <cell r="G495" t="str">
            <v>BRKT NUMBER PLATE BG6</v>
          </cell>
          <cell r="H495">
            <v>0</v>
          </cell>
        </row>
        <row r="496">
          <cell r="F496" t="str">
            <v>FG-CN2-0394</v>
          </cell>
          <cell r="G496" t="str">
            <v>HOLDER CLUTCH WIRE BK8</v>
          </cell>
          <cell r="H496">
            <v>0</v>
          </cell>
        </row>
        <row r="497">
          <cell r="F497" t="str">
            <v>FG-CN2-0395</v>
          </cell>
          <cell r="G497" t="str">
            <v>RACKET 7930A</v>
          </cell>
          <cell r="H497">
            <v>0</v>
          </cell>
        </row>
        <row r="498">
          <cell r="F498" t="str">
            <v>FG-CN2-0396</v>
          </cell>
          <cell r="G498" t="str">
            <v>BRACKET 7931A</v>
          </cell>
          <cell r="H498">
            <v>0</v>
          </cell>
        </row>
        <row r="499">
          <cell r="F499" t="str">
            <v>FG-CN2-0397</v>
          </cell>
          <cell r="G499" t="str">
            <v>BRACKET STAY 2D5</v>
          </cell>
          <cell r="H499">
            <v>0</v>
          </cell>
        </row>
        <row r="500">
          <cell r="F500" t="str">
            <v>FG-CN2-0398</v>
          </cell>
          <cell r="G500" t="str">
            <v>BRKT. LICENSE  B04</v>
          </cell>
          <cell r="H500">
            <v>0</v>
          </cell>
        </row>
        <row r="501">
          <cell r="F501" t="str">
            <v>FG-CN2-0399</v>
          </cell>
          <cell r="G501" t="str">
            <v>PLATE ( BRKT. LICENSE B04 )</v>
          </cell>
          <cell r="H501">
            <v>0</v>
          </cell>
        </row>
        <row r="502">
          <cell r="F502" t="str">
            <v>FG-CN2-0403</v>
          </cell>
          <cell r="G502" t="str">
            <v>STEERING SHAFT 152</v>
          </cell>
          <cell r="H502">
            <v>100</v>
          </cell>
        </row>
        <row r="503">
          <cell r="F503" t="str">
            <v>FG-CN2-0404</v>
          </cell>
          <cell r="G503" t="str">
            <v>STEERING SHAFT 180</v>
          </cell>
          <cell r="H503">
            <v>100</v>
          </cell>
        </row>
        <row r="504">
          <cell r="F504" t="str">
            <v>FG-CN2-0405</v>
          </cell>
          <cell r="G504" t="str">
            <v>STEERING SHAFT B3M</v>
          </cell>
          <cell r="H504">
            <v>1000</v>
          </cell>
        </row>
        <row r="505">
          <cell r="F505" t="str">
            <v>FG-CN2-0407</v>
          </cell>
          <cell r="G505" t="str">
            <v>BRKT. PROP STAND SWITCH</v>
          </cell>
          <cell r="H505">
            <v>0</v>
          </cell>
        </row>
        <row r="506">
          <cell r="F506" t="str">
            <v>FG-CN2-0408</v>
          </cell>
          <cell r="G506" t="str">
            <v>BRKT 6 (BRKT SWITCH 1DY)</v>
          </cell>
          <cell r="H506">
            <v>6000</v>
          </cell>
        </row>
        <row r="507">
          <cell r="F507" t="str">
            <v>FG-CN2-0409</v>
          </cell>
          <cell r="G507" t="str">
            <v>BRKT. 1 (BRLT 3 1PA)</v>
          </cell>
          <cell r="H507">
            <v>0</v>
          </cell>
        </row>
        <row r="508">
          <cell r="F508" t="str">
            <v>FG-CN2-0410</v>
          </cell>
          <cell r="G508" t="str">
            <v>STAY 1 CRS TUBE 3 (1WD)</v>
          </cell>
          <cell r="H508">
            <v>2500</v>
          </cell>
        </row>
        <row r="509">
          <cell r="F509" t="str">
            <v>FG-CN2-0411</v>
          </cell>
          <cell r="G509" t="str">
            <v>BRKT. (BRKT. FOOTREST 2)</v>
          </cell>
          <cell r="H509">
            <v>8000</v>
          </cell>
        </row>
        <row r="510">
          <cell r="F510" t="str">
            <v>FG-CN2-0413</v>
          </cell>
          <cell r="G510" t="str">
            <v>BRKT. 2 BK6</v>
          </cell>
          <cell r="H510">
            <v>0</v>
          </cell>
        </row>
        <row r="511">
          <cell r="F511" t="str">
            <v>FG-CN2-0414</v>
          </cell>
          <cell r="G511" t="str">
            <v>BRACKET 2568B</v>
          </cell>
          <cell r="H511">
            <v>0</v>
          </cell>
        </row>
        <row r="512">
          <cell r="F512" t="str">
            <v>FG-CN2-0415</v>
          </cell>
          <cell r="G512" t="str">
            <v>STAY 1 1FD ( REAR CUSHION R/L )</v>
          </cell>
          <cell r="H512">
            <v>600</v>
          </cell>
        </row>
        <row r="513">
          <cell r="F513" t="str">
            <v>FG-CN2-0416</v>
          </cell>
          <cell r="G513" t="str">
            <v>PIPE FRAME HEAD 2504</v>
          </cell>
          <cell r="H513">
            <v>0</v>
          </cell>
        </row>
        <row r="514">
          <cell r="F514" t="str">
            <v>FG-CN2-0417</v>
          </cell>
          <cell r="G514" t="str">
            <v>REINF. FRAME RR 1WD</v>
          </cell>
          <cell r="H514">
            <v>3400</v>
          </cell>
        </row>
        <row r="515">
          <cell r="F515" t="str">
            <v>FG-CN2-0418</v>
          </cell>
          <cell r="G515" t="str">
            <v>BRKT. 8  / B04</v>
          </cell>
          <cell r="H515">
            <v>1000</v>
          </cell>
        </row>
        <row r="516">
          <cell r="F516" t="str">
            <v>FG-CN2-0419</v>
          </cell>
          <cell r="G516" t="str">
            <v>PLATE PILLION FOOTREST NO. 2 L</v>
          </cell>
          <cell r="H516">
            <v>0</v>
          </cell>
        </row>
        <row r="517">
          <cell r="F517" t="str">
            <v>FG-CN2-0420</v>
          </cell>
          <cell r="G517" t="str">
            <v>PLATE PILLION FOOTREST NO. 2 R</v>
          </cell>
          <cell r="H517">
            <v>0</v>
          </cell>
        </row>
        <row r="518">
          <cell r="F518" t="str">
            <v>FG-CN2-0421</v>
          </cell>
          <cell r="G518" t="str">
            <v>BRKT COIL / STAY ASSY 2 1DY</v>
          </cell>
          <cell r="H518">
            <v>2500</v>
          </cell>
        </row>
        <row r="519">
          <cell r="F519" t="str">
            <v>FG-CN2-0422</v>
          </cell>
          <cell r="G519" t="str">
            <v>HOLDER BRAKE HOSE 1 1DY</v>
          </cell>
          <cell r="H519">
            <v>3000</v>
          </cell>
        </row>
        <row r="520">
          <cell r="F520" t="str">
            <v>FG-CN2-0423</v>
          </cell>
          <cell r="G520" t="str">
            <v>BRACKET (B.AIR CLEANER 1 5D9)</v>
          </cell>
          <cell r="H520">
            <v>2400</v>
          </cell>
        </row>
        <row r="521">
          <cell r="F521" t="str">
            <v>FG-CN2-0424</v>
          </cell>
          <cell r="G521" t="str">
            <v>BRKT. 1, BRKT. FOOTREST (3S0-F141A-00)</v>
          </cell>
          <cell r="H521">
            <v>2500</v>
          </cell>
        </row>
        <row r="522">
          <cell r="F522" t="str">
            <v>FG-CN2-0425</v>
          </cell>
          <cell r="G522" t="str">
            <v>STAY 2 ( 1FD-F174E-00 )</v>
          </cell>
          <cell r="H522">
            <v>1500</v>
          </cell>
        </row>
        <row r="523">
          <cell r="F523" t="str">
            <v>FG-CN2-0426</v>
          </cell>
          <cell r="G523" t="str">
            <v>BRKT. PILLION FOOTREST</v>
          </cell>
          <cell r="H523">
            <v>1000</v>
          </cell>
        </row>
        <row r="524">
          <cell r="F524" t="str">
            <v>FG-CN2-0428</v>
          </cell>
          <cell r="G524" t="str">
            <v>HOLDER RESERVE TANK B04</v>
          </cell>
          <cell r="H524">
            <v>1500</v>
          </cell>
        </row>
        <row r="525">
          <cell r="F525" t="str">
            <v>FG-CN2-0432</v>
          </cell>
          <cell r="G525" t="str">
            <v>BRKT.9 / B04</v>
          </cell>
          <cell r="H525">
            <v>1500</v>
          </cell>
        </row>
        <row r="526">
          <cell r="F526" t="str">
            <v>FG-CN2-0433</v>
          </cell>
          <cell r="G526" t="str">
            <v>STAY LOCK 1WD</v>
          </cell>
          <cell r="H526">
            <v>2500</v>
          </cell>
        </row>
        <row r="527">
          <cell r="F527" t="str">
            <v>FG-CN2-0434</v>
          </cell>
          <cell r="G527" t="str">
            <v>BRKT. (BRKT. 10)</v>
          </cell>
          <cell r="H527">
            <v>1000</v>
          </cell>
        </row>
        <row r="528">
          <cell r="F528" t="str">
            <v>FG-CN2-0435</v>
          </cell>
          <cell r="G528" t="str">
            <v>BRKT UNDER COVER 1 2TP</v>
          </cell>
          <cell r="H528">
            <v>500</v>
          </cell>
        </row>
        <row r="529">
          <cell r="F529" t="str">
            <v>FG-CN2-0437</v>
          </cell>
          <cell r="G529" t="str">
            <v>BRKT. SEAT LOCK 2PV</v>
          </cell>
          <cell r="H529">
            <v>3000</v>
          </cell>
        </row>
        <row r="530">
          <cell r="F530" t="str">
            <v>FG-CN2-0440</v>
          </cell>
          <cell r="G530" t="str">
            <v>BRKT.2</v>
          </cell>
          <cell r="H530">
            <v>1000</v>
          </cell>
        </row>
        <row r="531">
          <cell r="F531" t="str">
            <v>FG-CN2-0442</v>
          </cell>
          <cell r="G531" t="str">
            <v>BRKT.9 (GUSSET 1)</v>
          </cell>
          <cell r="H531">
            <v>750</v>
          </cell>
        </row>
        <row r="532">
          <cell r="F532" t="str">
            <v>FG-CN2-0443</v>
          </cell>
          <cell r="G532" t="str">
            <v>BRKT.9 (GUSSET 2)</v>
          </cell>
          <cell r="H532">
            <v>861</v>
          </cell>
        </row>
        <row r="533">
          <cell r="F533" t="str">
            <v>FG-CN2-0444</v>
          </cell>
          <cell r="G533" t="str">
            <v>STAY. RELAY</v>
          </cell>
          <cell r="H533">
            <v>300</v>
          </cell>
        </row>
        <row r="534">
          <cell r="F534" t="str">
            <v>FG-CN2-0445</v>
          </cell>
          <cell r="G534" t="str">
            <v>REINF., 1</v>
          </cell>
          <cell r="H534">
            <v>200</v>
          </cell>
        </row>
        <row r="535">
          <cell r="F535" t="str">
            <v>FG-CN2-0446</v>
          </cell>
          <cell r="G535" t="str">
            <v>REINF., 2</v>
          </cell>
          <cell r="H535">
            <v>400</v>
          </cell>
        </row>
        <row r="536">
          <cell r="F536" t="str">
            <v>FG-CN2-0447</v>
          </cell>
          <cell r="G536" t="str">
            <v>STAY. ENGINE PROTECTOR 1</v>
          </cell>
          <cell r="H536">
            <v>800</v>
          </cell>
        </row>
        <row r="537">
          <cell r="F537" t="str">
            <v>FG-CN2-0448</v>
          </cell>
          <cell r="G537" t="str">
            <v>PLATE L ( STAY FUEL TANK 2 )</v>
          </cell>
          <cell r="H537">
            <v>500</v>
          </cell>
        </row>
        <row r="538">
          <cell r="F538" t="str">
            <v>FG-CN2-0449</v>
          </cell>
          <cell r="G538" t="str">
            <v>PLATE R ( STAY FUEL TANK 3 )</v>
          </cell>
          <cell r="H538">
            <v>500</v>
          </cell>
        </row>
        <row r="539">
          <cell r="F539" t="str">
            <v>FG-CN2-0450</v>
          </cell>
          <cell r="G539" t="str">
            <v>PLATE ( PLATE FITTING )</v>
          </cell>
          <cell r="H539">
            <v>500</v>
          </cell>
        </row>
        <row r="540">
          <cell r="F540" t="str">
            <v>FG-CN2-0451</v>
          </cell>
          <cell r="G540" t="str">
            <v>BRACKET 4 B7D</v>
          </cell>
          <cell r="H540">
            <v>1250</v>
          </cell>
        </row>
        <row r="541">
          <cell r="F541" t="str">
            <v>FG-CN2-0452</v>
          </cell>
          <cell r="G541" t="str">
            <v>BRKT. RR FOOTREST</v>
          </cell>
          <cell r="H541">
            <v>0</v>
          </cell>
        </row>
        <row r="542">
          <cell r="F542" t="str">
            <v>FG-CN2-0453</v>
          </cell>
          <cell r="G542" t="str">
            <v xml:space="preserve">STAY SIDE COVER 1 1WD NEW </v>
          </cell>
          <cell r="H542">
            <v>0</v>
          </cell>
        </row>
        <row r="543">
          <cell r="F543" t="str">
            <v>FG-CN2-0454</v>
          </cell>
          <cell r="G543" t="str">
            <v> BRKT FOOTREST 4 B5D</v>
          </cell>
          <cell r="H543">
            <v>3500</v>
          </cell>
        </row>
        <row r="544">
          <cell r="F544" t="str">
            <v>FG-CN2-0455</v>
          </cell>
          <cell r="G544" t="str">
            <v> BRKT FUEL TANK 1 B5D</v>
          </cell>
          <cell r="H544">
            <v>3700</v>
          </cell>
        </row>
        <row r="545">
          <cell r="F545" t="str">
            <v>FG-CN2-0456</v>
          </cell>
          <cell r="G545" t="str">
            <v> BRKT FUEL TANK 2 B5D</v>
          </cell>
          <cell r="H545">
            <v>3500</v>
          </cell>
        </row>
        <row r="546">
          <cell r="F546" t="str">
            <v>FG-CN2-0457</v>
          </cell>
          <cell r="G546" t="str">
            <v>STAY ( STAY B5D )</v>
          </cell>
          <cell r="H546">
            <v>4000</v>
          </cell>
        </row>
        <row r="547">
          <cell r="F547" t="str">
            <v>FG-CN2-0458</v>
          </cell>
          <cell r="G547" t="str">
            <v> BRKT 3 RR FENDER B5D</v>
          </cell>
          <cell r="H547">
            <v>3000</v>
          </cell>
        </row>
        <row r="548">
          <cell r="F548" t="str">
            <v>FG-CN2-0459</v>
          </cell>
          <cell r="G548" t="str">
            <v> BRKT 4 RR FENDER B5D</v>
          </cell>
          <cell r="H548">
            <v>3900</v>
          </cell>
        </row>
        <row r="549">
          <cell r="F549" t="str">
            <v>FG-CN2-0460</v>
          </cell>
          <cell r="G549" t="str">
            <v xml:space="preserve"> BRKT FOOTREST 2 B5D </v>
          </cell>
          <cell r="H549">
            <v>3500</v>
          </cell>
        </row>
        <row r="550">
          <cell r="F550" t="str">
            <v>FG-CN2-0461</v>
          </cell>
          <cell r="G550" t="str">
            <v>BRKT., RR FENDER</v>
          </cell>
          <cell r="H550">
            <v>1200</v>
          </cell>
        </row>
        <row r="551">
          <cell r="F551" t="str">
            <v>FG-CN2-0462</v>
          </cell>
          <cell r="G551" t="str">
            <v xml:space="preserve">HOLDER BRAKE HOSE 1 2B8D </v>
          </cell>
          <cell r="H551">
            <v>0</v>
          </cell>
        </row>
        <row r="552">
          <cell r="F552" t="str">
            <v>FG-CN2-0463</v>
          </cell>
          <cell r="G552" t="str">
            <v>BRKT. 1 (L)</v>
          </cell>
          <cell r="H552">
            <v>1800</v>
          </cell>
        </row>
        <row r="553">
          <cell r="F553" t="str">
            <v>FG-CN2-0464</v>
          </cell>
          <cell r="G553" t="str">
            <v>BRKT. 2 (R)</v>
          </cell>
          <cell r="H553">
            <v>1900</v>
          </cell>
        </row>
        <row r="554">
          <cell r="F554" t="str">
            <v>FG-CN2-0465</v>
          </cell>
          <cell r="G554" t="str">
            <v>BRKT. 3</v>
          </cell>
          <cell r="H554">
            <v>1800</v>
          </cell>
        </row>
        <row r="555">
          <cell r="F555" t="str">
            <v>FG-CN2-0466</v>
          </cell>
          <cell r="G555" t="str">
            <v>BRKT. 4</v>
          </cell>
          <cell r="H555">
            <v>1800</v>
          </cell>
        </row>
        <row r="556">
          <cell r="F556" t="str">
            <v>FG-CN2-0467</v>
          </cell>
          <cell r="G556" t="str">
            <v>STAY FRONT B3M</v>
          </cell>
          <cell r="H556">
            <v>1500</v>
          </cell>
        </row>
        <row r="557">
          <cell r="F557" t="str">
            <v>FG-CN2-0468</v>
          </cell>
          <cell r="G557" t="str">
            <v>BRKT. BTRY BOX 1 B3M</v>
          </cell>
          <cell r="H557">
            <v>800</v>
          </cell>
        </row>
        <row r="558">
          <cell r="F558" t="str">
            <v>FG-CN2-0469</v>
          </cell>
          <cell r="G558" t="str">
            <v>BRKT. FUEL TANK</v>
          </cell>
          <cell r="H558">
            <v>1100</v>
          </cell>
        </row>
        <row r="559">
          <cell r="F559" t="str">
            <v>FG-CN2-0473</v>
          </cell>
          <cell r="G559" t="str">
            <v>BRKT. 1 14D</v>
          </cell>
          <cell r="H559">
            <v>0</v>
          </cell>
        </row>
        <row r="560">
          <cell r="F560" t="str">
            <v>FG-CN2-0474</v>
          </cell>
          <cell r="G560" t="str">
            <v>BRKT. 5</v>
          </cell>
          <cell r="H560">
            <v>0</v>
          </cell>
        </row>
        <row r="561">
          <cell r="F561" t="str">
            <v>FG-CN2-0479</v>
          </cell>
          <cell r="G561" t="str">
            <v>BRKT. 12</v>
          </cell>
          <cell r="H561">
            <v>0</v>
          </cell>
        </row>
        <row r="562">
          <cell r="F562" t="str">
            <v>FG-CN2-0480</v>
          </cell>
          <cell r="G562" t="str">
            <v>BRKT. TANK FITTING (L)</v>
          </cell>
          <cell r="H562">
            <v>0</v>
          </cell>
        </row>
        <row r="563">
          <cell r="F563" t="str">
            <v>FG-CN2-0481</v>
          </cell>
          <cell r="G563" t="str">
            <v>BRKT. TANK FITTING (R)</v>
          </cell>
          <cell r="H563">
            <v>0</v>
          </cell>
        </row>
        <row r="564">
          <cell r="F564" t="str">
            <v>FG-CN2-0482</v>
          </cell>
          <cell r="G564" t="str">
            <v>BRKT. (BRKT. TANK FITTING 1WD)</v>
          </cell>
          <cell r="H564">
            <v>3000</v>
          </cell>
        </row>
        <row r="565">
          <cell r="F565" t="str">
            <v>FG-CN2-0483</v>
          </cell>
          <cell r="G565" t="str">
            <v>BRKT. CANISTER 2MS 115R</v>
          </cell>
          <cell r="H565">
            <v>2500</v>
          </cell>
        </row>
        <row r="566">
          <cell r="F566" t="str">
            <v>FG-CN2-0484</v>
          </cell>
          <cell r="G566" t="str">
            <v>BRKT. CANISTER 2MS 134X</v>
          </cell>
          <cell r="H566">
            <v>2500</v>
          </cell>
        </row>
        <row r="567">
          <cell r="F567" t="str">
            <v>FG-CN2-0485</v>
          </cell>
          <cell r="G567" t="str">
            <v>BRKT. (HOLDER BRAKE HOSE 3) B5L</v>
          </cell>
          <cell r="H567">
            <v>0</v>
          </cell>
        </row>
        <row r="568">
          <cell r="F568" t="str">
            <v>FG-CN2-0486</v>
          </cell>
          <cell r="G568" t="str">
            <v>BRKT. 1 BBS</v>
          </cell>
          <cell r="H568">
            <v>1500</v>
          </cell>
        </row>
        <row r="569">
          <cell r="F569" t="str">
            <v>FG-CN2-0487</v>
          </cell>
          <cell r="G569" t="str">
            <v>STAY. 1 BBS (F116A)</v>
          </cell>
          <cell r="H569">
            <v>1100</v>
          </cell>
        </row>
        <row r="570">
          <cell r="F570" t="str">
            <v>FG-CN2-0488</v>
          </cell>
          <cell r="G570" t="str">
            <v>BRKT. 3 BBS</v>
          </cell>
          <cell r="H570">
            <v>1500</v>
          </cell>
        </row>
        <row r="571">
          <cell r="F571" t="str">
            <v>FG-CN2-0489</v>
          </cell>
          <cell r="G571" t="str">
            <v>STAY. 1 BBS (F116E)</v>
          </cell>
          <cell r="H571">
            <v>1600</v>
          </cell>
        </row>
        <row r="572">
          <cell r="F572" t="str">
            <v>FG-CN2-0490</v>
          </cell>
          <cell r="G572" t="str">
            <v>BRKT. 3 (B.UNDER COVER 3) 2TP</v>
          </cell>
          <cell r="H572">
            <v>0</v>
          </cell>
        </row>
        <row r="573">
          <cell r="F573" t="str">
            <v>FG-CN2-0492</v>
          </cell>
          <cell r="G573" t="str">
            <v>STAY. 1 (STAY LOCK) BX9</v>
          </cell>
          <cell r="H573">
            <v>1650</v>
          </cell>
        </row>
        <row r="574">
          <cell r="F574" t="str">
            <v>FG-CN2-0493</v>
          </cell>
          <cell r="G574" t="str">
            <v>BRKT. AIR CLEANER 2 B3M</v>
          </cell>
          <cell r="H574">
            <v>700</v>
          </cell>
        </row>
        <row r="575">
          <cell r="F575" t="str">
            <v>FG-CN2-0494</v>
          </cell>
          <cell r="G575" t="str">
            <v>STAY SIDE COVER 1 B3M</v>
          </cell>
          <cell r="H575">
            <v>600</v>
          </cell>
        </row>
        <row r="576">
          <cell r="F576" t="str">
            <v>FG-CN2-0495</v>
          </cell>
          <cell r="G576" t="str">
            <v>STAY SIDE COVER 2 B3M</v>
          </cell>
          <cell r="H576">
            <v>600</v>
          </cell>
        </row>
        <row r="577">
          <cell r="F577" t="str">
            <v>FG-CN2-0496</v>
          </cell>
          <cell r="G577" t="str">
            <v>BRKT. FOOTREST B3M</v>
          </cell>
          <cell r="H577">
            <v>2200</v>
          </cell>
        </row>
        <row r="578">
          <cell r="F578" t="str">
            <v>FG-CN2-0499</v>
          </cell>
          <cell r="G578" t="str">
            <v>BRKT (HOLDER BRAKE HOSE 3</v>
          </cell>
          <cell r="H578">
            <v>1600</v>
          </cell>
        </row>
        <row r="579">
          <cell r="F579" t="str">
            <v>FG-CN2-0500</v>
          </cell>
          <cell r="G579" t="str">
            <v>HOLDER BRAKE HOSE 1</v>
          </cell>
          <cell r="H579">
            <v>1800</v>
          </cell>
        </row>
        <row r="580">
          <cell r="F580" t="str">
            <v>FG-CN2-0501</v>
          </cell>
          <cell r="G580" t="str">
            <v>PLATE (1) 2WD</v>
          </cell>
          <cell r="H580">
            <v>2800</v>
          </cell>
        </row>
        <row r="581">
          <cell r="F581" t="str">
            <v>FG-CN2-0502</v>
          </cell>
          <cell r="G581" t="str">
            <v>PLATE (5) 2WD</v>
          </cell>
          <cell r="H581">
            <v>3000</v>
          </cell>
        </row>
        <row r="582">
          <cell r="F582" t="str">
            <v>FG-CN2-0503</v>
          </cell>
          <cell r="G582" t="str">
            <v>PLATE 3 WIRE HOLDER B6W</v>
          </cell>
          <cell r="H582">
            <v>1300</v>
          </cell>
        </row>
        <row r="583">
          <cell r="F583" t="str">
            <v>FG-CN2-0504</v>
          </cell>
          <cell r="G583" t="str">
            <v>BRKT. BG6</v>
          </cell>
          <cell r="H583">
            <v>0</v>
          </cell>
        </row>
        <row r="584">
          <cell r="F584" t="str">
            <v>FG-CN2-0505</v>
          </cell>
          <cell r="G584" t="str">
            <v>REINF</v>
          </cell>
          <cell r="H584">
            <v>400</v>
          </cell>
        </row>
        <row r="585">
          <cell r="F585" t="str">
            <v>FG-CN2-0506</v>
          </cell>
          <cell r="G585" t="str">
            <v>GUSSET 2 BX9</v>
          </cell>
          <cell r="H585">
            <v>200</v>
          </cell>
        </row>
        <row r="586">
          <cell r="F586" t="str">
            <v>FG-CN2-0508</v>
          </cell>
          <cell r="G586" t="str">
            <v>BRKT. 1 ( BRKT. 1 B04 )</v>
          </cell>
          <cell r="H586">
            <v>20</v>
          </cell>
        </row>
        <row r="587">
          <cell r="F587" t="str">
            <v>FG-CN2-0509</v>
          </cell>
          <cell r="G587" t="str">
            <v>BRKT. 2 ( BRKT. 2 B04 )</v>
          </cell>
          <cell r="H587">
            <v>20</v>
          </cell>
        </row>
        <row r="588">
          <cell r="F588" t="str">
            <v>FG-CN2-0510</v>
          </cell>
          <cell r="G588" t="str">
            <v>REINF</v>
          </cell>
          <cell r="H588">
            <v>500</v>
          </cell>
        </row>
        <row r="589">
          <cell r="F589" t="str">
            <v>FG-CN2-0511</v>
          </cell>
          <cell r="G589" t="str">
            <v>REINF CROSS MEMBER</v>
          </cell>
          <cell r="H589">
            <v>100</v>
          </cell>
        </row>
        <row r="590">
          <cell r="F590" t="str">
            <v>FG-CN2-0512</v>
          </cell>
          <cell r="G590" t="str">
            <v>BRKT 6</v>
          </cell>
          <cell r="H590">
            <v>150</v>
          </cell>
        </row>
        <row r="591">
          <cell r="F591" t="str">
            <v>FG-CN2-0513</v>
          </cell>
          <cell r="G591" t="str">
            <v>BRKT FUEL PUMP B74</v>
          </cell>
          <cell r="H591">
            <v>5941</v>
          </cell>
        </row>
        <row r="592">
          <cell r="F592" t="str">
            <v>FG-CN2-0514</v>
          </cell>
          <cell r="G592" t="str">
            <v>HANGER HELMET 14D</v>
          </cell>
          <cell r="H592">
            <v>0</v>
          </cell>
        </row>
        <row r="593">
          <cell r="F593" t="str">
            <v>FG-CN2-0515</v>
          </cell>
          <cell r="G593" t="str">
            <v>STAY. 1</v>
          </cell>
          <cell r="H593">
            <v>7000</v>
          </cell>
        </row>
        <row r="594">
          <cell r="F594" t="str">
            <v>FG-CN2-0517</v>
          </cell>
          <cell r="G594" t="str">
            <v>BRKT BG6 (NEW)</v>
          </cell>
          <cell r="H594">
            <v>2500</v>
          </cell>
        </row>
        <row r="595">
          <cell r="F595" t="str">
            <v>FG-CN2-0518</v>
          </cell>
          <cell r="G595" t="str">
            <v>GUIDE B1R</v>
          </cell>
          <cell r="H595">
            <v>0</v>
          </cell>
        </row>
        <row r="596">
          <cell r="F596" t="str">
            <v>FG-CN2-0519</v>
          </cell>
          <cell r="G596" t="str">
            <v>BRKT ENGINE LH</v>
          </cell>
          <cell r="H596">
            <v>1000</v>
          </cell>
        </row>
        <row r="597">
          <cell r="F597" t="str">
            <v>FG-CN2-0520</v>
          </cell>
          <cell r="G597" t="str">
            <v>BRKT ENGINE RH</v>
          </cell>
          <cell r="H597">
            <v>1000</v>
          </cell>
        </row>
        <row r="598">
          <cell r="F598" t="str">
            <v>FG-CN2-0521</v>
          </cell>
          <cell r="G598" t="str">
            <v>STOPPER ROD TIE 0385</v>
          </cell>
          <cell r="H598">
            <v>500</v>
          </cell>
        </row>
        <row r="599">
          <cell r="F599" t="str">
            <v>FG-CN2-0522</v>
          </cell>
          <cell r="G599" t="str">
            <v>BRKT 7 2DP</v>
          </cell>
          <cell r="H599">
            <v>20</v>
          </cell>
        </row>
        <row r="600">
          <cell r="F600" t="str">
            <v>FG-CN2-0523</v>
          </cell>
          <cell r="G600" t="str">
            <v>PLATE 2610</v>
          </cell>
          <cell r="H600">
            <v>0</v>
          </cell>
        </row>
        <row r="601">
          <cell r="F601" t="str">
            <v>FG-CN2-0524</v>
          </cell>
          <cell r="G601" t="str">
            <v>PLATE 2614</v>
          </cell>
          <cell r="H601">
            <v>4000</v>
          </cell>
        </row>
        <row r="602">
          <cell r="F602" t="str">
            <v>FG-CN2-0525</v>
          </cell>
          <cell r="G602" t="str">
            <v>PLATE 2616</v>
          </cell>
          <cell r="H602">
            <v>0</v>
          </cell>
        </row>
        <row r="603">
          <cell r="F603" t="str">
            <v>FG-CN2-0526</v>
          </cell>
          <cell r="G603" t="str">
            <v>STAY 1 ( B. UNDER COVER 1 )</v>
          </cell>
          <cell r="H603">
            <v>0</v>
          </cell>
        </row>
        <row r="604">
          <cell r="F604" t="str">
            <v>FG-CN2-0527</v>
          </cell>
          <cell r="G604" t="str">
            <v>STAY 3 ( B. UNDER COVER 2 )</v>
          </cell>
          <cell r="H604">
            <v>0</v>
          </cell>
        </row>
        <row r="605">
          <cell r="F605" t="str">
            <v>FG-CN2-0528</v>
          </cell>
          <cell r="G605" t="str">
            <v>GUIDE CHAIN</v>
          </cell>
          <cell r="H605">
            <v>800</v>
          </cell>
        </row>
        <row r="606">
          <cell r="F606" t="str">
            <v>FG-CN2-0529</v>
          </cell>
          <cell r="G606" t="str">
            <v>PLATE CENTER PIVOT R</v>
          </cell>
          <cell r="H606">
            <v>0</v>
          </cell>
        </row>
        <row r="607">
          <cell r="F607" t="str">
            <v>FG-CN2-0530</v>
          </cell>
          <cell r="G607" t="str">
            <v>PLATE CENTER PIVOT L</v>
          </cell>
          <cell r="H607">
            <v>0</v>
          </cell>
        </row>
        <row r="608">
          <cell r="F608" t="str">
            <v>FG-CN2-0531</v>
          </cell>
          <cell r="G608" t="str">
            <v>GUSSET. 1</v>
          </cell>
          <cell r="H608">
            <v>85000</v>
          </cell>
        </row>
        <row r="609">
          <cell r="F609" t="str">
            <v>FG-CN2-0532</v>
          </cell>
          <cell r="G609" t="str">
            <v>GUSSET. 2</v>
          </cell>
          <cell r="H609">
            <v>85000</v>
          </cell>
        </row>
        <row r="610">
          <cell r="F610" t="str">
            <v>FG-CN2-0533</v>
          </cell>
          <cell r="G610" t="str">
            <v>BRACKET 2552</v>
          </cell>
          <cell r="H610">
            <v>0</v>
          </cell>
        </row>
        <row r="611">
          <cell r="F611" t="str">
            <v>FG-CN2-0535</v>
          </cell>
          <cell r="G611" t="str">
            <v>GUSSET 2350</v>
          </cell>
          <cell r="H611">
            <v>1000</v>
          </cell>
        </row>
        <row r="612">
          <cell r="F612" t="str">
            <v>FG-CN2-0536</v>
          </cell>
          <cell r="G612" t="str">
            <v>BRACKET SEAT ASSY</v>
          </cell>
          <cell r="H612">
            <v>0</v>
          </cell>
        </row>
        <row r="613">
          <cell r="F613" t="str">
            <v>FG-CN2-0537</v>
          </cell>
          <cell r="G613" t="str">
            <v>GUSSET 2349</v>
          </cell>
          <cell r="H613">
            <v>1000</v>
          </cell>
        </row>
        <row r="614">
          <cell r="F614" t="str">
            <v>FG-CN2-0538</v>
          </cell>
          <cell r="G614" t="str">
            <v>BRKT SIDE STAND ( BRKT ENG 1 )</v>
          </cell>
          <cell r="H614">
            <v>20</v>
          </cell>
        </row>
        <row r="615">
          <cell r="F615" t="str">
            <v>FG-CN2-0539</v>
          </cell>
          <cell r="G615" t="str">
            <v>BRKT MAIN STAND 1 B74</v>
          </cell>
          <cell r="H615">
            <v>11500</v>
          </cell>
        </row>
        <row r="616">
          <cell r="F616" t="str">
            <v>FG-CN2-0540</v>
          </cell>
          <cell r="G616" t="str">
            <v>GUSSET RR RH (2353)</v>
          </cell>
          <cell r="H616">
            <v>400</v>
          </cell>
        </row>
        <row r="617">
          <cell r="F617" t="str">
            <v>FG-CN2-0541</v>
          </cell>
          <cell r="G617" t="str">
            <v>PLATE ENG MOUNT ( BRKT ENG 1 )</v>
          </cell>
          <cell r="H617">
            <v>20</v>
          </cell>
        </row>
        <row r="618">
          <cell r="F618" t="str">
            <v>FG-CN2-0542</v>
          </cell>
          <cell r="G618" t="str">
            <v>Brkt Seat 2 ( Brkt Seat )</v>
          </cell>
          <cell r="H618">
            <v>7500</v>
          </cell>
        </row>
        <row r="619">
          <cell r="F619" t="str">
            <v>FG-CN2-0543</v>
          </cell>
          <cell r="G619" t="str">
            <v>PATCH 3 B74</v>
          </cell>
          <cell r="H619">
            <v>9000</v>
          </cell>
        </row>
        <row r="620">
          <cell r="F620" t="str">
            <v>FG-CN2-0544</v>
          </cell>
          <cell r="G620" t="str">
            <v>BRKT 2347</v>
          </cell>
          <cell r="H620">
            <v>0</v>
          </cell>
        </row>
        <row r="621">
          <cell r="F621" t="str">
            <v>FG-CN2-0545</v>
          </cell>
          <cell r="G621" t="str">
            <v>BRKT.1 ( BRKT.RR CUSHION 1)</v>
          </cell>
          <cell r="H621">
            <v>2600</v>
          </cell>
        </row>
        <row r="622">
          <cell r="F622" t="str">
            <v>FG-CN2-0546</v>
          </cell>
          <cell r="G622" t="str">
            <v>BRKT 1 BK6</v>
          </cell>
          <cell r="H622">
            <v>200</v>
          </cell>
        </row>
        <row r="623">
          <cell r="F623" t="str">
            <v>FG-CN2-0547</v>
          </cell>
          <cell r="G623" t="str">
            <v>ADJUSTER CHAIN 0092</v>
          </cell>
          <cell r="H623">
            <v>400</v>
          </cell>
        </row>
        <row r="624">
          <cell r="F624" t="str">
            <v>FG-CN2-0548</v>
          </cell>
          <cell r="G624" t="str">
            <v>GUSSET ( BRKT. SEAT 1 ) B74</v>
          </cell>
          <cell r="H624">
            <v>700</v>
          </cell>
        </row>
        <row r="625">
          <cell r="F625" t="str">
            <v>FG-CN2-0549</v>
          </cell>
          <cell r="G625" t="str">
            <v>ROD SHIFT</v>
          </cell>
          <cell r="H625">
            <v>2000</v>
          </cell>
        </row>
        <row r="626">
          <cell r="F626" t="str">
            <v>FG-CN2-0551</v>
          </cell>
          <cell r="G626" t="str">
            <v>BRKT TANK 0816</v>
          </cell>
          <cell r="H626">
            <v>0</v>
          </cell>
        </row>
        <row r="627">
          <cell r="F627" t="str">
            <v>FG-CN2-0553</v>
          </cell>
          <cell r="G627" t="str">
            <v>BRKT 2050</v>
          </cell>
          <cell r="H627">
            <v>0</v>
          </cell>
        </row>
        <row r="628">
          <cell r="F628" t="str">
            <v>FG-CN2-0554</v>
          </cell>
          <cell r="G628" t="str">
            <v>BRKT 2061</v>
          </cell>
          <cell r="H628">
            <v>0</v>
          </cell>
        </row>
        <row r="629">
          <cell r="F629" t="str">
            <v>FG-CN2-0555</v>
          </cell>
          <cell r="G629" t="str">
            <v>BRKT. 2252</v>
          </cell>
          <cell r="H629">
            <v>0</v>
          </cell>
        </row>
        <row r="630">
          <cell r="F630" t="str">
            <v>FG-CN2-0556</v>
          </cell>
          <cell r="G630" t="str">
            <v>GUSSET 1 BX9</v>
          </cell>
          <cell r="H630">
            <v>100</v>
          </cell>
        </row>
        <row r="631">
          <cell r="F631" t="str">
            <v>FG-CN2-0557</v>
          </cell>
          <cell r="G631" t="str">
            <v>HOLDER HANDLE UNDER (OLD)</v>
          </cell>
          <cell r="H631">
            <v>200</v>
          </cell>
        </row>
        <row r="632">
          <cell r="F632" t="str">
            <v>FG-CN2-0558</v>
          </cell>
          <cell r="G632" t="str">
            <v>PLATE 1S7</v>
          </cell>
          <cell r="H632">
            <v>6000</v>
          </cell>
        </row>
        <row r="633">
          <cell r="F633" t="str">
            <v>FG-CN2-0559</v>
          </cell>
          <cell r="G633" t="str">
            <v>BRKT 2062</v>
          </cell>
          <cell r="H633">
            <v>0</v>
          </cell>
        </row>
        <row r="634">
          <cell r="F634" t="str">
            <v>FG-CN2-0560</v>
          </cell>
          <cell r="G634" t="str">
            <v>BRKT., REFLECTOR 1 B74</v>
          </cell>
          <cell r="H634">
            <v>500</v>
          </cell>
        </row>
        <row r="635">
          <cell r="F635" t="str">
            <v>FG-CN2-0561</v>
          </cell>
          <cell r="G635" t="str">
            <v>BRACKET HANDLE COVER 1 2DP</v>
          </cell>
          <cell r="H635">
            <v>0</v>
          </cell>
        </row>
        <row r="636">
          <cell r="F636" t="str">
            <v>FG-CN2-0562</v>
          </cell>
          <cell r="G636" t="str">
            <v>BRACKET HANDLE COVER 2 2DP</v>
          </cell>
          <cell r="H636">
            <v>0</v>
          </cell>
        </row>
        <row r="637">
          <cell r="F637" t="str">
            <v>FG-CN2-0563</v>
          </cell>
          <cell r="G637" t="str">
            <v>BRACKET HANDLE COVER 3 2DP</v>
          </cell>
          <cell r="H637">
            <v>0</v>
          </cell>
        </row>
        <row r="638">
          <cell r="F638" t="str">
            <v>FG-CN2-0564</v>
          </cell>
          <cell r="G638" t="str">
            <v>BRKT. ( BRKT. BS7 ) SPOT</v>
          </cell>
          <cell r="H638">
            <v>1500</v>
          </cell>
        </row>
        <row r="639">
          <cell r="F639" t="str">
            <v>FG-CN2-0566</v>
          </cell>
          <cell r="G639" t="str">
            <v>BRKT 2571 (BRKT LOCK)</v>
          </cell>
          <cell r="H639">
            <v>0</v>
          </cell>
        </row>
        <row r="640">
          <cell r="F640" t="str">
            <v>FG-CN2-0567</v>
          </cell>
          <cell r="G640" t="str">
            <v>BRKT. 2406 ( STAY COMP 0697 )</v>
          </cell>
          <cell r="H640">
            <v>0</v>
          </cell>
        </row>
        <row r="641">
          <cell r="F641" t="str">
            <v>FG-CN2-0568</v>
          </cell>
          <cell r="G641" t="str">
            <v>BRKT. 2060 ( B. RR FENDER UPPER )</v>
          </cell>
          <cell r="H641">
            <v>0</v>
          </cell>
        </row>
        <row r="642">
          <cell r="F642" t="str">
            <v>FG-CN2-0569</v>
          </cell>
          <cell r="G642" t="str">
            <v>BRKT. 2405 ( STAY COMP 0687 )</v>
          </cell>
          <cell r="H642">
            <v>0</v>
          </cell>
        </row>
        <row r="643">
          <cell r="F643" t="str">
            <v>FG-CN2-0570</v>
          </cell>
          <cell r="G643" t="str">
            <v>BRKT. 2054</v>
          </cell>
          <cell r="H643">
            <v>0</v>
          </cell>
        </row>
        <row r="644">
          <cell r="F644" t="str">
            <v>FG-CN2-0571</v>
          </cell>
          <cell r="G644" t="str">
            <v>PLATE ( ADJUSTER CHAIN ) 2713</v>
          </cell>
          <cell r="H644">
            <v>0</v>
          </cell>
        </row>
        <row r="645">
          <cell r="F645" t="str">
            <v>FG-CN2-0572</v>
          </cell>
          <cell r="G645" t="str">
            <v xml:space="preserve">BRKT. 2331 </v>
          </cell>
          <cell r="H645">
            <v>800</v>
          </cell>
        </row>
        <row r="646">
          <cell r="F646" t="str">
            <v>FG-CN2-0573</v>
          </cell>
          <cell r="G646" t="str">
            <v>BRKT. 2436</v>
          </cell>
          <cell r="H646">
            <v>0</v>
          </cell>
        </row>
        <row r="647">
          <cell r="F647" t="str">
            <v>FG-CN2-0574</v>
          </cell>
          <cell r="G647" t="str">
            <v>BRACKET 4101 (STAY COMP 0695)</v>
          </cell>
          <cell r="H647">
            <v>0</v>
          </cell>
        </row>
        <row r="648">
          <cell r="F648" t="str">
            <v>FG-CN2-0575</v>
          </cell>
          <cell r="G648" t="str">
            <v>BRKT. 2495 (STAY COMP0695)</v>
          </cell>
          <cell r="H648">
            <v>800</v>
          </cell>
        </row>
        <row r="649">
          <cell r="F649" t="str">
            <v>FG-CN2-0576</v>
          </cell>
          <cell r="G649" t="str">
            <v>BRKT. 2496 (STAY COMP 0695)</v>
          </cell>
          <cell r="H649">
            <v>0</v>
          </cell>
        </row>
        <row r="650">
          <cell r="F650" t="str">
            <v>FG-CN2-0577</v>
          </cell>
          <cell r="G650" t="str">
            <v>REINF. 2DP</v>
          </cell>
          <cell r="H650">
            <v>20</v>
          </cell>
        </row>
        <row r="651">
          <cell r="F651" t="str">
            <v>FG-CN2-0578</v>
          </cell>
          <cell r="G651" t="str">
            <v>BRACKET 2043 (STAND SIDE 0155)</v>
          </cell>
          <cell r="H651">
            <v>600</v>
          </cell>
        </row>
        <row r="652">
          <cell r="F652" t="str">
            <v>FG-CN2-0579</v>
          </cell>
          <cell r="G652" t="str">
            <v>BRKT. 2434</v>
          </cell>
          <cell r="H652">
            <v>0</v>
          </cell>
        </row>
        <row r="653">
          <cell r="F653" t="str">
            <v>FG-CN2-0580</v>
          </cell>
          <cell r="G653" t="str">
            <v>BRKT. 2435</v>
          </cell>
          <cell r="H653">
            <v>0</v>
          </cell>
        </row>
        <row r="654">
          <cell r="F654" t="str">
            <v>FG-CN2-0581</v>
          </cell>
          <cell r="G654" t="str">
            <v>CAP  2DP</v>
          </cell>
          <cell r="H654">
            <v>0</v>
          </cell>
        </row>
        <row r="655">
          <cell r="F655" t="str">
            <v>FG-CN2-0582</v>
          </cell>
          <cell r="G655" t="str">
            <v>CROSS BAR COMP 3KA</v>
          </cell>
          <cell r="H655">
            <v>0</v>
          </cell>
        </row>
        <row r="656">
          <cell r="F656" t="str">
            <v>FG-CN2-0584</v>
          </cell>
          <cell r="G656" t="str">
            <v>BRKT. 2398 ( STAY COMP 0692 )</v>
          </cell>
          <cell r="H656">
            <v>0</v>
          </cell>
        </row>
        <row r="657">
          <cell r="F657" t="str">
            <v>FG-CN2-0585</v>
          </cell>
          <cell r="G657" t="str">
            <v>BRKT. 2399 ( STAY COMP 0692 )</v>
          </cell>
          <cell r="H657">
            <v>0</v>
          </cell>
        </row>
        <row r="658">
          <cell r="F658" t="str">
            <v>FG-CN2-0587</v>
          </cell>
          <cell r="G658" t="str">
            <v>BRKT. 7</v>
          </cell>
          <cell r="H658">
            <v>2450</v>
          </cell>
        </row>
        <row r="659">
          <cell r="F659" t="str">
            <v>FG-CN2-0588</v>
          </cell>
          <cell r="G659" t="str">
            <v>BRKT. (BRKT. 6) B74 NEW</v>
          </cell>
          <cell r="H659">
            <v>5500</v>
          </cell>
        </row>
        <row r="660">
          <cell r="F660" t="str">
            <v>FG-CN2-0589</v>
          </cell>
          <cell r="G660" t="str">
            <v>BRKT. PROP STAND</v>
          </cell>
          <cell r="H660">
            <v>50</v>
          </cell>
        </row>
        <row r="661">
          <cell r="F661" t="str">
            <v>FG-CN2-0590</v>
          </cell>
          <cell r="G661" t="str">
            <v>WASHER ( STAY COMP 0692 )</v>
          </cell>
          <cell r="H661">
            <v>0</v>
          </cell>
        </row>
        <row r="662">
          <cell r="F662" t="str">
            <v>FG-CN2-0591</v>
          </cell>
          <cell r="G662" t="str">
            <v>BRKT SIDE STAND B5D</v>
          </cell>
          <cell r="H662">
            <v>3250</v>
          </cell>
        </row>
        <row r="663">
          <cell r="F663" t="str">
            <v>FG-CN2-0592</v>
          </cell>
          <cell r="G663" t="str">
            <v>GUSSET RCU UP.</v>
          </cell>
          <cell r="H663">
            <v>0</v>
          </cell>
        </row>
        <row r="664">
          <cell r="F664" t="str">
            <v>FG-CN2-0593</v>
          </cell>
          <cell r="G664" t="str">
            <v>REINF., 1  ( BRKT. SIDE STAND</v>
          </cell>
          <cell r="H664">
            <v>2470</v>
          </cell>
        </row>
        <row r="665">
          <cell r="F665" t="str">
            <v>FG-CN2-0594</v>
          </cell>
          <cell r="G665" t="str">
            <v>BRKT., 3  ( BRKT. SIDE STAND )</v>
          </cell>
          <cell r="H665">
            <v>4000</v>
          </cell>
        </row>
        <row r="666">
          <cell r="F666" t="str">
            <v>FG-CN2-0595</v>
          </cell>
          <cell r="G666" t="str">
            <v>GUSSET ( GUSSET RR LH )</v>
          </cell>
          <cell r="H666">
            <v>1000</v>
          </cell>
        </row>
        <row r="667">
          <cell r="F667" t="str">
            <v>FG-CN2-0596</v>
          </cell>
          <cell r="G667" t="str">
            <v>PATCH B74-F1657-00</v>
          </cell>
          <cell r="H667">
            <v>0</v>
          </cell>
        </row>
        <row r="668">
          <cell r="F668" t="str">
            <v>FG-CN2-0597</v>
          </cell>
          <cell r="G668" t="str">
            <v>BRKT. 2 B74-F1689-00</v>
          </cell>
          <cell r="H668">
            <v>0</v>
          </cell>
        </row>
        <row r="669">
          <cell r="F669" t="str">
            <v>FG-CN2-0598</v>
          </cell>
          <cell r="G669" t="str">
            <v>BRACKET 11057-3750</v>
          </cell>
          <cell r="H669">
            <v>0</v>
          </cell>
        </row>
        <row r="670">
          <cell r="F670" t="str">
            <v>FG-CN2-0599</v>
          </cell>
          <cell r="G670" t="str">
            <v>BRACKET 11057-3751</v>
          </cell>
          <cell r="H670">
            <v>0</v>
          </cell>
        </row>
        <row r="671">
          <cell r="F671" t="str">
            <v>FG-CN2-0600</v>
          </cell>
          <cell r="G671" t="str">
            <v>PLATE 0045 ( ADJUSTER CHAIN ) 33040-0045</v>
          </cell>
          <cell r="H671">
            <v>200</v>
          </cell>
        </row>
        <row r="672">
          <cell r="F672" t="str">
            <v>FG-CN2-0601</v>
          </cell>
          <cell r="G672" t="str">
            <v>BRKT 2525</v>
          </cell>
          <cell r="H672">
            <v>0</v>
          </cell>
        </row>
        <row r="673">
          <cell r="F673" t="str">
            <v>FG-CN2-0602</v>
          </cell>
          <cell r="G673" t="str">
            <v>BRKT 2526</v>
          </cell>
          <cell r="H673">
            <v>0</v>
          </cell>
        </row>
        <row r="674">
          <cell r="F674" t="str">
            <v>FG-CN2-0603</v>
          </cell>
          <cell r="G674" t="str">
            <v>BRKT 2611</v>
          </cell>
          <cell r="H674">
            <v>0</v>
          </cell>
        </row>
        <row r="675">
          <cell r="F675" t="str">
            <v>FG-CN2-0604</v>
          </cell>
          <cell r="G675" t="str">
            <v>BRKT 2279</v>
          </cell>
          <cell r="H675">
            <v>0</v>
          </cell>
        </row>
        <row r="676">
          <cell r="F676" t="str">
            <v>FG-CN2-0605</v>
          </cell>
          <cell r="G676" t="str">
            <v>BRKT 1583</v>
          </cell>
          <cell r="H676">
            <v>0</v>
          </cell>
        </row>
        <row r="677">
          <cell r="F677" t="str">
            <v>FG-CN2-0606</v>
          </cell>
          <cell r="G677" t="str">
            <v>BRKT 2527</v>
          </cell>
          <cell r="H677">
            <v>100</v>
          </cell>
        </row>
        <row r="678">
          <cell r="F678" t="str">
            <v>FG-CN2-0607</v>
          </cell>
          <cell r="G678" t="str">
            <v>GUSSET 0964</v>
          </cell>
          <cell r="H678">
            <v>0</v>
          </cell>
        </row>
        <row r="679">
          <cell r="F679" t="str">
            <v>FG-CN2-0608</v>
          </cell>
          <cell r="G679" t="str">
            <v>GUSSET 0965</v>
          </cell>
          <cell r="H679">
            <v>0</v>
          </cell>
        </row>
        <row r="680">
          <cell r="F680" t="str">
            <v>FG-CN2-0609</v>
          </cell>
          <cell r="G680" t="str">
            <v>BRKT 7670</v>
          </cell>
          <cell r="H680">
            <v>0</v>
          </cell>
        </row>
        <row r="681">
          <cell r="F681" t="str">
            <v>FG-CN2-0610</v>
          </cell>
          <cell r="G681" t="str">
            <v>BRACKET 2451</v>
          </cell>
          <cell r="H681">
            <v>0</v>
          </cell>
        </row>
        <row r="682">
          <cell r="F682" t="str">
            <v>FG-CN2-0611</v>
          </cell>
          <cell r="G682" t="str">
            <v>BRKT 10 1WD</v>
          </cell>
          <cell r="H682">
            <v>2000</v>
          </cell>
        </row>
        <row r="683">
          <cell r="F683" t="str">
            <v>FG-CN2-0612</v>
          </cell>
          <cell r="G683" t="str">
            <v>BRKT. JOINT COVER CENTER</v>
          </cell>
          <cell r="H683">
            <v>6500</v>
          </cell>
        </row>
        <row r="684">
          <cell r="F684" t="str">
            <v>FG-CN2-0613</v>
          </cell>
          <cell r="G684" t="str">
            <v>BRKT. ENG HARN MT 72R10</v>
          </cell>
          <cell r="H684">
            <v>1000</v>
          </cell>
        </row>
        <row r="685">
          <cell r="F685" t="str">
            <v>FG-CN2-0614</v>
          </cell>
          <cell r="G685" t="str">
            <v>BRKT. HANDLE COVER 1</v>
          </cell>
          <cell r="H685">
            <v>3700</v>
          </cell>
        </row>
        <row r="686">
          <cell r="F686" t="str">
            <v>FG-CN2-0615</v>
          </cell>
          <cell r="G686" t="str">
            <v>BRKT. HANDLE COVER 2</v>
          </cell>
          <cell r="H686">
            <v>3850</v>
          </cell>
        </row>
        <row r="687">
          <cell r="F687" t="str">
            <v>FG-CN2-0616</v>
          </cell>
          <cell r="G687" t="str">
            <v>BRKT. HANDLE 3</v>
          </cell>
          <cell r="H687">
            <v>3500</v>
          </cell>
        </row>
        <row r="688">
          <cell r="F688" t="str">
            <v>FG-CN2-0617</v>
          </cell>
          <cell r="G688" t="str">
            <v>PLATE (2) 2WD (EXPORT)</v>
          </cell>
          <cell r="H688">
            <v>2800</v>
          </cell>
        </row>
        <row r="689">
          <cell r="F689" t="str">
            <v>FG-CN2-0618</v>
          </cell>
          <cell r="G689" t="str">
            <v>GUSSET. 1 (EXPORT)</v>
          </cell>
          <cell r="H689">
            <v>0</v>
          </cell>
        </row>
        <row r="690">
          <cell r="F690" t="str">
            <v>FG-CN2-0619</v>
          </cell>
          <cell r="G690" t="str">
            <v>GUSSET. 2 (EXPORT)</v>
          </cell>
          <cell r="H690">
            <v>0</v>
          </cell>
        </row>
        <row r="691">
          <cell r="F691" t="str">
            <v>FG-CN2-0620</v>
          </cell>
          <cell r="G691" t="str">
            <v>BRKT.,FOOTREST B3W</v>
          </cell>
          <cell r="H691">
            <v>6000</v>
          </cell>
        </row>
        <row r="692">
          <cell r="F692" t="str">
            <v>FG-CN2-0621</v>
          </cell>
          <cell r="G692" t="str">
            <v>STAY,2 B3W</v>
          </cell>
          <cell r="H692">
            <v>3000</v>
          </cell>
        </row>
        <row r="693">
          <cell r="F693" t="str">
            <v>FG-CN2-0624</v>
          </cell>
          <cell r="G693" t="str">
            <v>BRKT. WIPER LINK CENTER</v>
          </cell>
          <cell r="H693">
            <v>3600</v>
          </cell>
        </row>
        <row r="694">
          <cell r="F694" t="str">
            <v>FG-CN2-0625</v>
          </cell>
          <cell r="G694" t="str">
            <v>REINF. CROSS MEMBER FRONT</v>
          </cell>
          <cell r="H694">
            <v>3800</v>
          </cell>
        </row>
        <row r="695">
          <cell r="F695" t="str">
            <v>FG-CN2-0626</v>
          </cell>
          <cell r="G695" t="str">
            <v>BRKT. HORN (REINF. C. MEMBER B9Y</v>
          </cell>
          <cell r="H695">
            <v>1800</v>
          </cell>
        </row>
        <row r="696">
          <cell r="F696" t="str">
            <v>FG-CN2-0627</v>
          </cell>
          <cell r="G696" t="str">
            <v>HOLDER WIRE 2 B9Y</v>
          </cell>
          <cell r="H696">
            <v>1450</v>
          </cell>
        </row>
        <row r="697">
          <cell r="F697" t="str">
            <v>FG-CN2-0628</v>
          </cell>
          <cell r="G697" t="str">
            <v>HOLDER HARNESS B9Y</v>
          </cell>
          <cell r="H697">
            <v>1300</v>
          </cell>
        </row>
        <row r="698">
          <cell r="F698" t="str">
            <v>FG-CN2-0629</v>
          </cell>
          <cell r="G698" t="str">
            <v>STAY,3</v>
          </cell>
          <cell r="H698">
            <v>4000</v>
          </cell>
        </row>
        <row r="699">
          <cell r="F699" t="str">
            <v>FG-CN2-0630</v>
          </cell>
          <cell r="G699" t="str">
            <v>SUPPORT FR DR GLASS UPR FRONT, R</v>
          </cell>
          <cell r="H699">
            <v>0</v>
          </cell>
        </row>
        <row r="700">
          <cell r="F700" t="str">
            <v>FG-CN2-0631</v>
          </cell>
          <cell r="G700" t="str">
            <v>SUPPORT FR DR GLASS UPR FRONT, L</v>
          </cell>
          <cell r="H700">
            <v>0</v>
          </cell>
        </row>
        <row r="701">
          <cell r="F701" t="str">
            <v>FG-CN2-0632</v>
          </cell>
          <cell r="G701" t="str">
            <v>BRKT. WIPER LINK SIDE</v>
          </cell>
          <cell r="H701">
            <v>650</v>
          </cell>
        </row>
        <row r="702">
          <cell r="F702" t="str">
            <v>FG-CN2-0633</v>
          </cell>
          <cell r="G702" t="str">
            <v>BRKT.,CONTROL UNIT</v>
          </cell>
          <cell r="H702">
            <v>1462</v>
          </cell>
        </row>
        <row r="703">
          <cell r="F703" t="str">
            <v>FG-CN2-0634</v>
          </cell>
          <cell r="G703" t="str">
            <v>BRKT. 7920 ( STAY COMP 0732 )</v>
          </cell>
          <cell r="H703">
            <v>0</v>
          </cell>
        </row>
        <row r="704">
          <cell r="F704" t="str">
            <v>FG-CN2-0635</v>
          </cell>
          <cell r="G704" t="str">
            <v>BRKT., 8</v>
          </cell>
          <cell r="H704">
            <v>300</v>
          </cell>
        </row>
        <row r="705">
          <cell r="F705" t="str">
            <v>FG-CN2-0636</v>
          </cell>
          <cell r="G705" t="str">
            <v>BRKT (BRKT PIPE 1)</v>
          </cell>
          <cell r="H705">
            <v>200</v>
          </cell>
        </row>
        <row r="706">
          <cell r="F706" t="str">
            <v>FG-CN2-0637</v>
          </cell>
          <cell r="G706" t="str">
            <v>BRKT SEAT</v>
          </cell>
          <cell r="H706">
            <v>500</v>
          </cell>
        </row>
        <row r="707">
          <cell r="F707" t="str">
            <v>FG-CN2-0638</v>
          </cell>
          <cell r="G707" t="str">
            <v>BRKT.,3 (STAY. 3) BDJ</v>
          </cell>
          <cell r="H707">
            <v>250</v>
          </cell>
        </row>
        <row r="708">
          <cell r="F708" t="str">
            <v>FG-CN2-0639</v>
          </cell>
          <cell r="G708" t="str">
            <v>BRKT.,4 (STAY., 4) BDJ</v>
          </cell>
          <cell r="H708">
            <v>250</v>
          </cell>
        </row>
        <row r="709">
          <cell r="F709" t="str">
            <v>FG-CN2-0640</v>
          </cell>
          <cell r="G709" t="str">
            <v>BRKT. 2 BK6 (EXPORT)</v>
          </cell>
          <cell r="H709">
            <v>0</v>
          </cell>
        </row>
        <row r="710">
          <cell r="F710" t="str">
            <v>FG-CN2-0641</v>
          </cell>
          <cell r="G710" t="str">
            <v>CAP  2DP (NEW MODEL)</v>
          </cell>
          <cell r="H710">
            <v>80000</v>
          </cell>
        </row>
        <row r="711">
          <cell r="F711" t="str">
            <v>FG-CN2-0644</v>
          </cell>
          <cell r="G711" t="str">
            <v>BRKT 2 (HOLDER WIRE 1 BEJ)</v>
          </cell>
          <cell r="H711">
            <v>0</v>
          </cell>
        </row>
        <row r="712">
          <cell r="F712" t="str">
            <v>FG-CN2-0645</v>
          </cell>
          <cell r="G712" t="str">
            <v>BRKT. AC PIPE</v>
          </cell>
          <cell r="H712">
            <v>2000</v>
          </cell>
        </row>
        <row r="713">
          <cell r="F713" t="str">
            <v>FG-CN2-0646</v>
          </cell>
          <cell r="G713" t="str">
            <v>PLATE</v>
          </cell>
          <cell r="H713">
            <v>27200</v>
          </cell>
        </row>
        <row r="714">
          <cell r="F714" t="str">
            <v>FG-CN2-0647</v>
          </cell>
          <cell r="G714" t="str">
            <v>BRACKET 5010</v>
          </cell>
          <cell r="H714">
            <v>0</v>
          </cell>
        </row>
        <row r="715">
          <cell r="F715" t="str">
            <v>FG-CN2-0648</v>
          </cell>
          <cell r="G715" t="str">
            <v>BRACKET 5011</v>
          </cell>
          <cell r="H715">
            <v>0</v>
          </cell>
        </row>
        <row r="716">
          <cell r="F716" t="str">
            <v>FG-CN2-0649</v>
          </cell>
          <cell r="G716" t="str">
            <v>BRKT. (BRK. SIDE STAND) 2PH</v>
          </cell>
          <cell r="H716">
            <v>0</v>
          </cell>
        </row>
        <row r="717">
          <cell r="F717" t="str">
            <v>FG-CN2-0650</v>
          </cell>
          <cell r="G717" t="str">
            <v>HINGE SEAT 54P</v>
          </cell>
          <cell r="H717">
            <v>0</v>
          </cell>
        </row>
        <row r="718">
          <cell r="F718" t="str">
            <v>FG-CN2-0651</v>
          </cell>
          <cell r="G718" t="str">
            <v>SUPPORT FR DR UPPER FRONT R (NEW)</v>
          </cell>
          <cell r="H718">
            <v>1500</v>
          </cell>
        </row>
        <row r="719">
          <cell r="F719" t="str">
            <v>FG-CN2-0652</v>
          </cell>
          <cell r="G719" t="str">
            <v>SUPPORT FR DR UPPER FRONT L (NEW)</v>
          </cell>
          <cell r="H719">
            <v>1500</v>
          </cell>
        </row>
        <row r="720">
          <cell r="F720" t="str">
            <v>FG-CN2-0654</v>
          </cell>
          <cell r="G720" t="str">
            <v>BRKT. PIPE 2</v>
          </cell>
          <cell r="H720">
            <v>0</v>
          </cell>
        </row>
        <row r="721">
          <cell r="F721" t="str">
            <v>FG-CN2-0655</v>
          </cell>
          <cell r="G721" t="str">
            <v>PLATE ( BRACKET 1 )</v>
          </cell>
          <cell r="H721">
            <v>0</v>
          </cell>
        </row>
        <row r="722">
          <cell r="F722" t="str">
            <v>FG-CN2-0656</v>
          </cell>
          <cell r="G722" t="str">
            <v>BRACKET (5010)</v>
          </cell>
          <cell r="H722">
            <v>0</v>
          </cell>
        </row>
        <row r="723">
          <cell r="F723" t="str">
            <v>FG-CN2-0657</v>
          </cell>
          <cell r="G723" t="str">
            <v>BRACKET (5011)</v>
          </cell>
          <cell r="H723">
            <v>0</v>
          </cell>
        </row>
        <row r="724">
          <cell r="F724" t="str">
            <v>FG-CN2-0658</v>
          </cell>
          <cell r="G724" t="str">
            <v>HOLDER CLUTCH WIRE 2MS - 10</v>
          </cell>
          <cell r="H724">
            <v>2000</v>
          </cell>
        </row>
        <row r="725">
          <cell r="F725" t="str">
            <v>FG-CN2-0659</v>
          </cell>
          <cell r="G725" t="str">
            <v>BRKT TANK FITTING</v>
          </cell>
          <cell r="H725">
            <v>27000</v>
          </cell>
        </row>
        <row r="726">
          <cell r="F726" t="str">
            <v>FG-CN2-0660</v>
          </cell>
          <cell r="G726" t="str">
            <v>BRKT Box 2</v>
          </cell>
          <cell r="H726">
            <v>4500</v>
          </cell>
        </row>
        <row r="727">
          <cell r="F727" t="str">
            <v>FG-CN2-0661</v>
          </cell>
          <cell r="G727" t="str">
            <v>Stay Side Cover 1</v>
          </cell>
          <cell r="H727">
            <v>7000</v>
          </cell>
        </row>
        <row r="728">
          <cell r="F728" t="str">
            <v>FG-CN2-0662</v>
          </cell>
          <cell r="G728" t="str">
            <v>Stopper Steering Head</v>
          </cell>
          <cell r="H728">
            <v>20000</v>
          </cell>
        </row>
        <row r="729">
          <cell r="F729" t="str">
            <v>FG-CN2-0663</v>
          </cell>
          <cell r="G729" t="str">
            <v>Plate (Stay Fender 1)</v>
          </cell>
          <cell r="H729">
            <v>20000</v>
          </cell>
        </row>
        <row r="730">
          <cell r="F730" t="str">
            <v>FG-CN2-0664</v>
          </cell>
          <cell r="G730" t="str">
            <v>HANDLE COMP BEJ</v>
          </cell>
          <cell r="H730">
            <v>8000</v>
          </cell>
        </row>
        <row r="731">
          <cell r="F731" t="str">
            <v>FG-CN2-0665</v>
          </cell>
          <cell r="G731" t="str">
            <v>STAY FENDER 1  BEJ</v>
          </cell>
          <cell r="H731">
            <v>8500</v>
          </cell>
        </row>
        <row r="732">
          <cell r="F732" t="str">
            <v>FG-CN2-0666</v>
          </cell>
          <cell r="G732" t="str">
            <v>STAY FENDER 2 BEJ</v>
          </cell>
          <cell r="H732">
            <v>6750</v>
          </cell>
        </row>
        <row r="733">
          <cell r="F733" t="str">
            <v>FG-CN2-0667</v>
          </cell>
          <cell r="G733" t="str">
            <v>BRKT SWITCH BEJ</v>
          </cell>
          <cell r="H733">
            <v>8000</v>
          </cell>
        </row>
        <row r="734">
          <cell r="F734" t="str">
            <v>FG-CN2-0668</v>
          </cell>
          <cell r="G734" t="str">
            <v>STAY, HOLDER CLUTCH WIRE  (BK6-E5441-00)</v>
          </cell>
          <cell r="H734">
            <v>3000</v>
          </cell>
        </row>
        <row r="735">
          <cell r="F735" t="str">
            <v>FG-CN2-0669</v>
          </cell>
          <cell r="G735" t="str">
            <v>BRKT.1</v>
          </cell>
          <cell r="H735">
            <v>1000</v>
          </cell>
        </row>
        <row r="736">
          <cell r="F736" t="str">
            <v>FG-CN2-0670</v>
          </cell>
          <cell r="G736" t="str">
            <v>LEVER PUSH</v>
          </cell>
          <cell r="H736">
            <v>0</v>
          </cell>
        </row>
        <row r="737">
          <cell r="F737" t="str">
            <v>FG-CN2-0671</v>
          </cell>
          <cell r="G737" t="str">
            <v>HOLDER CLUTCH WIRE 2MS</v>
          </cell>
          <cell r="H737">
            <v>0</v>
          </cell>
        </row>
        <row r="738">
          <cell r="F738" t="str">
            <v>FG-CN2-0672</v>
          </cell>
          <cell r="G738" t="str">
            <v>HOLDER BRAKE HOSE 2 2WD</v>
          </cell>
          <cell r="H738">
            <v>3600</v>
          </cell>
        </row>
        <row r="739">
          <cell r="F739" t="str">
            <v>FG-CN2-0673</v>
          </cell>
          <cell r="G739" t="str">
            <v>HOLDER BRAKE HOSE 5 2WD</v>
          </cell>
          <cell r="H739">
            <v>2200</v>
          </cell>
        </row>
        <row r="740">
          <cell r="F740" t="str">
            <v>FG-CN2-0674</v>
          </cell>
          <cell r="G740" t="str">
            <v>SPACER SPROCKET B3M</v>
          </cell>
          <cell r="H740">
            <v>1000</v>
          </cell>
        </row>
        <row r="741">
          <cell r="F741" t="str">
            <v>FG-CN2-0675</v>
          </cell>
          <cell r="G741" t="str">
            <v>SPACER SPROCKET BK6</v>
          </cell>
          <cell r="H741">
            <v>7000</v>
          </cell>
        </row>
        <row r="742">
          <cell r="F742" t="str">
            <v>FG-CN2-0677</v>
          </cell>
          <cell r="G742" t="str">
            <v>REINF (HANDLE COMP BEJ)</v>
          </cell>
          <cell r="H742">
            <v>7500</v>
          </cell>
        </row>
        <row r="743">
          <cell r="F743" t="str">
            <v>FG-CN2-0678</v>
          </cell>
          <cell r="G743" t="str">
            <v>STAY., 3 (STAY., 1)</v>
          </cell>
          <cell r="H743">
            <v>7500</v>
          </cell>
        </row>
        <row r="744">
          <cell r="F744" t="str">
            <v>FG-CN2-0679</v>
          </cell>
          <cell r="G744" t="str">
            <v>STAY., 4 (STAY., 2)</v>
          </cell>
          <cell r="H744">
            <v>7500</v>
          </cell>
        </row>
        <row r="745">
          <cell r="F745" t="str">
            <v>FG-CN2-0680</v>
          </cell>
          <cell r="G745" t="str">
            <v>REINF 1 (BRKT SIDE STAND BEJ)</v>
          </cell>
          <cell r="H745">
            <v>7300</v>
          </cell>
        </row>
        <row r="746">
          <cell r="F746" t="str">
            <v>FG-CN2-0681</v>
          </cell>
          <cell r="G746" t="str">
            <v>BRKT., UNDER COVER 1</v>
          </cell>
          <cell r="H746">
            <v>0</v>
          </cell>
        </row>
        <row r="747">
          <cell r="F747" t="str">
            <v>FG-CN2-0682</v>
          </cell>
          <cell r="G747" t="str">
            <v>COVER RESERVE TANK</v>
          </cell>
          <cell r="H747">
            <v>2500</v>
          </cell>
        </row>
        <row r="748">
          <cell r="F748" t="str">
            <v>FG-CN2-0683</v>
          </cell>
          <cell r="G748" t="str">
            <v>HOLDER WIRE 1</v>
          </cell>
          <cell r="H748">
            <v>0</v>
          </cell>
        </row>
        <row r="749">
          <cell r="F749" t="str">
            <v>FG-CN2-0684</v>
          </cell>
          <cell r="G749" t="str">
            <v>BRKT.,10</v>
          </cell>
          <cell r="H749">
            <v>1000</v>
          </cell>
        </row>
        <row r="750">
          <cell r="F750" t="str">
            <v>FG-CN2-0685</v>
          </cell>
          <cell r="G750" t="str">
            <v>BRKT HANDLE 1</v>
          </cell>
          <cell r="H750">
            <v>7500</v>
          </cell>
        </row>
        <row r="751">
          <cell r="F751" t="str">
            <v>FG-CN2-0686</v>
          </cell>
          <cell r="G751" t="str">
            <v>BRKT.,8</v>
          </cell>
          <cell r="H751">
            <v>1000</v>
          </cell>
        </row>
        <row r="752">
          <cell r="F752" t="str">
            <v>FG-CN2-0687</v>
          </cell>
          <cell r="G752" t="str">
            <v>BRKT.,9</v>
          </cell>
          <cell r="H752">
            <v>1000</v>
          </cell>
        </row>
        <row r="753">
          <cell r="F753" t="str">
            <v>FG-CN2-0688</v>
          </cell>
          <cell r="G753" t="str">
            <v>BRKT.,</v>
          </cell>
          <cell r="H753">
            <v>7500</v>
          </cell>
        </row>
        <row r="754">
          <cell r="F754" t="str">
            <v>FG-CN2-0689</v>
          </cell>
          <cell r="G754" t="str">
            <v>BRKT 2PV</v>
          </cell>
          <cell r="H754">
            <v>0</v>
          </cell>
        </row>
        <row r="755">
          <cell r="F755" t="str">
            <v>FG-CN2-0690</v>
          </cell>
          <cell r="G755" t="str">
            <v>BRKT HANDEL COVER 1 BEJ</v>
          </cell>
          <cell r="H755">
            <v>7500</v>
          </cell>
        </row>
        <row r="756">
          <cell r="F756" t="str">
            <v>FG-CN2-0691</v>
          </cell>
          <cell r="G756" t="str">
            <v>BRKT HANDEL COVER 2 BEJ</v>
          </cell>
          <cell r="H756">
            <v>7500</v>
          </cell>
        </row>
        <row r="757">
          <cell r="F757" t="str">
            <v>FG-CN2-0692</v>
          </cell>
          <cell r="G757" t="str">
            <v>STAY BGU</v>
          </cell>
          <cell r="H757">
            <v>1000</v>
          </cell>
        </row>
        <row r="758">
          <cell r="F758" t="str">
            <v>FG-CN2-0693</v>
          </cell>
          <cell r="G758" t="str">
            <v>PATCH, 1 B3M</v>
          </cell>
          <cell r="H758">
            <v>0</v>
          </cell>
        </row>
        <row r="759">
          <cell r="F759" t="str">
            <v>FG-CN2-0694</v>
          </cell>
          <cell r="G759" t="str">
            <v>STAY, PLATE B3M</v>
          </cell>
          <cell r="H759">
            <v>0</v>
          </cell>
        </row>
        <row r="760">
          <cell r="F760" t="str">
            <v>FG-CN2-0695</v>
          </cell>
          <cell r="G760" t="str">
            <v>BRKT., 1 ( BRKT ENG 2 ) BEJ</v>
          </cell>
          <cell r="H760">
            <v>7500</v>
          </cell>
        </row>
        <row r="761">
          <cell r="F761" t="str">
            <v>FG-CN2-0696</v>
          </cell>
          <cell r="G761" t="str">
            <v>BRKT ENG 2 BEJ</v>
          </cell>
          <cell r="H761">
            <v>7500</v>
          </cell>
        </row>
        <row r="762">
          <cell r="F762" t="str">
            <v>FG-CN2-0697</v>
          </cell>
          <cell r="G762" t="str">
            <v>REINF</v>
          </cell>
          <cell r="H762">
            <v>6500</v>
          </cell>
        </row>
        <row r="763">
          <cell r="F763" t="str">
            <v>FG-CN2-0698</v>
          </cell>
          <cell r="G763" t="str">
            <v>PIPE RR CROSS</v>
          </cell>
          <cell r="H763">
            <v>100</v>
          </cell>
        </row>
        <row r="764">
          <cell r="F764" t="str">
            <v>FG-CN2-0699</v>
          </cell>
          <cell r="G764" t="str">
            <v>REINF FRAME FRONT 620</v>
          </cell>
          <cell r="H764">
            <v>500</v>
          </cell>
        </row>
        <row r="765">
          <cell r="F765" t="str">
            <v>FG-CN2-0700</v>
          </cell>
          <cell r="G765" t="str">
            <v>PLATE, 2DP</v>
          </cell>
          <cell r="H765">
            <v>25000</v>
          </cell>
        </row>
        <row r="766">
          <cell r="F766" t="str">
            <v>FG-CN2-0701</v>
          </cell>
          <cell r="G766" t="str">
            <v>STAND COMP CENTER</v>
          </cell>
          <cell r="H766">
            <v>0</v>
          </cell>
        </row>
        <row r="767">
          <cell r="F767" t="str">
            <v>FG-CN2-0702</v>
          </cell>
          <cell r="G767" t="str">
            <v>PIPE 3880</v>
          </cell>
          <cell r="H767">
            <v>0</v>
          </cell>
        </row>
        <row r="768">
          <cell r="F768" t="str">
            <v>-</v>
          </cell>
          <cell r="G768" t="str">
            <v>BRKT. 1 ( BRKT. COIL )</v>
          </cell>
          <cell r="H768">
            <v>0</v>
          </cell>
        </row>
        <row r="769">
          <cell r="F769" t="str">
            <v>-</v>
          </cell>
          <cell r="G769" t="str">
            <v>STEERING SHAFT</v>
          </cell>
          <cell r="H769">
            <v>0</v>
          </cell>
        </row>
        <row r="770">
          <cell r="F770" t="str">
            <v>FG-CN1-0538</v>
          </cell>
          <cell r="G770" t="str">
            <v>SHELL OUTER</v>
          </cell>
          <cell r="H770">
            <v>2500</v>
          </cell>
        </row>
        <row r="771">
          <cell r="F771" t="str">
            <v>-</v>
          </cell>
          <cell r="G771" t="str">
            <v>COLLAR (BRK COMP CUSH UP) A</v>
          </cell>
          <cell r="H771">
            <v>0</v>
          </cell>
        </row>
        <row r="772">
          <cell r="F772" t="str">
            <v>-</v>
          </cell>
          <cell r="G772" t="str">
            <v>NUT 10MM (AC01)</v>
          </cell>
          <cell r="H772">
            <v>0</v>
          </cell>
        </row>
        <row r="773">
          <cell r="F773" t="str">
            <v>-</v>
          </cell>
          <cell r="G773" t="str">
            <v>SEAT CATCH COMP</v>
          </cell>
          <cell r="H773">
            <v>0</v>
          </cell>
        </row>
        <row r="774">
          <cell r="F774" t="str">
            <v>FG-CN1-0036</v>
          </cell>
          <cell r="G774" t="str">
            <v>SEAL CASE</v>
          </cell>
          <cell r="H774">
            <v>0</v>
          </cell>
        </row>
        <row r="775">
          <cell r="F775" t="str">
            <v>FG-CN2-0703</v>
          </cell>
          <cell r="G775" t="str">
            <v xml:space="preserve">BRKT FOOTREST 2 B65 NEW </v>
          </cell>
          <cell r="H775">
            <v>25000</v>
          </cell>
        </row>
        <row r="776">
          <cell r="F776" t="str">
            <v>FG-CN2-0705</v>
          </cell>
          <cell r="G776" t="str">
            <v>BRKT STATER SW BEJ</v>
          </cell>
          <cell r="H776">
            <v>5500</v>
          </cell>
        </row>
        <row r="777">
          <cell r="F777" t="str">
            <v>FG-CN1-0542</v>
          </cell>
          <cell r="G777" t="str">
            <v>PLATE REAR CROSS K41</v>
          </cell>
          <cell r="H777">
            <v>3000</v>
          </cell>
        </row>
        <row r="778">
          <cell r="F778" t="str">
            <v>FG-CN1-0369</v>
          </cell>
          <cell r="G778" t="str">
            <v>BRKT SIDE STAND K84</v>
          </cell>
          <cell r="H778">
            <v>10400</v>
          </cell>
        </row>
        <row r="779">
          <cell r="F779" t="str">
            <v>FG-CN2-0711</v>
          </cell>
          <cell r="G779" t="str">
            <v>STAY PLATE BVE</v>
          </cell>
          <cell r="H779">
            <v>100</v>
          </cell>
        </row>
        <row r="780">
          <cell r="F780" t="str">
            <v>FG-CN2-0710</v>
          </cell>
          <cell r="G780" t="str">
            <v>BRKT PIPE 1 BVE</v>
          </cell>
          <cell r="H780">
            <v>0</v>
          </cell>
        </row>
        <row r="781">
          <cell r="F781" t="str">
            <v>FG-CN2-0712</v>
          </cell>
          <cell r="G781" t="str">
            <v>STAY,PLATE BVF</v>
          </cell>
          <cell r="H781">
            <v>300</v>
          </cell>
        </row>
        <row r="782">
          <cell r="F782" t="str">
            <v>FG-CN2-0713</v>
          </cell>
          <cell r="G782" t="str">
            <v>HOLDER,WIRE BVF</v>
          </cell>
          <cell r="H782">
            <v>300</v>
          </cell>
        </row>
        <row r="783">
          <cell r="F783" t="str">
            <v>FG-CN2-0714</v>
          </cell>
          <cell r="G783" t="str">
            <v>HOLDER,BRAKE HOSE BVF</v>
          </cell>
          <cell r="H783">
            <v>0</v>
          </cell>
        </row>
        <row r="784">
          <cell r="F784" t="str">
            <v>FG-CN2-0715</v>
          </cell>
          <cell r="G784" t="str">
            <v>BRKT.,UNDER COVER 2 BVF</v>
          </cell>
          <cell r="H784">
            <v>0</v>
          </cell>
        </row>
        <row r="785">
          <cell r="F785" t="str">
            <v>FG-CN2-0706</v>
          </cell>
          <cell r="G785" t="str">
            <v>BRKT HANDLE COVER 3 BEJ</v>
          </cell>
          <cell r="H785">
            <v>7500</v>
          </cell>
        </row>
        <row r="786">
          <cell r="F786" t="str">
            <v>FG-CN2-0707</v>
          </cell>
          <cell r="G786" t="str">
            <v>BRKT HANDLE COVER 4 BEJ</v>
          </cell>
          <cell r="H786">
            <v>7500</v>
          </cell>
        </row>
        <row r="787">
          <cell r="F787" t="str">
            <v>FG-CN2-0708</v>
          </cell>
          <cell r="G787" t="str">
            <v>STEM HANDLE BEJ</v>
          </cell>
          <cell r="H787">
            <v>8000</v>
          </cell>
        </row>
        <row r="788">
          <cell r="F788" t="str">
            <v>FG-CN2-0709</v>
          </cell>
          <cell r="G788" t="str">
            <v>BRKT SEAT 2 B3M</v>
          </cell>
          <cell r="H788">
            <v>4000</v>
          </cell>
        </row>
        <row r="789">
          <cell r="F789" t="str">
            <v>FG-CN2-0717</v>
          </cell>
          <cell r="G789" t="str">
            <v>GUSSET (BRKT SEAT 1 ) BKA</v>
          </cell>
          <cell r="H789">
            <v>7500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ART"/>
      <sheetName val="DATA IN"/>
      <sheetName val="DATA OUT"/>
      <sheetName val="ON HAND"/>
      <sheetName val="Sheet1"/>
    </sheetNames>
    <sheetDataSet>
      <sheetData sheetId="0"/>
      <sheetData sheetId="1"/>
      <sheetData sheetId="2"/>
      <sheetData sheetId="3">
        <row r="7">
          <cell r="B7" t="str">
            <v>FG-CN1-0233</v>
          </cell>
          <cell r="C7" t="str">
            <v>CB</v>
          </cell>
          <cell r="D7" t="str">
            <v>SEAT LOCK COMP KO7A (PLATING)</v>
          </cell>
          <cell r="E7" t="str">
            <v>77230-K07-9000</v>
          </cell>
          <cell r="F7">
            <v>0</v>
          </cell>
          <cell r="G7">
            <v>700</v>
          </cell>
          <cell r="H7">
            <v>700</v>
          </cell>
          <cell r="I7">
            <v>0</v>
          </cell>
        </row>
        <row r="8">
          <cell r="B8" t="str">
            <v>FG-CN1-0270</v>
          </cell>
          <cell r="C8" t="str">
            <v>CA</v>
          </cell>
          <cell r="D8" t="str">
            <v>SEAT LOCK COMP K81 (PLATING)</v>
          </cell>
          <cell r="E8" t="str">
            <v>77230-K81 -N000</v>
          </cell>
          <cell r="F8">
            <v>300</v>
          </cell>
          <cell r="G8">
            <v>0</v>
          </cell>
          <cell r="H8">
            <v>0</v>
          </cell>
          <cell r="I8">
            <v>300</v>
          </cell>
        </row>
        <row r="9">
          <cell r="B9" t="str">
            <v>FG-CN1-0260</v>
          </cell>
          <cell r="C9" t="str">
            <v>CC</v>
          </cell>
          <cell r="D9" t="str">
            <v>SEAT LOCK COMP K59 (PLATING)</v>
          </cell>
          <cell r="E9" t="str">
            <v>77230-K59 -A100</v>
          </cell>
          <cell r="F9">
            <v>0</v>
          </cell>
          <cell r="G9">
            <v>11400</v>
          </cell>
          <cell r="H9">
            <v>6900</v>
          </cell>
          <cell r="I9">
            <v>4500</v>
          </cell>
        </row>
        <row r="10">
          <cell r="B10" t="str">
            <v>FG-CN1-0230</v>
          </cell>
          <cell r="C10" t="str">
            <v>CA</v>
          </cell>
          <cell r="D10" t="str">
            <v>SEAT LOCK COMP K41 (PLATING)</v>
          </cell>
          <cell r="E10" t="str">
            <v>77230-K41 -N000</v>
          </cell>
          <cell r="F10">
            <v>0</v>
          </cell>
          <cell r="G10">
            <v>2300</v>
          </cell>
          <cell r="H10">
            <v>2300</v>
          </cell>
          <cell r="I10">
            <v>0</v>
          </cell>
        </row>
        <row r="11">
          <cell r="B11" t="str">
            <v>FG-CN1-0268</v>
          </cell>
          <cell r="C11" t="str">
            <v>CA</v>
          </cell>
          <cell r="D11" t="str">
            <v>SEAT LOCK COMP K35</v>
          </cell>
          <cell r="E11" t="str">
            <v>77230-K35 -V003</v>
          </cell>
          <cell r="F11">
            <v>600</v>
          </cell>
          <cell r="G11">
            <v>8750</v>
          </cell>
          <cell r="H11">
            <v>9150</v>
          </cell>
          <cell r="I11">
            <v>200</v>
          </cell>
        </row>
        <row r="12">
          <cell r="B12" t="str">
            <v>FG-CN1-0521</v>
          </cell>
          <cell r="C12" t="str">
            <v>CB</v>
          </cell>
          <cell r="D12" t="str">
            <v>LOCK ASSY FUEL LIDE</v>
          </cell>
          <cell r="E12" t="str">
            <v>64441-K35 -V000</v>
          </cell>
          <cell r="F12">
            <v>550</v>
          </cell>
          <cell r="G12">
            <v>3050</v>
          </cell>
          <cell r="H12">
            <v>2700</v>
          </cell>
          <cell r="I12">
            <v>900</v>
          </cell>
        </row>
        <row r="13">
          <cell r="B13" t="str">
            <v>FG-CN1-0520</v>
          </cell>
          <cell r="C13" t="str">
            <v>A7</v>
          </cell>
          <cell r="D13" t="str">
            <v xml:space="preserve">HINGE ASSY SEAT ( K97 ) </v>
          </cell>
          <cell r="E13" t="str">
            <v>77212-K97 -T000</v>
          </cell>
          <cell r="F13">
            <v>1040</v>
          </cell>
          <cell r="G13">
            <v>9320</v>
          </cell>
          <cell r="H13">
            <v>9280</v>
          </cell>
          <cell r="I13">
            <v>1080</v>
          </cell>
        </row>
        <row r="14">
          <cell r="B14" t="str">
            <v>FG-CN1-0530</v>
          </cell>
          <cell r="C14" t="str">
            <v>CB</v>
          </cell>
          <cell r="D14" t="str">
            <v>CATCH COMP SEAT K2SA</v>
          </cell>
          <cell r="E14" t="str">
            <v>53100-K2SA-N001-22</v>
          </cell>
          <cell r="F14">
            <v>0</v>
          </cell>
          <cell r="G14">
            <v>2800</v>
          </cell>
          <cell r="H14">
            <v>2800</v>
          </cell>
          <cell r="I14">
            <v>0</v>
          </cell>
        </row>
        <row r="15">
          <cell r="B15" t="str">
            <v>FG-CN2-0629</v>
          </cell>
          <cell r="C15" t="str">
            <v>A1.1</v>
          </cell>
          <cell r="D15" t="str">
            <v>STAY,3 B3W</v>
          </cell>
          <cell r="E15" t="str">
            <v>B3W-F8358-00</v>
          </cell>
          <cell r="F15">
            <v>5100</v>
          </cell>
          <cell r="G15">
            <v>0</v>
          </cell>
          <cell r="H15">
            <v>1400</v>
          </cell>
          <cell r="I15">
            <v>3700</v>
          </cell>
        </row>
        <row r="16">
          <cell r="B16" t="str">
            <v>FG-CN2-0285</v>
          </cell>
          <cell r="C16" t="str">
            <v>A1.2</v>
          </cell>
          <cell r="D16" t="str">
            <v>BRKT.  FOOTREST 4 2PH</v>
          </cell>
          <cell r="E16" t="str">
            <v>2PH-F145H-00</v>
          </cell>
          <cell r="F16">
            <v>3250</v>
          </cell>
          <cell r="G16">
            <v>500</v>
          </cell>
          <cell r="H16">
            <v>500</v>
          </cell>
          <cell r="I16">
            <v>3250</v>
          </cell>
        </row>
        <row r="17">
          <cell r="B17" t="str">
            <v>FG-CN2-0283</v>
          </cell>
          <cell r="C17" t="str">
            <v>A1.3</v>
          </cell>
          <cell r="D17" t="str">
            <v>BRKT. FOOTREST 1 2PH</v>
          </cell>
          <cell r="E17" t="str">
            <v>2PH-F1447-00</v>
          </cell>
          <cell r="F17">
            <v>3000</v>
          </cell>
          <cell r="G17">
            <v>3500</v>
          </cell>
          <cell r="H17">
            <v>3000</v>
          </cell>
          <cell r="I17">
            <v>3500</v>
          </cell>
        </row>
        <row r="18">
          <cell r="B18" t="str">
            <v>FG-CN2-0286</v>
          </cell>
          <cell r="C18" t="str">
            <v>A1.4</v>
          </cell>
          <cell r="D18" t="str">
            <v>BRKT.  BOX 1 2PH</v>
          </cell>
          <cell r="E18" t="str">
            <v>2PH-F133A-00</v>
          </cell>
          <cell r="F18">
            <v>7950</v>
          </cell>
          <cell r="G18">
            <v>1500</v>
          </cell>
          <cell r="H18">
            <v>1500</v>
          </cell>
          <cell r="I18">
            <v>7950</v>
          </cell>
        </row>
        <row r="19">
          <cell r="B19" t="str">
            <v>FG-CN2-0425</v>
          </cell>
          <cell r="C19" t="str">
            <v>A1.4</v>
          </cell>
          <cell r="D19" t="str">
            <v>STAY 2 1FD</v>
          </cell>
          <cell r="E19">
            <v>0</v>
          </cell>
          <cell r="F19">
            <v>1500</v>
          </cell>
          <cell r="G19">
            <v>800</v>
          </cell>
          <cell r="H19">
            <v>1500</v>
          </cell>
          <cell r="I19">
            <v>800</v>
          </cell>
        </row>
        <row r="20">
          <cell r="B20" t="str">
            <v>FG-CN2-0188</v>
          </cell>
          <cell r="C20" t="str">
            <v>A2.1</v>
          </cell>
          <cell r="D20" t="str">
            <v>BRKT. HORN (REINF. C. MEM) B74</v>
          </cell>
          <cell r="E20" t="str">
            <v>B74-F1343-00</v>
          </cell>
          <cell r="F20">
            <v>2580</v>
          </cell>
          <cell r="G20">
            <v>500</v>
          </cell>
          <cell r="H20">
            <v>2000</v>
          </cell>
          <cell r="I20">
            <v>1080</v>
          </cell>
        </row>
        <row r="21">
          <cell r="B21" t="str">
            <v>FG-CN2-0621</v>
          </cell>
          <cell r="C21" t="str">
            <v>A2.1</v>
          </cell>
          <cell r="D21" t="str">
            <v>STAY,2 B3W</v>
          </cell>
          <cell r="E21" t="str">
            <v>B3WF164G0000</v>
          </cell>
          <cell r="F21">
            <v>3700</v>
          </cell>
          <cell r="G21">
            <v>500</v>
          </cell>
          <cell r="H21">
            <v>1000</v>
          </cell>
          <cell r="I21">
            <v>3200</v>
          </cell>
        </row>
        <row r="22">
          <cell r="B22" t="str">
            <v>FG-CN2-0687</v>
          </cell>
          <cell r="C22" t="str">
            <v>A2.2</v>
          </cell>
          <cell r="D22" t="str">
            <v>BRKT.,9 BGJ</v>
          </cell>
          <cell r="E22" t="str">
            <v>BGJF833F000080</v>
          </cell>
          <cell r="F22">
            <v>650</v>
          </cell>
          <cell r="G22">
            <v>500</v>
          </cell>
          <cell r="H22">
            <v>750</v>
          </cell>
          <cell r="I22">
            <v>400</v>
          </cell>
        </row>
        <row r="23">
          <cell r="B23" t="str">
            <v>FG-CN2-0287</v>
          </cell>
          <cell r="C23" t="str">
            <v>A2.2</v>
          </cell>
          <cell r="D23" t="str">
            <v>BRKT. 1 ( BRKT. FOOTREST ) B65</v>
          </cell>
          <cell r="E23" t="str">
            <v>B65-F1447-00</v>
          </cell>
          <cell r="F23">
            <v>5801</v>
          </cell>
          <cell r="G23">
            <v>1000</v>
          </cell>
          <cell r="H23">
            <v>6000</v>
          </cell>
          <cell r="I23">
            <v>801</v>
          </cell>
        </row>
        <row r="24">
          <cell r="B24" t="str">
            <v>FG-CN2-0284</v>
          </cell>
          <cell r="C24" t="str">
            <v>A2.3</v>
          </cell>
          <cell r="D24" t="str">
            <v>BRKT. FOOTREST 2 2PH</v>
          </cell>
          <cell r="E24" t="str">
            <v>2PH-F1448-00</v>
          </cell>
          <cell r="F24">
            <v>8000</v>
          </cell>
          <cell r="G24">
            <v>1000</v>
          </cell>
          <cell r="H24">
            <v>3000</v>
          </cell>
          <cell r="I24">
            <v>6000</v>
          </cell>
        </row>
        <row r="25">
          <cell r="B25" t="str">
            <v>FG-CN2-0411</v>
          </cell>
          <cell r="C25" t="str">
            <v>A2.4</v>
          </cell>
          <cell r="D25" t="str">
            <v>BRKT. (BRKT. FOOTREST 2) B74</v>
          </cell>
          <cell r="E25" t="str">
            <v>B74-F116B-00</v>
          </cell>
          <cell r="F25">
            <v>1850</v>
          </cell>
          <cell r="G25">
            <v>1500</v>
          </cell>
          <cell r="H25">
            <v>2250</v>
          </cell>
          <cell r="I25">
            <v>1100</v>
          </cell>
        </row>
        <row r="26">
          <cell r="B26" t="str">
            <v>FG-CN2-0646</v>
          </cell>
          <cell r="C26" t="str">
            <v>A3.1</v>
          </cell>
          <cell r="D26" t="str">
            <v>PLATE, BBP</v>
          </cell>
          <cell r="E26" t="str">
            <v>BBP-E4146-00</v>
          </cell>
          <cell r="F26">
            <v>7950</v>
          </cell>
          <cell r="G26">
            <v>2160</v>
          </cell>
          <cell r="H26">
            <v>10110</v>
          </cell>
          <cell r="I26">
            <v>0</v>
          </cell>
        </row>
        <row r="27">
          <cell r="B27" t="str">
            <v>FG-CN2-0686</v>
          </cell>
          <cell r="C27" t="str">
            <v>A3.1</v>
          </cell>
          <cell r="D27" t="str">
            <v>BRKT.,8 BGJ</v>
          </cell>
          <cell r="E27" t="str">
            <v>BGJF833E000080</v>
          </cell>
          <cell r="F27">
            <v>0</v>
          </cell>
          <cell r="G27">
            <v>500</v>
          </cell>
          <cell r="H27">
            <v>500</v>
          </cell>
          <cell r="I27">
            <v>0</v>
          </cell>
        </row>
        <row r="28">
          <cell r="B28" t="str">
            <v>FG-CN2-0632</v>
          </cell>
          <cell r="C28" t="str">
            <v>A3.3</v>
          </cell>
          <cell r="D28" t="str">
            <v>BRKT. WIPER LINK SIDE</v>
          </cell>
          <cell r="E28" t="str">
            <v>58814-52S00-000</v>
          </cell>
          <cell r="F28">
            <v>500</v>
          </cell>
          <cell r="G28">
            <v>910</v>
          </cell>
          <cell r="H28">
            <v>1000</v>
          </cell>
          <cell r="I28">
            <v>410</v>
          </cell>
        </row>
        <row r="29">
          <cell r="B29" t="str">
            <v>FG-CN2-0645</v>
          </cell>
          <cell r="C29" t="str">
            <v>A3.4</v>
          </cell>
          <cell r="D29" t="str">
            <v>BRKT. AC PIPE</v>
          </cell>
          <cell r="E29" t="str">
            <v>61117-52S00-000</v>
          </cell>
          <cell r="F29">
            <v>1447</v>
          </cell>
          <cell r="G29">
            <v>1000</v>
          </cell>
          <cell r="H29">
            <v>1000</v>
          </cell>
          <cell r="I29">
            <v>1447</v>
          </cell>
        </row>
        <row r="30">
          <cell r="B30" t="str">
            <v>FG-CN2-0688</v>
          </cell>
          <cell r="C30" t="str">
            <v>A3.4</v>
          </cell>
          <cell r="D30" t="str">
            <v>BRKT., BEJ</v>
          </cell>
          <cell r="E30" t="str">
            <v>BEJF1168000080</v>
          </cell>
          <cell r="F30">
            <v>5000</v>
          </cell>
          <cell r="G30">
            <v>1000</v>
          </cell>
          <cell r="H30">
            <v>3000</v>
          </cell>
          <cell r="I30">
            <v>3000</v>
          </cell>
        </row>
        <row r="31">
          <cell r="B31" t="str">
            <v>FG-CN2-0424</v>
          </cell>
          <cell r="C31" t="str">
            <v>A4.1</v>
          </cell>
          <cell r="D31" t="str">
            <v>BRKT. 1, BRKT. FOOTREST 3SO</v>
          </cell>
          <cell r="E31" t="str">
            <v>3SO-F1447-00</v>
          </cell>
          <cell r="F31">
            <v>2455</v>
          </cell>
          <cell r="G31">
            <v>0</v>
          </cell>
          <cell r="H31">
            <v>750</v>
          </cell>
          <cell r="I31">
            <v>1705</v>
          </cell>
        </row>
        <row r="32">
          <cell r="B32" t="str">
            <v>FG-CN2-0624</v>
          </cell>
          <cell r="C32" t="str">
            <v>A4.2</v>
          </cell>
          <cell r="D32" t="str">
            <v>BRKT. WIPER LINK CENTER</v>
          </cell>
          <cell r="E32" t="str">
            <v>5881352S00000</v>
          </cell>
          <cell r="F32">
            <v>3020</v>
          </cell>
          <cell r="G32">
            <v>0</v>
          </cell>
          <cell r="H32">
            <v>1000</v>
          </cell>
          <cell r="I32">
            <v>2020</v>
          </cell>
        </row>
        <row r="33">
          <cell r="B33" t="str">
            <v>FG-CN2-0620</v>
          </cell>
          <cell r="C33" t="str">
            <v>A4.3</v>
          </cell>
          <cell r="D33" t="str">
            <v>BRKT.,FOOTREST B3W</v>
          </cell>
          <cell r="E33" t="str">
            <v>B3WF214K0000</v>
          </cell>
          <cell r="F33">
            <v>3500</v>
          </cell>
          <cell r="G33">
            <v>5000</v>
          </cell>
          <cell r="H33">
            <v>2000</v>
          </cell>
          <cell r="I33">
            <v>6500</v>
          </cell>
        </row>
        <row r="34">
          <cell r="B34" t="str">
            <v>FG-CN2-0417</v>
          </cell>
          <cell r="C34" t="str">
            <v>A4.3</v>
          </cell>
          <cell r="D34" t="str">
            <v>REINF. FRAME RR 1WD</v>
          </cell>
          <cell r="E34" t="str">
            <v>1WD-F1224-00</v>
          </cell>
          <cell r="F34">
            <v>750</v>
          </cell>
          <cell r="G34">
            <v>1000</v>
          </cell>
          <cell r="H34">
            <v>1000</v>
          </cell>
          <cell r="I34">
            <v>750</v>
          </cell>
        </row>
        <row r="35">
          <cell r="B35" t="str">
            <v>FG-CN2-0282</v>
          </cell>
          <cell r="C35" t="str">
            <v>A4.4</v>
          </cell>
          <cell r="D35" t="str">
            <v>BRKT. RR FOOTREST 10 B74</v>
          </cell>
          <cell r="E35" t="str">
            <v>B74-F1154-00</v>
          </cell>
          <cell r="F35">
            <v>1897</v>
          </cell>
          <cell r="G35">
            <v>0</v>
          </cell>
          <cell r="H35">
            <v>1500</v>
          </cell>
          <cell r="I35">
            <v>397</v>
          </cell>
        </row>
        <row r="36">
          <cell r="B36" t="str">
            <v>FG-CN2-0473</v>
          </cell>
          <cell r="C36" t="str">
            <v>A4.4</v>
          </cell>
          <cell r="D36" t="str">
            <v>BRKT. 1 14D</v>
          </cell>
          <cell r="E36" t="str">
            <v>14D-F138K-00</v>
          </cell>
          <cell r="F36">
            <v>650</v>
          </cell>
          <cell r="G36">
            <v>0</v>
          </cell>
          <cell r="H36">
            <v>0</v>
          </cell>
          <cell r="I36">
            <v>650</v>
          </cell>
        </row>
        <row r="37">
          <cell r="B37" t="str">
            <v>FG-CN2-0666</v>
          </cell>
          <cell r="C37" t="str">
            <v>A5.1</v>
          </cell>
          <cell r="D37" t="str">
            <v>STAY., 2 (STAY 1 FENDER ) BEJ</v>
          </cell>
          <cell r="E37" t="str">
            <v>BEJF1543000080</v>
          </cell>
          <cell r="F37">
            <v>7571</v>
          </cell>
          <cell r="G37">
            <v>0</v>
          </cell>
          <cell r="H37">
            <v>3000</v>
          </cell>
          <cell r="I37">
            <v>4571</v>
          </cell>
        </row>
        <row r="38">
          <cell r="B38" t="str">
            <v>FG-CN2-0527</v>
          </cell>
          <cell r="C38" t="str">
            <v>A5.1</v>
          </cell>
          <cell r="D38" t="str">
            <v>STAY 3 ( B. UNDER COVER 2 ) B7D</v>
          </cell>
          <cell r="E38" t="str">
            <v>B7D-F8284-00</v>
          </cell>
          <cell r="F38">
            <v>1100</v>
          </cell>
          <cell r="G38">
            <v>0</v>
          </cell>
          <cell r="H38">
            <v>0</v>
          </cell>
          <cell r="I38">
            <v>1100</v>
          </cell>
        </row>
        <row r="39">
          <cell r="B39" t="str">
            <v>FG-CN2-0281</v>
          </cell>
          <cell r="C39" t="str">
            <v>A5.2</v>
          </cell>
          <cell r="D39" t="str">
            <v>BRKT. RR FOOTREST 9  B74</v>
          </cell>
          <cell r="E39" t="str">
            <v>B74-F1153-00</v>
          </cell>
          <cell r="F39">
            <v>1940</v>
          </cell>
          <cell r="G39">
            <v>910</v>
          </cell>
          <cell r="H39">
            <v>2250</v>
          </cell>
          <cell r="I39">
            <v>600</v>
          </cell>
        </row>
        <row r="40">
          <cell r="B40" t="str">
            <v>FG-CN2-0426</v>
          </cell>
          <cell r="C40" t="str">
            <v>A5.2</v>
          </cell>
          <cell r="D40" t="str">
            <v>BRKT. PILLION FOOTREST</v>
          </cell>
          <cell r="E40" t="str">
            <v>41661-25G00</v>
          </cell>
          <cell r="F40">
            <v>1400</v>
          </cell>
          <cell r="G40">
            <v>500</v>
          </cell>
          <cell r="H40">
            <v>1000</v>
          </cell>
          <cell r="I40">
            <v>900</v>
          </cell>
        </row>
        <row r="41">
          <cell r="B41" t="str">
            <v>FG-CN2-0433</v>
          </cell>
          <cell r="C41" t="str">
            <v>A5.3</v>
          </cell>
          <cell r="D41" t="str">
            <v>STAY LOCK 1WD</v>
          </cell>
          <cell r="E41" t="str">
            <v>1WD-F117K-00</v>
          </cell>
          <cell r="F41">
            <v>2900</v>
          </cell>
          <cell r="G41">
            <v>0</v>
          </cell>
          <cell r="H41">
            <v>1000</v>
          </cell>
          <cell r="I41">
            <v>1900</v>
          </cell>
        </row>
        <row r="42">
          <cell r="B42" t="str">
            <v>FG-CN2-0437</v>
          </cell>
          <cell r="C42" t="str">
            <v>A5.4</v>
          </cell>
          <cell r="D42" t="str">
            <v>BRKT. SEAT LOCK 2PV</v>
          </cell>
          <cell r="E42" t="str">
            <v>2PV-F478X-00</v>
          </cell>
          <cell r="F42">
            <v>2150</v>
          </cell>
          <cell r="G42">
            <v>500</v>
          </cell>
          <cell r="H42">
            <v>1000</v>
          </cell>
          <cell r="I42">
            <v>1650</v>
          </cell>
        </row>
        <row r="43">
          <cell r="B43" t="str">
            <v>FG-CN2-0587</v>
          </cell>
          <cell r="C43" t="str">
            <v>B1.1</v>
          </cell>
          <cell r="D43" t="str">
            <v>BRKT. 7 1WD</v>
          </cell>
          <cell r="E43" t="str">
            <v>1WD-F116J-00-00-80</v>
          </cell>
          <cell r="F43">
            <v>2039</v>
          </cell>
          <cell r="G43">
            <v>811</v>
          </cell>
          <cell r="H43">
            <v>1650</v>
          </cell>
          <cell r="I43">
            <v>1200</v>
          </cell>
        </row>
        <row r="44">
          <cell r="B44" t="str">
            <v>FG-CN2-0168</v>
          </cell>
          <cell r="C44" t="str">
            <v>B1.1</v>
          </cell>
          <cell r="D44" t="str">
            <v>BRKT. 1158 (BRKT. SEAT 1) B74</v>
          </cell>
          <cell r="E44" t="str">
            <v>B74-F1158-00</v>
          </cell>
          <cell r="F44">
            <v>2100</v>
          </cell>
          <cell r="G44">
            <v>2000</v>
          </cell>
          <cell r="H44">
            <v>3000</v>
          </cell>
          <cell r="I44">
            <v>1100</v>
          </cell>
        </row>
        <row r="45">
          <cell r="B45" t="str">
            <v>FG-CN2-0611</v>
          </cell>
          <cell r="C45" t="str">
            <v>B1.2</v>
          </cell>
          <cell r="D45" t="str">
            <v>BRKT 10 / 8 1WD</v>
          </cell>
          <cell r="E45" t="str">
            <v>1WD-F116M-00</v>
          </cell>
          <cell r="F45">
            <v>950</v>
          </cell>
          <cell r="G45">
            <v>1000</v>
          </cell>
          <cell r="H45">
            <v>900</v>
          </cell>
          <cell r="I45">
            <v>1050</v>
          </cell>
        </row>
        <row r="46">
          <cell r="B46" t="str">
            <v>FG-CN2-0455</v>
          </cell>
          <cell r="C46" t="str">
            <v>B1.2</v>
          </cell>
          <cell r="D46" t="str">
            <v> BRKT FUEL TANK 1 B5D</v>
          </cell>
          <cell r="E46" t="str">
            <v>KP-YMI-0602-CK/B5D</v>
          </cell>
          <cell r="F46">
            <v>3500</v>
          </cell>
          <cell r="G46">
            <v>500</v>
          </cell>
          <cell r="H46">
            <v>1500</v>
          </cell>
          <cell r="I46">
            <v>2500</v>
          </cell>
        </row>
        <row r="47">
          <cell r="B47" t="str">
            <v>FG-CN2-0659</v>
          </cell>
          <cell r="C47" t="str">
            <v>B1.3</v>
          </cell>
          <cell r="D47" t="str">
            <v>BRKT., TANK FITTING BBP</v>
          </cell>
          <cell r="E47" t="str">
            <v>BBPF1346000080</v>
          </cell>
          <cell r="F47">
            <v>6125</v>
          </cell>
          <cell r="G47">
            <v>6000</v>
          </cell>
          <cell r="H47">
            <v>7500</v>
          </cell>
          <cell r="I47">
            <v>4625</v>
          </cell>
        </row>
        <row r="48">
          <cell r="B48" t="str">
            <v>FG-CN2-0661</v>
          </cell>
          <cell r="C48" t="str">
            <v>B1.3</v>
          </cell>
          <cell r="D48" t="str">
            <v xml:space="preserve">STAY SIDE COVER  1 1DY </v>
          </cell>
          <cell r="E48" t="str">
            <v>1DYF1321000080</v>
          </cell>
          <cell r="F48">
            <v>3500</v>
          </cell>
          <cell r="G48">
            <v>2000</v>
          </cell>
          <cell r="H48">
            <v>4000</v>
          </cell>
          <cell r="I48">
            <v>1500</v>
          </cell>
        </row>
        <row r="49">
          <cell r="B49" t="str">
            <v>FG-CN2-0115</v>
          </cell>
          <cell r="C49" t="str">
            <v>B2.1</v>
          </cell>
          <cell r="D49" t="str">
            <v>BRKT. HORN BK6</v>
          </cell>
          <cell r="E49" t="str">
            <v>BK6-F199E-00</v>
          </cell>
          <cell r="F49">
            <v>650</v>
          </cell>
          <cell r="G49">
            <v>0</v>
          </cell>
          <cell r="H49">
            <v>100</v>
          </cell>
          <cell r="I49">
            <v>550</v>
          </cell>
        </row>
        <row r="50">
          <cell r="B50" t="str">
            <v>FG-CN2-0457</v>
          </cell>
          <cell r="C50" t="str">
            <v>B2.2</v>
          </cell>
          <cell r="D50" t="str">
            <v>STAY ( STAY B5D )</v>
          </cell>
          <cell r="E50" t="str">
            <v>KP-YMI-0605-CK / B5D</v>
          </cell>
          <cell r="F50">
            <v>479</v>
          </cell>
          <cell r="G50">
            <v>1000</v>
          </cell>
          <cell r="H50">
            <v>1229</v>
          </cell>
          <cell r="I50">
            <v>250</v>
          </cell>
        </row>
        <row r="51">
          <cell r="B51" t="str">
            <v>FG-CN2-0482</v>
          </cell>
          <cell r="C51" t="str">
            <v>B2.3</v>
          </cell>
          <cell r="D51" t="str">
            <v>BRKT. (BRKT. TANK FITTING 1WD)</v>
          </cell>
          <cell r="E51" t="str">
            <v>1WD-F1346-00</v>
          </cell>
          <cell r="F51">
            <v>1410</v>
          </cell>
          <cell r="G51">
            <v>0</v>
          </cell>
          <cell r="H51">
            <v>1250</v>
          </cell>
          <cell r="I51">
            <v>160</v>
          </cell>
        </row>
        <row r="52">
          <cell r="B52" t="str">
            <v>FG-CN2-0454</v>
          </cell>
          <cell r="C52" t="str">
            <v>B2.4</v>
          </cell>
          <cell r="D52" t="str">
            <v> BRKT FOOTREST 4 B5D</v>
          </cell>
          <cell r="E52" t="str">
            <v>KP-YMI-0601-CK/B5D</v>
          </cell>
          <cell r="F52">
            <v>1500</v>
          </cell>
          <cell r="G52">
            <v>2000</v>
          </cell>
          <cell r="H52">
            <v>1500</v>
          </cell>
          <cell r="I52">
            <v>2000</v>
          </cell>
        </row>
        <row r="53">
          <cell r="B53" t="str">
            <v>FG-CN2-0568</v>
          </cell>
          <cell r="C53" t="str">
            <v>B2.5</v>
          </cell>
          <cell r="D53" t="str">
            <v>BRKT. 2060 ( B. RR FENDER UPPER )</v>
          </cell>
          <cell r="E53" t="str">
            <v>KP-KMI-0191-CK</v>
          </cell>
          <cell r="F53">
            <v>1100</v>
          </cell>
          <cell r="G53">
            <v>0</v>
          </cell>
          <cell r="H53">
            <v>0</v>
          </cell>
          <cell r="I53">
            <v>1100</v>
          </cell>
        </row>
        <row r="54">
          <cell r="B54" t="str">
            <v>FG-CN2-0638</v>
          </cell>
          <cell r="C54" t="str">
            <v>B2.5</v>
          </cell>
          <cell r="D54" t="str">
            <v>BRKT. 3 (STAY. 3) BDJ</v>
          </cell>
          <cell r="E54" t="str">
            <v>BDJ-F161A-00</v>
          </cell>
          <cell r="F54">
            <v>957</v>
          </cell>
          <cell r="G54">
            <v>0</v>
          </cell>
          <cell r="H54">
            <v>250</v>
          </cell>
          <cell r="I54">
            <v>707</v>
          </cell>
        </row>
        <row r="55">
          <cell r="B55" t="str">
            <v>FG-CN2-0499</v>
          </cell>
          <cell r="C55" t="str">
            <v>B3.1</v>
          </cell>
          <cell r="D55" t="str">
            <v>BRKT (HOLDER BRAKE HOSE 3) BBS</v>
          </cell>
          <cell r="E55" t="str">
            <v>BBS-F1349-00</v>
          </cell>
          <cell r="F55">
            <v>1850</v>
          </cell>
          <cell r="G55">
            <v>1750</v>
          </cell>
          <cell r="H55">
            <v>2250</v>
          </cell>
          <cell r="I55">
            <v>1350</v>
          </cell>
        </row>
        <row r="56">
          <cell r="B56" t="str">
            <v>FG-CN2-0496</v>
          </cell>
          <cell r="C56" t="str">
            <v>B3.1</v>
          </cell>
          <cell r="D56" t="str">
            <v>BRKT. FOOTREST B3M</v>
          </cell>
          <cell r="E56" t="str">
            <v>B3M-F1447-00</v>
          </cell>
          <cell r="F56">
            <v>602</v>
          </cell>
          <cell r="G56">
            <v>1700</v>
          </cell>
          <cell r="H56">
            <v>1202</v>
          </cell>
          <cell r="I56">
            <v>1100</v>
          </cell>
        </row>
        <row r="57">
          <cell r="B57" t="str">
            <v>FG-CN2-0660</v>
          </cell>
          <cell r="C57" t="str">
            <v>B3.2</v>
          </cell>
          <cell r="D57" t="str">
            <v>BRKT., BOX 2 1FD</v>
          </cell>
          <cell r="E57" t="str">
            <v>1FGF133E0000M0</v>
          </cell>
          <cell r="F57">
            <v>2040</v>
          </cell>
          <cell r="G57">
            <v>1000</v>
          </cell>
          <cell r="H57">
            <v>500</v>
          </cell>
          <cell r="I57">
            <v>2540</v>
          </cell>
        </row>
        <row r="58">
          <cell r="B58" t="str">
            <v>FG-CN2-0639</v>
          </cell>
          <cell r="C58" t="str">
            <v>B3.2</v>
          </cell>
          <cell r="D58" t="str">
            <v>BRKT.,4 (STAY., 4) BDJ</v>
          </cell>
          <cell r="E58" t="str">
            <v>BDJ-F161E-00</v>
          </cell>
          <cell r="F58">
            <v>1250</v>
          </cell>
          <cell r="G58">
            <v>0</v>
          </cell>
          <cell r="H58">
            <v>250</v>
          </cell>
          <cell r="I58">
            <v>1000</v>
          </cell>
        </row>
        <row r="59">
          <cell r="B59" t="str">
            <v>FG-CN2-0408</v>
          </cell>
          <cell r="C59" t="str">
            <v>B3.3</v>
          </cell>
          <cell r="D59" t="str">
            <v>BRKT 6 (BRKT SWITCH 1DY)</v>
          </cell>
          <cell r="E59" t="str">
            <v>1DY-F149T-00</v>
          </cell>
          <cell r="F59">
            <v>2100</v>
          </cell>
          <cell r="G59">
            <v>0</v>
          </cell>
          <cell r="H59">
            <v>1500</v>
          </cell>
          <cell r="I59">
            <v>600</v>
          </cell>
        </row>
        <row r="60">
          <cell r="B60" t="str">
            <v>FG-CN2-0442</v>
          </cell>
          <cell r="C60" t="str">
            <v>B3.4</v>
          </cell>
          <cell r="D60" t="str">
            <v>BRKT.9 (GUSSET 1) B3M</v>
          </cell>
          <cell r="E60" t="str">
            <v>B3M-F1337-00</v>
          </cell>
          <cell r="F60">
            <v>667</v>
          </cell>
          <cell r="G60">
            <v>0</v>
          </cell>
          <cell r="H60">
            <v>500</v>
          </cell>
          <cell r="I60">
            <v>167</v>
          </cell>
        </row>
        <row r="61">
          <cell r="B61" t="str">
            <v>FG-CN2-0637</v>
          </cell>
          <cell r="C61" t="str">
            <v>B4.1</v>
          </cell>
          <cell r="D61" t="str">
            <v>BRKT SEAT BDJ</v>
          </cell>
          <cell r="E61" t="str">
            <v>BDJ-F1349-00</v>
          </cell>
          <cell r="F61">
            <v>1365</v>
          </cell>
          <cell r="G61">
            <v>0</v>
          </cell>
          <cell r="H61">
            <v>200</v>
          </cell>
          <cell r="I61">
            <v>1165</v>
          </cell>
        </row>
        <row r="62">
          <cell r="B62" t="str">
            <v>FG-CN2-0537</v>
          </cell>
          <cell r="C62" t="str">
            <v>B4.1</v>
          </cell>
          <cell r="D62" t="str">
            <v>GUSSET 2349 L</v>
          </cell>
          <cell r="E62" t="str">
            <v>32170-2349</v>
          </cell>
          <cell r="F62">
            <v>1025</v>
          </cell>
          <cell r="G62">
            <v>0</v>
          </cell>
          <cell r="H62">
            <v>500</v>
          </cell>
          <cell r="I62">
            <v>525</v>
          </cell>
        </row>
        <row r="63">
          <cell r="B63" t="str">
            <v>FG-CN2-0493</v>
          </cell>
          <cell r="C63" t="str">
            <v>B4.2</v>
          </cell>
          <cell r="D63" t="str">
            <v>BRKT. AIR CLEANER 2 B3M</v>
          </cell>
          <cell r="E63" t="str">
            <v>B3M-F1148-00</v>
          </cell>
          <cell r="F63">
            <v>1700</v>
          </cell>
          <cell r="G63">
            <v>1600</v>
          </cell>
          <cell r="H63">
            <v>800</v>
          </cell>
          <cell r="I63">
            <v>2500</v>
          </cell>
        </row>
        <row r="64">
          <cell r="B64" t="str">
            <v>FG-CN2-0443</v>
          </cell>
          <cell r="C64" t="str">
            <v>B4.3</v>
          </cell>
          <cell r="D64" t="str">
            <v>BRKT.9 (GUSSET 2) B3M</v>
          </cell>
          <cell r="E64" t="str">
            <v>B3M-F1339-00</v>
          </cell>
          <cell r="F64">
            <v>250</v>
          </cell>
          <cell r="G64">
            <v>0</v>
          </cell>
          <cell r="H64">
            <v>250</v>
          </cell>
          <cell r="I64">
            <v>0</v>
          </cell>
        </row>
        <row r="65">
          <cell r="B65" t="str">
            <v>FG-CN2-0635</v>
          </cell>
          <cell r="C65" t="str">
            <v>B4.4</v>
          </cell>
          <cell r="D65" t="str">
            <v>BRKT., 8 BDJ</v>
          </cell>
          <cell r="E65" t="str">
            <v>BDJ-F116K00-80</v>
          </cell>
          <cell r="F65">
            <v>1750</v>
          </cell>
          <cell r="G65">
            <v>0</v>
          </cell>
          <cell r="H65">
            <v>200</v>
          </cell>
          <cell r="I65">
            <v>1550</v>
          </cell>
        </row>
        <row r="66">
          <cell r="B66" t="str">
            <v>FG-CN2-0407</v>
          </cell>
          <cell r="C66" t="str">
            <v>B4.5</v>
          </cell>
          <cell r="D66" t="str">
            <v>BRKT. PROP STAND SWITCH</v>
          </cell>
          <cell r="E66" t="str">
            <v>FG-CN2-0407</v>
          </cell>
          <cell r="F66">
            <v>865</v>
          </cell>
          <cell r="G66">
            <v>0</v>
          </cell>
          <cell r="H66">
            <v>500</v>
          </cell>
          <cell r="I66">
            <v>365</v>
          </cell>
        </row>
        <row r="67">
          <cell r="B67" t="str">
            <v>FG-CN2-0423</v>
          </cell>
          <cell r="C67" t="str">
            <v>B4.5</v>
          </cell>
          <cell r="D67" t="str">
            <v>BRACKET (B.AIR CLEANER 1 5D9)</v>
          </cell>
          <cell r="E67" t="str">
            <v>5D9-F1147-00</v>
          </cell>
          <cell r="F67">
            <v>1700</v>
          </cell>
          <cell r="G67">
            <v>1000</v>
          </cell>
          <cell r="H67">
            <v>1500</v>
          </cell>
          <cell r="I67">
            <v>1200</v>
          </cell>
        </row>
        <row r="68">
          <cell r="B68" t="str">
            <v>FG-CN2-0492</v>
          </cell>
          <cell r="C68" t="str">
            <v>B5.1</v>
          </cell>
          <cell r="D68" t="str">
            <v>STAY. 1 (STAY LOCK) BX9</v>
          </cell>
          <cell r="E68" t="str">
            <v>BBS/BX9-F117K-00</v>
          </cell>
          <cell r="F68">
            <v>950</v>
          </cell>
          <cell r="G68">
            <v>500</v>
          </cell>
          <cell r="H68">
            <v>600</v>
          </cell>
          <cell r="I68">
            <v>850</v>
          </cell>
        </row>
        <row r="69">
          <cell r="B69" t="str">
            <v>FG-CN2-0474</v>
          </cell>
          <cell r="C69" t="str">
            <v>B5.2</v>
          </cell>
          <cell r="D69" t="str">
            <v>BRKT. 5 14D</v>
          </cell>
          <cell r="E69" t="str">
            <v>14D-F148Y-00</v>
          </cell>
          <cell r="F69">
            <v>620</v>
          </cell>
          <cell r="G69">
            <v>0</v>
          </cell>
          <cell r="H69">
            <v>0</v>
          </cell>
          <cell r="I69">
            <v>620</v>
          </cell>
        </row>
        <row r="70">
          <cell r="B70" t="str">
            <v>FG-CN2-0669</v>
          </cell>
          <cell r="C70" t="str">
            <v>B5.2</v>
          </cell>
          <cell r="D70" t="str">
            <v>BRKT.1 NON PRESING B3M</v>
          </cell>
          <cell r="E70" t="str">
            <v>B3M-F331W-00</v>
          </cell>
          <cell r="F70">
            <v>1000</v>
          </cell>
          <cell r="G70">
            <v>0</v>
          </cell>
          <cell r="H70">
            <v>1000</v>
          </cell>
          <cell r="I70">
            <v>0</v>
          </cell>
        </row>
        <row r="71">
          <cell r="B71" t="str">
            <v>FG-CN2-0452</v>
          </cell>
          <cell r="C71" t="str">
            <v>B5.2</v>
          </cell>
          <cell r="D71" t="str">
            <v>BRKT. RR FOOTREST 14D</v>
          </cell>
          <cell r="E71" t="str">
            <v>14D-F149T-00</v>
          </cell>
          <cell r="F71">
            <v>760</v>
          </cell>
          <cell r="G71">
            <v>0</v>
          </cell>
          <cell r="H71">
            <v>0</v>
          </cell>
          <cell r="I71">
            <v>760</v>
          </cell>
        </row>
        <row r="72">
          <cell r="B72" t="str">
            <v>FG-CN2-0535</v>
          </cell>
          <cell r="C72" t="str">
            <v>B5.3</v>
          </cell>
          <cell r="D72" t="str">
            <v>GUSSET 2350 R</v>
          </cell>
          <cell r="E72" t="str">
            <v>32170-2350</v>
          </cell>
          <cell r="F72">
            <v>1700</v>
          </cell>
          <cell r="G72">
            <v>0</v>
          </cell>
          <cell r="H72">
            <v>500</v>
          </cell>
          <cell r="I72">
            <v>1200</v>
          </cell>
        </row>
        <row r="73">
          <cell r="B73" t="str">
            <v>FG-CN2-0714</v>
          </cell>
          <cell r="C73" t="str">
            <v>B5.3</v>
          </cell>
          <cell r="D73" t="str">
            <v>HOLDER BRAKE HOSE BVF</v>
          </cell>
          <cell r="E73" t="str">
            <v>BVF</v>
          </cell>
          <cell r="F73">
            <v>1650</v>
          </cell>
          <cell r="G73">
            <v>0</v>
          </cell>
          <cell r="H73">
            <v>0</v>
          </cell>
          <cell r="I73">
            <v>1650</v>
          </cell>
        </row>
        <row r="74">
          <cell r="B74" t="str">
            <v>FG-CN2-0332</v>
          </cell>
          <cell r="C74" t="str">
            <v>C1.1</v>
          </cell>
          <cell r="D74" t="str">
            <v>REINFORCE 2PH</v>
          </cell>
          <cell r="E74" t="str">
            <v>5TL / 2PH-F6238-00</v>
          </cell>
          <cell r="F74">
            <v>12400</v>
          </cell>
          <cell r="G74">
            <v>3400</v>
          </cell>
          <cell r="H74">
            <v>900</v>
          </cell>
          <cell r="I74">
            <v>14900</v>
          </cell>
        </row>
        <row r="75">
          <cell r="B75" t="str">
            <v>FG-CN2-0703</v>
          </cell>
          <cell r="C75" t="str">
            <v>C1.1</v>
          </cell>
          <cell r="D75" t="str">
            <v>BRKT. 2 (BRKT. FOOTREST 2) B65</v>
          </cell>
          <cell r="E75" t="str">
            <v>B65-F148V-00</v>
          </cell>
          <cell r="F75">
            <v>4000</v>
          </cell>
          <cell r="G75">
            <v>3750</v>
          </cell>
          <cell r="H75">
            <v>6000</v>
          </cell>
          <cell r="I75">
            <v>1750</v>
          </cell>
        </row>
        <row r="76">
          <cell r="B76" t="str">
            <v>FG-CN2-0390</v>
          </cell>
          <cell r="C76" t="str">
            <v>C1.1</v>
          </cell>
          <cell r="D76" t="str">
            <v>STEM HANDLE 14D/2PH/5TL</v>
          </cell>
          <cell r="E76" t="str">
            <v>5TL/2PH-F6126-00</v>
          </cell>
          <cell r="F76">
            <v>10800</v>
          </cell>
          <cell r="G76">
            <v>2400</v>
          </cell>
          <cell r="H76">
            <v>900</v>
          </cell>
          <cell r="I76">
            <v>12300</v>
          </cell>
        </row>
        <row r="77">
          <cell r="B77" t="str">
            <v>FG-CN2-0678</v>
          </cell>
          <cell r="C77" t="str">
            <v>C2.1</v>
          </cell>
          <cell r="D77" t="str">
            <v>STAY., 3 BEJ L</v>
          </cell>
          <cell r="E77" t="str">
            <v>BEJF122000080</v>
          </cell>
          <cell r="F77">
            <v>2500</v>
          </cell>
          <cell r="G77">
            <v>1850</v>
          </cell>
          <cell r="H77">
            <v>3000</v>
          </cell>
          <cell r="I77">
            <v>1350</v>
          </cell>
        </row>
        <row r="78">
          <cell r="B78" t="str">
            <v>FG-CN2-0681</v>
          </cell>
          <cell r="C78" t="str">
            <v>C2.2</v>
          </cell>
          <cell r="D78" t="str">
            <v>BRKT., UNDER COVER 1 BDJ</v>
          </cell>
          <cell r="E78" t="str">
            <v>BDJ-F8413-00</v>
          </cell>
          <cell r="F78">
            <v>500</v>
          </cell>
          <cell r="G78">
            <v>0</v>
          </cell>
          <cell r="H78">
            <v>0</v>
          </cell>
          <cell r="I78">
            <v>500</v>
          </cell>
        </row>
        <row r="79">
          <cell r="B79" t="str">
            <v>FG-CN2-0679</v>
          </cell>
          <cell r="C79" t="str">
            <v>C2.3</v>
          </cell>
          <cell r="D79" t="str">
            <v>STAY., 4 (STAY., 2) BEJ</v>
          </cell>
          <cell r="E79" t="str">
            <v>BEJF122D000080</v>
          </cell>
          <cell r="F79">
            <v>3900</v>
          </cell>
          <cell r="G79">
            <v>2750</v>
          </cell>
          <cell r="H79">
            <v>3000</v>
          </cell>
          <cell r="I79">
            <v>3650</v>
          </cell>
        </row>
        <row r="80">
          <cell r="B80" t="str">
            <v>FG-CN2-0460</v>
          </cell>
          <cell r="C80" t="str">
            <v>C2.4</v>
          </cell>
          <cell r="D80" t="str">
            <v xml:space="preserve"> BRKT FOOTREST 2 B5D </v>
          </cell>
          <cell r="E80" t="str">
            <v>KP-YMI-0599-CK/B5D</v>
          </cell>
          <cell r="F80">
            <v>2270</v>
          </cell>
          <cell r="G80">
            <v>0</v>
          </cell>
          <cell r="H80">
            <v>1500</v>
          </cell>
          <cell r="I80">
            <v>770</v>
          </cell>
        </row>
        <row r="81">
          <cell r="B81" t="str">
            <v>FG-CN2-0418</v>
          </cell>
          <cell r="C81" t="str">
            <v>C2.5</v>
          </cell>
          <cell r="D81" t="str">
            <v>BRKT. 8  / B04</v>
          </cell>
          <cell r="E81" t="str">
            <v>B04-F833E-00</v>
          </cell>
          <cell r="F81">
            <v>2630</v>
          </cell>
          <cell r="G81">
            <v>0</v>
          </cell>
          <cell r="H81">
            <v>0</v>
          </cell>
          <cell r="I81">
            <v>2630</v>
          </cell>
        </row>
        <row r="82">
          <cell r="B82" t="str">
            <v>FG-CN2-0610</v>
          </cell>
          <cell r="C82" t="str">
            <v>C2.5</v>
          </cell>
          <cell r="D82" t="str">
            <v>BRACKET 2451</v>
          </cell>
          <cell r="E82" t="str">
            <v>11057-2451</v>
          </cell>
          <cell r="F82">
            <v>1410</v>
          </cell>
          <cell r="G82">
            <v>0</v>
          </cell>
          <cell r="H82">
            <v>0</v>
          </cell>
          <cell r="I82">
            <v>1410</v>
          </cell>
        </row>
        <row r="83">
          <cell r="B83" t="str">
            <v>FG-CN2-0456</v>
          </cell>
          <cell r="C83" t="str">
            <v>C2.6</v>
          </cell>
          <cell r="D83" t="str">
            <v> BRKT FUEL TANK 2 B5D</v>
          </cell>
          <cell r="E83" t="str">
            <v>KP-YMI-0603-CK/B5D</v>
          </cell>
          <cell r="F83">
            <v>3700</v>
          </cell>
          <cell r="G83">
            <v>0</v>
          </cell>
          <cell r="H83">
            <v>1500</v>
          </cell>
          <cell r="I83">
            <v>2200</v>
          </cell>
        </row>
        <row r="84">
          <cell r="B84" t="str">
            <v>FG-CN2-0693</v>
          </cell>
          <cell r="C84" t="str">
            <v>C2.6</v>
          </cell>
          <cell r="D84" t="str">
            <v>PATCH, 1 B3M</v>
          </cell>
          <cell r="E84" t="str">
            <v>B3M-F1655-00</v>
          </cell>
          <cell r="F84">
            <v>460</v>
          </cell>
          <cell r="G84">
            <v>0</v>
          </cell>
          <cell r="H84">
            <v>0</v>
          </cell>
          <cell r="I84">
            <v>460</v>
          </cell>
        </row>
        <row r="85">
          <cell r="B85" t="str">
            <v>FG-CN2-0428</v>
          </cell>
          <cell r="C85" t="str">
            <v>C3.1</v>
          </cell>
          <cell r="D85" t="str">
            <v>HOLDER RESERVE TANK B04</v>
          </cell>
          <cell r="E85" t="str">
            <v>B04-F582E-00</v>
          </cell>
          <cell r="F85">
            <v>90</v>
          </cell>
          <cell r="G85">
            <v>0</v>
          </cell>
          <cell r="H85">
            <v>0</v>
          </cell>
          <cell r="I85">
            <v>90</v>
          </cell>
        </row>
        <row r="86">
          <cell r="B86" t="str">
            <v>FG-CN2-0574</v>
          </cell>
          <cell r="C86" t="str">
            <v>C3.1</v>
          </cell>
          <cell r="D86" t="str">
            <v>BRACKET 4101 (STAY COMP 0695)</v>
          </cell>
          <cell r="E86" t="str">
            <v>11057-4101</v>
          </cell>
          <cell r="F86">
            <v>1800</v>
          </cell>
          <cell r="G86">
            <v>0</v>
          </cell>
          <cell r="H86">
            <v>0</v>
          </cell>
          <cell r="I86">
            <v>1800</v>
          </cell>
        </row>
        <row r="87">
          <cell r="B87" t="str">
            <v>FG-CN2-0421</v>
          </cell>
          <cell r="C87" t="str">
            <v>C3.1</v>
          </cell>
          <cell r="D87" t="str">
            <v>BRKT COIL / STAY ASSY 2 1DY</v>
          </cell>
          <cell r="E87" t="str">
            <v>5TP-F1359-00</v>
          </cell>
          <cell r="F87">
            <v>2000</v>
          </cell>
          <cell r="G87">
            <v>2000</v>
          </cell>
          <cell r="H87">
            <v>1000</v>
          </cell>
          <cell r="I87">
            <v>3000</v>
          </cell>
        </row>
        <row r="88">
          <cell r="B88" t="str">
            <v>FG-CN2-0410</v>
          </cell>
          <cell r="C88" t="str">
            <v>C3.1</v>
          </cell>
          <cell r="D88" t="str">
            <v>STAY 1 CRS TUBE 3 (1WD)</v>
          </cell>
          <cell r="E88" t="str">
            <v>1WD-F142G-00</v>
          </cell>
          <cell r="F88">
            <v>1500</v>
          </cell>
          <cell r="G88">
            <v>3500</v>
          </cell>
          <cell r="H88">
            <v>1000</v>
          </cell>
          <cell r="I88">
            <v>4000</v>
          </cell>
        </row>
        <row r="89">
          <cell r="B89" t="str">
            <v>FG-CN2-0549</v>
          </cell>
          <cell r="C89" t="str">
            <v>C3.2</v>
          </cell>
          <cell r="D89" t="str">
            <v>ROD SHIFT</v>
          </cell>
          <cell r="E89" t="str">
            <v>3HB-E8115-00</v>
          </cell>
          <cell r="F89">
            <v>1350</v>
          </cell>
          <cell r="G89">
            <v>1450</v>
          </cell>
          <cell r="H89">
            <v>2300</v>
          </cell>
          <cell r="I89">
            <v>500</v>
          </cell>
        </row>
        <row r="90">
          <cell r="B90" t="str">
            <v>FG-CN2-0422</v>
          </cell>
          <cell r="C90" t="str">
            <v>C3.2</v>
          </cell>
          <cell r="D90" t="str">
            <v>HOLDER BRAKE HOSE 1 1DY</v>
          </cell>
          <cell r="E90" t="str">
            <v>1DY-F5875-00</v>
          </cell>
          <cell r="F90">
            <v>2900</v>
          </cell>
          <cell r="G90">
            <v>0</v>
          </cell>
          <cell r="H90">
            <v>2500</v>
          </cell>
          <cell r="I90">
            <v>400</v>
          </cell>
        </row>
        <row r="91">
          <cell r="B91" t="str">
            <v>FG-CN2-0553</v>
          </cell>
          <cell r="C91" t="str">
            <v>C3.2</v>
          </cell>
          <cell r="D91" t="str">
            <v>BRKT 2050</v>
          </cell>
          <cell r="E91" t="str">
            <v>11057-2050</v>
          </cell>
          <cell r="F91">
            <v>1304</v>
          </cell>
          <cell r="G91">
            <v>0</v>
          </cell>
          <cell r="H91">
            <v>0</v>
          </cell>
          <cell r="I91">
            <v>1304</v>
          </cell>
        </row>
        <row r="92">
          <cell r="B92" t="str">
            <v>FG-CN2-0486</v>
          </cell>
          <cell r="C92" t="str">
            <v>C3.2</v>
          </cell>
          <cell r="D92" t="str">
            <v>BRKT. 1 BBS</v>
          </cell>
          <cell r="E92" t="str">
            <v>BBS-F134M-00</v>
          </cell>
          <cell r="F92">
            <v>2000</v>
          </cell>
          <cell r="G92">
            <v>0</v>
          </cell>
          <cell r="H92">
            <v>750</v>
          </cell>
          <cell r="I92">
            <v>1250</v>
          </cell>
        </row>
        <row r="93">
          <cell r="B93" t="str">
            <v>FG-CN2-0570</v>
          </cell>
          <cell r="C93" t="str">
            <v>C3.3</v>
          </cell>
          <cell r="D93" t="str">
            <v>BRKT. 2054</v>
          </cell>
          <cell r="E93" t="str">
            <v>11057-2054</v>
          </cell>
          <cell r="F93">
            <v>2430</v>
          </cell>
          <cell r="G93">
            <v>0</v>
          </cell>
          <cell r="H93">
            <v>0</v>
          </cell>
          <cell r="I93">
            <v>2430</v>
          </cell>
        </row>
        <row r="94">
          <cell r="B94" t="str">
            <v>FG-CN2-0451</v>
          </cell>
          <cell r="C94" t="str">
            <v>C3.3</v>
          </cell>
          <cell r="D94" t="str">
            <v>BRACKET 4 B7D</v>
          </cell>
          <cell r="E94" t="str">
            <v>KP-YMI-0591-CK / B7D</v>
          </cell>
          <cell r="F94">
            <v>3350</v>
          </cell>
          <cell r="G94">
            <v>0</v>
          </cell>
          <cell r="H94">
            <v>1500</v>
          </cell>
          <cell r="I94">
            <v>1850</v>
          </cell>
        </row>
        <row r="95">
          <cell r="B95" t="str">
            <v>FG-CN2-0488</v>
          </cell>
          <cell r="C95" t="str">
            <v>C3.3</v>
          </cell>
          <cell r="D95" t="str">
            <v>BRKT. 3 BBS</v>
          </cell>
          <cell r="E95" t="str">
            <v>BBS-F134N-00</v>
          </cell>
          <cell r="F95">
            <v>1730</v>
          </cell>
          <cell r="G95">
            <v>0</v>
          </cell>
          <cell r="H95">
            <v>750</v>
          </cell>
          <cell r="I95">
            <v>980</v>
          </cell>
        </row>
        <row r="96">
          <cell r="B96" t="str">
            <v>FG-CN2-0585</v>
          </cell>
          <cell r="C96" t="str">
            <v>C3.4</v>
          </cell>
          <cell r="D96" t="str">
            <v>BRKT. 2399 ( STAY COMP 0692 )</v>
          </cell>
          <cell r="E96" t="str">
            <v>11057-2399</v>
          </cell>
          <cell r="F96">
            <v>1792</v>
          </cell>
          <cell r="G96">
            <v>0</v>
          </cell>
          <cell r="H96">
            <v>0</v>
          </cell>
          <cell r="I96">
            <v>1792</v>
          </cell>
        </row>
        <row r="97">
          <cell r="B97" t="str">
            <v>FG-CN2-0459</v>
          </cell>
          <cell r="C97" t="str">
            <v>C3.4</v>
          </cell>
          <cell r="D97" t="str">
            <v> BRKT 4 RR FENDER B5D</v>
          </cell>
          <cell r="E97" t="str">
            <v>B5D-F161E-00</v>
          </cell>
          <cell r="F97">
            <v>3500</v>
          </cell>
          <cell r="G97">
            <v>0</v>
          </cell>
          <cell r="H97">
            <v>1500</v>
          </cell>
          <cell r="I97">
            <v>2000</v>
          </cell>
        </row>
        <row r="98">
          <cell r="B98" t="str">
            <v>FG-CN2-0432</v>
          </cell>
          <cell r="C98" t="str">
            <v>C4.1</v>
          </cell>
          <cell r="D98" t="str">
            <v>BRKT.9 / B04</v>
          </cell>
          <cell r="E98" t="str">
            <v>B04-F833F-00</v>
          </cell>
          <cell r="F98">
            <v>720</v>
          </cell>
          <cell r="G98">
            <v>0</v>
          </cell>
          <cell r="H98">
            <v>0</v>
          </cell>
          <cell r="I98">
            <v>720</v>
          </cell>
        </row>
        <row r="99">
          <cell r="B99" t="str">
            <v>FG-CN2-0469</v>
          </cell>
          <cell r="C99" t="str">
            <v>C4.1</v>
          </cell>
          <cell r="D99" t="str">
            <v>BRKT. FUEL TANK B3M</v>
          </cell>
          <cell r="E99" t="str">
            <v>B3M-F134U-00</v>
          </cell>
          <cell r="F99">
            <v>2100</v>
          </cell>
          <cell r="G99">
            <v>0</v>
          </cell>
          <cell r="H99">
            <v>1000</v>
          </cell>
          <cell r="I99">
            <v>1100</v>
          </cell>
        </row>
        <row r="100">
          <cell r="B100" t="str">
            <v>FG-CN2-0544</v>
          </cell>
          <cell r="C100" t="str">
            <v>C4.2</v>
          </cell>
          <cell r="D100" t="str">
            <v>BRKT 2374</v>
          </cell>
          <cell r="E100" t="str">
            <v>11057-2374</v>
          </cell>
          <cell r="F100">
            <v>822</v>
          </cell>
          <cell r="G100">
            <v>0</v>
          </cell>
          <cell r="H100">
            <v>0</v>
          </cell>
          <cell r="I100">
            <v>822</v>
          </cell>
        </row>
        <row r="101">
          <cell r="B101" t="str">
            <v>FG-CN2-0458</v>
          </cell>
          <cell r="C101" t="str">
            <v>C4.2</v>
          </cell>
          <cell r="D101" t="str">
            <v>BRKT. 3 ( BRKT. RR FENDER B5D</v>
          </cell>
          <cell r="E101" t="str">
            <v>B5D-F161A-00</v>
          </cell>
          <cell r="F101">
            <v>2500</v>
          </cell>
          <cell r="G101">
            <v>1000</v>
          </cell>
          <cell r="H101">
            <v>1500</v>
          </cell>
          <cell r="I101">
            <v>2000</v>
          </cell>
        </row>
        <row r="102">
          <cell r="B102" t="str">
            <v>FG-CN2-0324</v>
          </cell>
          <cell r="C102" t="str">
            <v>C4.3</v>
          </cell>
          <cell r="D102" t="str">
            <v>BRKT. 6 (BRKT . COVER BY3)</v>
          </cell>
          <cell r="E102" t="str">
            <v>BY3-F139T-00</v>
          </cell>
          <cell r="F102">
            <v>498</v>
          </cell>
          <cell r="G102">
            <v>0</v>
          </cell>
          <cell r="H102">
            <v>0</v>
          </cell>
          <cell r="I102">
            <v>498</v>
          </cell>
        </row>
        <row r="103">
          <cell r="B103" t="str">
            <v>FG-CN2-0415</v>
          </cell>
          <cell r="C103" t="str">
            <v>C4.3</v>
          </cell>
          <cell r="D103" t="str">
            <v>STAY 1 1FD ( REAR CUSHION R/L )</v>
          </cell>
          <cell r="E103" t="str">
            <v>1FD-F164F-00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B104" t="str">
            <v>FG-CN2-0670</v>
          </cell>
          <cell r="C104" t="str">
            <v>C4.3</v>
          </cell>
          <cell r="D104" t="str">
            <v>LEVER PUSH</v>
          </cell>
          <cell r="E104" t="str">
            <v>3KA-E6342-00</v>
          </cell>
          <cell r="F104">
            <v>1993</v>
          </cell>
          <cell r="G104">
            <v>0</v>
          </cell>
          <cell r="H104">
            <v>0</v>
          </cell>
          <cell r="I104">
            <v>1993</v>
          </cell>
        </row>
        <row r="105">
          <cell r="B105" t="str">
            <v>FG-CN2-0684</v>
          </cell>
          <cell r="C105" t="str">
            <v>C4.4</v>
          </cell>
          <cell r="D105" t="str">
            <v>BRKT., 10 BGJ</v>
          </cell>
          <cell r="E105" t="str">
            <v>BGJF833G000080</v>
          </cell>
          <cell r="F105">
            <v>187</v>
          </cell>
          <cell r="G105">
            <v>500</v>
          </cell>
          <cell r="H105">
            <v>0</v>
          </cell>
          <cell r="I105">
            <v>687</v>
          </cell>
        </row>
        <row r="106">
          <cell r="B106" t="str">
            <v>FG-CN2-0434</v>
          </cell>
          <cell r="C106" t="str">
            <v>C4.4</v>
          </cell>
          <cell r="D106" t="str">
            <v>BRKT. 10 B04</v>
          </cell>
          <cell r="E106" t="str">
            <v>B04-F833G-00</v>
          </cell>
          <cell r="F106">
            <v>280</v>
          </cell>
          <cell r="G106">
            <v>0</v>
          </cell>
          <cell r="H106">
            <v>0</v>
          </cell>
          <cell r="I106">
            <v>280</v>
          </cell>
        </row>
        <row r="107">
          <cell r="B107" t="str">
            <v>FG-CN2-0569</v>
          </cell>
          <cell r="C107" t="str">
            <v>C4.5</v>
          </cell>
          <cell r="D107" t="str">
            <v>BRKT. 2405 ( STAY COMP 0687 )</v>
          </cell>
          <cell r="E107" t="str">
            <v>FG-KMI-0217</v>
          </cell>
          <cell r="F107">
            <v>2000</v>
          </cell>
          <cell r="G107">
            <v>0</v>
          </cell>
          <cell r="H107">
            <v>0</v>
          </cell>
          <cell r="I107">
            <v>2000</v>
          </cell>
        </row>
        <row r="108">
          <cell r="B108" t="str">
            <v>FG-CN2-0344</v>
          </cell>
          <cell r="C108" t="str">
            <v>C4.5</v>
          </cell>
          <cell r="D108" t="str">
            <v>BRKT. 11 B8D</v>
          </cell>
          <cell r="E108" t="str">
            <v>B8D-F114V-00</v>
          </cell>
          <cell r="F108">
            <v>1085</v>
          </cell>
          <cell r="G108">
            <v>1500</v>
          </cell>
          <cell r="H108">
            <v>800</v>
          </cell>
          <cell r="I108">
            <v>1785</v>
          </cell>
        </row>
        <row r="109">
          <cell r="B109" t="str">
            <v>FG-CN2-0479</v>
          </cell>
          <cell r="C109" t="str">
            <v>C4.5</v>
          </cell>
          <cell r="D109" t="str">
            <v>BRKT. 12 B8D</v>
          </cell>
          <cell r="E109" t="str">
            <v>B8D-F115V-00</v>
          </cell>
          <cell r="F109">
            <v>1200</v>
          </cell>
          <cell r="G109">
            <v>1000</v>
          </cell>
          <cell r="H109">
            <v>500</v>
          </cell>
          <cell r="I109">
            <v>1700</v>
          </cell>
        </row>
        <row r="110">
          <cell r="B110" t="str">
            <v>FG-CN2-0450</v>
          </cell>
          <cell r="C110" t="str">
            <v>C5.1</v>
          </cell>
          <cell r="D110" t="str">
            <v>PLATE ( PLATE FITTING ) B8D</v>
          </cell>
          <cell r="E110" t="str">
            <v>KP-YMI-0589-PL/B8D-F</v>
          </cell>
          <cell r="F110">
            <v>800</v>
          </cell>
          <cell r="G110">
            <v>0</v>
          </cell>
          <cell r="H110">
            <v>500</v>
          </cell>
          <cell r="I110">
            <v>300</v>
          </cell>
        </row>
        <row r="111">
          <cell r="B111" t="str">
            <v>FG-CN2-0480</v>
          </cell>
          <cell r="C111" t="str">
            <v>C5.1</v>
          </cell>
          <cell r="D111" t="str">
            <v>BRKT. TANK FITTING (L) B8D</v>
          </cell>
          <cell r="E111" t="str">
            <v>B8D-F1345-00</v>
          </cell>
          <cell r="F111">
            <v>800</v>
          </cell>
          <cell r="G111">
            <v>1000</v>
          </cell>
          <cell r="H111">
            <v>500</v>
          </cell>
          <cell r="I111">
            <v>1300</v>
          </cell>
        </row>
        <row r="112">
          <cell r="B112" t="str">
            <v>FG-CN2-0481</v>
          </cell>
          <cell r="C112" t="str">
            <v>C5.1</v>
          </cell>
          <cell r="D112" t="str">
            <v>BRKT. TANK FITTING (R) B8D</v>
          </cell>
          <cell r="E112" t="str">
            <v>B8D-F1346-00</v>
          </cell>
          <cell r="F112">
            <v>1570</v>
          </cell>
          <cell r="G112">
            <v>1000</v>
          </cell>
          <cell r="H112">
            <v>500</v>
          </cell>
          <cell r="I112">
            <v>2070</v>
          </cell>
        </row>
        <row r="113">
          <cell r="B113" t="str">
            <v>FG-CN2-0448</v>
          </cell>
          <cell r="C113" t="str">
            <v>C5.2</v>
          </cell>
          <cell r="D113" t="str">
            <v>PLATE L ( STAY FUEL TANK 2 ) B8D</v>
          </cell>
          <cell r="E113" t="str">
            <v>B8D-F4116-00</v>
          </cell>
          <cell r="F113">
            <v>837</v>
          </cell>
          <cell r="G113">
            <v>0</v>
          </cell>
          <cell r="H113">
            <v>150</v>
          </cell>
          <cell r="I113">
            <v>687</v>
          </cell>
        </row>
        <row r="114">
          <cell r="B114" t="str">
            <v>FG-CN2-0308</v>
          </cell>
          <cell r="C114" t="str">
            <v>C5.2</v>
          </cell>
          <cell r="D114" t="str">
            <v>PLATE BRACE UPPER</v>
          </cell>
          <cell r="E114" t="str">
            <v>41128-40J00</v>
          </cell>
          <cell r="F114">
            <v>1696</v>
          </cell>
          <cell r="G114">
            <v>0</v>
          </cell>
          <cell r="H114">
            <v>0</v>
          </cell>
          <cell r="I114">
            <v>1696</v>
          </cell>
        </row>
        <row r="115">
          <cell r="B115" t="str">
            <v>FG-CN2-0654</v>
          </cell>
          <cell r="C115" t="str">
            <v>C5.2</v>
          </cell>
          <cell r="D115" t="str">
            <v>BRKT. PIPE 2 BDJ</v>
          </cell>
          <cell r="E115" t="str">
            <v>BDJF133K00080</v>
          </cell>
          <cell r="F115">
            <v>3651</v>
          </cell>
          <cell r="G115">
            <v>0</v>
          </cell>
          <cell r="H115">
            <v>0</v>
          </cell>
          <cell r="I115">
            <v>3651</v>
          </cell>
        </row>
        <row r="116">
          <cell r="B116" t="str">
            <v>FG-CN2-0096</v>
          </cell>
          <cell r="C116" t="str">
            <v>C5.2</v>
          </cell>
          <cell r="D116" t="str">
            <v>PLATE LUGGAGE BOX RR</v>
          </cell>
          <cell r="E116" t="str">
            <v>41453-09J00</v>
          </cell>
          <cell r="F116">
            <v>636</v>
          </cell>
          <cell r="G116">
            <v>0</v>
          </cell>
          <cell r="H116">
            <v>0</v>
          </cell>
          <cell r="I116">
            <v>636</v>
          </cell>
        </row>
        <row r="117">
          <cell r="B117" t="str">
            <v>FG-CN2-0636</v>
          </cell>
          <cell r="C117" t="str">
            <v>C5.2</v>
          </cell>
          <cell r="D117" t="str">
            <v>BRKT (BRKT PIPE 1) BDJ</v>
          </cell>
          <cell r="E117" t="str">
            <v>BDJF133K00080</v>
          </cell>
          <cell r="F117">
            <v>2479</v>
          </cell>
          <cell r="G117">
            <v>0</v>
          </cell>
          <cell r="H117">
            <v>0</v>
          </cell>
          <cell r="I117">
            <v>2479</v>
          </cell>
        </row>
        <row r="118">
          <cell r="B118" t="str">
            <v>FG-CN2-0449</v>
          </cell>
          <cell r="C118" t="str">
            <v>C5.3</v>
          </cell>
          <cell r="D118" t="str">
            <v>PLATE R ( STAY FUEL TANK 3 ) B8D</v>
          </cell>
          <cell r="E118" t="str">
            <v>B8D-F411F-00</v>
          </cell>
          <cell r="F118">
            <v>150</v>
          </cell>
          <cell r="G118">
            <v>550</v>
          </cell>
          <cell r="H118">
            <v>150</v>
          </cell>
          <cell r="I118">
            <v>550</v>
          </cell>
        </row>
        <row r="119">
          <cell r="B119" t="str">
            <v>FG-CN1-0392</v>
          </cell>
          <cell r="C119" t="str">
            <v>V1.1</v>
          </cell>
          <cell r="D119" t="str">
            <v>STAY FRONT COVER (K59J)</v>
          </cell>
          <cell r="E119" t="str">
            <v>64223-K59-A700-20</v>
          </cell>
          <cell r="F119">
            <v>5400</v>
          </cell>
          <cell r="G119">
            <v>6200</v>
          </cell>
          <cell r="H119">
            <v>4500</v>
          </cell>
          <cell r="I119">
            <v>7100</v>
          </cell>
        </row>
        <row r="120">
          <cell r="B120" t="str">
            <v>FG-CN1-0244</v>
          </cell>
          <cell r="C120" t="str">
            <v>V1.3</v>
          </cell>
          <cell r="D120" t="str">
            <v>PLATE (STAY REG RECT</v>
          </cell>
          <cell r="E120" t="str">
            <v>50138-AC01-9004-20</v>
          </cell>
          <cell r="F120">
            <v>3000</v>
          </cell>
          <cell r="G120">
            <v>1000</v>
          </cell>
          <cell r="H120">
            <v>2000</v>
          </cell>
          <cell r="I120">
            <v>2000</v>
          </cell>
        </row>
        <row r="121">
          <cell r="B121" t="str">
            <v>FG-CN1-0245</v>
          </cell>
          <cell r="C121" t="str">
            <v>V1.3</v>
          </cell>
          <cell r="D121" t="str">
            <v>STAY (STAY A BAT BOX)</v>
          </cell>
          <cell r="E121" t="str">
            <v>50145-AC01-9003-20</v>
          </cell>
          <cell r="F121">
            <v>3850</v>
          </cell>
          <cell r="G121">
            <v>0</v>
          </cell>
          <cell r="H121">
            <v>3850</v>
          </cell>
          <cell r="I121">
            <v>0</v>
          </cell>
        </row>
        <row r="122">
          <cell r="B122" t="str">
            <v>FG-CN1-0291</v>
          </cell>
          <cell r="C122" t="str">
            <v>V2.1</v>
          </cell>
          <cell r="D122" t="str">
            <v>STAY (STAY HORN) K84A</v>
          </cell>
          <cell r="E122" t="str">
            <v>50140-K84-9000-20</v>
          </cell>
          <cell r="F122">
            <v>2917</v>
          </cell>
          <cell r="G122">
            <v>0</v>
          </cell>
          <cell r="H122">
            <v>1500</v>
          </cell>
          <cell r="I122">
            <v>1417</v>
          </cell>
        </row>
        <row r="123">
          <cell r="B123" t="str">
            <v>FG-CN1-0372</v>
          </cell>
          <cell r="C123" t="str">
            <v>V2.2</v>
          </cell>
          <cell r="D123" t="str">
            <v>STAY (STAY COMP IGN) K84A</v>
          </cell>
          <cell r="E123" t="str">
            <v>50165-K84-9000-20</v>
          </cell>
          <cell r="F123">
            <v>2650</v>
          </cell>
          <cell r="G123">
            <v>1500</v>
          </cell>
          <cell r="H123">
            <v>2000</v>
          </cell>
          <cell r="I123">
            <v>2150</v>
          </cell>
        </row>
        <row r="124">
          <cell r="B124" t="str">
            <v>FG-CN1-0307</v>
          </cell>
          <cell r="C124" t="str">
            <v>V2.3</v>
          </cell>
          <cell r="D124" t="str">
            <v>BRKT A (BRKT R RR UP ENG HGR)</v>
          </cell>
          <cell r="E124" t="str">
            <v>50161-AC01-9002-20</v>
          </cell>
          <cell r="F124">
            <v>4900</v>
          </cell>
          <cell r="G124">
            <v>0</v>
          </cell>
          <cell r="H124">
            <v>2250</v>
          </cell>
          <cell r="I124">
            <v>2650</v>
          </cell>
        </row>
        <row r="125">
          <cell r="B125" t="str">
            <v>FG-CN1-0273</v>
          </cell>
          <cell r="C125" t="str">
            <v>V2.4</v>
          </cell>
          <cell r="D125" t="str">
            <v>BRACKET( BRACKET HANDLE ) K41</v>
          </cell>
          <cell r="E125" t="str">
            <v>53101-K41A-N000-20</v>
          </cell>
          <cell r="F125">
            <v>3000</v>
          </cell>
          <cell r="G125">
            <v>0</v>
          </cell>
          <cell r="H125">
            <v>1000</v>
          </cell>
          <cell r="I125">
            <v>2000</v>
          </cell>
        </row>
        <row r="126">
          <cell r="B126" t="str">
            <v>FG-CN1-0276</v>
          </cell>
          <cell r="C126" t="str">
            <v>V2.5</v>
          </cell>
          <cell r="D126" t="str">
            <v>GUSSET HANDLE (KPH)</v>
          </cell>
          <cell r="E126" t="str">
            <v>KPHF / KTMK / KVLP</v>
          </cell>
          <cell r="F126">
            <v>3500</v>
          </cell>
          <cell r="G126">
            <v>800</v>
          </cell>
          <cell r="H126">
            <v>1800</v>
          </cell>
          <cell r="I126">
            <v>2500</v>
          </cell>
        </row>
        <row r="127">
          <cell r="B127" t="str">
            <v>FG-CN1-0271</v>
          </cell>
          <cell r="C127" t="str">
            <v>V2.5</v>
          </cell>
          <cell r="D127" t="str">
            <v>STAY R, HANDLE PIPE</v>
          </cell>
          <cell r="E127" t="str">
            <v>53102-KPH-9000-H1</v>
          </cell>
          <cell r="F127">
            <v>3500</v>
          </cell>
          <cell r="G127">
            <v>1000</v>
          </cell>
          <cell r="H127">
            <v>1500</v>
          </cell>
          <cell r="I127">
            <v>3000</v>
          </cell>
        </row>
        <row r="128">
          <cell r="B128" t="str">
            <v>FG-CN1-0377</v>
          </cell>
          <cell r="C128" t="str">
            <v>V3.1</v>
          </cell>
          <cell r="D128" t="str">
            <v>PLATE (STAY R SEAT) AC01</v>
          </cell>
          <cell r="E128" t="str">
            <v>50141-AC01-9003-20</v>
          </cell>
          <cell r="F128">
            <v>500</v>
          </cell>
          <cell r="G128">
            <v>1900</v>
          </cell>
          <cell r="H128">
            <v>1100</v>
          </cell>
          <cell r="I128">
            <v>1300</v>
          </cell>
        </row>
        <row r="129">
          <cell r="B129" t="str">
            <v>FG-CN1-0272</v>
          </cell>
          <cell r="C129" t="str">
            <v>V1.2</v>
          </cell>
          <cell r="D129" t="str">
            <v>STAY L, HANDLE PIPE</v>
          </cell>
          <cell r="E129" t="str">
            <v>53103-KPH-9000-H1</v>
          </cell>
          <cell r="F129">
            <v>2500</v>
          </cell>
          <cell r="G129">
            <v>1500</v>
          </cell>
          <cell r="H129">
            <v>1500</v>
          </cell>
          <cell r="I129">
            <v>2500</v>
          </cell>
        </row>
        <row r="130">
          <cell r="B130" t="str">
            <v>FG-CN1-0378</v>
          </cell>
          <cell r="C130" t="str">
            <v>V3.2</v>
          </cell>
          <cell r="D130" t="str">
            <v>PLATE (STAY L SEAT) AC01</v>
          </cell>
          <cell r="E130" t="str">
            <v>50142-AC01-9003-20</v>
          </cell>
          <cell r="F130">
            <v>1000</v>
          </cell>
          <cell r="G130">
            <v>900</v>
          </cell>
          <cell r="H130">
            <v>1900</v>
          </cell>
          <cell r="I130">
            <v>0</v>
          </cell>
        </row>
        <row r="131">
          <cell r="B131" t="str">
            <v>FG-CN1-0256</v>
          </cell>
          <cell r="C131" t="str">
            <v>V4.4</v>
          </cell>
          <cell r="D131" t="str">
            <v>PLATE (STAY CHAIN ROLLER) K84A</v>
          </cell>
          <cell r="E131" t="str">
            <v>50156-K84-9000-20</v>
          </cell>
          <cell r="F131">
            <v>3350</v>
          </cell>
          <cell r="G131">
            <v>0</v>
          </cell>
          <cell r="H131">
            <v>1500</v>
          </cell>
          <cell r="I131">
            <v>1850</v>
          </cell>
        </row>
        <row r="132">
          <cell r="B132" t="str">
            <v>FG-CN1-0471</v>
          </cell>
          <cell r="C132" t="str">
            <v>V3.3</v>
          </cell>
          <cell r="D132" t="str">
            <v>STIFFENER L (K84A)</v>
          </cell>
          <cell r="E132" t="str">
            <v>50104-K84-9000-20</v>
          </cell>
          <cell r="F132">
            <v>2200</v>
          </cell>
          <cell r="G132">
            <v>1900</v>
          </cell>
          <cell r="H132">
            <v>2550</v>
          </cell>
          <cell r="I132">
            <v>1550</v>
          </cell>
        </row>
        <row r="133">
          <cell r="B133" t="str">
            <v>FG-CN1-0251</v>
          </cell>
          <cell r="C133" t="str">
            <v>V4.1</v>
          </cell>
          <cell r="D133" t="str">
            <v>PLATE (PATCH L HEAD CROSS PIPE</v>
          </cell>
          <cell r="E133" t="str">
            <v>50182-K84-9000-20</v>
          </cell>
          <cell r="F133">
            <v>3000</v>
          </cell>
          <cell r="G133">
            <v>1000</v>
          </cell>
          <cell r="H133">
            <v>1500</v>
          </cell>
          <cell r="I133">
            <v>2500</v>
          </cell>
        </row>
        <row r="134">
          <cell r="B134" t="str">
            <v>FG-CN1-0239</v>
          </cell>
          <cell r="C134" t="str">
            <v>V4.1</v>
          </cell>
          <cell r="D134" t="str">
            <v>STAY (STAY BANK ANGEL)</v>
          </cell>
          <cell r="E134" t="str">
            <v>50130-K84-9000-20</v>
          </cell>
          <cell r="F134">
            <v>3800</v>
          </cell>
          <cell r="G134">
            <v>0</v>
          </cell>
          <cell r="H134">
            <v>1500</v>
          </cell>
          <cell r="I134">
            <v>2300</v>
          </cell>
        </row>
        <row r="135">
          <cell r="B135" t="str">
            <v>FG-CN1-0285</v>
          </cell>
          <cell r="C135" t="str">
            <v>V4.2</v>
          </cell>
          <cell r="D135" t="str">
            <v>STAY B (STAY R HINGE MT) K56A</v>
          </cell>
          <cell r="E135" t="str">
            <v>50165-K56-N000-21</v>
          </cell>
          <cell r="F135">
            <v>2300</v>
          </cell>
          <cell r="G135">
            <v>0</v>
          </cell>
          <cell r="H135">
            <v>0</v>
          </cell>
          <cell r="I135">
            <v>2300</v>
          </cell>
        </row>
        <row r="136">
          <cell r="B136" t="str">
            <v>FG-CN1-0300</v>
          </cell>
          <cell r="C136" t="str">
            <v>V4.2</v>
          </cell>
          <cell r="D136" t="str">
            <v>STAY (STAY B BAT BOX) K84A</v>
          </cell>
          <cell r="E136" t="str">
            <v>50146-K84-9000-20</v>
          </cell>
          <cell r="F136">
            <v>2040</v>
          </cell>
          <cell r="G136">
            <v>2500</v>
          </cell>
          <cell r="H136">
            <v>1500</v>
          </cell>
          <cell r="I136">
            <v>3040</v>
          </cell>
        </row>
        <row r="137">
          <cell r="B137" t="str">
            <v>FG-CN1-0281</v>
          </cell>
          <cell r="C137" t="str">
            <v>V4.3</v>
          </cell>
          <cell r="D137" t="str">
            <v>STAY R (STAY R RR GRAB RAIL)</v>
          </cell>
          <cell r="E137" t="str">
            <v>K56</v>
          </cell>
          <cell r="F137">
            <v>1039</v>
          </cell>
          <cell r="G137">
            <v>0</v>
          </cell>
          <cell r="H137">
            <v>0</v>
          </cell>
          <cell r="I137">
            <v>1039</v>
          </cell>
        </row>
        <row r="138">
          <cell r="B138" t="str">
            <v>FG-CN1-0304</v>
          </cell>
          <cell r="C138" t="str">
            <v>V4.4</v>
          </cell>
          <cell r="D138" t="str">
            <v>PLATE (PLATE RR CROSS) AC01</v>
          </cell>
          <cell r="E138" t="str">
            <v>50136-AC01-9004-20</v>
          </cell>
          <cell r="F138">
            <v>5000</v>
          </cell>
          <cell r="G138">
            <v>0</v>
          </cell>
          <cell r="H138">
            <v>2800</v>
          </cell>
          <cell r="I138">
            <v>2200</v>
          </cell>
        </row>
        <row r="139">
          <cell r="B139" t="str">
            <v>FG-CN1-0287</v>
          </cell>
          <cell r="C139" t="str">
            <v>V7.2</v>
          </cell>
          <cell r="D139" t="str">
            <v>STAY E (STAY FRONT COVER) K59</v>
          </cell>
          <cell r="E139" t="str">
            <v>64223-K59-A100-28</v>
          </cell>
          <cell r="F139">
            <v>5235</v>
          </cell>
          <cell r="G139">
            <v>4900</v>
          </cell>
          <cell r="H139">
            <v>2000</v>
          </cell>
          <cell r="I139">
            <v>8135</v>
          </cell>
        </row>
        <row r="140">
          <cell r="B140" t="str">
            <v>FG-CN1-0279</v>
          </cell>
          <cell r="C140" t="str">
            <v>V7.2</v>
          </cell>
          <cell r="D140" t="str">
            <v>STAY (STAY REAR COWL) K45G</v>
          </cell>
          <cell r="E140" t="str">
            <v>K45</v>
          </cell>
          <cell r="F140">
            <v>3100</v>
          </cell>
          <cell r="G140">
            <v>0</v>
          </cell>
          <cell r="H140">
            <v>0</v>
          </cell>
          <cell r="I140">
            <v>3100</v>
          </cell>
        </row>
        <row r="141">
          <cell r="B141" t="str">
            <v>FG-CN1-0282</v>
          </cell>
          <cell r="C141" t="str">
            <v>V5.1</v>
          </cell>
          <cell r="D141" t="str">
            <v>STAY L (STAY L RR GRAB RAIL)</v>
          </cell>
          <cell r="E141">
            <v>0</v>
          </cell>
          <cell r="F141">
            <v>380</v>
          </cell>
          <cell r="G141">
            <v>200</v>
          </cell>
          <cell r="H141">
            <v>250</v>
          </cell>
          <cell r="I141">
            <v>330</v>
          </cell>
        </row>
        <row r="142">
          <cell r="B142" t="str">
            <v>FG-CN1-0407</v>
          </cell>
          <cell r="C142" t="str">
            <v>V5.2</v>
          </cell>
          <cell r="D142" t="str">
            <v>BRACKET (BRKT RR CUSHION) K56F tanduk</v>
          </cell>
          <cell r="E142" t="str">
            <v>50131-K56-N100-23</v>
          </cell>
          <cell r="F142">
            <v>260</v>
          </cell>
          <cell r="G142">
            <v>0</v>
          </cell>
          <cell r="H142">
            <v>0</v>
          </cell>
          <cell r="I142">
            <v>260</v>
          </cell>
        </row>
        <row r="143">
          <cell r="B143" t="str">
            <v>FG-CN1-0283</v>
          </cell>
          <cell r="C143" t="str">
            <v>V5.2</v>
          </cell>
          <cell r="D143" t="str">
            <v>STAY (STAY OIL CUP) K56A</v>
          </cell>
          <cell r="E143" t="str">
            <v>50170-K56-N000-20</v>
          </cell>
          <cell r="F143">
            <v>2750</v>
          </cell>
          <cell r="G143">
            <v>0</v>
          </cell>
          <cell r="H143">
            <v>500</v>
          </cell>
          <cell r="I143">
            <v>2250</v>
          </cell>
        </row>
        <row r="144">
          <cell r="B144" t="str">
            <v>FG-CN1-0439</v>
          </cell>
          <cell r="C144" t="str">
            <v>V5.3</v>
          </cell>
          <cell r="D144" t="str">
            <v>PLATE (PLATE CROSS SEAT C) K64</v>
          </cell>
          <cell r="E144" t="str">
            <v>50127-K64-N000-20</v>
          </cell>
          <cell r="F144">
            <v>534</v>
          </cell>
          <cell r="G144">
            <v>0</v>
          </cell>
          <cell r="H144">
            <v>0</v>
          </cell>
          <cell r="I144">
            <v>534</v>
          </cell>
        </row>
        <row r="145">
          <cell r="B145" t="str">
            <v>FG-CN1-0438</v>
          </cell>
          <cell r="C145" t="str">
            <v>V5.4</v>
          </cell>
          <cell r="D145" t="str">
            <v>BRACKET (COWL) K64A</v>
          </cell>
          <cell r="E145" t="str">
            <v>64221-K64-N000-20</v>
          </cell>
          <cell r="F145">
            <v>44</v>
          </cell>
          <cell r="G145">
            <v>0</v>
          </cell>
          <cell r="H145">
            <v>0</v>
          </cell>
          <cell r="I145">
            <v>44</v>
          </cell>
        </row>
        <row r="146">
          <cell r="B146" t="str">
            <v>FG-CN1-0286</v>
          </cell>
          <cell r="C146" t="str">
            <v>V5.5</v>
          </cell>
          <cell r="D146" t="str">
            <v>BRACKET (B COMP RR CUSH) K56A</v>
          </cell>
          <cell r="E146" t="str">
            <v>K56A</v>
          </cell>
          <cell r="F146">
            <v>305</v>
          </cell>
          <cell r="G146">
            <v>0</v>
          </cell>
          <cell r="H146">
            <v>305</v>
          </cell>
          <cell r="I146">
            <v>0</v>
          </cell>
        </row>
        <row r="147">
          <cell r="B147" t="str">
            <v>FG-CN1-0402</v>
          </cell>
          <cell r="C147" t="str">
            <v>V5.5</v>
          </cell>
          <cell r="D147" t="str">
            <v>STAY A L (BRKT RR FENDER) K64A</v>
          </cell>
          <cell r="E147" t="str">
            <v>50186-K64-N000-22</v>
          </cell>
          <cell r="F147">
            <v>504</v>
          </cell>
          <cell r="G147">
            <v>0</v>
          </cell>
          <cell r="H147">
            <v>504</v>
          </cell>
          <cell r="I147">
            <v>0</v>
          </cell>
        </row>
        <row r="148">
          <cell r="B148" t="str">
            <v>FG-CN1-0284</v>
          </cell>
          <cell r="C148" t="str">
            <v>V5.6</v>
          </cell>
          <cell r="D148" t="str">
            <v>STAY (STAY R HINGE MOUNT) K56A</v>
          </cell>
          <cell r="E148" t="str">
            <v>50165-K56-N000-20</v>
          </cell>
          <cell r="F148">
            <v>2240</v>
          </cell>
          <cell r="G148">
            <v>0</v>
          </cell>
          <cell r="H148">
            <v>0</v>
          </cell>
          <cell r="I148">
            <v>2240</v>
          </cell>
        </row>
        <row r="149">
          <cell r="B149" t="str">
            <v>FG-CN1-0408</v>
          </cell>
          <cell r="C149" t="str">
            <v>V5.6</v>
          </cell>
          <cell r="D149" t="str">
            <v>STAY R MAIN SEAT (K64A)</v>
          </cell>
          <cell r="E149" t="str">
            <v>50171-K64-N000-20</v>
          </cell>
          <cell r="F149">
            <v>800</v>
          </cell>
          <cell r="G149">
            <v>0</v>
          </cell>
          <cell r="H149">
            <v>0</v>
          </cell>
          <cell r="I149">
            <v>800</v>
          </cell>
        </row>
        <row r="150">
          <cell r="B150" t="str">
            <v>FG-CN1-0401</v>
          </cell>
          <cell r="C150" t="str">
            <v>V5.6</v>
          </cell>
          <cell r="D150" t="str">
            <v>STAY A R (BRKT RR FENDER) K64A</v>
          </cell>
          <cell r="E150" t="str">
            <v>50186-K64-N000-22</v>
          </cell>
          <cell r="F150">
            <v>1345</v>
          </cell>
          <cell r="G150">
            <v>0</v>
          </cell>
          <cell r="H150">
            <v>500</v>
          </cell>
          <cell r="I150">
            <v>845</v>
          </cell>
        </row>
        <row r="151">
          <cell r="B151" t="str">
            <v>FG-CN1-0489</v>
          </cell>
          <cell r="C151" t="str">
            <v>V6.1</v>
          </cell>
          <cell r="D151" t="str">
            <v>STAY A (STAY R HINGE MT) K56F</v>
          </cell>
          <cell r="E151" t="str">
            <v>50165-K56-N100-20</v>
          </cell>
          <cell r="F151">
            <v>1100</v>
          </cell>
          <cell r="G151">
            <v>500</v>
          </cell>
          <cell r="H151">
            <v>500</v>
          </cell>
          <cell r="I151">
            <v>1100</v>
          </cell>
        </row>
        <row r="152">
          <cell r="B152" t="str">
            <v>FG-CN1-0280</v>
          </cell>
          <cell r="C152" t="str">
            <v>V6.1</v>
          </cell>
          <cell r="D152" t="str">
            <v>GUSSET R SUPPORT PIPE INNER</v>
          </cell>
          <cell r="E152" t="str">
            <v>50143-K56-N000-H1</v>
          </cell>
          <cell r="F152">
            <v>400</v>
          </cell>
          <cell r="G152">
            <v>0</v>
          </cell>
          <cell r="H152">
            <v>200</v>
          </cell>
          <cell r="I152">
            <v>200</v>
          </cell>
        </row>
        <row r="153">
          <cell r="B153" t="str">
            <v>FG-CN1-0419</v>
          </cell>
          <cell r="C153" t="str">
            <v>V6.1</v>
          </cell>
          <cell r="D153" t="str">
            <v>STAY (STAY L HINGE MT) K56F</v>
          </cell>
          <cell r="E153" t="str">
            <v>50166-K56-N100-20</v>
          </cell>
          <cell r="F153">
            <v>1000</v>
          </cell>
          <cell r="G153">
            <v>500</v>
          </cell>
          <cell r="H153">
            <v>500</v>
          </cell>
          <cell r="I153">
            <v>1000</v>
          </cell>
        </row>
        <row r="154">
          <cell r="B154" t="str">
            <v>FG-CN1-0413</v>
          </cell>
          <cell r="C154" t="str">
            <v>V6.2</v>
          </cell>
          <cell r="D154" t="str">
            <v>STAY REAR H/LIGHT (COWL) K64A</v>
          </cell>
          <cell r="E154" t="str">
            <v>64221-K64-N000-25</v>
          </cell>
          <cell r="F154">
            <v>250</v>
          </cell>
          <cell r="G154">
            <v>0</v>
          </cell>
          <cell r="H154">
            <v>0</v>
          </cell>
          <cell r="I154">
            <v>250</v>
          </cell>
        </row>
        <row r="155">
          <cell r="B155" t="str">
            <v>FG-CN1-0289</v>
          </cell>
          <cell r="C155" t="str">
            <v>V6.2</v>
          </cell>
          <cell r="D155" t="str">
            <v>STAY (STAY REG) K56F</v>
          </cell>
          <cell r="E155" t="str">
            <v>50146-K56-N100-20</v>
          </cell>
          <cell r="F155">
            <v>1280</v>
          </cell>
          <cell r="G155">
            <v>2320</v>
          </cell>
          <cell r="H155">
            <v>500</v>
          </cell>
          <cell r="I155">
            <v>3100</v>
          </cell>
        </row>
        <row r="156">
          <cell r="B156" t="str">
            <v>FG-CN1-0503</v>
          </cell>
          <cell r="C156" t="str">
            <v>V6.3</v>
          </cell>
          <cell r="D156" t="str">
            <v>STAY L MAIN SEAT (K64G)</v>
          </cell>
          <cell r="E156" t="str">
            <v>K64</v>
          </cell>
          <cell r="F156">
            <v>202</v>
          </cell>
          <cell r="G156">
            <v>0</v>
          </cell>
          <cell r="H156">
            <v>0</v>
          </cell>
          <cell r="I156">
            <v>202</v>
          </cell>
        </row>
        <row r="157">
          <cell r="B157" t="str">
            <v>FG-CN1-0077</v>
          </cell>
          <cell r="C157" t="str">
            <v>V6.3</v>
          </cell>
          <cell r="D157" t="str">
            <v>STAY (COLLAR R MAIN STEP)</v>
          </cell>
          <cell r="E157" t="str">
            <v>50118-K56-N000-21</v>
          </cell>
          <cell r="F157">
            <v>1115</v>
          </cell>
          <cell r="G157">
            <v>1000</v>
          </cell>
          <cell r="H157">
            <v>0</v>
          </cell>
          <cell r="I157">
            <v>2115</v>
          </cell>
        </row>
        <row r="158">
          <cell r="B158" t="str">
            <v>FG-CN2-0685</v>
          </cell>
          <cell r="C158" t="str">
            <v>D1.1</v>
          </cell>
          <cell r="D158" t="str">
            <v>BRKT HANDEL 1 BEJ</v>
          </cell>
          <cell r="E158" t="str">
            <v>BEJF6223000080</v>
          </cell>
          <cell r="F158">
            <v>4349</v>
          </cell>
          <cell r="G158">
            <v>0</v>
          </cell>
          <cell r="H158">
            <v>2000</v>
          </cell>
          <cell r="I158">
            <v>2349</v>
          </cell>
        </row>
        <row r="159">
          <cell r="B159" t="str">
            <v>FG-CN2-0194</v>
          </cell>
          <cell r="C159" t="str">
            <v>D1.2</v>
          </cell>
          <cell r="D159" t="str">
            <v>PLATE  1WD</v>
          </cell>
          <cell r="E159" t="str">
            <v>1WD-F4792-00-00-80</v>
          </cell>
          <cell r="F159">
            <v>3365</v>
          </cell>
          <cell r="G159">
            <v>0</v>
          </cell>
          <cell r="H159">
            <v>1000</v>
          </cell>
          <cell r="I159">
            <v>2365</v>
          </cell>
        </row>
        <row r="160">
          <cell r="B160" t="str">
            <v>FG-CN2-0317</v>
          </cell>
          <cell r="C160" t="str">
            <v>D1.3</v>
          </cell>
          <cell r="D160" t="str">
            <v>PLATE BK6</v>
          </cell>
          <cell r="E160" t="str">
            <v>BK6-E2279-00</v>
          </cell>
          <cell r="F160">
            <v>1320</v>
          </cell>
          <cell r="G160">
            <v>0</v>
          </cell>
          <cell r="H160">
            <v>0</v>
          </cell>
          <cell r="I160">
            <v>1320</v>
          </cell>
        </row>
        <row r="161">
          <cell r="B161" t="str">
            <v>FG-CN2-0696</v>
          </cell>
          <cell r="C161" t="str">
            <v>D1.3</v>
          </cell>
          <cell r="D161" t="str">
            <v>BRKT ENG 2 BEJ</v>
          </cell>
          <cell r="E161" t="str">
            <v>BEJ-F194F-00</v>
          </cell>
          <cell r="F161">
            <v>3450</v>
          </cell>
          <cell r="G161">
            <v>589</v>
          </cell>
          <cell r="H161">
            <v>2750</v>
          </cell>
          <cell r="I161">
            <v>1289</v>
          </cell>
        </row>
        <row r="162">
          <cell r="B162" t="str">
            <v>FG-CN2-0359</v>
          </cell>
          <cell r="C162" t="str">
            <v>D1.3</v>
          </cell>
          <cell r="D162" t="str">
            <v>HOLDER BRAKE HOSE 2 B8D</v>
          </cell>
          <cell r="E162" t="str">
            <v>B8D-F5876-00-00-80</v>
          </cell>
          <cell r="F162">
            <v>3456</v>
          </cell>
          <cell r="G162">
            <v>0</v>
          </cell>
          <cell r="H162">
            <v>2000</v>
          </cell>
          <cell r="I162">
            <v>1456</v>
          </cell>
        </row>
        <row r="163">
          <cell r="B163" t="str">
            <v>FG-CN2-0380</v>
          </cell>
          <cell r="C163" t="str">
            <v>D2.1</v>
          </cell>
          <cell r="D163" t="str">
            <v>WIRE HOLDER 1 B5L</v>
          </cell>
          <cell r="E163" t="str">
            <v>B5L-F3318-00-00-80</v>
          </cell>
          <cell r="F163">
            <v>1260</v>
          </cell>
          <cell r="G163">
            <v>2191</v>
          </cell>
          <cell r="H163">
            <v>1700</v>
          </cell>
          <cell r="I163">
            <v>1751</v>
          </cell>
        </row>
        <row r="164">
          <cell r="B164" t="str">
            <v>FG-CN2-0682</v>
          </cell>
          <cell r="C164" t="str">
            <v>D2.2</v>
          </cell>
          <cell r="D164" t="str">
            <v>COVER  RESERVE TANK 50C</v>
          </cell>
          <cell r="E164" t="str">
            <v>5OCF5888000080</v>
          </cell>
          <cell r="F164">
            <v>2526</v>
          </cell>
          <cell r="G164">
            <v>0</v>
          </cell>
          <cell r="H164">
            <v>2500</v>
          </cell>
          <cell r="I164">
            <v>26</v>
          </cell>
        </row>
        <row r="165">
          <cell r="B165" t="str">
            <v>FG-CN2-0382</v>
          </cell>
          <cell r="C165" t="str">
            <v>D2.3</v>
          </cell>
          <cell r="D165" t="str">
            <v>BRKT. REFLECTOR 1 B5L</v>
          </cell>
          <cell r="E165" t="str">
            <v>B5L-F113J-00-00-80</v>
          </cell>
          <cell r="F165">
            <v>2095</v>
          </cell>
          <cell r="G165">
            <v>0</v>
          </cell>
          <cell r="H165">
            <v>1000</v>
          </cell>
          <cell r="I165">
            <v>1095</v>
          </cell>
        </row>
        <row r="166">
          <cell r="B166" t="str">
            <v>FG-CN2-0198</v>
          </cell>
          <cell r="C166" t="str">
            <v>D2.4</v>
          </cell>
          <cell r="D166" t="str">
            <v>PLATE COVER 45P</v>
          </cell>
          <cell r="E166" t="str">
            <v>54P-E7471-00</v>
          </cell>
          <cell r="F166">
            <v>10497</v>
          </cell>
          <cell r="G166">
            <v>850</v>
          </cell>
          <cell r="H166">
            <v>11347</v>
          </cell>
          <cell r="I166">
            <v>0</v>
          </cell>
        </row>
        <row r="167">
          <cell r="B167" t="str">
            <v>FG-CN2-0440</v>
          </cell>
          <cell r="C167" t="str">
            <v>D2.5</v>
          </cell>
          <cell r="D167" t="str">
            <v>BRACKET 2 B3M</v>
          </cell>
          <cell r="E167" t="str">
            <v>B3M-F1689-00</v>
          </cell>
          <cell r="F167">
            <v>2662</v>
          </cell>
          <cell r="G167">
            <v>0</v>
          </cell>
          <cell r="H167">
            <v>400</v>
          </cell>
          <cell r="I167">
            <v>2262</v>
          </cell>
        </row>
        <row r="168">
          <cell r="B168" t="str">
            <v>FG-CN2-0364</v>
          </cell>
          <cell r="C168" t="str">
            <v>D2.6</v>
          </cell>
          <cell r="D168" t="str">
            <v>BRACKET B4D ( 4868 )</v>
          </cell>
          <cell r="E168" t="str">
            <v>B4D-E4868-00</v>
          </cell>
          <cell r="F168">
            <v>1541</v>
          </cell>
          <cell r="G168">
            <v>0</v>
          </cell>
          <cell r="H168">
            <v>0</v>
          </cell>
          <cell r="I168">
            <v>1541</v>
          </cell>
        </row>
        <row r="169">
          <cell r="B169" t="str">
            <v>FG-CN2-0467</v>
          </cell>
          <cell r="C169" t="str">
            <v>D3.1</v>
          </cell>
          <cell r="D169" t="str">
            <v>STAY FRONT B3M</v>
          </cell>
          <cell r="E169" t="str">
            <v>B3M-F4715-00</v>
          </cell>
          <cell r="F169">
            <v>3821</v>
          </cell>
          <cell r="G169">
            <v>0</v>
          </cell>
          <cell r="H169">
            <v>1000</v>
          </cell>
          <cell r="I169">
            <v>2821</v>
          </cell>
        </row>
        <row r="170">
          <cell r="B170" t="str">
            <v>FG-CN2-0514</v>
          </cell>
          <cell r="C170" t="str">
            <v>D3.1</v>
          </cell>
          <cell r="D170" t="str">
            <v>HANGER HELMET 14D</v>
          </cell>
          <cell r="E170" t="str">
            <v>14D-F1398-00</v>
          </cell>
          <cell r="F170">
            <v>6460</v>
          </cell>
          <cell r="G170">
            <v>0</v>
          </cell>
          <cell r="H170">
            <v>0</v>
          </cell>
          <cell r="I170">
            <v>6460</v>
          </cell>
        </row>
        <row r="171">
          <cell r="B171" t="str">
            <v>FG-CN2-0483</v>
          </cell>
          <cell r="C171" t="str">
            <v>D3.2</v>
          </cell>
          <cell r="D171" t="str">
            <v>BRACKET CANISTER 2MS   115R</v>
          </cell>
          <cell r="E171" t="str">
            <v>2MS-F115R-00</v>
          </cell>
          <cell r="F171">
            <v>697</v>
          </cell>
          <cell r="G171">
            <v>1923</v>
          </cell>
          <cell r="H171">
            <v>1000</v>
          </cell>
          <cell r="I171">
            <v>1620</v>
          </cell>
        </row>
        <row r="172">
          <cell r="B172" t="str">
            <v>FG-CN2-0517</v>
          </cell>
          <cell r="C172" t="str">
            <v>D3.2</v>
          </cell>
          <cell r="D172" t="str">
            <v>BRKT BG6 (NEW)</v>
          </cell>
          <cell r="E172" t="str">
            <v>BG6-E5199-10</v>
          </cell>
          <cell r="F172">
            <v>568</v>
          </cell>
          <cell r="G172">
            <v>0</v>
          </cell>
          <cell r="H172">
            <v>568</v>
          </cell>
          <cell r="I172">
            <v>0</v>
          </cell>
        </row>
        <row r="173">
          <cell r="B173" t="str">
            <v>FG-CN2-0558</v>
          </cell>
          <cell r="C173" t="str">
            <v>D3.2</v>
          </cell>
          <cell r="D173" t="str">
            <v>PLATE  1S7</v>
          </cell>
          <cell r="E173" t="str">
            <v>1S7-E111F-00</v>
          </cell>
          <cell r="F173">
            <v>5540</v>
          </cell>
          <cell r="G173">
            <v>4646</v>
          </cell>
          <cell r="H173">
            <v>6000</v>
          </cell>
          <cell r="I173">
            <v>4186</v>
          </cell>
        </row>
        <row r="174">
          <cell r="B174" t="str">
            <v>FG-CN2-0673</v>
          </cell>
          <cell r="C174" t="str">
            <v>D4.1</v>
          </cell>
          <cell r="D174" t="str">
            <v>HOLDER BRAKE HOSE 5 2WD</v>
          </cell>
          <cell r="E174" t="str">
            <v>2WD-F588F-00</v>
          </cell>
          <cell r="F174">
            <v>2968</v>
          </cell>
          <cell r="G174">
            <v>0</v>
          </cell>
          <cell r="H174">
            <v>2500</v>
          </cell>
          <cell r="I174">
            <v>468</v>
          </cell>
        </row>
        <row r="175">
          <cell r="B175" t="str">
            <v>FG-CN2-0376</v>
          </cell>
          <cell r="C175" t="str">
            <v>D4.1</v>
          </cell>
          <cell r="D175" t="str">
            <v xml:space="preserve"> BRKT B5L </v>
          </cell>
          <cell r="E175" t="str">
            <v>B5L</v>
          </cell>
          <cell r="F175">
            <v>3355</v>
          </cell>
          <cell r="G175">
            <v>0</v>
          </cell>
          <cell r="H175">
            <v>1000</v>
          </cell>
          <cell r="I175">
            <v>2355</v>
          </cell>
        </row>
        <row r="176">
          <cell r="B176" t="str">
            <v>FG-CN2-0500</v>
          </cell>
          <cell r="C176" t="str">
            <v>D4.1</v>
          </cell>
          <cell r="D176" t="str">
            <v>HOLDER BRAKE HOSE 1 BBS</v>
          </cell>
          <cell r="E176" t="str">
            <v>BBS-F5875-00</v>
          </cell>
          <cell r="F176">
            <v>345</v>
          </cell>
          <cell r="G176">
            <v>0</v>
          </cell>
          <cell r="H176">
            <v>345</v>
          </cell>
          <cell r="I176">
            <v>0</v>
          </cell>
        </row>
        <row r="177">
          <cell r="B177" t="str">
            <v>FG-CN2-0617</v>
          </cell>
          <cell r="C177" t="str">
            <v>D4.2</v>
          </cell>
          <cell r="D177" t="str">
            <v>PLATE (2) 2WD (EXPORT) B1X</v>
          </cell>
          <cell r="E177" t="str">
            <v>B1X-F175-00</v>
          </cell>
          <cell r="F177">
            <v>1500</v>
          </cell>
          <cell r="G177">
            <v>0</v>
          </cell>
          <cell r="H177">
            <v>600</v>
          </cell>
          <cell r="I177">
            <v>900</v>
          </cell>
        </row>
        <row r="178">
          <cell r="B178" t="str">
            <v>FG-CN2-0513</v>
          </cell>
          <cell r="C178" t="str">
            <v>D4.3</v>
          </cell>
          <cell r="D178" t="str">
            <v>BRACKET FUEL PUMP B74</v>
          </cell>
          <cell r="E178" t="str">
            <v>B74-F4425-00</v>
          </cell>
          <cell r="F178">
            <v>1248</v>
          </cell>
          <cell r="G178">
            <v>750</v>
          </cell>
          <cell r="H178">
            <v>1998</v>
          </cell>
          <cell r="I178">
            <v>0</v>
          </cell>
        </row>
        <row r="179">
          <cell r="B179" t="str">
            <v>FG-CN2-0484</v>
          </cell>
          <cell r="C179" t="str">
            <v>D5.1</v>
          </cell>
          <cell r="D179" t="str">
            <v>BRACKET CANISTER 2MS  134X</v>
          </cell>
          <cell r="E179" t="str">
            <v>2MS-F134X-00</v>
          </cell>
          <cell r="F179">
            <v>2325</v>
          </cell>
          <cell r="G179">
            <v>0</v>
          </cell>
          <cell r="H179">
            <v>1500</v>
          </cell>
          <cell r="I179">
            <v>825</v>
          </cell>
        </row>
        <row r="180">
          <cell r="B180" t="str">
            <v>FG-CN2-0672</v>
          </cell>
          <cell r="C180" t="str">
            <v>D5.1</v>
          </cell>
          <cell r="D180" t="str">
            <v>HOLDER BRAKE HOSE 2 2WD</v>
          </cell>
          <cell r="E180" t="str">
            <v>2WD-F5886-00</v>
          </cell>
          <cell r="F180">
            <v>2486</v>
          </cell>
          <cell r="G180">
            <v>0</v>
          </cell>
          <cell r="H180">
            <v>1600</v>
          </cell>
          <cell r="I180">
            <v>886</v>
          </cell>
        </row>
        <row r="181">
          <cell r="B181" t="str">
            <v>FG-CN2-0650</v>
          </cell>
          <cell r="C181" t="str">
            <v>D5.1</v>
          </cell>
          <cell r="D181" t="str">
            <v>HINGE SEAT 54P</v>
          </cell>
          <cell r="E181" t="str">
            <v>54P-4726-00</v>
          </cell>
          <cell r="F181">
            <v>1430</v>
          </cell>
          <cell r="G181">
            <v>0</v>
          </cell>
          <cell r="H181">
            <v>0</v>
          </cell>
          <cell r="I181">
            <v>1430</v>
          </cell>
        </row>
        <row r="182">
          <cell r="B182" t="str">
            <v>FG-CN2-0547</v>
          </cell>
          <cell r="C182" t="str">
            <v>D5.2</v>
          </cell>
          <cell r="D182" t="str">
            <v>ADJUSTER CHAIN 0092A</v>
          </cell>
          <cell r="E182" t="str">
            <v>33040-0092 A</v>
          </cell>
          <cell r="F182">
            <v>2540</v>
          </cell>
          <cell r="G182">
            <v>0</v>
          </cell>
          <cell r="H182">
            <v>200</v>
          </cell>
          <cell r="I182">
            <v>2340</v>
          </cell>
        </row>
        <row r="183">
          <cell r="B183" t="str">
            <v>FG-CN2-0707</v>
          </cell>
          <cell r="C183" t="str">
            <v>D5.2</v>
          </cell>
          <cell r="D183" t="str">
            <v>BRACKET HADNLE COVER 4 BEJ</v>
          </cell>
          <cell r="E183" t="str">
            <v>FG-YMI-0858</v>
          </cell>
          <cell r="F183">
            <v>3889</v>
          </cell>
          <cell r="G183">
            <v>0</v>
          </cell>
          <cell r="H183">
            <v>2000</v>
          </cell>
          <cell r="I183">
            <v>1889</v>
          </cell>
        </row>
        <row r="184">
          <cell r="B184" t="str">
            <v>FG-CN2-0462</v>
          </cell>
          <cell r="C184" t="str">
            <v>D5.2</v>
          </cell>
          <cell r="D184" t="str">
            <v xml:space="preserve">HOLDER BRAKE HOSE 1 2B8D </v>
          </cell>
          <cell r="E184" t="str">
            <v>KP-YMI-0169-PT/28D</v>
          </cell>
          <cell r="F184">
            <v>3210</v>
          </cell>
          <cell r="G184">
            <v>0</v>
          </cell>
          <cell r="H184">
            <v>0</v>
          </cell>
          <cell r="I184">
            <v>3210</v>
          </cell>
        </row>
        <row r="185">
          <cell r="B185" t="str">
            <v>FG-CN2-0196</v>
          </cell>
          <cell r="C185" t="str">
            <v>E1.1</v>
          </cell>
          <cell r="D185" t="str">
            <v>HOLDER BRAKE HOSE 2 B74</v>
          </cell>
          <cell r="E185" t="str">
            <v>B74-F5876-00</v>
          </cell>
          <cell r="F185">
            <v>9639</v>
          </cell>
          <cell r="G185">
            <v>0</v>
          </cell>
          <cell r="H185">
            <v>7000</v>
          </cell>
          <cell r="I185">
            <v>2639</v>
          </cell>
        </row>
        <row r="186">
          <cell r="B186" t="str">
            <v>FG-CN2-0543</v>
          </cell>
          <cell r="C186" t="str">
            <v>E1.1</v>
          </cell>
          <cell r="D186" t="str">
            <v>PATCH 3 B74</v>
          </cell>
          <cell r="E186" t="str">
            <v>B74-F147L-00-00-80</v>
          </cell>
          <cell r="F186">
            <v>3044</v>
          </cell>
          <cell r="G186">
            <v>0</v>
          </cell>
          <cell r="H186">
            <v>2700</v>
          </cell>
          <cell r="I186">
            <v>344</v>
          </cell>
        </row>
        <row r="187">
          <cell r="B187" t="str">
            <v>FG-CN2-0166</v>
          </cell>
          <cell r="C187" t="str">
            <v>E1.1</v>
          </cell>
          <cell r="D187" t="str">
            <v>BRKT. 148U (BRKT. SEAT 1)</v>
          </cell>
          <cell r="E187" t="str">
            <v>B74-F148U-00</v>
          </cell>
          <cell r="F187">
            <v>6410</v>
          </cell>
          <cell r="G187">
            <v>0</v>
          </cell>
          <cell r="H187">
            <v>3000</v>
          </cell>
          <cell r="I187">
            <v>3410</v>
          </cell>
        </row>
        <row r="188">
          <cell r="B188" t="str">
            <v>FG-CN2-0231</v>
          </cell>
          <cell r="C188" t="str">
            <v>E1.2</v>
          </cell>
          <cell r="D188" t="str">
            <v>BRACKET HANDLE COVER 2 1DY 2P2</v>
          </cell>
          <cell r="E188" t="str">
            <v>2P2-F6227-00</v>
          </cell>
          <cell r="F188">
            <v>4149</v>
          </cell>
          <cell r="G188">
            <v>0</v>
          </cell>
          <cell r="H188">
            <v>2000</v>
          </cell>
          <cell r="I188">
            <v>2149</v>
          </cell>
        </row>
        <row r="189">
          <cell r="B189" t="str">
            <v>FG-CN2-0078</v>
          </cell>
          <cell r="C189" t="str">
            <v>E1.2</v>
          </cell>
          <cell r="D189" t="str">
            <v>BRKT. STOP SWITCH (SIDE STAND) 2PH</v>
          </cell>
          <cell r="E189" t="str">
            <v xml:space="preserve">2PH-F1441-00 </v>
          </cell>
          <cell r="F189">
            <v>2511</v>
          </cell>
          <cell r="G189">
            <v>0</v>
          </cell>
          <cell r="H189">
            <v>1000</v>
          </cell>
          <cell r="I189">
            <v>1511</v>
          </cell>
        </row>
        <row r="190">
          <cell r="B190" t="str">
            <v>FG-CN2-0187</v>
          </cell>
          <cell r="C190" t="str">
            <v>E1.3</v>
          </cell>
          <cell r="D190" t="str">
            <v>HOLDER DAMPER B74</v>
          </cell>
          <cell r="E190" t="str">
            <v>B74-F4144-00</v>
          </cell>
          <cell r="F190">
            <v>3152</v>
          </cell>
          <cell r="G190">
            <v>0</v>
          </cell>
          <cell r="H190">
            <v>2500</v>
          </cell>
          <cell r="I190">
            <v>652</v>
          </cell>
        </row>
        <row r="191">
          <cell r="B191" t="str">
            <v>FG-CN2-0107</v>
          </cell>
          <cell r="C191" t="str">
            <v>E2.1</v>
          </cell>
          <cell r="D191" t="str">
            <v>BRACKET HANDLE 2 3SO,1DY</v>
          </cell>
          <cell r="E191" t="str">
            <v>3XA-F6224-00</v>
          </cell>
          <cell r="F191">
            <v>3415</v>
          </cell>
          <cell r="G191">
            <v>0</v>
          </cell>
          <cell r="H191">
            <v>1200</v>
          </cell>
          <cell r="I191">
            <v>2215</v>
          </cell>
        </row>
        <row r="192">
          <cell r="B192" t="str">
            <v>FG-CN2-0103</v>
          </cell>
          <cell r="C192" t="str">
            <v>E2.1</v>
          </cell>
          <cell r="D192" t="str">
            <v>REINF. FRAME RR (LH) B74</v>
          </cell>
          <cell r="E192" t="str">
            <v>31B-F1214-00</v>
          </cell>
          <cell r="F192">
            <v>2450</v>
          </cell>
          <cell r="G192">
            <v>0</v>
          </cell>
          <cell r="H192">
            <v>1500</v>
          </cell>
          <cell r="I192">
            <v>950</v>
          </cell>
        </row>
        <row r="193">
          <cell r="B193" t="str">
            <v>FG-CN2-0067</v>
          </cell>
          <cell r="C193" t="str">
            <v>E2.1</v>
          </cell>
          <cell r="D193" t="str">
            <v>BODY ADJUSTER CHAIN 2 / 019</v>
          </cell>
          <cell r="E193" t="str">
            <v>33040-0023A</v>
          </cell>
          <cell r="F193">
            <v>8316</v>
          </cell>
          <cell r="G193">
            <v>0</v>
          </cell>
          <cell r="H193">
            <v>2000</v>
          </cell>
          <cell r="I193">
            <v>6316</v>
          </cell>
        </row>
        <row r="194">
          <cell r="B194" t="str">
            <v>FG-CN2-0165</v>
          </cell>
          <cell r="C194" t="str">
            <v>E2.1</v>
          </cell>
          <cell r="D194" t="str">
            <v>BRACKET (BRK HANDLE 1) 4US</v>
          </cell>
          <cell r="E194" t="str">
            <v>4US-F6223-00</v>
          </cell>
          <cell r="F194">
            <v>2923</v>
          </cell>
          <cell r="G194">
            <v>0</v>
          </cell>
          <cell r="H194">
            <v>1200</v>
          </cell>
          <cell r="I194">
            <v>1723</v>
          </cell>
        </row>
        <row r="195">
          <cell r="B195" t="str">
            <v>FG-CN2-0664</v>
          </cell>
          <cell r="C195" t="str">
            <v>E2.2</v>
          </cell>
          <cell r="D195" t="str">
            <v>PLATE (HANDEL COMP BEJ)</v>
          </cell>
          <cell r="E195" t="str">
            <v>BEJF6298000080</v>
          </cell>
          <cell r="F195">
            <v>6100</v>
          </cell>
          <cell r="G195">
            <v>0</v>
          </cell>
          <cell r="H195">
            <v>3000</v>
          </cell>
          <cell r="I195">
            <v>3100</v>
          </cell>
        </row>
        <row r="196">
          <cell r="B196" t="str">
            <v>FG-CN2-0539</v>
          </cell>
          <cell r="C196" t="str">
            <v>E3.1</v>
          </cell>
          <cell r="D196" t="str">
            <v>BRKT 7 ( MAIN STAND) B74</v>
          </cell>
          <cell r="E196" t="str">
            <v>B74-F197N-00</v>
          </cell>
          <cell r="F196">
            <v>2765</v>
          </cell>
          <cell r="G196">
            <v>2216</v>
          </cell>
          <cell r="H196">
            <v>3500</v>
          </cell>
          <cell r="I196">
            <v>1481</v>
          </cell>
        </row>
        <row r="197">
          <cell r="B197" t="str">
            <v>FG-CN2-0174</v>
          </cell>
          <cell r="C197" t="str">
            <v>E3.1</v>
          </cell>
          <cell r="D197" t="str">
            <v>REINF. L (BRKT. MAIN STAND) B74</v>
          </cell>
          <cell r="E197" t="str">
            <v>B74-F1219-00</v>
          </cell>
          <cell r="F197">
            <v>4320</v>
          </cell>
          <cell r="G197">
            <v>2000</v>
          </cell>
          <cell r="H197">
            <v>2000</v>
          </cell>
          <cell r="I197">
            <v>4320</v>
          </cell>
        </row>
        <row r="198">
          <cell r="B198" t="str">
            <v>FG-CN2-0615</v>
          </cell>
          <cell r="C198" t="str">
            <v>E3.1</v>
          </cell>
          <cell r="D198" t="str">
            <v>BRKT. HANDLE COVER 2 B3W</v>
          </cell>
          <cell r="E198" t="str">
            <v>B3W-F6227-00</v>
          </cell>
          <cell r="F198">
            <v>5887</v>
          </cell>
          <cell r="G198">
            <v>0</v>
          </cell>
          <cell r="H198">
            <v>1000</v>
          </cell>
          <cell r="I198">
            <v>4887</v>
          </cell>
        </row>
        <row r="199">
          <cell r="B199" t="str">
            <v>FG-CN2-0127</v>
          </cell>
          <cell r="C199" t="str">
            <v>E3.1</v>
          </cell>
          <cell r="D199" t="str">
            <v>BRKT. (BRKT. 6) OLD</v>
          </cell>
          <cell r="E199" t="str">
            <v>B74-F129-00</v>
          </cell>
          <cell r="F199">
            <v>4514</v>
          </cell>
          <cell r="G199">
            <v>0</v>
          </cell>
          <cell r="H199">
            <v>2000</v>
          </cell>
          <cell r="I199">
            <v>2514</v>
          </cell>
        </row>
        <row r="200">
          <cell r="B200" t="str">
            <v>FG-CN2-0129</v>
          </cell>
          <cell r="C200" t="str">
            <v>E3.2</v>
          </cell>
          <cell r="D200" t="str">
            <v>BRKT. 2 BK6</v>
          </cell>
          <cell r="E200" t="str">
            <v>BK6 Y -F412Y-00</v>
          </cell>
          <cell r="F200">
            <v>2450</v>
          </cell>
          <cell r="G200">
            <v>0</v>
          </cell>
          <cell r="H200">
            <v>0</v>
          </cell>
          <cell r="I200">
            <v>2450</v>
          </cell>
        </row>
        <row r="201">
          <cell r="B201" t="str">
            <v>FG-CN2-0663</v>
          </cell>
          <cell r="C201" t="str">
            <v>E3.3</v>
          </cell>
          <cell r="D201" t="str">
            <v>PLATE (STAY FENDER 1) BEJ</v>
          </cell>
          <cell r="E201" t="str">
            <v>BEJF3774000080</v>
          </cell>
          <cell r="F201">
            <v>10217</v>
          </cell>
          <cell r="G201">
            <v>4158</v>
          </cell>
          <cell r="H201">
            <v>8000</v>
          </cell>
          <cell r="I201">
            <v>6375</v>
          </cell>
        </row>
        <row r="202">
          <cell r="B202" t="str">
            <v>FG-CN2-0612</v>
          </cell>
          <cell r="C202" t="str">
            <v>E4.1</v>
          </cell>
          <cell r="D202" t="str">
            <v>BRKT. JOINT COVER CENTER</v>
          </cell>
          <cell r="E202" t="str">
            <v>58825-52S00-000</v>
          </cell>
          <cell r="F202">
            <v>2250</v>
          </cell>
          <cell r="G202">
            <v>1200</v>
          </cell>
          <cell r="H202">
            <v>1000</v>
          </cell>
          <cell r="I202">
            <v>2450</v>
          </cell>
        </row>
        <row r="203">
          <cell r="B203" t="str">
            <v>FG-CN2-0153</v>
          </cell>
          <cell r="C203" t="str">
            <v>E4.1</v>
          </cell>
          <cell r="D203" t="str">
            <v>BRKT. HANDLE COVER 1 B74</v>
          </cell>
          <cell r="E203" t="str">
            <v>B74-F6226-00</v>
          </cell>
          <cell r="F203">
            <v>10765</v>
          </cell>
          <cell r="G203">
            <v>0</v>
          </cell>
          <cell r="H203">
            <v>2000</v>
          </cell>
          <cell r="I203">
            <v>8765</v>
          </cell>
        </row>
        <row r="204">
          <cell r="B204" t="str">
            <v>FG-CN2-0331</v>
          </cell>
          <cell r="C204" t="str">
            <v>E4.1</v>
          </cell>
          <cell r="D204" t="str">
            <v>REINF . B3F</v>
          </cell>
          <cell r="E204" t="str">
            <v>B3F-F6238-00</v>
          </cell>
          <cell r="F204">
            <v>1261</v>
          </cell>
          <cell r="G204">
            <v>1400</v>
          </cell>
          <cell r="H204">
            <v>1600</v>
          </cell>
          <cell r="I204">
            <v>1061</v>
          </cell>
        </row>
        <row r="205">
          <cell r="B205" t="str">
            <v>FG-CN2-0105</v>
          </cell>
          <cell r="C205" t="str">
            <v>E4.2</v>
          </cell>
          <cell r="D205" t="str">
            <v>BRKT.HNDLCOVER 1DY PRES</v>
          </cell>
          <cell r="E205" t="str">
            <v>1DY-F6226-00</v>
          </cell>
          <cell r="F205">
            <v>3036</v>
          </cell>
          <cell r="G205">
            <v>0</v>
          </cell>
          <cell r="H205">
            <v>1200</v>
          </cell>
          <cell r="I205">
            <v>1836</v>
          </cell>
        </row>
        <row r="206">
          <cell r="B206" t="str">
            <v>FG-CN2-0464</v>
          </cell>
          <cell r="C206" t="str">
            <v>E5.2</v>
          </cell>
          <cell r="D206" t="str">
            <v>BRKT. 2 (R) B9T</v>
          </cell>
          <cell r="E206" t="str">
            <v>B9T-F175U-00</v>
          </cell>
          <cell r="F206">
            <v>2579</v>
          </cell>
          <cell r="G206">
            <v>0</v>
          </cell>
          <cell r="H206">
            <v>400</v>
          </cell>
          <cell r="I206">
            <v>2179</v>
          </cell>
        </row>
        <row r="207">
          <cell r="B207" t="str">
            <v>FG-CN2-0557</v>
          </cell>
          <cell r="C207" t="str">
            <v>E5.2</v>
          </cell>
          <cell r="D207" t="str">
            <v>HOLDER HANDLE UNDER (OLD)</v>
          </cell>
          <cell r="E207" t="str">
            <v>3XA-F3442-00</v>
          </cell>
          <cell r="F207">
            <v>693</v>
          </cell>
          <cell r="G207">
            <v>0</v>
          </cell>
          <cell r="H207">
            <v>200</v>
          </cell>
          <cell r="I207">
            <v>493</v>
          </cell>
        </row>
        <row r="208">
          <cell r="B208" t="str">
            <v>FG-CN2-0463</v>
          </cell>
          <cell r="C208" t="str">
            <v>E5.2</v>
          </cell>
          <cell r="D208" t="str">
            <v>BRKT. 1 (L) B9T</v>
          </cell>
          <cell r="E208" t="str">
            <v>B9T-F175T-00</v>
          </cell>
          <cell r="F208">
            <v>2637</v>
          </cell>
          <cell r="G208">
            <v>0</v>
          </cell>
          <cell r="H208">
            <v>400</v>
          </cell>
          <cell r="I208">
            <v>2237</v>
          </cell>
        </row>
        <row r="209">
          <cell r="B209" t="str">
            <v>FG-CN2-0384</v>
          </cell>
          <cell r="C209" t="str">
            <v>E5.2</v>
          </cell>
          <cell r="D209" t="str">
            <v>STEM HANDLE 2PV</v>
          </cell>
          <cell r="E209" t="str">
            <v>2PV-F6126-00</v>
          </cell>
          <cell r="F209">
            <v>1947</v>
          </cell>
          <cell r="G209">
            <v>0</v>
          </cell>
          <cell r="H209">
            <v>1000</v>
          </cell>
          <cell r="I209">
            <v>947</v>
          </cell>
        </row>
        <row r="210">
          <cell r="B210" t="str">
            <v>FG-CN2-0136</v>
          </cell>
          <cell r="C210" t="str">
            <v>E6.1</v>
          </cell>
          <cell r="D210" t="str">
            <v>REINF. 1 (BRKT. SIDE STAND) 2PH</v>
          </cell>
          <cell r="E210" t="str">
            <v>2PH-F146R-00</v>
          </cell>
          <cell r="F210">
            <v>2246</v>
          </cell>
          <cell r="G210">
            <v>0</v>
          </cell>
          <cell r="H210">
            <v>250</v>
          </cell>
          <cell r="I210">
            <v>1996</v>
          </cell>
        </row>
        <row r="211">
          <cell r="B211" t="str">
            <v>FG-CN2-0649</v>
          </cell>
          <cell r="C211" t="str">
            <v>E6.1</v>
          </cell>
          <cell r="D211" t="str">
            <v>BRKT. (BRK. SIDE STAND) 2PH</v>
          </cell>
          <cell r="E211" t="str">
            <v>2PH-F134V-00</v>
          </cell>
          <cell r="F211">
            <v>1183</v>
          </cell>
          <cell r="G211">
            <v>0</v>
          </cell>
          <cell r="H211">
            <v>0</v>
          </cell>
          <cell r="I211">
            <v>1183</v>
          </cell>
        </row>
        <row r="212">
          <cell r="B212" t="str">
            <v>FG-CN2-0468</v>
          </cell>
          <cell r="C212" t="str">
            <v>E6.1</v>
          </cell>
          <cell r="D212" t="str">
            <v>BRKT. BTRY BOX 1 B3M</v>
          </cell>
          <cell r="E212" t="str">
            <v>B3M-F1393-00</v>
          </cell>
          <cell r="F212">
            <v>502</v>
          </cell>
          <cell r="G212">
            <v>336</v>
          </cell>
          <cell r="H212">
            <v>600</v>
          </cell>
          <cell r="I212">
            <v>238</v>
          </cell>
        </row>
        <row r="213">
          <cell r="B213" t="str">
            <v>FG-CN2-0330</v>
          </cell>
          <cell r="C213" t="str">
            <v>E6.2</v>
          </cell>
          <cell r="D213" t="str">
            <v>STEM HANDLE B3F</v>
          </cell>
          <cell r="E213" t="str">
            <v>B3F-F6126-00</v>
          </cell>
          <cell r="F213">
            <v>1444</v>
          </cell>
          <cell r="G213">
            <v>2940</v>
          </cell>
          <cell r="H213">
            <v>1600</v>
          </cell>
          <cell r="I213">
            <v>2784</v>
          </cell>
        </row>
        <row r="214">
          <cell r="B214" t="str">
            <v>FG-CN2-0665</v>
          </cell>
          <cell r="C214" t="str">
            <v>F1.1</v>
          </cell>
          <cell r="D214" t="str">
            <v>STAY., 1 (STAY 1 FENDER) BEJ</v>
          </cell>
          <cell r="E214" t="str">
            <v>BEJF1587000080</v>
          </cell>
          <cell r="F214">
            <v>5484</v>
          </cell>
          <cell r="G214">
            <v>0</v>
          </cell>
          <cell r="H214">
            <v>3000</v>
          </cell>
          <cell r="I214">
            <v>2484</v>
          </cell>
        </row>
        <row r="215">
          <cell r="B215" t="str">
            <v>FG-CN2-0154</v>
          </cell>
          <cell r="C215" t="str">
            <v>F1.2</v>
          </cell>
          <cell r="D215" t="str">
            <v>BRKT. HANDLE COVER 2 B74</v>
          </cell>
          <cell r="E215" t="str">
            <v>B74-F6227-00</v>
          </cell>
          <cell r="F215">
            <v>7679</v>
          </cell>
          <cell r="G215">
            <v>0</v>
          </cell>
          <cell r="H215">
            <v>2000</v>
          </cell>
          <cell r="I215">
            <v>5679</v>
          </cell>
        </row>
        <row r="216">
          <cell r="B216" t="str">
            <v>FG-CN2-0192</v>
          </cell>
          <cell r="C216" t="str">
            <v>F1.2</v>
          </cell>
          <cell r="D216" t="str">
            <v>STAY (BRKT MAIN SWITCH) B74</v>
          </cell>
          <cell r="E216" t="str">
            <v>B74-137F-00</v>
          </cell>
          <cell r="F216">
            <v>5171</v>
          </cell>
          <cell r="G216">
            <v>0</v>
          </cell>
          <cell r="H216">
            <v>3000</v>
          </cell>
          <cell r="I216">
            <v>2171</v>
          </cell>
        </row>
        <row r="217">
          <cell r="B217" t="str">
            <v>FG-CN2-0099</v>
          </cell>
          <cell r="C217" t="str">
            <v>F1.2</v>
          </cell>
          <cell r="D217" t="str">
            <v>PLATE STEERING LOCK NO.2 XE6</v>
          </cell>
          <cell r="E217" t="str">
            <v>41131-12K000</v>
          </cell>
          <cell r="F217">
            <v>6450</v>
          </cell>
          <cell r="G217">
            <v>0</v>
          </cell>
          <cell r="H217">
            <v>2000</v>
          </cell>
          <cell r="I217">
            <v>4450</v>
          </cell>
        </row>
        <row r="218">
          <cell r="B218" t="str">
            <v>FG-CN2-0155</v>
          </cell>
          <cell r="C218" t="str">
            <v>F1.3</v>
          </cell>
          <cell r="D218" t="str">
            <v>BRKT. HANDLE COVER 3 B74</v>
          </cell>
          <cell r="E218" t="str">
            <v>B74-F6236-00</v>
          </cell>
          <cell r="F218">
            <v>2846</v>
          </cell>
          <cell r="G218">
            <v>0</v>
          </cell>
          <cell r="H218">
            <v>2000</v>
          </cell>
          <cell r="I218">
            <v>846</v>
          </cell>
        </row>
        <row r="219">
          <cell r="B219" t="str">
            <v>FG-CN2-0156</v>
          </cell>
          <cell r="C219" t="str">
            <v>F1.4</v>
          </cell>
          <cell r="D219" t="str">
            <v>BRKT. HANDLE COVER 4 B74</v>
          </cell>
          <cell r="E219" t="str">
            <v>B74-F6237-00</v>
          </cell>
          <cell r="F219">
            <v>2161</v>
          </cell>
          <cell r="G219">
            <v>0</v>
          </cell>
          <cell r="H219">
            <v>2000</v>
          </cell>
          <cell r="I219">
            <v>161</v>
          </cell>
        </row>
        <row r="220">
          <cell r="B220" t="str">
            <v>FG-CN2-0690</v>
          </cell>
          <cell r="C220" t="str">
            <v>F1.4</v>
          </cell>
          <cell r="D220" t="str">
            <v>BRKT HANDEL COVER 1 BEJ</v>
          </cell>
          <cell r="E220" t="str">
            <v>BEJF6226000080</v>
          </cell>
          <cell r="F220">
            <v>7501</v>
          </cell>
          <cell r="G220">
            <v>0</v>
          </cell>
          <cell r="H220">
            <v>2000</v>
          </cell>
          <cell r="I220">
            <v>5501</v>
          </cell>
        </row>
        <row r="221">
          <cell r="B221" t="str">
            <v>FG-CN2-0662</v>
          </cell>
          <cell r="C221" t="str">
            <v>F1.4</v>
          </cell>
          <cell r="D221" t="str">
            <v>STOPPER STEERING HEAD BEJ</v>
          </cell>
          <cell r="E221" t="str">
            <v>BEJ131A000080</v>
          </cell>
          <cell r="F221">
            <v>9402</v>
          </cell>
          <cell r="G221">
            <v>6000</v>
          </cell>
          <cell r="H221">
            <v>10000</v>
          </cell>
          <cell r="I221">
            <v>5402</v>
          </cell>
        </row>
        <row r="222">
          <cell r="B222" t="str">
            <v>FG-CN2-0173</v>
          </cell>
          <cell r="C222" t="str">
            <v>F2.1</v>
          </cell>
          <cell r="D222" t="str">
            <v>REINF. R (BRKT. MAIN STAND) B74</v>
          </cell>
          <cell r="E222" t="str">
            <v>B74-F1219-00</v>
          </cell>
          <cell r="F222">
            <v>2856</v>
          </cell>
          <cell r="G222">
            <v>0</v>
          </cell>
          <cell r="H222">
            <v>2000</v>
          </cell>
          <cell r="I222">
            <v>856</v>
          </cell>
        </row>
        <row r="223">
          <cell r="B223" t="str">
            <v>FG-CN2-0520</v>
          </cell>
          <cell r="C223" t="str">
            <v>F2.1</v>
          </cell>
          <cell r="D223" t="str">
            <v>BRKT ENGINE RH</v>
          </cell>
          <cell r="E223" t="str">
            <v>32190-0792</v>
          </cell>
          <cell r="F223">
            <v>1660</v>
          </cell>
          <cell r="G223">
            <v>0</v>
          </cell>
          <cell r="H223">
            <v>400</v>
          </cell>
          <cell r="I223">
            <v>1260</v>
          </cell>
        </row>
        <row r="224">
          <cell r="B224" t="str">
            <v>FG-CN2-0104</v>
          </cell>
          <cell r="C224" t="str">
            <v>F2.1</v>
          </cell>
          <cell r="D224" t="str">
            <v>REINF. FRAME RR (RH)</v>
          </cell>
          <cell r="E224" t="str">
            <v>31B-F1224-00</v>
          </cell>
          <cell r="F224">
            <v>3560</v>
          </cell>
          <cell r="G224">
            <v>0</v>
          </cell>
          <cell r="H224">
            <v>1000</v>
          </cell>
          <cell r="I224">
            <v>2560</v>
          </cell>
        </row>
        <row r="225">
          <cell r="B225" t="str">
            <v>FG-CN2-0515</v>
          </cell>
          <cell r="C225" t="str">
            <v>F2.2</v>
          </cell>
          <cell r="D225" t="str">
            <v>STAY. 1 BX9</v>
          </cell>
          <cell r="E225" t="str">
            <v>BX9-E5544-00</v>
          </cell>
          <cell r="F225">
            <v>4577</v>
          </cell>
          <cell r="G225">
            <v>520</v>
          </cell>
          <cell r="H225">
            <v>4500</v>
          </cell>
          <cell r="I225">
            <v>597</v>
          </cell>
        </row>
        <row r="226">
          <cell r="B226" t="str">
            <v>FG-CN2-0110</v>
          </cell>
          <cell r="C226" t="str">
            <v>F2.2</v>
          </cell>
          <cell r="D226" t="str">
            <v>PLATE STEERING LOCK FU</v>
          </cell>
          <cell r="E226" t="str">
            <v>41131-25G00</v>
          </cell>
          <cell r="F226">
            <v>2273</v>
          </cell>
          <cell r="G226">
            <v>0</v>
          </cell>
          <cell r="H226">
            <v>2000</v>
          </cell>
          <cell r="I226">
            <v>273</v>
          </cell>
        </row>
        <row r="227">
          <cell r="B227" t="str">
            <v>FG-CN2-0667</v>
          </cell>
          <cell r="C227" t="str">
            <v>F2.3</v>
          </cell>
          <cell r="D227" t="str">
            <v xml:space="preserve">PIPE (BRKT SWITCH BEJ) BEJ </v>
          </cell>
          <cell r="E227" t="str">
            <v>BEJ131A000080</v>
          </cell>
          <cell r="F227">
            <v>2962</v>
          </cell>
          <cell r="G227">
            <v>1400</v>
          </cell>
          <cell r="H227">
            <v>3000</v>
          </cell>
          <cell r="I227">
            <v>1362</v>
          </cell>
        </row>
        <row r="228">
          <cell r="B228" t="str">
            <v>FG-CN2-0225</v>
          </cell>
          <cell r="C228" t="str">
            <v>F2.4</v>
          </cell>
          <cell r="D228" t="str">
            <v>PLATE 2 WIRE HOLDER 2WD</v>
          </cell>
          <cell r="E228" t="str">
            <v>2WD-F3319-00-2</v>
          </cell>
          <cell r="F228">
            <v>2250</v>
          </cell>
          <cell r="G228">
            <v>0</v>
          </cell>
          <cell r="H228">
            <v>1000</v>
          </cell>
          <cell r="I228">
            <v>1250</v>
          </cell>
        </row>
        <row r="229">
          <cell r="B229" t="str">
            <v>FG-CN2-0381</v>
          </cell>
          <cell r="C229" t="str">
            <v>F2.4</v>
          </cell>
          <cell r="D229" t="str">
            <v>HOLDER BRAKE HOSE 4 B5L</v>
          </cell>
          <cell r="E229" t="str">
            <v>B5L-F587A-00-00-80</v>
          </cell>
          <cell r="F229">
            <v>5392</v>
          </cell>
          <cell r="G229">
            <v>0</v>
          </cell>
          <cell r="H229">
            <v>1000</v>
          </cell>
          <cell r="I229">
            <v>4392</v>
          </cell>
        </row>
        <row r="230">
          <cell r="B230" t="str">
            <v>FG-CN2-0691</v>
          </cell>
          <cell r="C230" t="str">
            <v>F2.5</v>
          </cell>
          <cell r="D230" t="str">
            <v>BRKT HANDEL COVER 2 BEJ</v>
          </cell>
          <cell r="E230" t="str">
            <v>BEJF6227000080</v>
          </cell>
          <cell r="F230">
            <v>5430</v>
          </cell>
          <cell r="G230">
            <v>0</v>
          </cell>
          <cell r="H230">
            <v>2000</v>
          </cell>
          <cell r="I230">
            <v>3430</v>
          </cell>
        </row>
        <row r="231">
          <cell r="B231" t="str">
            <v>FG-CN2-0495</v>
          </cell>
          <cell r="C231" t="str">
            <v>F3.1</v>
          </cell>
          <cell r="D231" t="str">
            <v>STAY SIDE COVER 2 B3M</v>
          </cell>
          <cell r="E231" t="str">
            <v>B3M-F1322-00</v>
          </cell>
          <cell r="F231">
            <v>600</v>
          </cell>
          <cell r="G231">
            <v>2664</v>
          </cell>
          <cell r="H231">
            <v>800</v>
          </cell>
          <cell r="I231">
            <v>2464</v>
          </cell>
        </row>
        <row r="232">
          <cell r="B232" t="str">
            <v>FG-CN2-0494</v>
          </cell>
          <cell r="C232" t="str">
            <v>F3.2</v>
          </cell>
          <cell r="D232" t="str">
            <v>STAY SIDE COVER 1 B3M</v>
          </cell>
          <cell r="E232" t="str">
            <v>FG-CN2-0494</v>
          </cell>
          <cell r="F232">
            <v>2440</v>
          </cell>
          <cell r="G232">
            <v>600</v>
          </cell>
          <cell r="H232">
            <v>800</v>
          </cell>
          <cell r="I232">
            <v>2240</v>
          </cell>
        </row>
        <row r="233">
          <cell r="B233" t="str">
            <v>FG-CN2-0101</v>
          </cell>
          <cell r="C233" t="str">
            <v>F3.3</v>
          </cell>
          <cell r="D233" t="str">
            <v>PLATE (4) 2WD</v>
          </cell>
          <cell r="E233" t="str">
            <v>2WD-F175T-00</v>
          </cell>
          <cell r="F233">
            <v>1200</v>
          </cell>
          <cell r="G233">
            <v>0</v>
          </cell>
          <cell r="H233">
            <v>1000</v>
          </cell>
          <cell r="I233">
            <v>200</v>
          </cell>
        </row>
        <row r="234">
          <cell r="B234" t="str">
            <v>FG-CN2-0519</v>
          </cell>
          <cell r="C234" t="str">
            <v>F3.3</v>
          </cell>
          <cell r="D234" t="str">
            <v>BRKT ENGINE LH</v>
          </cell>
          <cell r="E234" t="str">
            <v>32190-0791</v>
          </cell>
          <cell r="F234">
            <v>1755</v>
          </cell>
          <cell r="G234">
            <v>0</v>
          </cell>
          <cell r="H234">
            <v>400</v>
          </cell>
          <cell r="I234">
            <v>1355</v>
          </cell>
        </row>
        <row r="235">
          <cell r="B235" t="str">
            <v>FG-CN2-0594</v>
          </cell>
          <cell r="C235" t="str">
            <v>F3.3</v>
          </cell>
          <cell r="D235" t="str">
            <v>BRKT., 3  ( BRKT. SIDE STAND ) B5D</v>
          </cell>
          <cell r="E235" t="str">
            <v>B5D-F141F-00</v>
          </cell>
          <cell r="F235">
            <v>1343</v>
          </cell>
          <cell r="G235">
            <v>3598</v>
          </cell>
          <cell r="H235">
            <v>2343</v>
          </cell>
          <cell r="I235">
            <v>2598</v>
          </cell>
        </row>
        <row r="236">
          <cell r="B236" t="str">
            <v>FG-CN2-0616</v>
          </cell>
          <cell r="C236" t="str">
            <v>F3.4</v>
          </cell>
          <cell r="D236" t="str">
            <v>BRKT. HANDLE COVER 3 B3W</v>
          </cell>
          <cell r="E236" t="str">
            <v>B3W-F6226-00</v>
          </cell>
          <cell r="F236">
            <v>3114</v>
          </cell>
          <cell r="G236">
            <v>0</v>
          </cell>
          <cell r="H236">
            <v>1000</v>
          </cell>
          <cell r="I236">
            <v>2114</v>
          </cell>
        </row>
        <row r="237">
          <cell r="B237" t="str">
            <v>FG-CN2-0077</v>
          </cell>
          <cell r="C237" t="str">
            <v>F3.5</v>
          </cell>
          <cell r="D237" t="str">
            <v>BRKT. HANDLE 3, 2PH</v>
          </cell>
          <cell r="E237" t="str">
            <v>2PH-F622A-00</v>
          </cell>
          <cell r="F237">
            <v>5939</v>
          </cell>
          <cell r="G237">
            <v>3300</v>
          </cell>
          <cell r="H237">
            <v>3000</v>
          </cell>
          <cell r="I237">
            <v>6239</v>
          </cell>
        </row>
        <row r="238">
          <cell r="B238" t="str">
            <v>FG-CN2-0592</v>
          </cell>
          <cell r="C238" t="str">
            <v>F4.1</v>
          </cell>
          <cell r="D238" t="str">
            <v>GUSSET RCU UP.</v>
          </cell>
          <cell r="E238" t="str">
            <v>32170-2346</v>
          </cell>
          <cell r="F238">
            <v>150</v>
          </cell>
          <cell r="G238">
            <v>0</v>
          </cell>
          <cell r="H238">
            <v>0</v>
          </cell>
          <cell r="I238">
            <v>150</v>
          </cell>
        </row>
        <row r="239">
          <cell r="B239" t="str">
            <v>FG-CN2-0591</v>
          </cell>
          <cell r="C239" t="str">
            <v>F4.1</v>
          </cell>
          <cell r="D239" t="str">
            <v>BRKT SIDE STAND B5D</v>
          </cell>
          <cell r="E239" t="str">
            <v>B5D-F134V-00</v>
          </cell>
          <cell r="F239">
            <v>1610</v>
          </cell>
          <cell r="G239">
            <v>1369</v>
          </cell>
          <cell r="H239">
            <v>1500</v>
          </cell>
          <cell r="I239">
            <v>1479</v>
          </cell>
        </row>
        <row r="240">
          <cell r="B240" t="str">
            <v>FG-CN2-0465</v>
          </cell>
          <cell r="C240" t="str">
            <v>F4.2</v>
          </cell>
          <cell r="D240" t="str">
            <v>BRKT. 3 B9T</v>
          </cell>
          <cell r="E240" t="str">
            <v>B9T-F175T-00</v>
          </cell>
          <cell r="F240">
            <v>1007</v>
          </cell>
          <cell r="G240">
            <v>0</v>
          </cell>
          <cell r="H240">
            <v>400</v>
          </cell>
          <cell r="I240">
            <v>607</v>
          </cell>
        </row>
        <row r="241">
          <cell r="B241" t="str">
            <v>FG-CN2-0503</v>
          </cell>
          <cell r="C241" t="str">
            <v>F4.3</v>
          </cell>
          <cell r="D241" t="str">
            <v>PLATE 3 WIRE HOLDER B6W</v>
          </cell>
          <cell r="E241" t="str">
            <v>B6W-F3319-00</v>
          </cell>
          <cell r="F241">
            <v>1876</v>
          </cell>
          <cell r="G241">
            <v>0</v>
          </cell>
          <cell r="H241">
            <v>1000</v>
          </cell>
          <cell r="I241">
            <v>876</v>
          </cell>
        </row>
        <row r="242">
          <cell r="B242" t="str">
            <v>FG-CN2-0689</v>
          </cell>
          <cell r="C242" t="str">
            <v>F4.3</v>
          </cell>
          <cell r="D242" t="str">
            <v>BRKT 2PV</v>
          </cell>
          <cell r="E242" t="str">
            <v>2PV-F612E-00</v>
          </cell>
          <cell r="F242">
            <v>13500</v>
          </cell>
          <cell r="G242">
            <v>0</v>
          </cell>
          <cell r="H242">
            <v>0</v>
          </cell>
          <cell r="I242">
            <v>13500</v>
          </cell>
        </row>
        <row r="243">
          <cell r="B243" t="str">
            <v>FG-CN2-0466</v>
          </cell>
          <cell r="C243" t="str">
            <v>F5.1</v>
          </cell>
          <cell r="D243" t="str">
            <v>BRKT. 4 B9T</v>
          </cell>
          <cell r="E243" t="str">
            <v>B9T-F175U-00</v>
          </cell>
          <cell r="F243">
            <v>741</v>
          </cell>
          <cell r="G243">
            <v>0</v>
          </cell>
          <cell r="H243">
            <v>400</v>
          </cell>
          <cell r="I243">
            <v>341</v>
          </cell>
        </row>
        <row r="244">
          <cell r="B244" t="str">
            <v>FG-CN2-0385</v>
          </cell>
          <cell r="C244" t="str">
            <v>F5.2</v>
          </cell>
          <cell r="D244" t="str">
            <v>REINFORCE 2PV</v>
          </cell>
          <cell r="E244" t="str">
            <v>2PV-F6238-00</v>
          </cell>
          <cell r="F244">
            <v>3084</v>
          </cell>
          <cell r="G244">
            <v>0</v>
          </cell>
          <cell r="H244">
            <v>1000</v>
          </cell>
          <cell r="I244">
            <v>2084</v>
          </cell>
        </row>
        <row r="245">
          <cell r="B245" t="str">
            <v>FG-CN2-0447</v>
          </cell>
          <cell r="C245" t="str">
            <v>F5.3</v>
          </cell>
          <cell r="D245" t="str">
            <v>STAY. ENGINE PROTECTOR 1 B3M</v>
          </cell>
          <cell r="E245" t="str">
            <v>B3M-F149F-00</v>
          </cell>
          <cell r="F245">
            <v>2824</v>
          </cell>
          <cell r="G245">
            <v>0</v>
          </cell>
          <cell r="H245">
            <v>600</v>
          </cell>
          <cell r="I245">
            <v>2224</v>
          </cell>
        </row>
        <row r="246">
          <cell r="B246" t="str">
            <v>FG-CN2-0545</v>
          </cell>
          <cell r="C246" t="str">
            <v>F5.4</v>
          </cell>
          <cell r="D246" t="str">
            <v>BRKT.1 ( BRKT.RR CUSHION 1) 1WD</v>
          </cell>
          <cell r="E246" t="str">
            <v>1WD-F138K-00</v>
          </cell>
          <cell r="F246">
            <v>2419</v>
          </cell>
          <cell r="G246">
            <v>0</v>
          </cell>
          <cell r="H246">
            <v>1000</v>
          </cell>
          <cell r="I246">
            <v>1419</v>
          </cell>
        </row>
        <row r="247">
          <cell r="B247" t="str">
            <v>FG-CN2-0446</v>
          </cell>
          <cell r="C247" t="str">
            <v>F5.4</v>
          </cell>
          <cell r="D247" t="str">
            <v>REINF., 2 B3M (R)</v>
          </cell>
          <cell r="E247" t="str">
            <v>B3M-F146T-00</v>
          </cell>
          <cell r="F247">
            <v>3000</v>
          </cell>
          <cell r="G247">
            <v>0</v>
          </cell>
          <cell r="H247">
            <v>500</v>
          </cell>
          <cell r="I247">
            <v>2500</v>
          </cell>
        </row>
        <row r="248">
          <cell r="B248" t="str">
            <v>FG-CN2-0524</v>
          </cell>
          <cell r="C248" t="str">
            <v>F6.1</v>
          </cell>
          <cell r="D248" t="str">
            <v>PLATE 2614</v>
          </cell>
          <cell r="E248" t="str">
            <v>13272-2614</v>
          </cell>
          <cell r="F248">
            <v>4209</v>
          </cell>
          <cell r="G248">
            <v>0</v>
          </cell>
          <cell r="H248">
            <v>3000</v>
          </cell>
          <cell r="I248">
            <v>1209</v>
          </cell>
        </row>
        <row r="249">
          <cell r="B249" t="str">
            <v>FG-CN2-0613</v>
          </cell>
          <cell r="C249" t="str">
            <v>F6.2</v>
          </cell>
          <cell r="D249" t="str">
            <v>BRKT. ENG HARN MT 72R10</v>
          </cell>
          <cell r="E249" t="str">
            <v>36651-72R10</v>
          </cell>
          <cell r="F249">
            <v>800</v>
          </cell>
          <cell r="G249">
            <v>2071</v>
          </cell>
          <cell r="H249">
            <v>1000</v>
          </cell>
          <cell r="I249">
            <v>1871</v>
          </cell>
        </row>
        <row r="250">
          <cell r="B250" t="str">
            <v>FG-CN2-0567</v>
          </cell>
          <cell r="C250" t="str">
            <v>F6.2</v>
          </cell>
          <cell r="D250" t="str">
            <v>BRKT. 2406 ( STAY COMP 0697 )</v>
          </cell>
          <cell r="E250" t="str">
            <v>11057-2405</v>
          </cell>
          <cell r="F250">
            <v>3700</v>
          </cell>
          <cell r="G250">
            <v>0</v>
          </cell>
          <cell r="H250">
            <v>0</v>
          </cell>
          <cell r="I250">
            <v>3700</v>
          </cell>
        </row>
        <row r="251">
          <cell r="B251" t="str">
            <v>FG-CN2-0461</v>
          </cell>
          <cell r="C251" t="str">
            <v>F6.3</v>
          </cell>
          <cell r="D251" t="str">
            <v>BRKT. RR FENDER BBS</v>
          </cell>
          <cell r="E251" t="str">
            <v>BBS-F1261-00</v>
          </cell>
          <cell r="F251">
            <v>624</v>
          </cell>
          <cell r="G251">
            <v>0</v>
          </cell>
          <cell r="H251">
            <v>200</v>
          </cell>
          <cell r="I251">
            <v>424</v>
          </cell>
        </row>
        <row r="252">
          <cell r="B252" t="str">
            <v>FG-CN2-0444</v>
          </cell>
          <cell r="C252" t="str">
            <v>F6.4</v>
          </cell>
          <cell r="D252" t="str">
            <v>STAY. RELAY</v>
          </cell>
          <cell r="E252" t="str">
            <v>B3M-F117J-00</v>
          </cell>
          <cell r="F252">
            <v>2039</v>
          </cell>
          <cell r="G252">
            <v>0</v>
          </cell>
          <cell r="H252">
            <v>600</v>
          </cell>
          <cell r="I252">
            <v>1439</v>
          </cell>
        </row>
        <row r="253">
          <cell r="B253" t="str">
            <v>FG-CN2-0363</v>
          </cell>
          <cell r="C253" t="str">
            <v>F6.6</v>
          </cell>
          <cell r="D253" t="str">
            <v>BRKT. B4D ( 4867 GEDE )</v>
          </cell>
          <cell r="E253" t="str">
            <v>B4D-E4867-00</v>
          </cell>
          <cell r="F253">
            <v>3800</v>
          </cell>
          <cell r="G253">
            <v>0</v>
          </cell>
          <cell r="H253">
            <v>0</v>
          </cell>
          <cell r="I253">
            <v>3800</v>
          </cell>
        </row>
        <row r="254">
          <cell r="B254" t="str">
            <v>FG-CN2-0388</v>
          </cell>
          <cell r="C254" t="str">
            <v>F6.6</v>
          </cell>
          <cell r="D254" t="str">
            <v>BRKT HANDLE 2PV (HDL COMP 2PV)</v>
          </cell>
          <cell r="E254" t="str">
            <v>2PV-F612E-10</v>
          </cell>
          <cell r="F254">
            <v>3700</v>
          </cell>
          <cell r="G254">
            <v>0</v>
          </cell>
          <cell r="H254">
            <v>1000</v>
          </cell>
          <cell r="I254">
            <v>2700</v>
          </cell>
        </row>
        <row r="255">
          <cell r="B255" t="str">
            <v>FG-CN2-0677</v>
          </cell>
          <cell r="C255" t="str">
            <v>G1.1</v>
          </cell>
          <cell r="D255" t="str">
            <v xml:space="preserve">REINF (HANDLE COMP) BEJ </v>
          </cell>
          <cell r="E255" t="str">
            <v>BEJF6238000080</v>
          </cell>
          <cell r="F255">
            <v>2000</v>
          </cell>
          <cell r="G255">
            <v>0</v>
          </cell>
          <cell r="H255">
            <v>1750</v>
          </cell>
          <cell r="I255">
            <v>250</v>
          </cell>
        </row>
        <row r="256">
          <cell r="B256" t="str">
            <v>FG-CN2-0680</v>
          </cell>
          <cell r="C256" t="str">
            <v>G1.2</v>
          </cell>
          <cell r="D256" t="str">
            <v>REINF 1 (BRKT SIDE STAND) BEJ</v>
          </cell>
          <cell r="E256" t="str">
            <v>BEJF1453000080</v>
          </cell>
          <cell r="F256">
            <v>3738</v>
          </cell>
          <cell r="G256">
            <v>216</v>
          </cell>
          <cell r="H256">
            <v>2500</v>
          </cell>
          <cell r="I256">
            <v>1454</v>
          </cell>
        </row>
        <row r="257">
          <cell r="B257" t="str">
            <v>FG-CN2-0697</v>
          </cell>
          <cell r="C257" t="str">
            <v>G2.1</v>
          </cell>
          <cell r="D257" t="str">
            <v>REINF HANDEL COMP, B3W</v>
          </cell>
          <cell r="E257" t="str">
            <v>B3W-F611000080</v>
          </cell>
          <cell r="F257">
            <v>3500</v>
          </cell>
          <cell r="G257">
            <v>0</v>
          </cell>
          <cell r="H257">
            <v>1000</v>
          </cell>
          <cell r="I257">
            <v>2500</v>
          </cell>
        </row>
        <row r="258">
          <cell r="B258" t="str">
            <v>FG-CN2-0695</v>
          </cell>
          <cell r="C258" t="str">
            <v>G2.2</v>
          </cell>
          <cell r="D258" t="str">
            <v>BRKT., 1 ( BRKT ENG 2 ) BEJ</v>
          </cell>
          <cell r="E258" t="str">
            <v>BEJ-F141E-00</v>
          </cell>
          <cell r="F258">
            <v>2881</v>
          </cell>
          <cell r="G258">
            <v>0</v>
          </cell>
          <cell r="H258">
            <v>2750</v>
          </cell>
          <cell r="I258">
            <v>131</v>
          </cell>
        </row>
        <row r="259">
          <cell r="B259" t="str">
            <v>FG-CN2-0542</v>
          </cell>
          <cell r="C259" t="str">
            <v>G3.1</v>
          </cell>
          <cell r="D259" t="str">
            <v>Brkt Seat 2 B74</v>
          </cell>
          <cell r="E259" t="str">
            <v>B74-F1342-00</v>
          </cell>
          <cell r="F259">
            <v>4434</v>
          </cell>
          <cell r="G259">
            <v>0</v>
          </cell>
          <cell r="H259">
            <v>1500</v>
          </cell>
          <cell r="I259">
            <v>2934</v>
          </cell>
        </row>
        <row r="260">
          <cell r="B260" t="str">
            <v>FG-CN2-0239</v>
          </cell>
          <cell r="C260" t="str">
            <v>G3.1</v>
          </cell>
          <cell r="D260" t="str">
            <v>REINF SEAT BRKT (B. SEAT 1) B74</v>
          </cell>
          <cell r="E260" t="str">
            <v>B74-F1213-00</v>
          </cell>
          <cell r="F260">
            <v>900</v>
          </cell>
          <cell r="G260">
            <v>3016</v>
          </cell>
          <cell r="H260">
            <v>2400</v>
          </cell>
          <cell r="I260">
            <v>1516</v>
          </cell>
        </row>
        <row r="261">
          <cell r="B261" t="str">
            <v>FG-CN2-0593</v>
          </cell>
          <cell r="C261" t="str">
            <v>G3.2</v>
          </cell>
          <cell r="D261" t="str">
            <v>REINF., 1  ( BRKT. SIDE STAND ) B5D</v>
          </cell>
          <cell r="E261" t="str">
            <v>B5D-F146R-00</v>
          </cell>
          <cell r="F261">
            <v>884</v>
          </cell>
          <cell r="G261">
            <v>3940</v>
          </cell>
          <cell r="H261">
            <v>1284</v>
          </cell>
          <cell r="I261">
            <v>3540</v>
          </cell>
        </row>
        <row r="262">
          <cell r="B262" t="str">
            <v>FG-CN2-0501</v>
          </cell>
          <cell r="C262" t="str">
            <v>G4.1</v>
          </cell>
          <cell r="D262" t="str">
            <v>PLATE (1) 2WD</v>
          </cell>
          <cell r="E262" t="str">
            <v>2WD</v>
          </cell>
          <cell r="F262">
            <v>1942</v>
          </cell>
          <cell r="G262">
            <v>1750</v>
          </cell>
          <cell r="H262">
            <v>1100</v>
          </cell>
          <cell r="I262">
            <v>2592</v>
          </cell>
        </row>
        <row r="263">
          <cell r="B263" t="str">
            <v>FG-CN2-0546</v>
          </cell>
          <cell r="C263" t="str">
            <v>G4.1</v>
          </cell>
          <cell r="D263" t="str">
            <v xml:space="preserve">BRKT 1  BK6 </v>
          </cell>
          <cell r="E263" t="str">
            <v>BK6-F412Y-00</v>
          </cell>
          <cell r="F263">
            <v>1968</v>
          </cell>
          <cell r="G263">
            <v>0</v>
          </cell>
          <cell r="H263">
            <v>0</v>
          </cell>
          <cell r="I263">
            <v>1968</v>
          </cell>
        </row>
        <row r="264">
          <cell r="B264" t="str">
            <v>FG-CN2-0300</v>
          </cell>
          <cell r="C264" t="str">
            <v>G4.1</v>
          </cell>
          <cell r="D264" t="str">
            <v>BRACKET LEG SHIELD</v>
          </cell>
          <cell r="E264" t="str">
            <v>12053-0208A</v>
          </cell>
          <cell r="F264">
            <v>80</v>
          </cell>
          <cell r="G264">
            <v>820</v>
          </cell>
          <cell r="H264">
            <v>500</v>
          </cell>
          <cell r="I264">
            <v>400</v>
          </cell>
        </row>
        <row r="265">
          <cell r="B265" t="str">
            <v>FG-CN2-0528</v>
          </cell>
          <cell r="C265" t="str">
            <v>G4.2</v>
          </cell>
          <cell r="D265" t="str">
            <v>GUIDE CHAIN 0208A</v>
          </cell>
          <cell r="E265" t="str">
            <v>12053-0208A</v>
          </cell>
          <cell r="F265">
            <v>5050</v>
          </cell>
          <cell r="G265">
            <v>0</v>
          </cell>
          <cell r="H265">
            <v>500</v>
          </cell>
          <cell r="I265">
            <v>4550</v>
          </cell>
        </row>
        <row r="266">
          <cell r="B266" t="str">
            <v>FG-CN2-0348</v>
          </cell>
          <cell r="C266" t="str">
            <v>G4.2</v>
          </cell>
          <cell r="D266" t="str">
            <v>BRKT. SEAT 1 B8D</v>
          </cell>
          <cell r="E266" t="str">
            <v>B8D-F1341-00-00-80</v>
          </cell>
          <cell r="F266">
            <v>1993</v>
          </cell>
          <cell r="G266">
            <v>0</v>
          </cell>
          <cell r="H266">
            <v>500</v>
          </cell>
          <cell r="I266">
            <v>1493</v>
          </cell>
        </row>
        <row r="267">
          <cell r="B267" t="str">
            <v>FG-CN2-0087</v>
          </cell>
          <cell r="C267" t="str">
            <v>G4.2</v>
          </cell>
          <cell r="D267" t="str">
            <v>REINF. PILLION FOOTREST PLATE</v>
          </cell>
          <cell r="E267" t="str">
            <v>41664-40J00</v>
          </cell>
          <cell r="F267">
            <v>1820</v>
          </cell>
          <cell r="G267">
            <v>0</v>
          </cell>
          <cell r="H267">
            <v>500</v>
          </cell>
          <cell r="I267">
            <v>1320</v>
          </cell>
        </row>
        <row r="268">
          <cell r="B268" t="str">
            <v>FG-CN2-0353</v>
          </cell>
          <cell r="C268" t="str">
            <v>G5.1</v>
          </cell>
          <cell r="D268" t="str">
            <v>STAY FUEL TANK 4 B8D</v>
          </cell>
          <cell r="E268" t="str">
            <v>B8D-F4118-00</v>
          </cell>
          <cell r="F268">
            <v>2313</v>
          </cell>
          <cell r="G268">
            <v>0</v>
          </cell>
          <cell r="H268">
            <v>500</v>
          </cell>
          <cell r="I268">
            <v>1813</v>
          </cell>
        </row>
        <row r="269">
          <cell r="B269" t="str">
            <v>FG-CN2-0159</v>
          </cell>
          <cell r="C269" t="str">
            <v>G5.1</v>
          </cell>
          <cell r="D269" t="str">
            <v>REINF. PROP STAND 43</v>
          </cell>
          <cell r="E269" t="str">
            <v>41843-23K00</v>
          </cell>
          <cell r="F269">
            <v>1279</v>
          </cell>
          <cell r="G269">
            <v>0</v>
          </cell>
          <cell r="H269">
            <v>300</v>
          </cell>
          <cell r="I269">
            <v>979</v>
          </cell>
        </row>
        <row r="270">
          <cell r="B270" t="str">
            <v>FG-CN2-0525</v>
          </cell>
          <cell r="C270" t="str">
            <v>G5.2</v>
          </cell>
          <cell r="D270" t="str">
            <v>PLATE 2616</v>
          </cell>
          <cell r="E270" t="str">
            <v>KP-KMI-0210-PL / 132</v>
          </cell>
          <cell r="F270">
            <v>1707</v>
          </cell>
          <cell r="G270">
            <v>0</v>
          </cell>
          <cell r="H270">
            <v>500</v>
          </cell>
          <cell r="I270">
            <v>1207</v>
          </cell>
        </row>
        <row r="271">
          <cell r="B271" t="str">
            <v>FG-CN2-0116</v>
          </cell>
          <cell r="C271" t="str">
            <v>G5.2</v>
          </cell>
          <cell r="D271" t="str">
            <v>STAY STOPPER (BRKT ENG 1) B65</v>
          </cell>
          <cell r="E271" t="str">
            <v>B65-F149E-00</v>
          </cell>
          <cell r="F271">
            <v>6668</v>
          </cell>
          <cell r="G271">
            <v>0</v>
          </cell>
          <cell r="H271">
            <v>0</v>
          </cell>
          <cell r="I271">
            <v>6668</v>
          </cell>
        </row>
        <row r="272">
          <cell r="B272" t="str">
            <v>FG-CN2-0195</v>
          </cell>
          <cell r="C272" t="str">
            <v>G5.3</v>
          </cell>
          <cell r="D272" t="str">
            <v>BRKT. 2MS</v>
          </cell>
          <cell r="E272" t="str">
            <v>2MS-F419F-00</v>
          </cell>
          <cell r="F272">
            <v>6301</v>
          </cell>
          <cell r="G272">
            <v>0</v>
          </cell>
          <cell r="H272">
            <v>600</v>
          </cell>
          <cell r="I272">
            <v>5701</v>
          </cell>
        </row>
        <row r="273">
          <cell r="B273" t="str">
            <v>FG-CN2-0572</v>
          </cell>
          <cell r="C273" t="str">
            <v>G5.4</v>
          </cell>
          <cell r="D273" t="str">
            <v xml:space="preserve">BRKT. 2331 </v>
          </cell>
          <cell r="E273" t="str">
            <v>11057-2331</v>
          </cell>
          <cell r="F273">
            <v>742</v>
          </cell>
          <cell r="G273">
            <v>0</v>
          </cell>
          <cell r="H273">
            <v>500</v>
          </cell>
          <cell r="I273">
            <v>242</v>
          </cell>
        </row>
        <row r="274">
          <cell r="B274" t="str">
            <v>FG-CN2-0238</v>
          </cell>
          <cell r="C274" t="str">
            <v>G5.4</v>
          </cell>
          <cell r="D274" t="str">
            <v>REINF. CUSHION</v>
          </cell>
          <cell r="E274" t="str">
            <v>41386-23K00</v>
          </cell>
          <cell r="F274">
            <v>1020</v>
          </cell>
          <cell r="G274">
            <v>0</v>
          </cell>
          <cell r="H274">
            <v>300</v>
          </cell>
          <cell r="I274">
            <v>720</v>
          </cell>
        </row>
        <row r="275">
          <cell r="B275" t="str">
            <v>FG-CN2-0339</v>
          </cell>
          <cell r="C275" t="str">
            <v>G5.4</v>
          </cell>
          <cell r="D275" t="str">
            <v>STAY SIDE COVER 2  1WD NEW</v>
          </cell>
          <cell r="E275" t="str">
            <v>1WD-F1322-01-00-80</v>
          </cell>
          <cell r="F275">
            <v>2333</v>
          </cell>
          <cell r="G275">
            <v>0</v>
          </cell>
          <cell r="H275">
            <v>1000</v>
          </cell>
          <cell r="I275">
            <v>1333</v>
          </cell>
        </row>
        <row r="276">
          <cell r="B276" t="str">
            <v>FG-CN2-0445</v>
          </cell>
          <cell r="C276" t="str">
            <v>G5.4</v>
          </cell>
          <cell r="D276" t="str">
            <v>REINF., 1 B3M (L)</v>
          </cell>
          <cell r="E276" t="str">
            <v>B3M-F146R-00</v>
          </cell>
          <cell r="F276">
            <v>3435</v>
          </cell>
          <cell r="G276">
            <v>0</v>
          </cell>
          <cell r="H276">
            <v>200</v>
          </cell>
          <cell r="I276">
            <v>3235</v>
          </cell>
        </row>
        <row r="277">
          <cell r="B277" t="str">
            <v>FG-CN2-0055</v>
          </cell>
          <cell r="C277" t="str">
            <v>G5.4</v>
          </cell>
          <cell r="D277" t="str">
            <v>PLATE CENTER STAND FOOT</v>
          </cell>
          <cell r="E277" t="str">
            <v>42181-33G10</v>
          </cell>
          <cell r="F277">
            <v>3900</v>
          </cell>
          <cell r="G277">
            <v>0</v>
          </cell>
          <cell r="H277">
            <v>0</v>
          </cell>
          <cell r="I277">
            <v>3900</v>
          </cell>
        </row>
        <row r="278">
          <cell r="B278" t="str">
            <v>FG-CN2-0571</v>
          </cell>
          <cell r="C278" t="str">
            <v>G6.1</v>
          </cell>
          <cell r="D278" t="str">
            <v>PLATE ( ADJUSTER CHAIN ) 2713</v>
          </cell>
          <cell r="E278" t="str">
            <v>13272-2703</v>
          </cell>
          <cell r="F278">
            <v>1187</v>
          </cell>
          <cell r="G278">
            <v>0</v>
          </cell>
          <cell r="H278">
            <v>500</v>
          </cell>
          <cell r="I278">
            <v>687</v>
          </cell>
        </row>
        <row r="279">
          <cell r="B279" t="str">
            <v>FG-CN2-0139</v>
          </cell>
          <cell r="C279" t="str">
            <v>G6.2</v>
          </cell>
          <cell r="D279" t="str">
            <v>PLATE (3) 2WD</v>
          </cell>
          <cell r="E279" t="str">
            <v>2WD-F175T-03</v>
          </cell>
          <cell r="F279">
            <v>2955</v>
          </cell>
          <cell r="G279">
            <v>0</v>
          </cell>
          <cell r="H279">
            <v>1000</v>
          </cell>
          <cell r="I279">
            <v>1955</v>
          </cell>
        </row>
        <row r="280">
          <cell r="B280" t="str">
            <v>FG-CN2-0325</v>
          </cell>
          <cell r="C280" t="str">
            <v>G6.3</v>
          </cell>
          <cell r="D280" t="str">
            <v>TUBE LUGGAGE BOX RR (XE352)</v>
          </cell>
          <cell r="E280" t="str">
            <v>41313-40J10</v>
          </cell>
          <cell r="F280">
            <v>398</v>
          </cell>
          <cell r="G280">
            <v>0</v>
          </cell>
          <cell r="H280">
            <v>200</v>
          </cell>
          <cell r="I280">
            <v>198</v>
          </cell>
        </row>
        <row r="281">
          <cell r="B281" t="str">
            <v>FG-CN2-0130</v>
          </cell>
          <cell r="C281" t="str">
            <v>G6.3</v>
          </cell>
          <cell r="D281" t="str">
            <v>BRKT. 3 BK6</v>
          </cell>
          <cell r="E281" t="str">
            <v xml:space="preserve"> BK6-F412Y-00 </v>
          </cell>
          <cell r="F281">
            <v>3200</v>
          </cell>
          <cell r="G281">
            <v>0</v>
          </cell>
          <cell r="H281">
            <v>0</v>
          </cell>
          <cell r="I281">
            <v>3200</v>
          </cell>
        </row>
        <row r="282">
          <cell r="B282" t="str">
            <v>FG-CN2-0122</v>
          </cell>
          <cell r="C282" t="str">
            <v>G6.3</v>
          </cell>
          <cell r="D282" t="str">
            <v>BRKT. (FOOTREST 2PK)</v>
          </cell>
          <cell r="E282" t="str">
            <v>2PK-F7411-0</v>
          </cell>
          <cell r="F282">
            <v>777</v>
          </cell>
          <cell r="G282">
            <v>2448</v>
          </cell>
          <cell r="H282">
            <v>1000</v>
          </cell>
          <cell r="I282">
            <v>2225</v>
          </cell>
        </row>
        <row r="283">
          <cell r="B283" t="str">
            <v>FG-CN2-0657</v>
          </cell>
          <cell r="C283" t="str">
            <v>G6.3</v>
          </cell>
          <cell r="D283" t="str">
            <v>BRACKET 7669</v>
          </cell>
          <cell r="E283" t="str">
            <v>11056-7669</v>
          </cell>
          <cell r="F283">
            <v>630</v>
          </cell>
          <cell r="G283">
            <v>0</v>
          </cell>
          <cell r="H283">
            <v>0</v>
          </cell>
          <cell r="I283">
            <v>630</v>
          </cell>
        </row>
        <row r="284">
          <cell r="B284" t="str">
            <v>FG-CN2-0489</v>
          </cell>
          <cell r="C284" t="str">
            <v>G6.4</v>
          </cell>
          <cell r="D284" t="str">
            <v>STAY. 2 BBS (R)</v>
          </cell>
          <cell r="E284" t="str">
            <v>BBS-F116E-00</v>
          </cell>
          <cell r="F284">
            <v>479</v>
          </cell>
          <cell r="G284">
            <v>0</v>
          </cell>
          <cell r="H284">
            <v>0</v>
          </cell>
          <cell r="I284">
            <v>479</v>
          </cell>
        </row>
        <row r="285">
          <cell r="B285" t="str">
            <v>FG-CN2-0705</v>
          </cell>
          <cell r="C285" t="str">
            <v>H1.1</v>
          </cell>
          <cell r="D285" t="str">
            <v>BRKT., STARTER SW BEJ</v>
          </cell>
          <cell r="E285" t="str">
            <v>BEJ</v>
          </cell>
          <cell r="F285">
            <v>3847</v>
          </cell>
          <cell r="G285">
            <v>0</v>
          </cell>
          <cell r="H285">
            <v>3647</v>
          </cell>
          <cell r="I285">
            <v>200</v>
          </cell>
        </row>
        <row r="286">
          <cell r="B286" t="str">
            <v>FG-CN2-0189</v>
          </cell>
          <cell r="C286" t="str">
            <v>H1.1</v>
          </cell>
          <cell r="D286" t="str">
            <v>BRKT., STOPPER NEW</v>
          </cell>
          <cell r="E286" t="str">
            <v>B74-F171G-00-00-80</v>
          </cell>
          <cell r="F286">
            <v>580</v>
          </cell>
          <cell r="G286">
            <v>1500</v>
          </cell>
          <cell r="H286">
            <v>2080</v>
          </cell>
          <cell r="I286">
            <v>0</v>
          </cell>
        </row>
        <row r="287">
          <cell r="B287" t="str">
            <v>FG-CN2-0700</v>
          </cell>
          <cell r="C287" t="str">
            <v>H1.1</v>
          </cell>
          <cell r="D287" t="str">
            <v>PLATE, 2DP</v>
          </cell>
          <cell r="E287" t="str">
            <v>2D9-E111F-00</v>
          </cell>
          <cell r="F287">
            <v>1117</v>
          </cell>
          <cell r="G287">
            <v>2045</v>
          </cell>
          <cell r="H287">
            <v>1000</v>
          </cell>
          <cell r="I287">
            <v>2162</v>
          </cell>
        </row>
        <row r="288">
          <cell r="B288" t="str">
            <v>FG-CN2-0706</v>
          </cell>
          <cell r="C288" t="str">
            <v>H2.1</v>
          </cell>
          <cell r="D288" t="str">
            <v>BRACKET HADNLE COVER 3 BEJ</v>
          </cell>
          <cell r="E288" t="str">
            <v>FG-YMI-0858</v>
          </cell>
          <cell r="F288">
            <v>5705</v>
          </cell>
          <cell r="G288">
            <v>0</v>
          </cell>
          <cell r="H288">
            <v>2000</v>
          </cell>
          <cell r="I288">
            <v>3705</v>
          </cell>
        </row>
        <row r="289">
          <cell r="B289" t="str">
            <v>FG-CN2-0708</v>
          </cell>
          <cell r="C289" t="str">
            <v>H2.2</v>
          </cell>
          <cell r="D289" t="str">
            <v>STEAM HANDLE BEJ</v>
          </cell>
          <cell r="E289" t="str">
            <v>FG-YMI-0858</v>
          </cell>
          <cell r="F289">
            <v>2384</v>
          </cell>
          <cell r="G289">
            <v>0</v>
          </cell>
          <cell r="H289">
            <v>1800</v>
          </cell>
          <cell r="I289">
            <v>584</v>
          </cell>
        </row>
        <row r="290">
          <cell r="B290" t="str">
            <v>FG-CN2-0541</v>
          </cell>
          <cell r="C290" t="str">
            <v>H2.3</v>
          </cell>
          <cell r="D290" t="str">
            <v>PLATE ENG MOUNT ( BRKT ENG 1 )</v>
          </cell>
          <cell r="E290" t="str">
            <v>B65-F145B-00</v>
          </cell>
          <cell r="F290">
            <v>900</v>
          </cell>
          <cell r="G290">
            <v>0</v>
          </cell>
          <cell r="H290">
            <v>20</v>
          </cell>
          <cell r="I290">
            <v>880</v>
          </cell>
        </row>
        <row r="291">
          <cell r="B291" t="str">
            <v>FG-CN2-0349</v>
          </cell>
          <cell r="C291" t="str">
            <v>H2.3</v>
          </cell>
          <cell r="D291" t="str">
            <v>BRKT. SEAT 2 B8D</v>
          </cell>
          <cell r="E291" t="str">
            <v>B5D-F6226-00</v>
          </cell>
          <cell r="F291">
            <v>1205</v>
          </cell>
          <cell r="G291">
            <v>0</v>
          </cell>
          <cell r="H291">
            <v>500</v>
          </cell>
          <cell r="I291">
            <v>705</v>
          </cell>
        </row>
        <row r="292">
          <cell r="B292" t="str">
            <v>FG-CN2-0365</v>
          </cell>
          <cell r="C292" t="str">
            <v>H3.1</v>
          </cell>
          <cell r="D292" t="str">
            <v>BRKT HANDLE COVER 1 B5D</v>
          </cell>
          <cell r="E292" t="str">
            <v>B5D-F6226-00</v>
          </cell>
          <cell r="F292">
            <v>2360</v>
          </cell>
          <cell r="G292">
            <v>0</v>
          </cell>
          <cell r="H292">
            <v>1000</v>
          </cell>
          <cell r="I292">
            <v>1360</v>
          </cell>
        </row>
        <row r="293">
          <cell r="B293" t="str">
            <v>FG-CN2-0367</v>
          </cell>
          <cell r="C293" t="str">
            <v>H3.1</v>
          </cell>
          <cell r="D293" t="str">
            <v xml:space="preserve">BRKT HANDLE COVER 3 B5D </v>
          </cell>
          <cell r="E293" t="str">
            <v>B5D-F6226-00</v>
          </cell>
          <cell r="F293">
            <v>967</v>
          </cell>
          <cell r="G293">
            <v>0</v>
          </cell>
          <cell r="H293">
            <v>967</v>
          </cell>
          <cell r="I293">
            <v>0</v>
          </cell>
        </row>
        <row r="294">
          <cell r="B294" t="str">
            <v>FG-CN2-0255</v>
          </cell>
          <cell r="C294" t="str">
            <v>H3.1</v>
          </cell>
          <cell r="D294" t="str">
            <v>PLATE (STAND SIDE KMI)</v>
          </cell>
          <cell r="E294" t="str">
            <v>B8D-F479K-00</v>
          </cell>
          <cell r="F294">
            <v>1909</v>
          </cell>
          <cell r="G294">
            <v>0</v>
          </cell>
          <cell r="H294">
            <v>1000</v>
          </cell>
          <cell r="I294">
            <v>909</v>
          </cell>
        </row>
        <row r="295">
          <cell r="B295" t="str">
            <v>FG-CN2-0386</v>
          </cell>
          <cell r="C295" t="str">
            <v>H3.1</v>
          </cell>
          <cell r="D295" t="str">
            <v>BRKT HDL COVER 2 2PV NEW</v>
          </cell>
          <cell r="E295" t="str">
            <v>B4D-E5377-00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</row>
        <row r="296">
          <cell r="B296" t="str">
            <v>FG-CN2-0387</v>
          </cell>
          <cell r="C296" t="str">
            <v>H3.1</v>
          </cell>
          <cell r="D296" t="str">
            <v>BRKT HDL COVER 1 2PV NEW</v>
          </cell>
          <cell r="E296" t="str">
            <v>2WD-F175T-00</v>
          </cell>
          <cell r="F296">
            <v>12110</v>
          </cell>
          <cell r="G296">
            <v>0</v>
          </cell>
          <cell r="H296">
            <v>2000</v>
          </cell>
          <cell r="I296">
            <v>10110</v>
          </cell>
        </row>
        <row r="297">
          <cell r="B297" t="str">
            <v>FG-CN2-0487</v>
          </cell>
          <cell r="C297" t="str">
            <v>H3.2</v>
          </cell>
          <cell r="D297" t="str">
            <v>STAY. 1 BBS (L)</v>
          </cell>
          <cell r="E297" t="str">
            <v>42276-40J00</v>
          </cell>
          <cell r="F297">
            <v>755</v>
          </cell>
          <cell r="G297">
            <v>0</v>
          </cell>
          <cell r="H297">
            <v>0</v>
          </cell>
          <cell r="I297">
            <v>755</v>
          </cell>
        </row>
        <row r="298">
          <cell r="B298" t="str">
            <v>FG-CN2-0366</v>
          </cell>
          <cell r="C298" t="str">
            <v>H3.2</v>
          </cell>
          <cell r="D298" t="str">
            <v xml:space="preserve">BRKT HANDLE COVER 2 B5D </v>
          </cell>
          <cell r="E298" t="str">
            <v>B5D-F6226-00</v>
          </cell>
          <cell r="F298">
            <v>2859</v>
          </cell>
          <cell r="G298">
            <v>0</v>
          </cell>
          <cell r="H298">
            <v>1000</v>
          </cell>
          <cell r="I298">
            <v>1859</v>
          </cell>
        </row>
        <row r="299">
          <cell r="B299" t="str">
            <v>FG-CN2-0253</v>
          </cell>
          <cell r="C299" t="str">
            <v>H3.3</v>
          </cell>
          <cell r="D299" t="str">
            <v>BRKT. HANDLE COVER 2 B3F</v>
          </cell>
          <cell r="E299" t="str">
            <v>92200-2315</v>
          </cell>
          <cell r="F299">
            <v>9380</v>
          </cell>
          <cell r="G299">
            <v>0</v>
          </cell>
          <cell r="H299">
            <v>0</v>
          </cell>
          <cell r="I299">
            <v>9380</v>
          </cell>
        </row>
        <row r="300">
          <cell r="B300" t="str">
            <v>FG-CN2-0095</v>
          </cell>
          <cell r="C300" t="str">
            <v>H3.3</v>
          </cell>
          <cell r="D300" t="str">
            <v>SHOE CENTER STAND R</v>
          </cell>
          <cell r="E300" t="str">
            <v>B5D-F146T-00</v>
          </cell>
          <cell r="F300">
            <v>668</v>
          </cell>
          <cell r="G300">
            <v>0</v>
          </cell>
          <cell r="H300">
            <v>0</v>
          </cell>
          <cell r="I300">
            <v>668</v>
          </cell>
        </row>
        <row r="301">
          <cell r="B301" t="str">
            <v>FG-CN2-0655</v>
          </cell>
          <cell r="C301" t="str">
            <v>H3.4</v>
          </cell>
          <cell r="D301" t="str">
            <v>PLATE (BRKT 1 BDJ)</v>
          </cell>
          <cell r="E301" t="str">
            <v>42174-40J00</v>
          </cell>
          <cell r="F301">
            <v>260</v>
          </cell>
          <cell r="G301">
            <v>0</v>
          </cell>
          <cell r="H301">
            <v>0</v>
          </cell>
          <cell r="I301">
            <v>260</v>
          </cell>
        </row>
        <row r="302">
          <cell r="B302" t="str">
            <v>FG-CN2-0609</v>
          </cell>
          <cell r="C302" t="str">
            <v>H3.4</v>
          </cell>
          <cell r="D302" t="str">
            <v>BRKT 7670</v>
          </cell>
          <cell r="E302" t="str">
            <v>42275-40J00</v>
          </cell>
          <cell r="F302">
            <v>1861</v>
          </cell>
          <cell r="G302">
            <v>0</v>
          </cell>
          <cell r="H302">
            <v>0</v>
          </cell>
          <cell r="I302">
            <v>1861</v>
          </cell>
        </row>
        <row r="303">
          <cell r="B303" t="str">
            <v>FG-CN2-0392</v>
          </cell>
          <cell r="C303" t="str">
            <v>H3.5</v>
          </cell>
          <cell r="D303" t="str">
            <v>PLATE 5TP</v>
          </cell>
          <cell r="E303" t="str">
            <v>11057-2398</v>
          </cell>
          <cell r="F303">
            <v>1518</v>
          </cell>
          <cell r="G303">
            <v>0</v>
          </cell>
          <cell r="H303">
            <v>800</v>
          </cell>
          <cell r="I303">
            <v>718</v>
          </cell>
        </row>
        <row r="304">
          <cell r="B304" t="str">
            <v>FG-CN2-0378</v>
          </cell>
          <cell r="C304" t="str">
            <v>H3.5</v>
          </cell>
          <cell r="D304" t="str">
            <v>BRKT. SENSOR 1 BK6</v>
          </cell>
          <cell r="E304" t="str">
            <v>32085-0827D</v>
          </cell>
          <cell r="F304">
            <v>326</v>
          </cell>
          <cell r="G304">
            <v>0</v>
          </cell>
          <cell r="H304">
            <v>100</v>
          </cell>
          <cell r="I304">
            <v>226</v>
          </cell>
        </row>
        <row r="305">
          <cell r="B305" t="str">
            <v>FG-CN2-0598</v>
          </cell>
          <cell r="C305" t="str">
            <v>H4.1</v>
          </cell>
          <cell r="D305" t="str">
            <v>BRACKET 3750 SPOT</v>
          </cell>
          <cell r="E305" t="str">
            <v>KP-KMI-0261-CK /3750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</row>
        <row r="306">
          <cell r="B306" t="str">
            <v>FG-CN2-0086</v>
          </cell>
          <cell r="C306" t="str">
            <v>H4.1</v>
          </cell>
          <cell r="D306" t="str">
            <v>HOOK CENTER STAND</v>
          </cell>
          <cell r="E306" t="str">
            <v>11056-2525</v>
          </cell>
          <cell r="F306">
            <v>14665</v>
          </cell>
          <cell r="G306">
            <v>0</v>
          </cell>
          <cell r="H306">
            <v>0</v>
          </cell>
          <cell r="I306">
            <v>14665</v>
          </cell>
        </row>
        <row r="307">
          <cell r="B307" t="str">
            <v>FG-CN2-0626</v>
          </cell>
          <cell r="C307" t="str">
            <v>H4.2</v>
          </cell>
          <cell r="D307" t="str">
            <v>BRKT. HORN (REINF. C. MEMBER B9Y</v>
          </cell>
          <cell r="E307" t="str">
            <v>B65-F1458-00</v>
          </cell>
          <cell r="F307">
            <v>1000</v>
          </cell>
          <cell r="G307">
            <v>1000</v>
          </cell>
          <cell r="H307">
            <v>1000</v>
          </cell>
          <cell r="I307">
            <v>1000</v>
          </cell>
        </row>
        <row r="308">
          <cell r="B308" t="str">
            <v>FG-CN2-0633</v>
          </cell>
          <cell r="C308" t="str">
            <v>H4.2</v>
          </cell>
          <cell r="D308" t="str">
            <v>BRKT.,CONTROL UNIT</v>
          </cell>
          <cell r="E308" t="str">
            <v>11056-2526</v>
          </cell>
          <cell r="F308">
            <v>0</v>
          </cell>
          <cell r="G308">
            <v>1187</v>
          </cell>
          <cell r="H308">
            <v>0</v>
          </cell>
          <cell r="I308">
            <v>1187</v>
          </cell>
        </row>
        <row r="309">
          <cell r="B309" t="str">
            <v>FG-CN2-0518</v>
          </cell>
          <cell r="C309" t="str">
            <v>H4.2</v>
          </cell>
          <cell r="D309" t="str">
            <v>GUIDE B1R</v>
          </cell>
          <cell r="E309" t="str">
            <v>BG6-F1467-00</v>
          </cell>
          <cell r="F309">
            <v>3460</v>
          </cell>
          <cell r="G309">
            <v>0</v>
          </cell>
          <cell r="H309">
            <v>0</v>
          </cell>
          <cell r="I309">
            <v>3460</v>
          </cell>
        </row>
        <row r="310">
          <cell r="B310" t="str">
            <v>FG-CN2-0360</v>
          </cell>
          <cell r="C310" t="str">
            <v>H4.3</v>
          </cell>
          <cell r="D310" t="str">
            <v xml:space="preserve"> PLATE LOCK B8D </v>
          </cell>
          <cell r="E310" t="str">
            <v>B8D-F479K-00</v>
          </cell>
          <cell r="F310">
            <v>1900</v>
          </cell>
          <cell r="G310">
            <v>0</v>
          </cell>
          <cell r="H310">
            <v>1000</v>
          </cell>
          <cell r="I310">
            <v>900</v>
          </cell>
        </row>
        <row r="311">
          <cell r="B311" t="str">
            <v>FG-CN2-0362</v>
          </cell>
          <cell r="C311" t="str">
            <v>H4.3</v>
          </cell>
          <cell r="D311" t="str">
            <v xml:space="preserve">GUIDE B4D </v>
          </cell>
          <cell r="E311" t="str">
            <v>B4D-E5377-00</v>
          </cell>
          <cell r="F311">
            <v>3595</v>
          </cell>
          <cell r="G311">
            <v>0</v>
          </cell>
          <cell r="H311">
            <v>0</v>
          </cell>
          <cell r="I311">
            <v>3595</v>
          </cell>
        </row>
        <row r="312">
          <cell r="B312" t="str">
            <v>FG-CN2-0391</v>
          </cell>
          <cell r="C312" t="str">
            <v>H4.4</v>
          </cell>
          <cell r="D312" t="str">
            <v>PLATE GUIDE STOPPER 1 44D</v>
          </cell>
          <cell r="E312" t="str">
            <v>B3M</v>
          </cell>
          <cell r="F312">
            <v>1360</v>
          </cell>
          <cell r="G312">
            <v>0</v>
          </cell>
          <cell r="H312">
            <v>0</v>
          </cell>
          <cell r="I312">
            <v>1360</v>
          </cell>
        </row>
        <row r="313">
          <cell r="B313" t="str">
            <v>FG-CN2-0327</v>
          </cell>
          <cell r="C313" t="str">
            <v>H4.4</v>
          </cell>
          <cell r="D313" t="str">
            <v>GUSSET PIVOT LH</v>
          </cell>
          <cell r="E313" t="str">
            <v>50186-K45-N400-20</v>
          </cell>
          <cell r="F313">
            <v>913</v>
          </cell>
          <cell r="G313">
            <v>0</v>
          </cell>
          <cell r="H313">
            <v>0</v>
          </cell>
          <cell r="I313">
            <v>913</v>
          </cell>
        </row>
        <row r="314">
          <cell r="B314" t="str">
            <v>FG-CN2-0502</v>
          </cell>
          <cell r="C314" t="str">
            <v>H4.4</v>
          </cell>
          <cell r="D314" t="str">
            <v>PLATE (5) 2WD</v>
          </cell>
          <cell r="E314" t="str">
            <v>2WD-F175T-00</v>
          </cell>
          <cell r="F314">
            <v>693</v>
          </cell>
          <cell r="G314">
            <v>4400</v>
          </cell>
          <cell r="H314">
            <v>1000</v>
          </cell>
          <cell r="I314">
            <v>4093</v>
          </cell>
        </row>
        <row r="315">
          <cell r="B315" t="str">
            <v>FG-CN2-0394</v>
          </cell>
          <cell r="C315" t="str">
            <v>H4.4</v>
          </cell>
          <cell r="D315" t="str">
            <v>HOLDER CLUTCH WIRE BK8</v>
          </cell>
          <cell r="E315" t="str">
            <v>50186-K45-N400-21</v>
          </cell>
          <cell r="F315">
            <v>1036</v>
          </cell>
          <cell r="G315">
            <v>0</v>
          </cell>
          <cell r="H315">
            <v>0</v>
          </cell>
          <cell r="I315">
            <v>1036</v>
          </cell>
        </row>
        <row r="316">
          <cell r="B316" t="str">
            <v>FG-CN2-0270</v>
          </cell>
          <cell r="C316" t="str">
            <v>H5.1</v>
          </cell>
          <cell r="D316" t="str">
            <v>WASHER BRKT RR CUSHION LEVER</v>
          </cell>
          <cell r="E316" t="str">
            <v>50186-K45-N400-24</v>
          </cell>
          <cell r="F316">
            <v>1179</v>
          </cell>
          <cell r="G316">
            <v>0</v>
          </cell>
          <cell r="H316">
            <v>500</v>
          </cell>
          <cell r="I316">
            <v>679</v>
          </cell>
        </row>
        <row r="317">
          <cell r="B317" t="str">
            <v>FG-CN2-0523</v>
          </cell>
          <cell r="C317" t="str">
            <v>H5.1</v>
          </cell>
          <cell r="D317" t="str">
            <v>PLATE 2610</v>
          </cell>
          <cell r="E317" t="str">
            <v>50110-K97-T000-20</v>
          </cell>
          <cell r="F317">
            <v>270</v>
          </cell>
          <cell r="G317">
            <v>0</v>
          </cell>
          <cell r="H317">
            <v>0</v>
          </cell>
          <cell r="I317">
            <v>270</v>
          </cell>
        </row>
        <row r="318">
          <cell r="B318" t="str">
            <v>FG-CN2-0163</v>
          </cell>
          <cell r="C318" t="str">
            <v>H5.1</v>
          </cell>
          <cell r="D318" t="str">
            <v>PLATE 3 WIRE HOLDER 2WD</v>
          </cell>
          <cell r="E318" t="str">
            <v>50141-K56-N000-H1</v>
          </cell>
          <cell r="F318">
            <v>3000</v>
          </cell>
          <cell r="G318">
            <v>2109</v>
          </cell>
          <cell r="H318">
            <v>500</v>
          </cell>
          <cell r="I318">
            <v>4609</v>
          </cell>
        </row>
        <row r="319">
          <cell r="B319" t="str">
            <v>FG-CN2-0164</v>
          </cell>
          <cell r="C319" t="str">
            <v>H5.1</v>
          </cell>
          <cell r="D319" t="str">
            <v>PLATE 4 WIRE HOLDER 2WD</v>
          </cell>
          <cell r="E319" t="str">
            <v>50101-K84 -9000-21</v>
          </cell>
          <cell r="F319">
            <v>3992</v>
          </cell>
          <cell r="G319">
            <v>0</v>
          </cell>
          <cell r="H319">
            <v>1000</v>
          </cell>
          <cell r="I319">
            <v>2992</v>
          </cell>
        </row>
        <row r="320">
          <cell r="B320" t="str">
            <v>FG-CN2-0340</v>
          </cell>
          <cell r="C320" t="str">
            <v>H5.2</v>
          </cell>
          <cell r="D320" t="str">
            <v>BRKT. ( BRKT) TIPIS BS7</v>
          </cell>
          <cell r="E320">
            <v>0</v>
          </cell>
          <cell r="F320">
            <v>2039</v>
          </cell>
          <cell r="G320">
            <v>0</v>
          </cell>
          <cell r="H320">
            <v>500</v>
          </cell>
          <cell r="I320">
            <v>1539</v>
          </cell>
        </row>
        <row r="321">
          <cell r="B321" t="str">
            <v>FG-CN2-0175</v>
          </cell>
          <cell r="C321" t="str">
            <v>H5.2</v>
          </cell>
          <cell r="D321" t="str">
            <v>REINF. PROP STAND 44</v>
          </cell>
          <cell r="E321" t="str">
            <v>~</v>
          </cell>
          <cell r="F321">
            <v>1487</v>
          </cell>
          <cell r="G321">
            <v>0</v>
          </cell>
          <cell r="H321">
            <v>300</v>
          </cell>
          <cell r="I321">
            <v>1187</v>
          </cell>
        </row>
        <row r="322">
          <cell r="B322" t="str">
            <v>FG-CN2-0229</v>
          </cell>
          <cell r="C322" t="str">
            <v>H5.3</v>
          </cell>
          <cell r="D322" t="str">
            <v>PLATE CENTER STAND STOP</v>
          </cell>
          <cell r="E322" t="str">
            <v>1DY-F4639-00</v>
          </cell>
          <cell r="F322">
            <v>300</v>
          </cell>
          <cell r="G322">
            <v>0</v>
          </cell>
          <cell r="H322">
            <v>0</v>
          </cell>
          <cell r="I322">
            <v>300</v>
          </cell>
        </row>
        <row r="323">
          <cell r="B323" t="str">
            <v>FG-CN2-0530</v>
          </cell>
          <cell r="C323" t="str">
            <v>H5.3</v>
          </cell>
          <cell r="D323" t="str">
            <v>PLATE CENTER PIVOT L</v>
          </cell>
          <cell r="E323" t="str">
            <v>42276-40J00</v>
          </cell>
          <cell r="F323">
            <v>70</v>
          </cell>
          <cell r="G323">
            <v>0</v>
          </cell>
          <cell r="H323">
            <v>0</v>
          </cell>
          <cell r="I323">
            <v>70</v>
          </cell>
        </row>
        <row r="324">
          <cell r="B324" t="str">
            <v>FG-CN2-0236</v>
          </cell>
          <cell r="C324" t="str">
            <v>H5.3</v>
          </cell>
          <cell r="D324" t="str">
            <v>STOPPER 0828 A</v>
          </cell>
          <cell r="E324" t="str">
            <v>32085-0828A</v>
          </cell>
          <cell r="F324">
            <v>491</v>
          </cell>
          <cell r="G324">
            <v>0</v>
          </cell>
          <cell r="H324">
            <v>0</v>
          </cell>
          <cell r="I324">
            <v>491</v>
          </cell>
        </row>
        <row r="325">
          <cell r="B325" t="str">
            <v>FG-CN2-0237</v>
          </cell>
          <cell r="C325" t="str">
            <v>H5.3</v>
          </cell>
          <cell r="D325" t="str">
            <v>PLATE 2495</v>
          </cell>
          <cell r="E325" t="str">
            <v>92200-2315</v>
          </cell>
          <cell r="F325">
            <v>4187</v>
          </cell>
          <cell r="G325">
            <v>0</v>
          </cell>
          <cell r="H325">
            <v>0</v>
          </cell>
          <cell r="I325">
            <v>4187</v>
          </cell>
        </row>
        <row r="326">
          <cell r="B326" t="str">
            <v>FG-CN2-0590</v>
          </cell>
          <cell r="C326" t="str">
            <v>H5.3</v>
          </cell>
          <cell r="D326" t="str">
            <v>WASHER ( STAY COMP 0692 )</v>
          </cell>
          <cell r="E326" t="str">
            <v>92200-2315</v>
          </cell>
          <cell r="F326">
            <v>1848</v>
          </cell>
          <cell r="G326">
            <v>0</v>
          </cell>
          <cell r="H326">
            <v>0</v>
          </cell>
          <cell r="I326">
            <v>1848</v>
          </cell>
        </row>
        <row r="327">
          <cell r="B327" t="str">
            <v>FG-CN2-0536</v>
          </cell>
          <cell r="C327" t="str">
            <v>H6.1</v>
          </cell>
          <cell r="D327" t="str">
            <v>BRACKET SEAT ASSY</v>
          </cell>
          <cell r="E327" t="str">
            <v>42275-40J00</v>
          </cell>
          <cell r="F327">
            <v>2525</v>
          </cell>
          <cell r="G327">
            <v>0</v>
          </cell>
          <cell r="H327">
            <v>0</v>
          </cell>
          <cell r="I327">
            <v>2525</v>
          </cell>
        </row>
        <row r="328">
          <cell r="B328" t="str">
            <v>FG-CN2-0371</v>
          </cell>
          <cell r="C328" t="str">
            <v>H6.1</v>
          </cell>
          <cell r="D328" t="str">
            <v>REINF 2 B5D</v>
          </cell>
          <cell r="E328" t="str">
            <v>B5D-F146T-00</v>
          </cell>
          <cell r="F328">
            <v>3796</v>
          </cell>
          <cell r="G328">
            <v>0</v>
          </cell>
          <cell r="H328">
            <v>500</v>
          </cell>
          <cell r="I328">
            <v>3296</v>
          </cell>
        </row>
        <row r="329">
          <cell r="B329" t="str">
            <v>FG-CN2-0354</v>
          </cell>
          <cell r="C329" t="str">
            <v>H6.2</v>
          </cell>
          <cell r="D329" t="str">
            <v>BRACKET HANDLE COVER 1 14D</v>
          </cell>
          <cell r="E329" t="str">
            <v>32085-0827D</v>
          </cell>
          <cell r="F329">
            <v>6223</v>
          </cell>
          <cell r="G329">
            <v>0</v>
          </cell>
          <cell r="H329">
            <v>900</v>
          </cell>
          <cell r="I329">
            <v>5323</v>
          </cell>
        </row>
        <row r="330">
          <cell r="B330" t="str">
            <v>FG-CN2-0277</v>
          </cell>
          <cell r="C330" t="str">
            <v>H6.2</v>
          </cell>
          <cell r="D330" t="str">
            <v>PLATE CENTER STAND STOPPER</v>
          </cell>
          <cell r="E330" t="str">
            <v>42174-40J00</v>
          </cell>
          <cell r="F330">
            <v>732</v>
          </cell>
          <cell r="G330">
            <v>0</v>
          </cell>
          <cell r="H330">
            <v>300</v>
          </cell>
          <cell r="I330">
            <v>432</v>
          </cell>
        </row>
        <row r="331">
          <cell r="B331" t="str">
            <v>FG-CN2-0505</v>
          </cell>
          <cell r="C331" t="str">
            <v>H6.2</v>
          </cell>
          <cell r="D331" t="str">
            <v xml:space="preserve">REINF ( BRKT MAIN STAND ) BX9 BLANK </v>
          </cell>
          <cell r="E331" t="str">
            <v>B3F-F6226-00</v>
          </cell>
          <cell r="F331">
            <v>2261</v>
          </cell>
          <cell r="G331">
            <v>0</v>
          </cell>
          <cell r="H331">
            <v>400</v>
          </cell>
          <cell r="I331">
            <v>1861</v>
          </cell>
        </row>
        <row r="332">
          <cell r="B332" t="str">
            <v>FG-CN2-0329</v>
          </cell>
          <cell r="C332" t="str">
            <v>H6.3</v>
          </cell>
          <cell r="D332" t="str">
            <v>BRACKET ENGINE</v>
          </cell>
          <cell r="E332" t="str">
            <v>11056-2525</v>
          </cell>
          <cell r="F332">
            <v>1650</v>
          </cell>
          <cell r="G332">
            <v>0</v>
          </cell>
          <cell r="H332">
            <v>0</v>
          </cell>
          <cell r="I332">
            <v>1650</v>
          </cell>
        </row>
        <row r="333">
          <cell r="B333" t="str">
            <v>FG-CN2-0529</v>
          </cell>
          <cell r="C333" t="str">
            <v>H6.3</v>
          </cell>
          <cell r="D333" t="str">
            <v>PLATE CENTER PIVOT R</v>
          </cell>
          <cell r="E333" t="str">
            <v>42275-40J00</v>
          </cell>
          <cell r="F333">
            <v>710</v>
          </cell>
          <cell r="G333">
            <v>0</v>
          </cell>
          <cell r="H333">
            <v>0</v>
          </cell>
          <cell r="I333">
            <v>710</v>
          </cell>
        </row>
        <row r="334">
          <cell r="B334" t="str">
            <v>FG-CN2-0584</v>
          </cell>
          <cell r="C334" t="str">
            <v>H6.3</v>
          </cell>
          <cell r="D334" t="str">
            <v>BRKT. 2398 ( STAY COMP 0692 )</v>
          </cell>
          <cell r="E334" t="str">
            <v>11057-2398</v>
          </cell>
          <cell r="F334">
            <v>1060</v>
          </cell>
          <cell r="G334">
            <v>0</v>
          </cell>
          <cell r="H334">
            <v>0</v>
          </cell>
          <cell r="I334">
            <v>1060</v>
          </cell>
        </row>
        <row r="335">
          <cell r="B335" t="str">
            <v>FG-CN2-0578</v>
          </cell>
          <cell r="C335" t="str">
            <v>H6.3</v>
          </cell>
          <cell r="D335" t="str">
            <v>BRACKET 2043 (STAND SIDE 0155)</v>
          </cell>
          <cell r="E335" t="str">
            <v>BG6-F1467-00</v>
          </cell>
          <cell r="F335">
            <v>924</v>
          </cell>
          <cell r="G335">
            <v>0</v>
          </cell>
          <cell r="H335">
            <v>0</v>
          </cell>
          <cell r="I335">
            <v>924</v>
          </cell>
        </row>
        <row r="336">
          <cell r="B336" t="str">
            <v>FG-CN2-0235</v>
          </cell>
          <cell r="C336" t="str">
            <v>H6.4</v>
          </cell>
          <cell r="D336" t="str">
            <v>STOPPER 0827 A</v>
          </cell>
          <cell r="E336" t="str">
            <v>32085-0827D</v>
          </cell>
          <cell r="F336">
            <v>826</v>
          </cell>
          <cell r="G336">
            <v>0</v>
          </cell>
          <cell r="H336">
            <v>0</v>
          </cell>
          <cell r="I336">
            <v>826</v>
          </cell>
        </row>
        <row r="337">
          <cell r="B337" t="str">
            <v>FG-CN2-0228</v>
          </cell>
          <cell r="C337" t="str">
            <v>H6.4</v>
          </cell>
          <cell r="D337" t="str">
            <v>PLATE. PROP STAND SWITCH</v>
          </cell>
          <cell r="E337" t="str">
            <v>11056-2527</v>
          </cell>
          <cell r="F337">
            <v>9802</v>
          </cell>
          <cell r="G337">
            <v>0</v>
          </cell>
          <cell r="H337">
            <v>1000</v>
          </cell>
          <cell r="I337">
            <v>8802</v>
          </cell>
        </row>
        <row r="338">
          <cell r="B338" t="str">
            <v>FG-CN2-0250</v>
          </cell>
          <cell r="C338" t="str">
            <v>H6.4</v>
          </cell>
          <cell r="D338" t="str">
            <v>STAY 1 (BRKT. FOOTREST 2) B3F</v>
          </cell>
          <cell r="E338" t="str">
            <v>B3M</v>
          </cell>
          <cell r="F338">
            <v>6393</v>
          </cell>
          <cell r="G338">
            <v>0</v>
          </cell>
          <cell r="H338">
            <v>3000</v>
          </cell>
          <cell r="I338">
            <v>3393</v>
          </cell>
        </row>
        <row r="339">
          <cell r="B339" t="str">
            <v>FG-CN2-0161</v>
          </cell>
          <cell r="C339" t="str">
            <v>H7.1</v>
          </cell>
          <cell r="D339" t="str">
            <v>SHOE CENTER STAND L</v>
          </cell>
          <cell r="E339" t="str">
            <v>50186-K45-N400-20</v>
          </cell>
          <cell r="F339">
            <v>1720</v>
          </cell>
          <cell r="G339">
            <v>0</v>
          </cell>
          <cell r="H339">
            <v>0</v>
          </cell>
          <cell r="I339">
            <v>1720</v>
          </cell>
        </row>
        <row r="340">
          <cell r="B340" t="str">
            <v>FG-CN2-0580</v>
          </cell>
          <cell r="C340" t="str">
            <v>H7.1</v>
          </cell>
          <cell r="D340" t="str">
            <v>BRACKET 2435</v>
          </cell>
          <cell r="E340" t="str">
            <v>50714-K56-N100-H1</v>
          </cell>
          <cell r="F340">
            <v>413</v>
          </cell>
          <cell r="G340">
            <v>0</v>
          </cell>
          <cell r="H340">
            <v>0</v>
          </cell>
          <cell r="I340">
            <v>413</v>
          </cell>
        </row>
        <row r="341">
          <cell r="B341" t="str">
            <v>FG-CN2-0490</v>
          </cell>
          <cell r="C341" t="str">
            <v>H7.1</v>
          </cell>
          <cell r="D341" t="str">
            <v>BRKT. 3 (B.UNDER COVER 3) 2TP</v>
          </cell>
          <cell r="E341" t="str">
            <v>50186-K45-N400-21</v>
          </cell>
          <cell r="F341">
            <v>130</v>
          </cell>
          <cell r="G341">
            <v>0</v>
          </cell>
          <cell r="H341">
            <v>0</v>
          </cell>
          <cell r="I341">
            <v>130</v>
          </cell>
        </row>
        <row r="342">
          <cell r="B342" t="str">
            <v>FG-CN2-0037</v>
          </cell>
          <cell r="C342" t="str">
            <v>H7.2</v>
          </cell>
          <cell r="D342" t="str">
            <v>CLAMP (Stay Assy 2)</v>
          </cell>
          <cell r="E342" t="str">
            <v>50186-K45-N400-24</v>
          </cell>
          <cell r="F342">
            <v>303</v>
          </cell>
          <cell r="G342">
            <v>3820</v>
          </cell>
          <cell r="H342">
            <v>1000</v>
          </cell>
          <cell r="I342">
            <v>3123</v>
          </cell>
        </row>
        <row r="343">
          <cell r="B343" t="str">
            <v>FG-CN2-0506</v>
          </cell>
          <cell r="C343" t="str">
            <v>H7.2</v>
          </cell>
          <cell r="D343" t="str">
            <v>GUSSET 2 BX9</v>
          </cell>
          <cell r="E343" t="str">
            <v>50110-K97-T000-20</v>
          </cell>
          <cell r="F343">
            <v>794</v>
          </cell>
          <cell r="G343">
            <v>0</v>
          </cell>
          <cell r="H343">
            <v>200</v>
          </cell>
          <cell r="I343">
            <v>594</v>
          </cell>
        </row>
        <row r="344">
          <cell r="B344" t="str">
            <v>FG-CN2-0276</v>
          </cell>
          <cell r="C344" t="str">
            <v>H7.2</v>
          </cell>
          <cell r="D344" t="str">
            <v>BRACKET 4480</v>
          </cell>
          <cell r="E344" t="str">
            <v>50141-K56-N000-H1</v>
          </cell>
          <cell r="F344">
            <v>3346</v>
          </cell>
          <cell r="G344">
            <v>0</v>
          </cell>
          <cell r="H344">
            <v>0</v>
          </cell>
          <cell r="I344">
            <v>3346</v>
          </cell>
        </row>
        <row r="345">
          <cell r="B345" t="str">
            <v>FG-CN2-0715</v>
          </cell>
          <cell r="C345" t="str">
            <v>H7.3</v>
          </cell>
          <cell r="D345" t="str">
            <v>BRKT UNDER COVER  2 BVF</v>
          </cell>
          <cell r="E345" t="str">
            <v>50101-K84 -9000-21</v>
          </cell>
          <cell r="F345">
            <v>320</v>
          </cell>
          <cell r="G345">
            <v>0</v>
          </cell>
          <cell r="H345">
            <v>0</v>
          </cell>
          <cell r="I345">
            <v>320</v>
          </cell>
        </row>
        <row r="346">
          <cell r="B346" t="str">
            <v>FG-CN2-0712</v>
          </cell>
          <cell r="C346" t="str">
            <v>J</v>
          </cell>
          <cell r="D346" t="str">
            <v>STAY PLATE BVF</v>
          </cell>
          <cell r="E346" t="str">
            <v>50101-K84 -9000-21</v>
          </cell>
          <cell r="F346">
            <v>440</v>
          </cell>
          <cell r="G346">
            <v>0</v>
          </cell>
          <cell r="H346">
            <v>250</v>
          </cell>
          <cell r="I346">
            <v>190</v>
          </cell>
        </row>
        <row r="347">
          <cell r="B347" t="str">
            <v>FG-CN2-0651</v>
          </cell>
          <cell r="C347" t="str">
            <v>I1.1</v>
          </cell>
          <cell r="D347" t="str">
            <v>SUPPORT FR DR GLASS UPR FRONT, R</v>
          </cell>
          <cell r="E347">
            <v>0</v>
          </cell>
          <cell r="F347">
            <v>733</v>
          </cell>
          <cell r="G347">
            <v>2187</v>
          </cell>
          <cell r="H347">
            <v>1000</v>
          </cell>
          <cell r="I347">
            <v>1920</v>
          </cell>
        </row>
        <row r="348">
          <cell r="B348" t="str">
            <v>FG-CN2-0652</v>
          </cell>
          <cell r="C348" t="str">
            <v>I1.1</v>
          </cell>
          <cell r="D348" t="str">
            <v>SUPPORT FR DR GLASS UPR FRONT, L</v>
          </cell>
          <cell r="E348" t="str">
            <v>~</v>
          </cell>
          <cell r="F348">
            <v>728</v>
          </cell>
          <cell r="G348">
            <v>2345</v>
          </cell>
          <cell r="H348">
            <v>1000</v>
          </cell>
          <cell r="I348">
            <v>2073</v>
          </cell>
        </row>
        <row r="349">
          <cell r="B349" t="str">
            <v>FG-CN2-0551</v>
          </cell>
          <cell r="C349" t="str">
            <v>I1.1</v>
          </cell>
          <cell r="D349" t="str">
            <v>BRKT TANK 0816</v>
          </cell>
          <cell r="E349" t="str">
            <v>32052-0816</v>
          </cell>
          <cell r="F349">
            <v>55</v>
          </cell>
          <cell r="G349">
            <v>0</v>
          </cell>
          <cell r="H349">
            <v>0</v>
          </cell>
          <cell r="I349">
            <v>55</v>
          </cell>
        </row>
        <row r="350">
          <cell r="B350" t="str">
            <v>FG-CN2-0603</v>
          </cell>
          <cell r="C350" t="str">
            <v>I1.1</v>
          </cell>
          <cell r="D350" t="str">
            <v>BRKT 2611</v>
          </cell>
          <cell r="E350" t="str">
            <v>KP-KMI-0256-03 /2611</v>
          </cell>
          <cell r="F350">
            <v>2837</v>
          </cell>
          <cell r="G350">
            <v>0</v>
          </cell>
          <cell r="H350">
            <v>0</v>
          </cell>
          <cell r="I350">
            <v>2837</v>
          </cell>
        </row>
        <row r="351">
          <cell r="B351" t="str">
            <v>FG-CN2-0604</v>
          </cell>
          <cell r="C351" t="str">
            <v>I1.1</v>
          </cell>
          <cell r="D351" t="str">
            <v>BRKT 2279</v>
          </cell>
          <cell r="E351" t="str">
            <v>KP-KMI-0256-02 /2279</v>
          </cell>
          <cell r="F351">
            <v>285</v>
          </cell>
          <cell r="G351">
            <v>0</v>
          </cell>
          <cell r="H351">
            <v>0</v>
          </cell>
          <cell r="I351">
            <v>285</v>
          </cell>
        </row>
        <row r="352">
          <cell r="B352" t="str">
            <v>FG-CN2-0608</v>
          </cell>
          <cell r="C352" t="str">
            <v>I1.2</v>
          </cell>
          <cell r="D352" t="str">
            <v>GUSSET 0965</v>
          </cell>
          <cell r="E352" t="str">
            <v>KP-KMI-0267-CK /0965</v>
          </cell>
          <cell r="F352">
            <v>3675</v>
          </cell>
          <cell r="G352">
            <v>0</v>
          </cell>
          <cell r="H352">
            <v>0</v>
          </cell>
          <cell r="I352">
            <v>3675</v>
          </cell>
        </row>
        <row r="353">
          <cell r="B353" t="str">
            <v>FG-CN2-0658</v>
          </cell>
          <cell r="C353" t="str">
            <v>I1.2</v>
          </cell>
          <cell r="D353" t="str">
            <v>HOLDER CLUTCH WIRE 2MS BARREL</v>
          </cell>
          <cell r="E353" t="str">
            <v>2MS-E5441-10</v>
          </cell>
          <cell r="F353">
            <v>1974</v>
          </cell>
          <cell r="G353">
            <v>1028</v>
          </cell>
          <cell r="H353">
            <v>1500</v>
          </cell>
          <cell r="I353">
            <v>1502</v>
          </cell>
        </row>
        <row r="354">
          <cell r="B354" t="str">
            <v>FG-CN2-0254</v>
          </cell>
          <cell r="C354" t="str">
            <v>I1.2</v>
          </cell>
          <cell r="D354" t="str">
            <v>BRKT. HANDLE COVER 3 B3F</v>
          </cell>
          <cell r="E354" t="str">
            <v>B3F-F6235-00</v>
          </cell>
          <cell r="F354">
            <v>3585</v>
          </cell>
          <cell r="G354">
            <v>0</v>
          </cell>
          <cell r="H354">
            <v>1000</v>
          </cell>
          <cell r="I354">
            <v>2585</v>
          </cell>
        </row>
        <row r="355">
          <cell r="B355" t="str">
            <v>FG-CN2-0252</v>
          </cell>
          <cell r="C355" t="str">
            <v>I1.2</v>
          </cell>
          <cell r="D355" t="str">
            <v>BRACKET HANDLE COVER 1 B3F</v>
          </cell>
          <cell r="E355" t="str">
            <v>B3F-F6226-00</v>
          </cell>
          <cell r="F355">
            <v>3000</v>
          </cell>
          <cell r="G355">
            <v>0</v>
          </cell>
          <cell r="H355">
            <v>0</v>
          </cell>
          <cell r="I355">
            <v>3000</v>
          </cell>
        </row>
        <row r="356">
          <cell r="B356" t="str">
            <v>FG-CN2-0601</v>
          </cell>
          <cell r="C356" t="str">
            <v>I2.1</v>
          </cell>
          <cell r="D356" t="str">
            <v>BRKT 2525</v>
          </cell>
          <cell r="E356" t="str">
            <v>11056-2525</v>
          </cell>
          <cell r="F356">
            <v>461</v>
          </cell>
          <cell r="G356">
            <v>0</v>
          </cell>
          <cell r="H356">
            <v>0</v>
          </cell>
          <cell r="I356">
            <v>461</v>
          </cell>
        </row>
        <row r="357">
          <cell r="B357" t="str">
            <v>FG-CN2-0564</v>
          </cell>
          <cell r="C357" t="str">
            <v>I2.1</v>
          </cell>
          <cell r="D357" t="str">
            <v>BRKT. ( BRKT. BS7 ) SPOT tebal</v>
          </cell>
          <cell r="E357" t="str">
            <v>BS7-F1586-01</v>
          </cell>
          <cell r="F357">
            <v>1100</v>
          </cell>
          <cell r="G357">
            <v>0</v>
          </cell>
          <cell r="H357">
            <v>500</v>
          </cell>
          <cell r="I357">
            <v>600</v>
          </cell>
        </row>
        <row r="358">
          <cell r="B358" t="str">
            <v>FG-CN2-0607</v>
          </cell>
          <cell r="C358" t="str">
            <v>I2.2</v>
          </cell>
          <cell r="D358" t="str">
            <v>GUSSET 0964</v>
          </cell>
          <cell r="E358" t="str">
            <v>KP-KMI-0266-CK /0964</v>
          </cell>
          <cell r="F358">
            <v>1253</v>
          </cell>
          <cell r="G358">
            <v>0</v>
          </cell>
          <cell r="H358">
            <v>0</v>
          </cell>
          <cell r="I358">
            <v>1253</v>
          </cell>
        </row>
        <row r="359">
          <cell r="B359" t="str">
            <v>FG-CN2-0510</v>
          </cell>
          <cell r="C359" t="str">
            <v>I2.2</v>
          </cell>
          <cell r="D359" t="str">
            <v>REINF BX9</v>
          </cell>
          <cell r="E359" t="str">
            <v>BX9-F1236-00</v>
          </cell>
          <cell r="F359">
            <v>2457</v>
          </cell>
          <cell r="G359">
            <v>0</v>
          </cell>
          <cell r="H359">
            <v>100</v>
          </cell>
          <cell r="I359">
            <v>2357</v>
          </cell>
        </row>
        <row r="360">
          <cell r="B360" t="str">
            <v>FG-CN2-0538</v>
          </cell>
          <cell r="C360" t="str">
            <v>I2.3</v>
          </cell>
          <cell r="D360" t="str">
            <v>BRKT SIDE STAND ( BRKT ENG 1 ) B65</v>
          </cell>
          <cell r="E360" t="str">
            <v>B65-F1458-00</v>
          </cell>
          <cell r="F360">
            <v>736</v>
          </cell>
          <cell r="G360">
            <v>0</v>
          </cell>
          <cell r="H360">
            <v>0</v>
          </cell>
          <cell r="I360">
            <v>736</v>
          </cell>
        </row>
        <row r="361">
          <cell r="B361" t="str">
            <v>FG-CN2-0117</v>
          </cell>
          <cell r="C361" t="str">
            <v>I2.4</v>
          </cell>
          <cell r="D361" t="str">
            <v>GUARD. 1 (BRKT ENG 1) B65</v>
          </cell>
          <cell r="E361" t="str">
            <v>B65-F2361-00</v>
          </cell>
          <cell r="F361">
            <v>3400</v>
          </cell>
          <cell r="G361">
            <v>0</v>
          </cell>
          <cell r="H361">
            <v>0</v>
          </cell>
          <cell r="I361">
            <v>3400</v>
          </cell>
        </row>
        <row r="362">
          <cell r="B362" t="str">
            <v>FG-CN2-0251</v>
          </cell>
          <cell r="C362" t="str">
            <v>I2.4</v>
          </cell>
          <cell r="D362" t="str">
            <v>BRKT. 3 (B3F)</v>
          </cell>
          <cell r="E362" t="str">
            <v>B3F-F118U-00</v>
          </cell>
          <cell r="F362">
            <v>6812</v>
          </cell>
          <cell r="G362">
            <v>0</v>
          </cell>
          <cell r="H362">
            <v>5000</v>
          </cell>
          <cell r="I362">
            <v>1812</v>
          </cell>
        </row>
        <row r="363">
          <cell r="B363" t="str">
            <v>FG-CN2-0656</v>
          </cell>
          <cell r="C363" t="str">
            <v>I2.5</v>
          </cell>
          <cell r="D363" t="str">
            <v>BRACKET 7668</v>
          </cell>
          <cell r="E363" t="str">
            <v>11056-7668</v>
          </cell>
          <cell r="F363">
            <v>250</v>
          </cell>
          <cell r="G363">
            <v>0</v>
          </cell>
          <cell r="H363">
            <v>0</v>
          </cell>
          <cell r="I363">
            <v>250</v>
          </cell>
        </row>
        <row r="364">
          <cell r="B364" t="str">
            <v>FG-CN2-0628</v>
          </cell>
          <cell r="C364" t="str">
            <v>I2.5</v>
          </cell>
          <cell r="D364" t="str">
            <v>HOLDER HARNESS B9Y</v>
          </cell>
          <cell r="E364" t="str">
            <v>KP-YMI-0709-02 / B9Y</v>
          </cell>
          <cell r="F364">
            <v>750</v>
          </cell>
          <cell r="G364">
            <v>1881</v>
          </cell>
          <cell r="H364">
            <v>750</v>
          </cell>
          <cell r="I364">
            <v>1881</v>
          </cell>
        </row>
        <row r="365">
          <cell r="B365" t="str">
            <v>FG-CN2-0203</v>
          </cell>
          <cell r="C365" t="str">
            <v>I2.5</v>
          </cell>
          <cell r="D365" t="str">
            <v>PLATE STEERING STOP ( MARKING ) kecil</v>
          </cell>
          <cell r="E365" t="str">
            <v>41121-23K00</v>
          </cell>
          <cell r="F365">
            <v>1958</v>
          </cell>
          <cell r="G365">
            <v>0</v>
          </cell>
          <cell r="H365">
            <v>200</v>
          </cell>
          <cell r="I365">
            <v>1758</v>
          </cell>
        </row>
        <row r="366">
          <cell r="B366" t="str">
            <v>FG-CN2-0554</v>
          </cell>
          <cell r="C366" t="str">
            <v>I2.5</v>
          </cell>
          <cell r="D366" t="str">
            <v>BRKT 2061</v>
          </cell>
          <cell r="E366" t="str">
            <v>KP-KMI-0201-02 /2061</v>
          </cell>
          <cell r="F366">
            <v>12724</v>
          </cell>
          <cell r="G366">
            <v>0</v>
          </cell>
          <cell r="H366">
            <v>0</v>
          </cell>
          <cell r="I366">
            <v>12724</v>
          </cell>
        </row>
        <row r="367">
          <cell r="B367" t="str">
            <v>FG-CN2-0555</v>
          </cell>
          <cell r="C367" t="str">
            <v>I2.5</v>
          </cell>
          <cell r="D367" t="str">
            <v>BRKT. 2252</v>
          </cell>
          <cell r="E367" t="str">
            <v>KP-KMI-0201-03 /2252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</row>
        <row r="368">
          <cell r="B368" t="str">
            <v>FG-CN2-0343</v>
          </cell>
          <cell r="C368" t="str">
            <v>I3.1</v>
          </cell>
          <cell r="D368" t="str">
            <v>BRKT. BOX 2 ( B. BTRY BOX 2 ) B8D</v>
          </cell>
          <cell r="E368" t="str">
            <v>B8D-F133E-00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</row>
        <row r="369">
          <cell r="B369" t="str">
            <v>FG-CN2-0158</v>
          </cell>
          <cell r="C369" t="str">
            <v>I3.1</v>
          </cell>
          <cell r="D369" t="str">
            <v>PLATE 1 WIRE HOLDER 2WD</v>
          </cell>
          <cell r="E369" t="str">
            <v>2WD-F3319-00-1</v>
          </cell>
          <cell r="F369">
            <v>964</v>
          </cell>
          <cell r="G369">
            <v>3595</v>
          </cell>
          <cell r="H369">
            <v>1000</v>
          </cell>
          <cell r="I369">
            <v>3559</v>
          </cell>
        </row>
        <row r="370">
          <cell r="B370" t="str">
            <v>FG-CN2-0263</v>
          </cell>
          <cell r="C370" t="str">
            <v>I3.1</v>
          </cell>
          <cell r="D370" t="str">
            <v>BRKT. HANDLE 1 (B65)</v>
          </cell>
          <cell r="E370" t="str">
            <v>B65-F6223-00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</row>
        <row r="371">
          <cell r="B371" t="str">
            <v>FG-CN2-0319</v>
          </cell>
          <cell r="C371" t="str">
            <v>I3.1</v>
          </cell>
          <cell r="D371" t="str">
            <v>BRKT. COVER BL2</v>
          </cell>
          <cell r="E371" t="str">
            <v>BL2-F139T-00-00-R0</v>
          </cell>
          <cell r="F371">
            <v>1600</v>
          </cell>
          <cell r="G371">
            <v>0</v>
          </cell>
          <cell r="H371">
            <v>1000</v>
          </cell>
          <cell r="I371">
            <v>600</v>
          </cell>
        </row>
        <row r="372">
          <cell r="B372" t="str">
            <v>FG-CN2-0342</v>
          </cell>
          <cell r="C372" t="str">
            <v>I3.1</v>
          </cell>
          <cell r="D372" t="str">
            <v>BRKT. BOX 1 ( B. BTRY BOX 1 ) B8D</v>
          </cell>
          <cell r="E372" t="str">
            <v>B8D-F133A-00</v>
          </cell>
          <cell r="F372">
            <v>1485</v>
          </cell>
          <cell r="G372">
            <v>0</v>
          </cell>
          <cell r="H372">
            <v>0</v>
          </cell>
          <cell r="I372">
            <v>1485</v>
          </cell>
        </row>
        <row r="373">
          <cell r="B373" t="str">
            <v>FG-CN2-0511</v>
          </cell>
          <cell r="C373" t="str">
            <v>I3.2</v>
          </cell>
          <cell r="D373" t="str">
            <v>REINF CROSS MEMBER BG6</v>
          </cell>
          <cell r="E373" t="str">
            <v>BG6-F1467-00</v>
          </cell>
          <cell r="F373">
            <v>475</v>
          </cell>
          <cell r="G373">
            <v>0</v>
          </cell>
          <cell r="H373">
            <v>200</v>
          </cell>
          <cell r="I373">
            <v>275</v>
          </cell>
        </row>
        <row r="374">
          <cell r="B374" t="str">
            <v>FG-CN2-0234</v>
          </cell>
          <cell r="C374" t="str">
            <v>I3.3</v>
          </cell>
          <cell r="D374" t="str">
            <v>PLATE RR FENDER FRONT</v>
          </cell>
          <cell r="E374" t="str">
            <v>41657-25G00</v>
          </cell>
          <cell r="F374">
            <v>2885</v>
          </cell>
          <cell r="G374">
            <v>0</v>
          </cell>
          <cell r="H374">
            <v>0</v>
          </cell>
          <cell r="I374">
            <v>2885</v>
          </cell>
        </row>
        <row r="375">
          <cell r="B375" t="str">
            <v>FG-CN2-0230</v>
          </cell>
          <cell r="C375" t="str">
            <v>I3.3</v>
          </cell>
          <cell r="D375" t="str">
            <v>PLATE HARNESS</v>
          </cell>
          <cell r="E375" t="str">
            <v>41289-40J00</v>
          </cell>
          <cell r="F375">
            <v>2200</v>
          </cell>
          <cell r="G375">
            <v>0</v>
          </cell>
          <cell r="H375">
            <v>0</v>
          </cell>
          <cell r="I375">
            <v>2200</v>
          </cell>
        </row>
        <row r="376">
          <cell r="B376" t="str">
            <v>FG-CN2-0596</v>
          </cell>
          <cell r="C376" t="str">
            <v>I3.3</v>
          </cell>
          <cell r="D376" t="str">
            <v>PATCH B74</v>
          </cell>
          <cell r="E376" t="str">
            <v>KP-YMI-0489-02 / B74</v>
          </cell>
          <cell r="F376">
            <v>3830</v>
          </cell>
          <cell r="G376">
            <v>0</v>
          </cell>
          <cell r="H376">
            <v>0</v>
          </cell>
          <cell r="I376">
            <v>3830</v>
          </cell>
        </row>
        <row r="377">
          <cell r="B377" t="str">
            <v>FG-CN2-0232</v>
          </cell>
          <cell r="C377" t="str">
            <v>I3.4</v>
          </cell>
          <cell r="D377" t="str">
            <v>BRACKET 1079</v>
          </cell>
          <cell r="E377" t="str">
            <v>11057-1079 B</v>
          </cell>
          <cell r="F377">
            <v>937</v>
          </cell>
          <cell r="G377">
            <v>0</v>
          </cell>
          <cell r="H377">
            <v>0</v>
          </cell>
          <cell r="I377">
            <v>937</v>
          </cell>
        </row>
        <row r="378">
          <cell r="B378" t="str">
            <v>FG-CN2-0064</v>
          </cell>
          <cell r="C378" t="str">
            <v>I3.4</v>
          </cell>
          <cell r="D378" t="str">
            <v>ADJUSTER CHAIN 1148</v>
          </cell>
          <cell r="E378" t="str">
            <v>13061-1512</v>
          </cell>
          <cell r="F378">
            <v>2930</v>
          </cell>
          <cell r="G378">
            <v>0</v>
          </cell>
          <cell r="H378">
            <v>1000</v>
          </cell>
          <cell r="I378">
            <v>1930</v>
          </cell>
        </row>
        <row r="379">
          <cell r="B379" t="str">
            <v>FG-CN2-0512</v>
          </cell>
          <cell r="C379" t="str">
            <v>I3.4</v>
          </cell>
          <cell r="D379" t="str">
            <v>BRKT 6 BX9</v>
          </cell>
          <cell r="E379" t="str">
            <v>KP-YMI-0655</v>
          </cell>
          <cell r="F379">
            <v>722</v>
          </cell>
          <cell r="G379">
            <v>0</v>
          </cell>
          <cell r="H379">
            <v>250</v>
          </cell>
          <cell r="I379">
            <v>472</v>
          </cell>
        </row>
        <row r="380">
          <cell r="B380" t="str">
            <v>FG-CN2-0379</v>
          </cell>
          <cell r="C380" t="str">
            <v>I4.1</v>
          </cell>
          <cell r="D380" t="str">
            <v>BRKT SENSOR 1 BK8</v>
          </cell>
          <cell r="E380" t="str">
            <v>BK8-F256L-00</v>
          </cell>
          <cell r="F380">
            <v>400</v>
          </cell>
          <cell r="G380">
            <v>0</v>
          </cell>
          <cell r="H380">
            <v>100</v>
          </cell>
          <cell r="I380">
            <v>300</v>
          </cell>
        </row>
        <row r="381">
          <cell r="B381" t="str">
            <v>FG-CN2-0309</v>
          </cell>
          <cell r="C381" t="str">
            <v>I4.1</v>
          </cell>
          <cell r="D381" t="str">
            <v>PLATE BRACE LOWER</v>
          </cell>
          <cell r="E381" t="str">
            <v>41127-40J00</v>
          </cell>
          <cell r="F381">
            <v>1332</v>
          </cell>
          <cell r="G381">
            <v>0</v>
          </cell>
          <cell r="H381">
            <v>0</v>
          </cell>
          <cell r="I381">
            <v>1332</v>
          </cell>
        </row>
        <row r="382">
          <cell r="B382" t="str">
            <v>FG-CN2-0701</v>
          </cell>
          <cell r="C382" t="str">
            <v>I4.1</v>
          </cell>
          <cell r="D382" t="str">
            <v>REINF CENTER STAND FOOT TUBE</v>
          </cell>
          <cell r="E382" t="str">
            <v>42100-40J20</v>
          </cell>
          <cell r="F382">
            <v>620</v>
          </cell>
          <cell r="G382">
            <v>0</v>
          </cell>
          <cell r="H382">
            <v>100</v>
          </cell>
          <cell r="I382">
            <v>520</v>
          </cell>
        </row>
        <row r="383">
          <cell r="B383" t="str">
            <v>FG-CN2-0227</v>
          </cell>
          <cell r="C383" t="str">
            <v>I4.1</v>
          </cell>
          <cell r="D383" t="str">
            <v>HOOK PROP STAND SPRING</v>
          </cell>
          <cell r="E383" t="str">
            <v>42312-40J00</v>
          </cell>
          <cell r="F383">
            <v>15205</v>
          </cell>
          <cell r="G383">
            <v>0</v>
          </cell>
          <cell r="H383">
            <v>0</v>
          </cell>
          <cell r="I383">
            <v>15205</v>
          </cell>
        </row>
        <row r="384">
          <cell r="B384" t="str">
            <v>FG-CN2-0393</v>
          </cell>
          <cell r="C384" t="str">
            <v>I4.2</v>
          </cell>
          <cell r="D384" t="str">
            <v>BRKT NUMBER PLATE BG6</v>
          </cell>
          <cell r="E384" t="str">
            <v>BG6-H454E-0</v>
          </cell>
          <cell r="F384">
            <v>1823</v>
          </cell>
          <cell r="G384">
            <v>0</v>
          </cell>
          <cell r="H384">
            <v>0</v>
          </cell>
          <cell r="I384">
            <v>1823</v>
          </cell>
        </row>
        <row r="385">
          <cell r="B385" t="str">
            <v>FG-CN2-0162</v>
          </cell>
          <cell r="C385" t="str">
            <v>I4.2</v>
          </cell>
          <cell r="D385" t="str">
            <v>REINF. RR CUSHION LEVER</v>
          </cell>
          <cell r="E385" t="str">
            <v>41387-23K00</v>
          </cell>
          <cell r="F385">
            <v>1600</v>
          </cell>
          <cell r="G385">
            <v>0</v>
          </cell>
          <cell r="H385">
            <v>300</v>
          </cell>
          <cell r="I385">
            <v>1300</v>
          </cell>
        </row>
        <row r="386">
          <cell r="B386" t="str">
            <v>FG-CN2-0627</v>
          </cell>
          <cell r="C386" t="str">
            <v>I4.3</v>
          </cell>
          <cell r="D386" t="str">
            <v>HOLDER WIRE 2 B9Y</v>
          </cell>
          <cell r="E386" t="str">
            <v>KP-YMI-0708-02 / B9Y</v>
          </cell>
          <cell r="F386">
            <v>708</v>
          </cell>
          <cell r="G386">
            <v>1881</v>
          </cell>
          <cell r="H386">
            <v>750</v>
          </cell>
          <cell r="I386">
            <v>1839</v>
          </cell>
        </row>
        <row r="387">
          <cell r="B387" t="str">
            <v>FG-CN2-0521</v>
          </cell>
          <cell r="C387" t="str">
            <v>I4.3</v>
          </cell>
          <cell r="D387" t="str">
            <v>STOPPER ROD TIE 0385</v>
          </cell>
          <cell r="E387" t="str">
            <v>KP-KMI-0205-03/32085</v>
          </cell>
          <cell r="F387">
            <v>55864</v>
          </cell>
          <cell r="G387">
            <v>0</v>
          </cell>
          <cell r="H387">
            <v>0</v>
          </cell>
          <cell r="I387">
            <v>55864</v>
          </cell>
        </row>
        <row r="388">
          <cell r="B388" t="str">
            <v>FG-CN2-0200</v>
          </cell>
          <cell r="C388" t="str">
            <v>I4.4</v>
          </cell>
          <cell r="D388" t="str">
            <v>BRACKET 2569A</v>
          </cell>
          <cell r="E388" t="str">
            <v>11056-2569A</v>
          </cell>
          <cell r="F388">
            <v>412</v>
          </cell>
          <cell r="G388">
            <v>0</v>
          </cell>
          <cell r="H388">
            <v>0</v>
          </cell>
          <cell r="I388">
            <v>412</v>
          </cell>
        </row>
        <row r="389">
          <cell r="B389" t="str">
            <v>FG-CN2-0600</v>
          </cell>
          <cell r="C389" t="str">
            <v>I4.4</v>
          </cell>
          <cell r="D389" t="str">
            <v>PLATE 0045 ( ADJUSTER CHAIN ) 33040-0045</v>
          </cell>
          <cell r="E389" t="str">
            <v>33040-0045</v>
          </cell>
          <cell r="F389">
            <v>900</v>
          </cell>
          <cell r="G389">
            <v>0</v>
          </cell>
          <cell r="H389">
            <v>200</v>
          </cell>
          <cell r="I389">
            <v>700</v>
          </cell>
        </row>
        <row r="390">
          <cell r="B390" t="str">
            <v>FG-CN2-0337</v>
          </cell>
          <cell r="C390" t="str">
            <v>I4.4</v>
          </cell>
          <cell r="D390" t="str">
            <v>HOLDER BRAKE HOSE 4 BS7</v>
          </cell>
          <cell r="E390" t="str">
            <v>BS7-F587A-00</v>
          </cell>
          <cell r="F390">
            <v>500</v>
          </cell>
          <cell r="G390">
            <v>0</v>
          </cell>
          <cell r="H390">
            <v>0</v>
          </cell>
          <cell r="I390">
            <v>500</v>
          </cell>
        </row>
        <row r="391">
          <cell r="B391" t="str">
            <v>FG-CN2-0082</v>
          </cell>
          <cell r="C391" t="str">
            <v>I4.4</v>
          </cell>
          <cell r="D391" t="str">
            <v>BRACKET 2570</v>
          </cell>
          <cell r="E391" t="str">
            <v>11056-2570</v>
          </cell>
          <cell r="F391">
            <v>637</v>
          </cell>
          <cell r="G391">
            <v>0</v>
          </cell>
          <cell r="H391">
            <v>0</v>
          </cell>
          <cell r="I391">
            <v>637</v>
          </cell>
        </row>
        <row r="392">
          <cell r="B392" t="str">
            <v>FG-CN2-0050</v>
          </cell>
          <cell r="C392" t="str">
            <v>I5.1</v>
          </cell>
          <cell r="D392" t="str">
            <v>BRACKET  2571</v>
          </cell>
          <cell r="E392" t="str">
            <v>11056-2571</v>
          </cell>
          <cell r="F392">
            <v>700</v>
          </cell>
          <cell r="G392">
            <v>0</v>
          </cell>
          <cell r="H392">
            <v>200</v>
          </cell>
          <cell r="I392">
            <v>500</v>
          </cell>
        </row>
        <row r="393">
          <cell r="B393" t="str">
            <v>FG-CN2-0606</v>
          </cell>
          <cell r="C393" t="str">
            <v>I5.1</v>
          </cell>
          <cell r="D393" t="str">
            <v>BRKT 2527</v>
          </cell>
          <cell r="E393" t="str">
            <v>11056-2527</v>
          </cell>
          <cell r="F393">
            <v>2400</v>
          </cell>
          <cell r="G393">
            <v>0</v>
          </cell>
          <cell r="H393">
            <v>100</v>
          </cell>
          <cell r="I393">
            <v>2300</v>
          </cell>
        </row>
        <row r="394">
          <cell r="B394" t="str">
            <v>FG-CN2-0414</v>
          </cell>
          <cell r="C394" t="str">
            <v>I5.1</v>
          </cell>
          <cell r="D394" t="str">
            <v>BRACKET 2568B</v>
          </cell>
          <cell r="E394" t="str">
            <v>11056-2568B</v>
          </cell>
          <cell r="F394">
            <v>0</v>
          </cell>
          <cell r="G394">
            <v>100</v>
          </cell>
          <cell r="H394">
            <v>100</v>
          </cell>
          <cell r="I394">
            <v>0</v>
          </cell>
        </row>
        <row r="395">
          <cell r="B395" t="str">
            <v>FG-CN2-0213</v>
          </cell>
          <cell r="C395" t="str">
            <v>I5.1</v>
          </cell>
          <cell r="D395" t="str">
            <v>STAY 1 (L) BK8</v>
          </cell>
          <cell r="E395" t="str">
            <v>BK8-F116A-10</v>
          </cell>
          <cell r="F395">
            <v>7246</v>
          </cell>
          <cell r="G395">
            <v>0</v>
          </cell>
          <cell r="H395">
            <v>0</v>
          </cell>
          <cell r="I395">
            <v>7246</v>
          </cell>
        </row>
        <row r="396">
          <cell r="B396" t="str">
            <v>FG-CN2-0201</v>
          </cell>
          <cell r="C396" t="str">
            <v>I5.2</v>
          </cell>
          <cell r="D396" t="str">
            <v>BRKT. BRACE NEW</v>
          </cell>
          <cell r="E396" t="str">
            <v>41127-23K10</v>
          </cell>
          <cell r="F396">
            <v>1732</v>
          </cell>
          <cell r="G396">
            <v>0</v>
          </cell>
          <cell r="H396">
            <v>500</v>
          </cell>
          <cell r="I396">
            <v>1232</v>
          </cell>
        </row>
        <row r="397">
          <cell r="B397" t="str">
            <v>FG-CN2-0579</v>
          </cell>
          <cell r="C397" t="str">
            <v>I5.2</v>
          </cell>
          <cell r="D397" t="str">
            <v>BRKT. 2434</v>
          </cell>
          <cell r="E397" t="str">
            <v>KP-KMI-0211-01 /2434</v>
          </cell>
          <cell r="F397">
            <v>350</v>
          </cell>
          <cell r="G397">
            <v>0</v>
          </cell>
          <cell r="H397">
            <v>0</v>
          </cell>
          <cell r="I397">
            <v>350</v>
          </cell>
        </row>
        <row r="398">
          <cell r="B398" t="str">
            <v>FG-CN2-0205</v>
          </cell>
          <cell r="C398" t="str">
            <v>I5.2</v>
          </cell>
          <cell r="D398" t="str">
            <v>STAY 1 (R) BK8</v>
          </cell>
          <cell r="E398" t="str">
            <v>BK8-F116A-00</v>
          </cell>
          <cell r="F398">
            <v>5833</v>
          </cell>
          <cell r="G398">
            <v>0</v>
          </cell>
          <cell r="H398">
            <v>0</v>
          </cell>
          <cell r="I398">
            <v>5833</v>
          </cell>
        </row>
        <row r="399">
          <cell r="B399" t="str">
            <v>FG-CN2-0341</v>
          </cell>
          <cell r="C399" t="str">
            <v>I5.3</v>
          </cell>
          <cell r="D399" t="str">
            <v>REINF. CROSS MEMBER B8D</v>
          </cell>
          <cell r="E399" t="str">
            <v>B8D-F1467-00</v>
          </cell>
          <cell r="F399">
            <v>1600</v>
          </cell>
          <cell r="G399">
            <v>0</v>
          </cell>
          <cell r="H399">
            <v>200</v>
          </cell>
          <cell r="I399">
            <v>1400</v>
          </cell>
        </row>
        <row r="400">
          <cell r="B400" t="str">
            <v>FG-CN2-0328</v>
          </cell>
          <cell r="C400" t="str">
            <v>I5.3</v>
          </cell>
          <cell r="D400" t="str">
            <v>PIPE CROSS ENG MOUNT</v>
          </cell>
          <cell r="E400" t="str">
            <v>32190-5013A</v>
          </cell>
          <cell r="F400">
            <v>342</v>
          </cell>
          <cell r="G400">
            <v>0</v>
          </cell>
          <cell r="H400">
            <v>0</v>
          </cell>
          <cell r="I400">
            <v>342</v>
          </cell>
        </row>
        <row r="401">
          <cell r="B401" t="str">
            <v>FG-CN2-0256</v>
          </cell>
          <cell r="C401" t="str">
            <v>I5.3</v>
          </cell>
          <cell r="D401" t="str">
            <v>BRACKET 2645 A</v>
          </cell>
          <cell r="E401" t="str">
            <v>11056-2645A</v>
          </cell>
          <cell r="F401">
            <v>838</v>
          </cell>
          <cell r="G401">
            <v>0</v>
          </cell>
          <cell r="H401">
            <v>0</v>
          </cell>
          <cell r="I401">
            <v>838</v>
          </cell>
        </row>
        <row r="402">
          <cell r="B402" t="str">
            <v>FG-CN2-0648</v>
          </cell>
          <cell r="C402" t="str">
            <v>I6.1</v>
          </cell>
          <cell r="D402" t="str">
            <v>BRACKET 7729</v>
          </cell>
          <cell r="E402" t="str">
            <v>11056-7729</v>
          </cell>
          <cell r="F402">
            <v>537</v>
          </cell>
          <cell r="G402">
            <v>0</v>
          </cell>
          <cell r="H402">
            <v>0</v>
          </cell>
          <cell r="I402">
            <v>537</v>
          </cell>
        </row>
        <row r="403">
          <cell r="B403" t="str">
            <v>FG-CN2-0556</v>
          </cell>
          <cell r="C403" t="str">
            <v>I6.1</v>
          </cell>
          <cell r="D403" t="str">
            <v>GUSSET 1 BX9</v>
          </cell>
          <cell r="E403" t="str">
            <v>KP-YMI-0654-CK/BX9</v>
          </cell>
          <cell r="F403">
            <v>1000</v>
          </cell>
          <cell r="G403">
            <v>200</v>
          </cell>
          <cell r="H403">
            <v>200</v>
          </cell>
          <cell r="I403">
            <v>1000</v>
          </cell>
        </row>
        <row r="404">
          <cell r="B404" t="str">
            <v>FG-CN2-0595</v>
          </cell>
          <cell r="C404" t="str">
            <v>I6.2</v>
          </cell>
          <cell r="D404" t="str">
            <v>GUSSET ( GUSSET RR LH ) 2351</v>
          </cell>
          <cell r="E404" t="str">
            <v>KP-KMI-0194-CK/2351</v>
          </cell>
          <cell r="F404">
            <v>201</v>
          </cell>
          <cell r="G404">
            <v>0</v>
          </cell>
          <cell r="H404">
            <v>0</v>
          </cell>
          <cell r="I404">
            <v>201</v>
          </cell>
        </row>
        <row r="405">
          <cell r="B405" t="str">
            <v>FG-CN2-0599</v>
          </cell>
          <cell r="C405" t="str">
            <v>I6.2</v>
          </cell>
          <cell r="D405" t="str">
            <v>BRACKET 3751 NON SPOT</v>
          </cell>
          <cell r="E405" t="str">
            <v>KP-KMI-0262-CK /3751</v>
          </cell>
          <cell r="F405">
            <v>630</v>
          </cell>
          <cell r="G405">
            <v>0</v>
          </cell>
          <cell r="H405">
            <v>200</v>
          </cell>
          <cell r="I405">
            <v>430</v>
          </cell>
        </row>
        <row r="406">
          <cell r="B406" t="str">
            <v>FG-CN2-0573</v>
          </cell>
          <cell r="C406" t="str">
            <v>I6.3</v>
          </cell>
          <cell r="D406" t="str">
            <v>BRKT. 2436</v>
          </cell>
          <cell r="E406" t="str">
            <v>KP-KMI-0211-03 /2436</v>
          </cell>
          <cell r="F406">
            <v>3990</v>
          </cell>
          <cell r="G406">
            <v>0</v>
          </cell>
          <cell r="H406">
            <v>0</v>
          </cell>
          <cell r="I406">
            <v>3990</v>
          </cell>
        </row>
        <row r="407">
          <cell r="B407" t="str">
            <v>FG-CN2-0419</v>
          </cell>
          <cell r="C407" t="str">
            <v>I6.3</v>
          </cell>
          <cell r="D407" t="str">
            <v>PLATE PILLION FOOTREST NO. 2 L</v>
          </cell>
          <cell r="E407" t="str">
            <v>41581-40J00</v>
          </cell>
          <cell r="F407">
            <v>3660</v>
          </cell>
          <cell r="G407">
            <v>0</v>
          </cell>
          <cell r="H407">
            <v>200</v>
          </cell>
          <cell r="I407">
            <v>3460</v>
          </cell>
        </row>
        <row r="408">
          <cell r="B408" t="str">
            <v>FG-CN2-0420</v>
          </cell>
          <cell r="C408" t="str">
            <v>I6.3</v>
          </cell>
          <cell r="D408" t="str">
            <v>PLATE PILLION FOOTREST NO. 2 R</v>
          </cell>
          <cell r="E408" t="str">
            <v>41571-40J01</v>
          </cell>
          <cell r="F408">
            <v>3414</v>
          </cell>
          <cell r="G408">
            <v>0</v>
          </cell>
          <cell r="H408">
            <v>200</v>
          </cell>
          <cell r="I408">
            <v>3214</v>
          </cell>
        </row>
        <row r="409">
          <cell r="B409" t="str">
            <v>FG-CN2-0326</v>
          </cell>
          <cell r="C409" t="str">
            <v>I6.4</v>
          </cell>
          <cell r="D409" t="str">
            <v>BRACKET 1029</v>
          </cell>
          <cell r="E409" t="str">
            <v>11057-1029 B</v>
          </cell>
          <cell r="F409">
            <v>1200</v>
          </cell>
          <cell r="G409">
            <v>0</v>
          </cell>
          <cell r="H409">
            <v>0</v>
          </cell>
          <cell r="I409">
            <v>1200</v>
          </cell>
        </row>
        <row r="410">
          <cell r="B410" t="str">
            <v>FG-CN2-0190</v>
          </cell>
          <cell r="C410" t="str">
            <v>I6.5</v>
          </cell>
          <cell r="D410" t="str">
            <v>BRKT. HORN BK8</v>
          </cell>
          <cell r="E410" t="str">
            <v>BK8-F1343-00</v>
          </cell>
          <cell r="F410">
            <v>554</v>
          </cell>
          <cell r="G410">
            <v>0</v>
          </cell>
          <cell r="H410">
            <v>100</v>
          </cell>
          <cell r="I410">
            <v>454</v>
          </cell>
        </row>
        <row r="411">
          <cell r="B411" t="str">
            <v>FG-CN2-0435</v>
          </cell>
          <cell r="C411" t="str">
            <v>I6.5</v>
          </cell>
          <cell r="D411" t="str">
            <v>BRKT UNDER COVER 1 2TP</v>
          </cell>
          <cell r="E411" t="str">
            <v>KP-YMI-0391-PL/2TP-F</v>
          </cell>
          <cell r="F411">
            <v>1490</v>
          </cell>
          <cell r="G411">
            <v>0</v>
          </cell>
          <cell r="H411">
            <v>200</v>
          </cell>
          <cell r="I411">
            <v>1290</v>
          </cell>
        </row>
        <row r="412">
          <cell r="B412" t="str">
            <v>FG-CN2-0709</v>
          </cell>
          <cell r="C412" t="str">
            <v>I7.1</v>
          </cell>
          <cell r="D412" t="str">
            <v>BRKT., SEAT 2 B3M</v>
          </cell>
          <cell r="E412" t="str">
            <v>B3M</v>
          </cell>
          <cell r="F412">
            <v>600</v>
          </cell>
          <cell r="G412">
            <v>2300</v>
          </cell>
          <cell r="H412">
            <v>2900</v>
          </cell>
          <cell r="I412">
            <v>0</v>
          </cell>
        </row>
        <row r="413">
          <cell r="B413" t="str">
            <v>FG-CN2-0717</v>
          </cell>
          <cell r="C413" t="str">
            <v>I7.1</v>
          </cell>
          <cell r="D413" t="str">
            <v>GUSSET (BRKT SEAT 1) BKA</v>
          </cell>
          <cell r="E413" t="str">
            <v>(BKA-F1139-00)</v>
          </cell>
          <cell r="F413">
            <v>2117</v>
          </cell>
          <cell r="G413">
            <v>1532</v>
          </cell>
          <cell r="H413">
            <v>2200</v>
          </cell>
          <cell r="I413">
            <v>1449</v>
          </cell>
        </row>
        <row r="414">
          <cell r="B414" t="str">
            <v>FG-CN1-0126</v>
          </cell>
          <cell r="C414" t="str">
            <v>K1.1</v>
          </cell>
          <cell r="D414" t="str">
            <v>STAY L REAR COMB</v>
          </cell>
          <cell r="E414" t="str">
            <v>50115-K03 -N300-21</v>
          </cell>
          <cell r="F414">
            <v>1200</v>
          </cell>
          <cell r="G414">
            <v>5107</v>
          </cell>
          <cell r="H414">
            <v>1800</v>
          </cell>
          <cell r="I414">
            <v>4507</v>
          </cell>
        </row>
        <row r="415">
          <cell r="B415" t="str">
            <v>FG-CN1-0384</v>
          </cell>
          <cell r="C415" t="str">
            <v>K1.1</v>
          </cell>
          <cell r="D415" t="str">
            <v>PATCH R FLOOR PIPE (K59J)</v>
          </cell>
          <cell r="E415" t="str">
            <v>50181-K59-A700-H1</v>
          </cell>
          <cell r="F415">
            <v>13855</v>
          </cell>
          <cell r="G415">
            <v>6575</v>
          </cell>
          <cell r="H415">
            <v>5000</v>
          </cell>
          <cell r="I415">
            <v>15430</v>
          </cell>
        </row>
        <row r="416">
          <cell r="B416" t="str">
            <v>FG-CN1-0125</v>
          </cell>
          <cell r="C416" t="str">
            <v>K2.1</v>
          </cell>
          <cell r="D416" t="str">
            <v>STAY R REAR COMB</v>
          </cell>
          <cell r="E416" t="str">
            <v>50115-K03 -N300-20</v>
          </cell>
          <cell r="F416">
            <v>2272</v>
          </cell>
          <cell r="G416">
            <v>5385</v>
          </cell>
          <cell r="H416">
            <v>1800</v>
          </cell>
          <cell r="I416">
            <v>5857</v>
          </cell>
        </row>
        <row r="417">
          <cell r="B417" t="str">
            <v>FG-CN1-0385</v>
          </cell>
          <cell r="C417" t="str">
            <v>K2.1</v>
          </cell>
          <cell r="D417" t="str">
            <v>PATCH L FLOOR PIPE (K59J)</v>
          </cell>
          <cell r="E417" t="str">
            <v>50182-K59-A700-H1</v>
          </cell>
          <cell r="F417">
            <v>17013</v>
          </cell>
          <cell r="G417">
            <v>6575</v>
          </cell>
          <cell r="H417">
            <v>4500</v>
          </cell>
          <cell r="I417">
            <v>19088</v>
          </cell>
        </row>
        <row r="418">
          <cell r="B418" t="str">
            <v>FG-CN1-0435</v>
          </cell>
          <cell r="C418" t="str">
            <v>K3.1</v>
          </cell>
          <cell r="D418" t="str">
            <v>BRACKET (BRKT RR FENDER) K45</v>
          </cell>
          <cell r="E418" t="str">
            <v>50186-K45-N400-20</v>
          </cell>
          <cell r="F418">
            <v>678</v>
          </cell>
          <cell r="G418">
            <v>0</v>
          </cell>
          <cell r="H418">
            <v>200</v>
          </cell>
          <cell r="I418">
            <v>478</v>
          </cell>
        </row>
        <row r="419">
          <cell r="B419" t="str">
            <v>FG-CN1-0448</v>
          </cell>
          <cell r="C419" t="str">
            <v>K3.1</v>
          </cell>
          <cell r="D419" t="str">
            <v>PLATE B (PLATE RR CROSS K03S)</v>
          </cell>
          <cell r="E419" t="str">
            <v>50115-K03-N300-22</v>
          </cell>
          <cell r="F419">
            <v>2275</v>
          </cell>
          <cell r="G419">
            <v>0</v>
          </cell>
          <cell r="H419">
            <v>2100</v>
          </cell>
          <cell r="I419">
            <v>175</v>
          </cell>
        </row>
        <row r="420">
          <cell r="B420" t="str">
            <v>FG-CN1-0085</v>
          </cell>
          <cell r="C420" t="str">
            <v>K4.1</v>
          </cell>
          <cell r="D420" t="str">
            <v>STAY B (BRKT RR FENDER) K45G</v>
          </cell>
          <cell r="E420" t="str">
            <v>50186-K45-N400-22</v>
          </cell>
          <cell r="F420">
            <v>900</v>
          </cell>
          <cell r="G420">
            <v>0</v>
          </cell>
          <cell r="H420">
            <v>200</v>
          </cell>
          <cell r="I420">
            <v>700</v>
          </cell>
        </row>
        <row r="421">
          <cell r="B421" t="str">
            <v>FG-CN1-0416</v>
          </cell>
          <cell r="C421" t="str">
            <v>K4.1</v>
          </cell>
          <cell r="D421" t="str">
            <v>PLATE A (K41A) TEBAL</v>
          </cell>
          <cell r="E421" t="str">
            <v>50190-K41A-N000-21</v>
          </cell>
          <cell r="F421">
            <v>1916</v>
          </cell>
          <cell r="G421">
            <v>0</v>
          </cell>
          <cell r="H421">
            <v>1500</v>
          </cell>
          <cell r="I421">
            <v>416</v>
          </cell>
        </row>
        <row r="422">
          <cell r="B422" t="str">
            <v>FG-CN1-0095</v>
          </cell>
          <cell r="C422" t="str">
            <v>K4.1</v>
          </cell>
          <cell r="D422" t="str">
            <v>HOLDER AIR/C K56F</v>
          </cell>
          <cell r="E422" t="str">
            <v>50714-K56-N100-H1</v>
          </cell>
          <cell r="F422">
            <v>1014</v>
          </cell>
          <cell r="G422">
            <v>0</v>
          </cell>
          <cell r="H422">
            <v>150</v>
          </cell>
          <cell r="I422">
            <v>864</v>
          </cell>
        </row>
        <row r="423">
          <cell r="B423" t="str">
            <v>FG-CN1-0443</v>
          </cell>
          <cell r="C423" t="str">
            <v>K5.1</v>
          </cell>
          <cell r="D423" t="str">
            <v>PIPE (BRKT COMP RR CUSH) K56A</v>
          </cell>
          <cell r="E423" t="str">
            <v>50131-K56-N000-21</v>
          </cell>
          <cell r="F423">
            <v>850</v>
          </cell>
          <cell r="G423">
            <v>0</v>
          </cell>
          <cell r="H423">
            <v>500</v>
          </cell>
          <cell r="I423">
            <v>350</v>
          </cell>
        </row>
        <row r="424">
          <cell r="B424" t="str">
            <v>FG-CN1-0080</v>
          </cell>
          <cell r="C424" t="str">
            <v>K5.2</v>
          </cell>
          <cell r="D424" t="str">
            <v>PATCH (BRKT COMP RR CUSH) K56A</v>
          </cell>
          <cell r="E424" t="str">
            <v>50131-K56-N000-24</v>
          </cell>
          <cell r="F424">
            <v>270</v>
          </cell>
          <cell r="G424">
            <v>0</v>
          </cell>
          <cell r="H424">
            <v>0</v>
          </cell>
          <cell r="I424">
            <v>270</v>
          </cell>
        </row>
        <row r="425">
          <cell r="B425" t="str">
            <v>FG-CN1-0427</v>
          </cell>
          <cell r="C425" t="str">
            <v>K5.2</v>
          </cell>
          <cell r="D425" t="str">
            <v>STAY L (STAY L PILLION) K56F</v>
          </cell>
          <cell r="E425" t="str">
            <v>50141-K56-N100-20</v>
          </cell>
          <cell r="F425">
            <v>1351</v>
          </cell>
          <cell r="G425">
            <v>0</v>
          </cell>
          <cell r="H425">
            <v>200</v>
          </cell>
          <cell r="I425">
            <v>1151</v>
          </cell>
        </row>
        <row r="426">
          <cell r="B426" t="str">
            <v>FG-CN1-0170</v>
          </cell>
          <cell r="C426" t="str">
            <v>K5.2</v>
          </cell>
          <cell r="D426" t="str">
            <v>PATCH (BRKT RR CUSHION) K56F</v>
          </cell>
          <cell r="E426" t="str">
            <v>50131-K56-N100-22</v>
          </cell>
          <cell r="F426">
            <v>830</v>
          </cell>
          <cell r="G426">
            <v>0</v>
          </cell>
          <cell r="H426">
            <v>200</v>
          </cell>
          <cell r="I426">
            <v>630</v>
          </cell>
        </row>
        <row r="427">
          <cell r="B427" t="str">
            <v>FG-CN1-0428</v>
          </cell>
          <cell r="C427" t="str">
            <v>K6.1</v>
          </cell>
          <cell r="D427" t="str">
            <v>GUSSET R UPP &amp; SUB SPRT (K56)</v>
          </cell>
          <cell r="E427" t="str">
            <v>50126-K56-N100-H1</v>
          </cell>
          <cell r="F427">
            <v>422</v>
          </cell>
          <cell r="G427">
            <v>0</v>
          </cell>
          <cell r="H427">
            <v>400</v>
          </cell>
          <cell r="I427">
            <v>22</v>
          </cell>
        </row>
        <row r="428">
          <cell r="B428" t="str">
            <v>FG-CN1-0459</v>
          </cell>
          <cell r="C428" t="str">
            <v>K6.1</v>
          </cell>
          <cell r="D428" t="str">
            <v>GUSSET R SPRT PIPE INNER (56F)</v>
          </cell>
          <cell r="E428" t="str">
            <v>50143-K56-N101-H1</v>
          </cell>
          <cell r="F428">
            <v>1160</v>
          </cell>
          <cell r="G428">
            <v>0</v>
          </cell>
          <cell r="H428">
            <v>400</v>
          </cell>
          <cell r="I428">
            <v>760</v>
          </cell>
        </row>
        <row r="429">
          <cell r="B429" t="str">
            <v>FG-CN1-0429</v>
          </cell>
          <cell r="C429" t="str">
            <v>K6.2</v>
          </cell>
          <cell r="D429" t="str">
            <v>GUSSET L UPP &amp; SUB SPRT (K56)</v>
          </cell>
          <cell r="E429" t="str">
            <v>50127-K56-N100-H1</v>
          </cell>
          <cell r="F429">
            <v>143</v>
          </cell>
          <cell r="G429">
            <v>2080</v>
          </cell>
          <cell r="H429">
            <v>200</v>
          </cell>
          <cell r="I429">
            <v>2023</v>
          </cell>
        </row>
        <row r="430">
          <cell r="B430" t="str">
            <v>FG-CN1-0460</v>
          </cell>
          <cell r="C430" t="str">
            <v>K6.2</v>
          </cell>
          <cell r="D430" t="str">
            <v>GUSSET L SPRT PIPE INNER (56F)</v>
          </cell>
          <cell r="E430" t="str">
            <v>50144-K56-N101-H1</v>
          </cell>
          <cell r="F430">
            <v>1016</v>
          </cell>
          <cell r="G430">
            <v>0</v>
          </cell>
          <cell r="H430">
            <v>100</v>
          </cell>
          <cell r="I430">
            <v>916</v>
          </cell>
        </row>
        <row r="431">
          <cell r="B431" t="str">
            <v>FG-CN1-0451</v>
          </cell>
          <cell r="C431" t="str">
            <v>K7.1</v>
          </cell>
          <cell r="D431" t="str">
            <v>GUSSET R MAIN (K56F)</v>
          </cell>
          <cell r="E431" t="str">
            <v>50132-K56-N100-H1</v>
          </cell>
          <cell r="F431">
            <v>800</v>
          </cell>
          <cell r="G431">
            <v>0</v>
          </cell>
          <cell r="H431">
            <v>450</v>
          </cell>
          <cell r="I431">
            <v>350</v>
          </cell>
        </row>
        <row r="432">
          <cell r="B432" t="str">
            <v>FG-CN1-0452</v>
          </cell>
          <cell r="C432" t="str">
            <v>K7.1</v>
          </cell>
          <cell r="D432" t="str">
            <v>GUSSET L MAIN (K56F)</v>
          </cell>
          <cell r="E432" t="str">
            <v>50133-K56-N100-H1</v>
          </cell>
          <cell r="F432">
            <v>1233</v>
          </cell>
          <cell r="G432">
            <v>0</v>
          </cell>
          <cell r="H432">
            <v>550</v>
          </cell>
          <cell r="I432">
            <v>683</v>
          </cell>
        </row>
        <row r="433">
          <cell r="B433" t="str">
            <v>FG-CN1-0426</v>
          </cell>
          <cell r="C433" t="str">
            <v>K7.1</v>
          </cell>
          <cell r="D433" t="str">
            <v>STAY R (STAY R PILLION) K56F</v>
          </cell>
          <cell r="E433" t="str">
            <v>50140-K56-N100-20</v>
          </cell>
          <cell r="F433">
            <v>718</v>
          </cell>
          <cell r="G433">
            <v>0</v>
          </cell>
          <cell r="H433">
            <v>200</v>
          </cell>
          <cell r="I433">
            <v>518</v>
          </cell>
        </row>
        <row r="434">
          <cell r="B434" t="str">
            <v>FG-CN1-0108</v>
          </cell>
          <cell r="C434" t="str">
            <v>L1.1</v>
          </cell>
          <cell r="D434" t="str">
            <v>GUSSET HANDLE KZLG</v>
          </cell>
          <cell r="E434" t="str">
            <v>53100-KZLA-9301-21</v>
          </cell>
          <cell r="F434">
            <v>9250</v>
          </cell>
          <cell r="G434">
            <v>5100</v>
          </cell>
          <cell r="H434">
            <v>10800</v>
          </cell>
          <cell r="I434">
            <v>3550</v>
          </cell>
        </row>
        <row r="435">
          <cell r="B435" t="str">
            <v>FG-CN1-0379</v>
          </cell>
          <cell r="C435" t="str">
            <v>L2.1</v>
          </cell>
          <cell r="D435" t="str">
            <v>BRACKET (BRKT CUSH LOW) K84A</v>
          </cell>
          <cell r="E435" t="str">
            <v>50126-K84-9000-20</v>
          </cell>
          <cell r="F435">
            <v>4693</v>
          </cell>
          <cell r="G435">
            <v>0</v>
          </cell>
          <cell r="H435">
            <v>3750</v>
          </cell>
          <cell r="I435">
            <v>943</v>
          </cell>
        </row>
        <row r="436">
          <cell r="B436" t="str">
            <v>FG-CN1-0470</v>
          </cell>
          <cell r="C436" t="str">
            <v>L2.2</v>
          </cell>
          <cell r="D436" t="str">
            <v>STIFFENER R (K84A)</v>
          </cell>
          <cell r="E436" t="str">
            <v>50103-K84-9000-20</v>
          </cell>
          <cell r="F436">
            <v>361</v>
          </cell>
          <cell r="G436">
            <v>1699</v>
          </cell>
          <cell r="H436">
            <v>952</v>
          </cell>
          <cell r="I436">
            <v>1108</v>
          </cell>
        </row>
        <row r="437">
          <cell r="B437" t="str">
            <v>FG-CN1-0371</v>
          </cell>
          <cell r="C437" t="str">
            <v>L2.2</v>
          </cell>
          <cell r="D437" t="str">
            <v>PATCH HEAD PIPE UPPER (K84A)</v>
          </cell>
          <cell r="E437" t="str">
            <v>50139-K84-9000-H1</v>
          </cell>
          <cell r="F437">
            <v>2750</v>
          </cell>
          <cell r="G437">
            <v>0</v>
          </cell>
          <cell r="H437">
            <v>1750</v>
          </cell>
          <cell r="I437">
            <v>1000</v>
          </cell>
        </row>
        <row r="438">
          <cell r="B438" t="str">
            <v>FG-CN1-0070</v>
          </cell>
          <cell r="C438" t="str">
            <v>P61</v>
          </cell>
          <cell r="D438" t="str">
            <v>STAY( STAY FR HANDLE COVER) K41</v>
          </cell>
          <cell r="E438" t="str">
            <v>53100-K41A-N000-22</v>
          </cell>
          <cell r="F438">
            <v>1600</v>
          </cell>
          <cell r="G438">
            <v>2781</v>
          </cell>
          <cell r="H438">
            <v>1000</v>
          </cell>
          <cell r="I438">
            <v>3381</v>
          </cell>
        </row>
        <row r="439">
          <cell r="B439" t="str">
            <v>FG-CN1-0395</v>
          </cell>
          <cell r="C439" t="str">
            <v>L3.2</v>
          </cell>
          <cell r="D439" t="str">
            <v>BRACKET L OUTER MAIN (K56A)</v>
          </cell>
          <cell r="E439" t="str">
            <v>50114-K56-N000-H1</v>
          </cell>
          <cell r="F439">
            <v>1312</v>
          </cell>
          <cell r="G439">
            <v>0</v>
          </cell>
          <cell r="H439">
            <v>250</v>
          </cell>
          <cell r="I439">
            <v>1062</v>
          </cell>
        </row>
        <row r="440">
          <cell r="B440" t="str">
            <v>FG-CN1-0394</v>
          </cell>
          <cell r="C440" t="str">
            <v>L3.2</v>
          </cell>
          <cell r="D440" t="str">
            <v>BRACKET R OUTER MAIN (K56A)</v>
          </cell>
          <cell r="E440" t="str">
            <v>50113-K56-N000-H1</v>
          </cell>
          <cell r="F440">
            <v>1160</v>
          </cell>
          <cell r="G440">
            <v>0</v>
          </cell>
          <cell r="H440">
            <v>0</v>
          </cell>
          <cell r="I440">
            <v>1160</v>
          </cell>
        </row>
        <row r="441">
          <cell r="B441" t="str">
            <v>FG-CN1-0430</v>
          </cell>
          <cell r="C441" t="str">
            <v>N6.1</v>
          </cell>
          <cell r="D441" t="str">
            <v>STAY (STAY TANK REAR) K64A</v>
          </cell>
          <cell r="E441" t="str">
            <v>17508-K64-N000-20</v>
          </cell>
          <cell r="F441">
            <v>1500</v>
          </cell>
          <cell r="G441">
            <v>0</v>
          </cell>
          <cell r="H441">
            <v>0</v>
          </cell>
          <cell r="I441">
            <v>1500</v>
          </cell>
        </row>
        <row r="442">
          <cell r="B442" t="str">
            <v>FG-CN1-0192</v>
          </cell>
          <cell r="C442" t="str">
            <v>L4.1</v>
          </cell>
          <cell r="D442" t="str">
            <v>PLATE A (PLATE L ENG HGR LWR)</v>
          </cell>
          <cell r="E442" t="str">
            <v>50128-K56-N000-20</v>
          </cell>
          <cell r="F442">
            <v>3321</v>
          </cell>
          <cell r="G442">
            <v>0</v>
          </cell>
          <cell r="H442">
            <v>0</v>
          </cell>
          <cell r="I442">
            <v>3321</v>
          </cell>
        </row>
        <row r="443">
          <cell r="B443" t="str">
            <v>FG-CN1-0461</v>
          </cell>
          <cell r="C443" t="str">
            <v>P6.4</v>
          </cell>
          <cell r="D443" t="str">
            <v>PIPE MAIN (COWL) K64A</v>
          </cell>
          <cell r="E443" t="str">
            <v>64221-K64-N000-21</v>
          </cell>
          <cell r="F443">
            <v>224</v>
          </cell>
          <cell r="G443">
            <v>0</v>
          </cell>
          <cell r="H443">
            <v>0</v>
          </cell>
          <cell r="I443">
            <v>224</v>
          </cell>
        </row>
        <row r="444">
          <cell r="B444" t="str">
            <v>FG-CN1-0178</v>
          </cell>
          <cell r="C444" t="str">
            <v>L4.1</v>
          </cell>
          <cell r="D444" t="str">
            <v>PLATE 1 (PLATE R ENG HGR LWR)</v>
          </cell>
          <cell r="E444" t="str">
            <v>50125-K56-N000-20</v>
          </cell>
          <cell r="F444">
            <v>1095</v>
          </cell>
          <cell r="G444">
            <v>0</v>
          </cell>
          <cell r="H444">
            <v>250</v>
          </cell>
          <cell r="I444">
            <v>845</v>
          </cell>
        </row>
        <row r="445">
          <cell r="B445" t="str">
            <v>FG-CN1-0436</v>
          </cell>
          <cell r="C445" t="str">
            <v>L4.1</v>
          </cell>
          <cell r="D445" t="str">
            <v>BRACKET (BRKT RR FENDER) K15</v>
          </cell>
          <cell r="E445" t="str">
            <v>50186-K15-9200-20</v>
          </cell>
          <cell r="F445">
            <v>1700</v>
          </cell>
          <cell r="G445">
            <v>0</v>
          </cell>
          <cell r="H445">
            <v>0</v>
          </cell>
          <cell r="I445">
            <v>1700</v>
          </cell>
        </row>
        <row r="446">
          <cell r="B446" t="str">
            <v>FG-CN1-0469</v>
          </cell>
          <cell r="C446" t="str">
            <v>L5.1</v>
          </cell>
          <cell r="D446" t="str">
            <v>BRACKET ASSY AO146</v>
          </cell>
          <cell r="E446" t="str">
            <v>A0146-90812</v>
          </cell>
          <cell r="F446">
            <v>1543</v>
          </cell>
          <cell r="G446">
            <v>0</v>
          </cell>
          <cell r="H446">
            <v>0</v>
          </cell>
          <cell r="I446">
            <v>1543</v>
          </cell>
        </row>
        <row r="447">
          <cell r="B447" t="str">
            <v>FG-CN1-0397</v>
          </cell>
          <cell r="C447" t="str">
            <v>L5.1</v>
          </cell>
          <cell r="D447" t="str">
            <v>BRACKET L INNER MAIN (K56A)</v>
          </cell>
          <cell r="E447" t="str">
            <v>50112-K56-N000-H1</v>
          </cell>
          <cell r="F447">
            <v>1287</v>
          </cell>
          <cell r="G447">
            <v>0</v>
          </cell>
          <cell r="H447">
            <v>0</v>
          </cell>
          <cell r="I447">
            <v>1287</v>
          </cell>
        </row>
        <row r="448">
          <cell r="B448" t="str">
            <v>FG-CN1-0440</v>
          </cell>
          <cell r="C448" t="str">
            <v>M6.1</v>
          </cell>
          <cell r="D448" t="str">
            <v>PLATE METER (COWL) K64A</v>
          </cell>
          <cell r="E448" t="str">
            <v>64221-K64-N000-22</v>
          </cell>
          <cell r="F448">
            <v>1345</v>
          </cell>
          <cell r="G448">
            <v>0</v>
          </cell>
          <cell r="H448">
            <v>0</v>
          </cell>
          <cell r="I448">
            <v>1345</v>
          </cell>
        </row>
        <row r="449">
          <cell r="B449" t="str">
            <v>FG-CN1-0437</v>
          </cell>
          <cell r="C449" t="str">
            <v>P62</v>
          </cell>
          <cell r="D449" t="str">
            <v>PLATE F/TANK MT (K64A)</v>
          </cell>
          <cell r="E449" t="str">
            <v>50126-K64-N000-H1</v>
          </cell>
          <cell r="F449">
            <v>1600</v>
          </cell>
          <cell r="G449">
            <v>0</v>
          </cell>
          <cell r="H449">
            <v>0</v>
          </cell>
          <cell r="I449">
            <v>1600</v>
          </cell>
        </row>
        <row r="450">
          <cell r="B450" t="str">
            <v>FG-CN1-0147</v>
          </cell>
          <cell r="C450" t="str">
            <v>L5.2</v>
          </cell>
          <cell r="D450" t="str">
            <v>SPRING GUIDE 530 / 534</v>
          </cell>
          <cell r="E450" t="str">
            <v>12251-02530</v>
          </cell>
          <cell r="F450">
            <v>2241</v>
          </cell>
          <cell r="G450">
            <v>0</v>
          </cell>
          <cell r="H450">
            <v>1500</v>
          </cell>
          <cell r="I450">
            <v>741</v>
          </cell>
        </row>
        <row r="451">
          <cell r="B451" t="str">
            <v>FG-CN1-0478</v>
          </cell>
          <cell r="C451" t="str">
            <v>L6.1</v>
          </cell>
          <cell r="D451" t="str">
            <v>VALVE STOPPER 603</v>
          </cell>
          <cell r="E451" t="str">
            <v>10141-92603</v>
          </cell>
          <cell r="F451">
            <v>3272</v>
          </cell>
          <cell r="G451">
            <v>0</v>
          </cell>
          <cell r="H451">
            <v>3272</v>
          </cell>
          <cell r="I451">
            <v>0</v>
          </cell>
        </row>
        <row r="452">
          <cell r="B452" t="str">
            <v>FG-CN1-0049</v>
          </cell>
          <cell r="C452" t="str">
            <v>L6.1</v>
          </cell>
          <cell r="D452" t="str">
            <v>CLAMP ( CP 8030 )</v>
          </cell>
          <cell r="E452" t="str">
            <v>JK246771-2820</v>
          </cell>
          <cell r="F452">
            <v>2100</v>
          </cell>
          <cell r="G452">
            <v>0</v>
          </cell>
          <cell r="H452">
            <v>2100</v>
          </cell>
          <cell r="I452">
            <v>0</v>
          </cell>
        </row>
        <row r="453">
          <cell r="B453" t="str">
            <v>FG-CN1-0053</v>
          </cell>
          <cell r="C453" t="str">
            <v>L7.1</v>
          </cell>
          <cell r="D453" t="str">
            <v>CLAMP ( CP 2490)</v>
          </cell>
          <cell r="E453" t="str">
            <v>JK246750-2500</v>
          </cell>
          <cell r="F453">
            <v>6187</v>
          </cell>
          <cell r="G453">
            <v>0</v>
          </cell>
          <cell r="H453">
            <v>6187</v>
          </cell>
          <cell r="I453">
            <v>0</v>
          </cell>
        </row>
        <row r="454">
          <cell r="B454" t="str">
            <v>FG-CN1-0396</v>
          </cell>
          <cell r="C454" t="str">
            <v>L7.1</v>
          </cell>
          <cell r="D454" t="str">
            <v>BRACKET R INNER MAIN (K56A)</v>
          </cell>
          <cell r="E454" t="str">
            <v>50111-K56-N000-H1</v>
          </cell>
          <cell r="F454">
            <v>2045</v>
          </cell>
          <cell r="G454">
            <v>0</v>
          </cell>
          <cell r="H454">
            <v>0</v>
          </cell>
          <cell r="I454">
            <v>2045</v>
          </cell>
        </row>
        <row r="455">
          <cell r="B455" t="str">
            <v>FG-CN1-0404</v>
          </cell>
          <cell r="C455" t="str">
            <v>P63</v>
          </cell>
          <cell r="D455" t="str">
            <v>STAY C (BRKT RR FENDER) K64A</v>
          </cell>
          <cell r="E455" t="str">
            <v>50186-K64-N000-26</v>
          </cell>
          <cell r="F455">
            <v>660</v>
          </cell>
          <cell r="G455">
            <v>0</v>
          </cell>
          <cell r="H455">
            <v>0</v>
          </cell>
          <cell r="I455">
            <v>660</v>
          </cell>
        </row>
        <row r="456">
          <cell r="B456" t="str">
            <v>FG-CN1-0050</v>
          </cell>
          <cell r="C456" t="str">
            <v>L7.1</v>
          </cell>
          <cell r="D456" t="str">
            <v>CLAMP ( CP 8040 )</v>
          </cell>
          <cell r="E456" t="str">
            <v>JK246771-2830</v>
          </cell>
          <cell r="F456">
            <v>2221</v>
          </cell>
          <cell r="G456">
            <v>0</v>
          </cell>
          <cell r="H456">
            <v>2100</v>
          </cell>
          <cell r="I456">
            <v>121</v>
          </cell>
        </row>
        <row r="457">
          <cell r="B457" t="str">
            <v>FG-CN1-0111</v>
          </cell>
          <cell r="C457" t="str">
            <v>M1.1</v>
          </cell>
          <cell r="D457" t="str">
            <v>STAY D (STAY FRONT COVER) K59</v>
          </cell>
          <cell r="E457" t="str">
            <v>64223-K59-A100-27</v>
          </cell>
          <cell r="F457">
            <v>14181</v>
          </cell>
          <cell r="G457">
            <v>0</v>
          </cell>
          <cell r="H457">
            <v>4181</v>
          </cell>
          <cell r="I457">
            <v>10000</v>
          </cell>
        </row>
        <row r="458">
          <cell r="B458" t="str">
            <v>FG-CN1-0155</v>
          </cell>
          <cell r="C458" t="str">
            <v>M1.2</v>
          </cell>
          <cell r="D458" t="str">
            <v>PLATE A (PLATE RR CROSS KWWT)</v>
          </cell>
          <cell r="E458" t="str">
            <v>50115-KWW-6200-21</v>
          </cell>
          <cell r="F458">
            <v>2736</v>
          </cell>
          <cell r="G458">
            <v>0</v>
          </cell>
          <cell r="H458">
            <v>2736</v>
          </cell>
          <cell r="I458">
            <v>0</v>
          </cell>
        </row>
        <row r="459">
          <cell r="B459" t="str">
            <v>FG-CN1-0084</v>
          </cell>
          <cell r="C459" t="str">
            <v>M1.3</v>
          </cell>
          <cell r="D459" t="str">
            <v>STAY (STAY A REAR FENDER) K45G</v>
          </cell>
          <cell r="E459" t="str">
            <v>50131-K45-N400-20</v>
          </cell>
          <cell r="F459">
            <v>1500</v>
          </cell>
          <cell r="G459">
            <v>0</v>
          </cell>
          <cell r="H459">
            <v>0</v>
          </cell>
          <cell r="I459">
            <v>1500</v>
          </cell>
        </row>
        <row r="460">
          <cell r="B460" t="str">
            <v>FG-CN1-0100</v>
          </cell>
          <cell r="C460" t="str">
            <v>M1.4</v>
          </cell>
          <cell r="D460" t="str">
            <v>STAY STOP SW K41A</v>
          </cell>
          <cell r="E460" t="str">
            <v>50191-K41A-N000-21</v>
          </cell>
          <cell r="F460">
            <v>1130</v>
          </cell>
          <cell r="G460">
            <v>0</v>
          </cell>
          <cell r="H460">
            <v>0</v>
          </cell>
          <cell r="I460">
            <v>1130</v>
          </cell>
        </row>
        <row r="461">
          <cell r="B461" t="str">
            <v>FG-CN1-0168</v>
          </cell>
          <cell r="C461" t="str">
            <v>M1.4</v>
          </cell>
          <cell r="D461" t="str">
            <v>PLATE B (PIVOT) K41A</v>
          </cell>
          <cell r="E461" t="str">
            <v>50190-K41A-N000-22</v>
          </cell>
          <cell r="F461">
            <v>1012</v>
          </cell>
          <cell r="G461">
            <v>2487</v>
          </cell>
          <cell r="H461">
            <v>1500</v>
          </cell>
          <cell r="I461">
            <v>1999</v>
          </cell>
        </row>
        <row r="462">
          <cell r="B462" t="str">
            <v>FG-CN1-0388</v>
          </cell>
          <cell r="C462" t="str">
            <v>M2.1</v>
          </cell>
          <cell r="D462" t="str">
            <v>STAY (STAY COMP PILL ST) K15M</v>
          </cell>
          <cell r="E462" t="str">
            <v>50149-K15-6000-21</v>
          </cell>
          <cell r="F462">
            <v>215</v>
          </cell>
          <cell r="G462">
            <v>0</v>
          </cell>
          <cell r="H462">
            <v>0</v>
          </cell>
          <cell r="I462">
            <v>215</v>
          </cell>
        </row>
        <row r="463">
          <cell r="B463" t="str">
            <v>FG-CN1-0093</v>
          </cell>
          <cell r="C463" t="str">
            <v>M2.2</v>
          </cell>
          <cell r="D463" t="str">
            <v>BRACKET SEAL RAIL SUB (K56F)</v>
          </cell>
          <cell r="E463" t="str">
            <v>50195-K56-N100</v>
          </cell>
          <cell r="F463">
            <v>2400</v>
          </cell>
          <cell r="G463">
            <v>0</v>
          </cell>
          <cell r="H463">
            <v>1000</v>
          </cell>
          <cell r="I463">
            <v>1400</v>
          </cell>
        </row>
        <row r="464">
          <cell r="B464" t="str">
            <v>FG-CN1-0417</v>
          </cell>
          <cell r="C464" t="str">
            <v>M2.2</v>
          </cell>
          <cell r="D464" t="str">
            <v>PLATE C (K41A)</v>
          </cell>
          <cell r="E464" t="str">
            <v>50190-K41A-N000-23</v>
          </cell>
          <cell r="F464">
            <v>1682</v>
          </cell>
          <cell r="G464">
            <v>0</v>
          </cell>
          <cell r="H464">
            <v>1500</v>
          </cell>
          <cell r="I464">
            <v>182</v>
          </cell>
        </row>
        <row r="465">
          <cell r="B465" t="str">
            <v>FG-CN1-0144</v>
          </cell>
          <cell r="C465" t="str">
            <v>N.51</v>
          </cell>
          <cell r="D465" t="str">
            <v>WASHER 049 / 051</v>
          </cell>
          <cell r="E465" t="str">
            <v>12201-01049-OZ2</v>
          </cell>
          <cell r="F465">
            <v>15125</v>
          </cell>
          <cell r="G465">
            <v>5000</v>
          </cell>
          <cell r="H465">
            <v>12000</v>
          </cell>
          <cell r="I465">
            <v>8125</v>
          </cell>
        </row>
        <row r="466">
          <cell r="B466" t="str">
            <v>FG-CN1-0103</v>
          </cell>
          <cell r="C466" t="str">
            <v>M3.1</v>
          </cell>
          <cell r="D466" t="str">
            <v>CLAMP FUEL HOSE</v>
          </cell>
          <cell r="E466" t="str">
            <v>50237-MG9-6501-H1</v>
          </cell>
          <cell r="F466">
            <v>4834</v>
          </cell>
          <cell r="G466">
            <v>0</v>
          </cell>
          <cell r="H466">
            <v>0</v>
          </cell>
          <cell r="I466">
            <v>4834</v>
          </cell>
        </row>
        <row r="467">
          <cell r="B467" t="str">
            <v>FG-CN1-0458</v>
          </cell>
          <cell r="C467" t="str">
            <v>M3.1</v>
          </cell>
          <cell r="D467" t="str">
            <v>PLATE A (PLATE COMP PIVOT) K56</v>
          </cell>
          <cell r="E467" t="str">
            <v>50110-K56-N000-25</v>
          </cell>
          <cell r="F467">
            <v>1951</v>
          </cell>
          <cell r="G467">
            <v>0</v>
          </cell>
          <cell r="H467">
            <v>200</v>
          </cell>
          <cell r="I467">
            <v>1751</v>
          </cell>
        </row>
        <row r="468">
          <cell r="B468" t="str">
            <v>FG-CN1-0105</v>
          </cell>
          <cell r="C468" t="str">
            <v>M3.2</v>
          </cell>
          <cell r="D468" t="str">
            <v>STAY A (BRKT RR FENDER) K45G</v>
          </cell>
          <cell r="E468" t="str">
            <v>50186-K45-N400-21</v>
          </cell>
          <cell r="F468">
            <v>1097</v>
          </cell>
          <cell r="G468">
            <v>0</v>
          </cell>
          <cell r="H468">
            <v>200</v>
          </cell>
          <cell r="I468">
            <v>897</v>
          </cell>
        </row>
        <row r="469">
          <cell r="B469" t="str">
            <v>FG-CN1-0171</v>
          </cell>
          <cell r="C469" t="str">
            <v>N5.3</v>
          </cell>
          <cell r="D469" t="str">
            <v>BRACKET B (BRKT RR CUSH) K56F (kecil )</v>
          </cell>
          <cell r="E469" t="str">
            <v>50203-K45-N400-20</v>
          </cell>
          <cell r="F469">
            <v>1327</v>
          </cell>
          <cell r="G469">
            <v>0</v>
          </cell>
          <cell r="H469">
            <v>0</v>
          </cell>
          <cell r="I469">
            <v>1327</v>
          </cell>
        </row>
        <row r="470">
          <cell r="B470" t="str">
            <v>FG-CN1-0389</v>
          </cell>
          <cell r="C470" t="str">
            <v>N5.3</v>
          </cell>
          <cell r="D470" t="str">
            <v>STAY (STAY OIL CAP) K15M</v>
          </cell>
          <cell r="E470" t="str">
            <v>50140-K15-6000-20</v>
          </cell>
          <cell r="F470">
            <v>3888</v>
          </cell>
          <cell r="G470">
            <v>0</v>
          </cell>
          <cell r="H470">
            <v>0</v>
          </cell>
          <cell r="I470">
            <v>3888</v>
          </cell>
        </row>
        <row r="471">
          <cell r="B471" t="str">
            <v>FG-CN1-0065</v>
          </cell>
          <cell r="C471" t="str">
            <v>M4.1</v>
          </cell>
          <cell r="D471" t="str">
            <v>WASHER 019 GJ9</v>
          </cell>
          <cell r="E471" t="str">
            <v>12301-01019-GJ9</v>
          </cell>
          <cell r="F471">
            <v>3011</v>
          </cell>
          <cell r="G471">
            <v>0</v>
          </cell>
          <cell r="H471">
            <v>2046</v>
          </cell>
          <cell r="I471">
            <v>965</v>
          </cell>
        </row>
        <row r="472">
          <cell r="B472" t="str">
            <v>FG-CN1-0444</v>
          </cell>
          <cell r="C472" t="str">
            <v>M4.1</v>
          </cell>
          <cell r="D472" t="str">
            <v>PIPE (BRKT RR FENDER) K45G</v>
          </cell>
          <cell r="E472" t="str">
            <v>50186-K45-N400-25</v>
          </cell>
          <cell r="F472">
            <v>1650</v>
          </cell>
          <cell r="G472">
            <v>0</v>
          </cell>
          <cell r="H472">
            <v>200</v>
          </cell>
          <cell r="I472">
            <v>1450</v>
          </cell>
        </row>
        <row r="473">
          <cell r="B473" t="str">
            <v>FG-CN1-0086</v>
          </cell>
          <cell r="C473" t="str">
            <v>M4.1</v>
          </cell>
          <cell r="D473" t="str">
            <v>PLATE (BRKT RR FENDER) K45G</v>
          </cell>
          <cell r="E473" t="str">
            <v>50186-K45-N400-23</v>
          </cell>
          <cell r="F473">
            <v>5518</v>
          </cell>
          <cell r="G473">
            <v>0</v>
          </cell>
          <cell r="H473">
            <v>0</v>
          </cell>
          <cell r="I473">
            <v>5518</v>
          </cell>
        </row>
        <row r="474">
          <cell r="B474" t="str">
            <v>FG-CN1-0055</v>
          </cell>
          <cell r="C474" t="str">
            <v>N5.2</v>
          </cell>
          <cell r="D474" t="str">
            <v>WASHER 018 GJ9</v>
          </cell>
          <cell r="E474" t="str">
            <v>12301-01018-GJ9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</row>
        <row r="475">
          <cell r="B475" t="str">
            <v>FG-CN1-0061</v>
          </cell>
          <cell r="C475" t="str">
            <v>N5.2</v>
          </cell>
          <cell r="D475" t="str">
            <v>BRACKET 1660</v>
          </cell>
          <cell r="E475" t="str">
            <v>JK146511-1660</v>
          </cell>
          <cell r="F475">
            <v>2618</v>
          </cell>
          <cell r="G475">
            <v>0</v>
          </cell>
          <cell r="H475">
            <v>0</v>
          </cell>
          <cell r="I475">
            <v>2618</v>
          </cell>
        </row>
        <row r="476">
          <cell r="B476" t="str">
            <v>FG-CN1-0060</v>
          </cell>
          <cell r="C476" t="str">
            <v>M5.1</v>
          </cell>
          <cell r="D476" t="str">
            <v>CAP BLIND ( FOR PRV )</v>
          </cell>
          <cell r="E476" t="str">
            <v>X15-447126-001</v>
          </cell>
          <cell r="F476">
            <v>157</v>
          </cell>
          <cell r="G476">
            <v>0</v>
          </cell>
          <cell r="H476">
            <v>0</v>
          </cell>
          <cell r="I476">
            <v>157</v>
          </cell>
        </row>
        <row r="477">
          <cell r="B477" t="str">
            <v>FG-CN1-0067</v>
          </cell>
          <cell r="C477" t="str">
            <v>M5.2</v>
          </cell>
          <cell r="D477" t="str">
            <v>SPRING SEAT 641</v>
          </cell>
          <cell r="E477" t="str">
            <v>12201-02641-OT4</v>
          </cell>
          <cell r="F477">
            <v>184</v>
          </cell>
          <cell r="G477">
            <v>0</v>
          </cell>
          <cell r="H477">
            <v>0</v>
          </cell>
          <cell r="I477">
            <v>184</v>
          </cell>
        </row>
        <row r="478">
          <cell r="B478" t="str">
            <v>FG-CN1-0141</v>
          </cell>
          <cell r="C478" t="str">
            <v>M5.2</v>
          </cell>
          <cell r="D478" t="str">
            <v>SPRING GUIDE OC</v>
          </cell>
          <cell r="E478" t="str">
            <v>OC161-02536-0Z1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</row>
        <row r="479">
          <cell r="B479" t="str">
            <v>FG-CN1-0106</v>
          </cell>
          <cell r="C479" t="str">
            <v>M5.3</v>
          </cell>
          <cell r="D479" t="str">
            <v>STAY C (BRKT RR FENDER) K45G</v>
          </cell>
          <cell r="E479" t="str">
            <v>50186-K45-N400-24</v>
          </cell>
          <cell r="F479">
            <v>3725</v>
          </cell>
          <cell r="G479">
            <v>0</v>
          </cell>
          <cell r="H479">
            <v>1000</v>
          </cell>
          <cell r="I479">
            <v>2725</v>
          </cell>
        </row>
        <row r="480">
          <cell r="B480" t="str">
            <v>FG-CN1-0052</v>
          </cell>
          <cell r="C480" t="str">
            <v>M5.4</v>
          </cell>
          <cell r="D480" t="str">
            <v>BRACKET 8060</v>
          </cell>
          <cell r="E480" t="str">
            <v>JK146511-8060</v>
          </cell>
          <cell r="F480">
            <v>1290</v>
          </cell>
          <cell r="G480">
            <v>0</v>
          </cell>
          <cell r="H480">
            <v>0</v>
          </cell>
          <cell r="I480">
            <v>1290</v>
          </cell>
        </row>
        <row r="481">
          <cell r="B481" t="str">
            <v>FG-CN1-0056</v>
          </cell>
          <cell r="C481" t="str">
            <v>M5.4</v>
          </cell>
          <cell r="D481" t="str">
            <v>WASHER 734 GJ9</v>
          </cell>
          <cell r="E481" t="str">
            <v>13001-34734-GJ9</v>
          </cell>
          <cell r="F481">
            <v>4000</v>
          </cell>
          <cell r="G481">
            <v>0</v>
          </cell>
          <cell r="H481">
            <v>0</v>
          </cell>
          <cell r="I481">
            <v>4000</v>
          </cell>
        </row>
        <row r="482">
          <cell r="B482" t="str">
            <v>FG-CN1-0486</v>
          </cell>
          <cell r="C482" t="str">
            <v>M5.5</v>
          </cell>
          <cell r="D482" t="str">
            <v>BRACKET 835</v>
          </cell>
          <cell r="E482" t="str">
            <v>A1141-90835</v>
          </cell>
          <cell r="F482">
            <v>1450</v>
          </cell>
          <cell r="G482">
            <v>0</v>
          </cell>
          <cell r="H482">
            <v>0</v>
          </cell>
          <cell r="I482">
            <v>1450</v>
          </cell>
        </row>
        <row r="483">
          <cell r="B483" t="str">
            <v>FG-CN1-0352</v>
          </cell>
          <cell r="C483" t="str">
            <v>M6.1</v>
          </cell>
          <cell r="D483" t="str">
            <v>NUT 507</v>
          </cell>
          <cell r="E483" t="str">
            <v>12201-00507</v>
          </cell>
          <cell r="F483">
            <v>13668</v>
          </cell>
          <cell r="G483">
            <v>0</v>
          </cell>
          <cell r="H483">
            <v>8000</v>
          </cell>
          <cell r="I483">
            <v>5668</v>
          </cell>
        </row>
        <row r="484">
          <cell r="B484" t="str">
            <v>FG-CN1-0484</v>
          </cell>
          <cell r="C484" t="str">
            <v>M6.2</v>
          </cell>
          <cell r="D484" t="str">
            <v>BRACKET 818</v>
          </cell>
          <cell r="E484" t="str">
            <v>A1141-90818</v>
          </cell>
          <cell r="F484">
            <v>1631</v>
          </cell>
          <cell r="G484">
            <v>0</v>
          </cell>
          <cell r="H484">
            <v>0</v>
          </cell>
          <cell r="I484">
            <v>1631</v>
          </cell>
        </row>
        <row r="485">
          <cell r="B485" t="str">
            <v>FG-CN1-0482</v>
          </cell>
          <cell r="C485" t="str">
            <v>M6.2</v>
          </cell>
          <cell r="D485" t="str">
            <v>BRACKET 816</v>
          </cell>
          <cell r="E485" t="str">
            <v>A1141-90816</v>
          </cell>
          <cell r="F485">
            <v>1150</v>
          </cell>
          <cell r="G485">
            <v>0</v>
          </cell>
          <cell r="H485">
            <v>0</v>
          </cell>
          <cell r="I485">
            <v>1150</v>
          </cell>
        </row>
        <row r="486">
          <cell r="B486" t="str">
            <v>FG-CN1-0483</v>
          </cell>
          <cell r="C486" t="str">
            <v>M7.1</v>
          </cell>
          <cell r="D486" t="str">
            <v>BRACKET 817</v>
          </cell>
          <cell r="E486" t="str">
            <v>A1141-90817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</row>
        <row r="487">
          <cell r="B487" t="str">
            <v>FG-CN1-0485</v>
          </cell>
          <cell r="C487" t="str">
            <v>M7.1</v>
          </cell>
          <cell r="D487" t="str">
            <v>BRACKET 819</v>
          </cell>
          <cell r="E487" t="str">
            <v>A1141-90819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</row>
        <row r="488">
          <cell r="B488" t="str">
            <v>FG-CN1-0481</v>
          </cell>
          <cell r="C488" t="str">
            <v>M7.1</v>
          </cell>
          <cell r="D488" t="str">
            <v>BRACKET 811</v>
          </cell>
          <cell r="E488" t="str">
            <v>A1141-90811</v>
          </cell>
          <cell r="F488">
            <v>200</v>
          </cell>
          <cell r="G488">
            <v>0</v>
          </cell>
          <cell r="H488">
            <v>0</v>
          </cell>
          <cell r="I488">
            <v>200</v>
          </cell>
        </row>
        <row r="489">
          <cell r="B489" t="str">
            <v>FG-CN1-0480</v>
          </cell>
          <cell r="C489" t="str">
            <v>M7.1</v>
          </cell>
          <cell r="D489" t="str">
            <v>BRACKET 810</v>
          </cell>
          <cell r="E489" t="str">
            <v>A1141-90810</v>
          </cell>
          <cell r="F489">
            <v>350</v>
          </cell>
          <cell r="G489">
            <v>0</v>
          </cell>
          <cell r="H489">
            <v>0</v>
          </cell>
          <cell r="I489">
            <v>350</v>
          </cell>
        </row>
        <row r="490">
          <cell r="B490" t="str">
            <v>FG-CN1-0238</v>
          </cell>
          <cell r="C490" t="str">
            <v>N1.1</v>
          </cell>
          <cell r="D490" t="str">
            <v>STAY FR TANK MT (K84)</v>
          </cell>
          <cell r="E490" t="str">
            <v>50103-K84-9000-22</v>
          </cell>
          <cell r="F490">
            <v>2250</v>
          </cell>
          <cell r="G490">
            <v>2500</v>
          </cell>
          <cell r="H490">
            <v>3250</v>
          </cell>
          <cell r="I490">
            <v>1500</v>
          </cell>
        </row>
        <row r="491">
          <cell r="B491" t="str">
            <v>FG-CN1-0305</v>
          </cell>
          <cell r="C491" t="str">
            <v>N1.2</v>
          </cell>
          <cell r="D491" t="str">
            <v>BRKT R ENG HANG RR LOW (K84A)</v>
          </cell>
          <cell r="E491" t="str">
            <v>50133-K84-9000-H1</v>
          </cell>
          <cell r="F491">
            <v>3396</v>
          </cell>
          <cell r="G491">
            <v>0</v>
          </cell>
          <cell r="H491">
            <v>1500</v>
          </cell>
          <cell r="I491">
            <v>1896</v>
          </cell>
        </row>
        <row r="492">
          <cell r="B492" t="str">
            <v>FG-CN1-0234</v>
          </cell>
          <cell r="C492" t="str">
            <v>N1.3</v>
          </cell>
          <cell r="D492" t="str">
            <v>PATCH L MAIN PIPE (K84)</v>
          </cell>
          <cell r="E492" t="str">
            <v>50189-K84-9000-H1</v>
          </cell>
          <cell r="F492">
            <v>3908</v>
          </cell>
          <cell r="G492">
            <v>0</v>
          </cell>
          <cell r="H492">
            <v>1500</v>
          </cell>
          <cell r="I492">
            <v>2408</v>
          </cell>
        </row>
        <row r="493">
          <cell r="B493" t="str">
            <v>FG-CN1-0068</v>
          </cell>
          <cell r="C493" t="str">
            <v>N2.1</v>
          </cell>
          <cell r="D493" t="str">
            <v>STAY R, HANDLE MT</v>
          </cell>
          <cell r="E493" t="str">
            <v>53122-KPH-9000-H1</v>
          </cell>
          <cell r="F493">
            <v>826</v>
          </cell>
          <cell r="G493">
            <v>3740</v>
          </cell>
          <cell r="H493">
            <v>1500</v>
          </cell>
          <cell r="I493">
            <v>3066</v>
          </cell>
        </row>
        <row r="494">
          <cell r="B494" t="str">
            <v>FG-CN1-0504</v>
          </cell>
          <cell r="C494" t="str">
            <v>N2.1</v>
          </cell>
          <cell r="D494" t="str">
            <v>PLATE HANDLE STOPPER ( K97 )</v>
          </cell>
          <cell r="E494" t="str">
            <v>50110-K97-T000-20</v>
          </cell>
          <cell r="F494">
            <v>11653</v>
          </cell>
          <cell r="G494">
            <v>0</v>
          </cell>
          <cell r="H494">
            <v>11000</v>
          </cell>
          <cell r="I494">
            <v>653</v>
          </cell>
        </row>
        <row r="495">
          <cell r="B495" t="str">
            <v>FG-CN1-0253</v>
          </cell>
          <cell r="C495" t="str">
            <v>N2.2</v>
          </cell>
          <cell r="D495" t="str">
            <v>PATCH CENTER PIPE UP R (K84A)</v>
          </cell>
          <cell r="E495" t="str">
            <v>50166-K84-9000-H1</v>
          </cell>
          <cell r="F495">
            <v>3066</v>
          </cell>
          <cell r="G495">
            <v>5286</v>
          </cell>
          <cell r="H495">
            <v>4500</v>
          </cell>
          <cell r="I495">
            <v>3852</v>
          </cell>
        </row>
        <row r="496">
          <cell r="B496" t="str">
            <v>FG-CN1-0252</v>
          </cell>
          <cell r="C496" t="str">
            <v>N2.2</v>
          </cell>
          <cell r="D496" t="str">
            <v>HOOK RETURN SPRING (K84)</v>
          </cell>
          <cell r="E496" t="str">
            <v>50186-K84-9000-H1</v>
          </cell>
          <cell r="F496">
            <v>7000</v>
          </cell>
          <cell r="G496">
            <v>0</v>
          </cell>
          <cell r="H496">
            <v>3000</v>
          </cell>
          <cell r="I496">
            <v>4000</v>
          </cell>
        </row>
        <row r="497">
          <cell r="B497" t="str">
            <v>FG-CN1-0296</v>
          </cell>
          <cell r="C497" t="str">
            <v>N3.1</v>
          </cell>
          <cell r="D497" t="str">
            <v>STAY STOP SW (K84A)</v>
          </cell>
          <cell r="E497" t="str">
            <v>50169-K84-9000-H1</v>
          </cell>
          <cell r="F497">
            <v>2570</v>
          </cell>
          <cell r="G497">
            <v>0</v>
          </cell>
          <cell r="H497">
            <v>2500</v>
          </cell>
          <cell r="I497">
            <v>70</v>
          </cell>
        </row>
        <row r="498">
          <cell r="B498" t="str">
            <v>FG-CN1-0290</v>
          </cell>
          <cell r="C498" t="str">
            <v>N3.1</v>
          </cell>
          <cell r="D498" t="str">
            <v>STAY SHROUD JOINT (K84A)</v>
          </cell>
          <cell r="E498" t="str">
            <v>50152-K84-9000-H1</v>
          </cell>
          <cell r="F498">
            <v>4564</v>
          </cell>
          <cell r="G498">
            <v>0</v>
          </cell>
          <cell r="H498">
            <v>1500</v>
          </cell>
          <cell r="I498">
            <v>3064</v>
          </cell>
        </row>
        <row r="499">
          <cell r="B499" t="str">
            <v>FG-CN1-0154</v>
          </cell>
          <cell r="C499" t="str">
            <v>N3.2</v>
          </cell>
          <cell r="D499" t="str">
            <v>CLIP HARNESS (50178-GE2)</v>
          </cell>
          <cell r="E499" t="str">
            <v>50179-GE2-7400-H1</v>
          </cell>
          <cell r="F499">
            <v>14840</v>
          </cell>
          <cell r="G499">
            <v>8000</v>
          </cell>
          <cell r="H499">
            <v>8000</v>
          </cell>
          <cell r="I499">
            <v>14840</v>
          </cell>
        </row>
        <row r="500">
          <cell r="B500" t="str">
            <v>FG-CN1-0299</v>
          </cell>
          <cell r="C500" t="str">
            <v>N3.3</v>
          </cell>
          <cell r="D500" t="str">
            <v>CLIP HARNESS (50178-MK4)</v>
          </cell>
          <cell r="E500" t="str">
            <v>50178-MK4-3002</v>
          </cell>
          <cell r="F500">
            <v>2330</v>
          </cell>
          <cell r="G500">
            <v>2624</v>
          </cell>
          <cell r="H500">
            <v>2500</v>
          </cell>
          <cell r="I500">
            <v>2454</v>
          </cell>
        </row>
        <row r="501">
          <cell r="B501" t="str">
            <v>FG-CN1-0250</v>
          </cell>
          <cell r="C501" t="str">
            <v>N3.4</v>
          </cell>
          <cell r="D501" t="str">
            <v>PATCH CROSS PIPE (K84A)</v>
          </cell>
          <cell r="E501" t="str">
            <v>50158-K84-9000-22</v>
          </cell>
          <cell r="F501">
            <v>4480</v>
          </cell>
          <cell r="G501">
            <v>0</v>
          </cell>
          <cell r="H501">
            <v>1750</v>
          </cell>
          <cell r="I501">
            <v>2730</v>
          </cell>
        </row>
        <row r="502">
          <cell r="B502" t="str">
            <v>FG-CN1-0090</v>
          </cell>
          <cell r="C502" t="str">
            <v>N4.1</v>
          </cell>
          <cell r="D502" t="str">
            <v>PLATE L (UPPER &amp; SUB SPRT) K56</v>
          </cell>
          <cell r="E502" t="str">
            <v>50127-K56-N000-21</v>
          </cell>
          <cell r="F502">
            <v>7628</v>
          </cell>
          <cell r="G502">
            <v>0</v>
          </cell>
          <cell r="H502">
            <v>0</v>
          </cell>
          <cell r="I502">
            <v>7628</v>
          </cell>
        </row>
        <row r="503">
          <cell r="B503" t="str">
            <v>FG-CN1-0115</v>
          </cell>
          <cell r="C503" t="str">
            <v>N4.2</v>
          </cell>
          <cell r="D503" t="str">
            <v>GUSSET L SUPPORT PIPE OUTER</v>
          </cell>
          <cell r="E503" t="str">
            <v>50142-K56-N000-H1</v>
          </cell>
          <cell r="F503">
            <v>2185</v>
          </cell>
          <cell r="G503">
            <v>0</v>
          </cell>
          <cell r="H503">
            <v>0</v>
          </cell>
          <cell r="I503">
            <v>2185</v>
          </cell>
        </row>
        <row r="504">
          <cell r="B504" t="str">
            <v>FG-CN1-0353</v>
          </cell>
          <cell r="C504" t="str">
            <v>N4.3</v>
          </cell>
          <cell r="D504" t="str">
            <v>PLATE 2 ( PLATE R ENG HGR LOWER )</v>
          </cell>
          <cell r="E504" t="str">
            <v>50125-K56-N000-23</v>
          </cell>
          <cell r="F504">
            <v>1153</v>
          </cell>
          <cell r="G504">
            <v>0</v>
          </cell>
          <cell r="H504">
            <v>0</v>
          </cell>
          <cell r="I504">
            <v>1153</v>
          </cell>
        </row>
        <row r="505">
          <cell r="B505" t="str">
            <v>FG-CN1-0415</v>
          </cell>
          <cell r="C505" t="str">
            <v>N4.4</v>
          </cell>
          <cell r="D505" t="str">
            <v>PLATE SUB REAR PIPE (K64A)</v>
          </cell>
          <cell r="E505" t="str">
            <v>50138-K64-N000-H1</v>
          </cell>
          <cell r="F505">
            <v>267</v>
          </cell>
          <cell r="G505">
            <v>0</v>
          </cell>
          <cell r="H505">
            <v>0</v>
          </cell>
          <cell r="I505">
            <v>267</v>
          </cell>
        </row>
        <row r="506">
          <cell r="B506" t="str">
            <v>FG-CN1-0400</v>
          </cell>
          <cell r="C506" t="str">
            <v>N4.5</v>
          </cell>
          <cell r="D506" t="str">
            <v>STAY L H/LIGHT (COWL) K64A</v>
          </cell>
          <cell r="E506" t="str">
            <v>64221-K64-N000-27</v>
          </cell>
          <cell r="F506">
            <v>816</v>
          </cell>
          <cell r="G506">
            <v>0</v>
          </cell>
          <cell r="H506">
            <v>0</v>
          </cell>
          <cell r="I506">
            <v>816</v>
          </cell>
        </row>
        <row r="507">
          <cell r="B507" t="str">
            <v>FG-CN1-0406</v>
          </cell>
          <cell r="C507" t="str">
            <v>N4.6</v>
          </cell>
          <cell r="D507" t="str">
            <v>STAY L MIRROR (COWL) K64A</v>
          </cell>
          <cell r="E507" t="str">
            <v>64221-K64-N000-29</v>
          </cell>
          <cell r="F507">
            <v>1360</v>
          </cell>
          <cell r="G507">
            <v>0</v>
          </cell>
          <cell r="H507">
            <v>0</v>
          </cell>
          <cell r="I507">
            <v>1360</v>
          </cell>
        </row>
        <row r="508">
          <cell r="B508" t="str">
            <v>FG-CN1-0487</v>
          </cell>
          <cell r="C508" t="str">
            <v>N5.1</v>
          </cell>
          <cell r="D508" t="str">
            <v>BRACKET 836</v>
          </cell>
          <cell r="E508" t="str">
            <v>A1141-90836</v>
          </cell>
          <cell r="F508">
            <v>550</v>
          </cell>
          <cell r="G508">
            <v>0</v>
          </cell>
          <cell r="H508">
            <v>0</v>
          </cell>
          <cell r="I508">
            <v>550</v>
          </cell>
        </row>
        <row r="509">
          <cell r="B509" t="str">
            <v>FG-CN1-0235</v>
          </cell>
          <cell r="C509" t="str">
            <v>O1.1</v>
          </cell>
          <cell r="D509" t="str">
            <v>PATCH R MAIN PIPE (K84)</v>
          </cell>
          <cell r="E509" t="str">
            <v>50190-K84-9000-H1</v>
          </cell>
          <cell r="F509">
            <v>4428</v>
          </cell>
          <cell r="G509">
            <v>0</v>
          </cell>
          <cell r="H509">
            <v>1500</v>
          </cell>
          <cell r="I509">
            <v>2928</v>
          </cell>
        </row>
        <row r="510">
          <cell r="B510" t="str">
            <v>FG-CN1-0295</v>
          </cell>
          <cell r="C510" t="str">
            <v>O1.2</v>
          </cell>
          <cell r="D510" t="str">
            <v>PLATE BRIDGE (K84A)</v>
          </cell>
          <cell r="E510" t="str">
            <v>50114-K84-9000-H1</v>
          </cell>
          <cell r="F510">
            <v>4350</v>
          </cell>
          <cell r="G510">
            <v>0</v>
          </cell>
          <cell r="H510">
            <v>3150</v>
          </cell>
          <cell r="I510">
            <v>1200</v>
          </cell>
        </row>
        <row r="511">
          <cell r="B511" t="str">
            <v>FG-CN1-0236</v>
          </cell>
          <cell r="C511" t="str">
            <v>O1.3</v>
          </cell>
          <cell r="D511" t="str">
            <v>PLATE A (PLATE HDL LOCK) K84</v>
          </cell>
          <cell r="E511" t="str">
            <v>50123-K84-9000-20</v>
          </cell>
          <cell r="F511">
            <v>4800</v>
          </cell>
          <cell r="G511">
            <v>0</v>
          </cell>
          <cell r="H511">
            <v>1200</v>
          </cell>
          <cell r="I511">
            <v>3600</v>
          </cell>
        </row>
        <row r="512">
          <cell r="B512" t="str">
            <v>FG-CN1-0241</v>
          </cell>
          <cell r="C512" t="str">
            <v>O2.1</v>
          </cell>
          <cell r="D512" t="str">
            <v>BRACKET L BRIDGE (AC01)</v>
          </cell>
          <cell r="E512" t="str">
            <v>50135-AC01-9005-H1</v>
          </cell>
          <cell r="F512">
            <v>1750</v>
          </cell>
          <cell r="G512">
            <v>3625</v>
          </cell>
          <cell r="H512">
            <v>2100</v>
          </cell>
          <cell r="I512">
            <v>3275</v>
          </cell>
        </row>
        <row r="513">
          <cell r="B513" t="str">
            <v>FG-CN1-0242</v>
          </cell>
          <cell r="C513" t="str">
            <v>O2.2</v>
          </cell>
          <cell r="D513" t="str">
            <v>STAY HELMET HOLDER</v>
          </cell>
          <cell r="E513" t="str">
            <v>50148-AC01-9004-H1</v>
          </cell>
          <cell r="F513">
            <v>692</v>
          </cell>
          <cell r="G513">
            <v>2416</v>
          </cell>
          <cell r="H513">
            <v>1500</v>
          </cell>
          <cell r="I513">
            <v>1608</v>
          </cell>
        </row>
        <row r="514">
          <cell r="B514" t="str">
            <v>FG-CN1-0254</v>
          </cell>
          <cell r="C514" t="str">
            <v>O2.3</v>
          </cell>
          <cell r="D514" t="str">
            <v>PATCH CENTER PIPE UP L (K84A)</v>
          </cell>
          <cell r="E514" t="str">
            <v>50167-K84-9000-H1</v>
          </cell>
          <cell r="F514">
            <v>2276</v>
          </cell>
          <cell r="G514">
            <v>0</v>
          </cell>
          <cell r="H514">
            <v>1500</v>
          </cell>
          <cell r="I514">
            <v>776</v>
          </cell>
        </row>
        <row r="515">
          <cell r="B515" t="str">
            <v>FG-CN1-0257</v>
          </cell>
          <cell r="C515" t="str">
            <v>O2.3</v>
          </cell>
          <cell r="D515" t="str">
            <v>PATCH R CENTER CROS PIPE AC01</v>
          </cell>
          <cell r="E515" t="str">
            <v>50196-AC01-9003-H1</v>
          </cell>
          <cell r="F515">
            <v>1550</v>
          </cell>
          <cell r="G515">
            <v>2380</v>
          </cell>
          <cell r="H515">
            <v>2930</v>
          </cell>
          <cell r="I515">
            <v>1000</v>
          </cell>
        </row>
        <row r="516">
          <cell r="B516" t="str">
            <v>FG-CN1-0237</v>
          </cell>
          <cell r="C516" t="str">
            <v>O3.1</v>
          </cell>
          <cell r="D516" t="str">
            <v>CAP MAIN PIPE END (K84A)</v>
          </cell>
          <cell r="E516" t="str">
            <v>50131-K84-9000-H1</v>
          </cell>
          <cell r="F516">
            <v>924</v>
          </cell>
          <cell r="G516">
            <v>3504</v>
          </cell>
          <cell r="H516">
            <v>1424</v>
          </cell>
          <cell r="I516">
            <v>3004</v>
          </cell>
        </row>
        <row r="517">
          <cell r="B517" t="str">
            <v>FG-CN1-0255</v>
          </cell>
          <cell r="C517" t="str">
            <v>O3.2</v>
          </cell>
          <cell r="D517" t="str">
            <v>PLATE SEAT SET (AC01)</v>
          </cell>
          <cell r="E517" t="str">
            <v>50113-AC01-9003-H1</v>
          </cell>
          <cell r="F517">
            <v>9974</v>
          </cell>
          <cell r="G517">
            <v>0</v>
          </cell>
          <cell r="H517">
            <v>4000</v>
          </cell>
          <cell r="I517">
            <v>5974</v>
          </cell>
        </row>
        <row r="518">
          <cell r="B518" t="str">
            <v>FG-CN1-0294</v>
          </cell>
          <cell r="C518" t="str">
            <v>O3.3</v>
          </cell>
          <cell r="D518" t="str">
            <v>HANGER L ENG FR LOW (K84A)</v>
          </cell>
          <cell r="E518" t="str">
            <v>50128-K84-9000-H1</v>
          </cell>
          <cell r="F518">
            <v>2912</v>
          </cell>
          <cell r="G518">
            <v>0</v>
          </cell>
          <cell r="H518">
            <v>2000</v>
          </cell>
          <cell r="I518">
            <v>912</v>
          </cell>
        </row>
        <row r="519">
          <cell r="B519" t="str">
            <v>FG-CN1-0247</v>
          </cell>
          <cell r="C519" t="str">
            <v>O3.4</v>
          </cell>
          <cell r="D519" t="str">
            <v>PATCH R HEAD CROSS PIPE (K84A)</v>
          </cell>
          <cell r="E519" t="str">
            <v>50181-K84-9000-H1</v>
          </cell>
          <cell r="F519">
            <v>18301</v>
          </cell>
          <cell r="G519">
            <v>0</v>
          </cell>
          <cell r="H519">
            <v>1000</v>
          </cell>
          <cell r="I519">
            <v>17301</v>
          </cell>
        </row>
        <row r="520">
          <cell r="B520" t="str">
            <v>FG-CN1-0258</v>
          </cell>
          <cell r="C520" t="str">
            <v>O3.5</v>
          </cell>
          <cell r="D520" t="str">
            <v>PATCH L CENTER CROS PIPE AC01</v>
          </cell>
          <cell r="E520" t="str">
            <v>50197-AC01-9003-H1</v>
          </cell>
          <cell r="F520">
            <v>8492</v>
          </cell>
          <cell r="G520">
            <v>0</v>
          </cell>
          <cell r="H520">
            <v>2000</v>
          </cell>
          <cell r="I520">
            <v>6492</v>
          </cell>
        </row>
        <row r="521">
          <cell r="B521" t="str">
            <v>FG-CN1-0110</v>
          </cell>
          <cell r="C521" t="str">
            <v>O4.1</v>
          </cell>
          <cell r="D521" t="str">
            <v>STAY L HANDLE COVER K41</v>
          </cell>
          <cell r="E521" t="str">
            <v>53107-KPH-8800-H1</v>
          </cell>
          <cell r="F521">
            <v>8326</v>
          </cell>
          <cell r="G521">
            <v>0</v>
          </cell>
          <cell r="H521">
            <v>0</v>
          </cell>
          <cell r="I521">
            <v>8326</v>
          </cell>
        </row>
        <row r="522">
          <cell r="B522" t="str">
            <v>FG-CN1-0089</v>
          </cell>
          <cell r="C522" t="str">
            <v>O4.2</v>
          </cell>
          <cell r="D522" t="str">
            <v>PLATE R (UPPER &amp; SUB SPRT) K56</v>
          </cell>
          <cell r="E522" t="str">
            <v>50126-K56-N000-21</v>
          </cell>
          <cell r="F522">
            <v>5150</v>
          </cell>
          <cell r="G522">
            <v>0</v>
          </cell>
          <cell r="H522">
            <v>0</v>
          </cell>
          <cell r="I522">
            <v>5150</v>
          </cell>
        </row>
        <row r="523">
          <cell r="B523" t="str">
            <v>FG-CN1-0101</v>
          </cell>
          <cell r="C523" t="str">
            <v>O4.3</v>
          </cell>
          <cell r="D523" t="str">
            <v>GUSSET R SUPPORT PIPE OUTER</v>
          </cell>
          <cell r="E523" t="str">
            <v>50141-K56-N000-H1</v>
          </cell>
          <cell r="F523">
            <v>2450</v>
          </cell>
          <cell r="G523">
            <v>0</v>
          </cell>
          <cell r="H523">
            <v>0</v>
          </cell>
          <cell r="I523">
            <v>2450</v>
          </cell>
        </row>
        <row r="524">
          <cell r="B524" t="str">
            <v>FG-CN1-0423</v>
          </cell>
          <cell r="C524" t="str">
            <v>O4.4</v>
          </cell>
          <cell r="D524" t="str">
            <v>STAY R (PATCH R UPP&amp;SUB SPR)</v>
          </cell>
          <cell r="E524" t="str">
            <v>50145-K56-N000-20</v>
          </cell>
          <cell r="F524">
            <v>2348</v>
          </cell>
          <cell r="G524">
            <v>0</v>
          </cell>
          <cell r="H524">
            <v>250</v>
          </cell>
          <cell r="I524">
            <v>2098</v>
          </cell>
        </row>
        <row r="525">
          <cell r="B525" t="str">
            <v>FG-CN1-0405</v>
          </cell>
          <cell r="C525" t="str">
            <v>O4.5</v>
          </cell>
          <cell r="D525" t="str">
            <v>STAY R MIRROR (COWL) K64A</v>
          </cell>
          <cell r="E525" t="str">
            <v>64221-K64-N000-28</v>
          </cell>
          <cell r="F525">
            <v>1611</v>
          </cell>
          <cell r="G525">
            <v>0</v>
          </cell>
          <cell r="H525">
            <v>0</v>
          </cell>
          <cell r="I525">
            <v>1611</v>
          </cell>
        </row>
        <row r="526">
          <cell r="B526" t="str">
            <v>FG-CN1-0399</v>
          </cell>
          <cell r="C526" t="str">
            <v>O4.6</v>
          </cell>
          <cell r="D526" t="str">
            <v>STAY R H/LIGHT (COWL) K64A</v>
          </cell>
          <cell r="E526" t="str">
            <v>64221-K64-N000-26</v>
          </cell>
          <cell r="F526">
            <v>600</v>
          </cell>
          <cell r="G526">
            <v>0</v>
          </cell>
          <cell r="H526">
            <v>0</v>
          </cell>
          <cell r="I526">
            <v>600</v>
          </cell>
        </row>
        <row r="527">
          <cell r="B527" t="str">
            <v>FG-CN1-0450</v>
          </cell>
          <cell r="C527" t="str">
            <v>O5.1</v>
          </cell>
          <cell r="D527" t="str">
            <v>PIPE L REAR A (K64A)</v>
          </cell>
          <cell r="E527" t="str">
            <v>50137-K64-N000-H1</v>
          </cell>
          <cell r="F527">
            <v>700</v>
          </cell>
          <cell r="G527">
            <v>0</v>
          </cell>
          <cell r="H527">
            <v>0</v>
          </cell>
          <cell r="I527">
            <v>700</v>
          </cell>
        </row>
        <row r="528">
          <cell r="B528" t="str">
            <v>FG-CN1-0412</v>
          </cell>
          <cell r="C528" t="str">
            <v>O5.1</v>
          </cell>
          <cell r="D528" t="str">
            <v>STAY (COWL) K64A</v>
          </cell>
          <cell r="E528" t="str">
            <v>64211-K64-N000-31</v>
          </cell>
          <cell r="F528">
            <v>1512</v>
          </cell>
          <cell r="G528">
            <v>0</v>
          </cell>
          <cell r="H528">
            <v>0</v>
          </cell>
          <cell r="I528">
            <v>1512</v>
          </cell>
        </row>
        <row r="529">
          <cell r="B529" t="str">
            <v>FG-CN1-0492</v>
          </cell>
          <cell r="C529" t="str">
            <v>O5.2</v>
          </cell>
          <cell r="D529" t="str">
            <v>STAY BANK ANGLE A ( COWL ) K45N</v>
          </cell>
          <cell r="E529" t="str">
            <v>64150-K45N-NA00-22</v>
          </cell>
          <cell r="F529">
            <v>730</v>
          </cell>
          <cell r="G529">
            <v>0</v>
          </cell>
          <cell r="H529">
            <v>0</v>
          </cell>
          <cell r="I529">
            <v>730</v>
          </cell>
        </row>
        <row r="530">
          <cell r="B530" t="str">
            <v>FG-CN1-0494</v>
          </cell>
          <cell r="C530" t="str">
            <v>O5.2</v>
          </cell>
          <cell r="D530" t="str">
            <v>STAY BANK ANGLE B (COWL) K45N</v>
          </cell>
          <cell r="E530" t="str">
            <v>64150-K45 -NA00-26</v>
          </cell>
          <cell r="F530">
            <v>3938</v>
          </cell>
          <cell r="G530">
            <v>0</v>
          </cell>
          <cell r="H530">
            <v>0</v>
          </cell>
          <cell r="I530">
            <v>3938</v>
          </cell>
        </row>
        <row r="531">
          <cell r="B531" t="str">
            <v>FG-CN1-0073</v>
          </cell>
          <cell r="C531" t="str">
            <v>O5.2</v>
          </cell>
          <cell r="D531" t="str">
            <v>STAY (STAY MIRROR)</v>
          </cell>
          <cell r="E531" t="str">
            <v>53107-K46A-N000-20</v>
          </cell>
          <cell r="F531">
            <v>350</v>
          </cell>
          <cell r="G531">
            <v>0</v>
          </cell>
          <cell r="H531">
            <v>0</v>
          </cell>
          <cell r="I531">
            <v>350</v>
          </cell>
        </row>
        <row r="532">
          <cell r="B532" t="str">
            <v>FG-CN1-0145</v>
          </cell>
          <cell r="C532" t="str">
            <v>O5.3</v>
          </cell>
          <cell r="D532" t="str">
            <v>STOPPER LEVER, KVYP</v>
          </cell>
          <cell r="E532" t="str">
            <v>53109-KVY-9000-21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</row>
        <row r="533">
          <cell r="B533" t="str">
            <v>FG-CN1-0493</v>
          </cell>
          <cell r="C533" t="str">
            <v>O5.3</v>
          </cell>
          <cell r="D533" t="str">
            <v>STAY RERAY ( COWL ) K45N</v>
          </cell>
          <cell r="E533" t="str">
            <v>64150-K45N-NA00-25</v>
          </cell>
          <cell r="F533">
            <v>2700</v>
          </cell>
          <cell r="G533">
            <v>0</v>
          </cell>
          <cell r="H533">
            <v>0</v>
          </cell>
          <cell r="I533">
            <v>2700</v>
          </cell>
        </row>
        <row r="534">
          <cell r="B534" t="str">
            <v>FG-CN1-0418</v>
          </cell>
          <cell r="C534" t="str">
            <v>O5.4</v>
          </cell>
          <cell r="D534" t="str">
            <v>LEVER PACKING, KVB</v>
          </cell>
          <cell r="E534" t="str">
            <v>53181-KVB-9000-20</v>
          </cell>
          <cell r="F534">
            <v>4250</v>
          </cell>
          <cell r="G534">
            <v>0</v>
          </cell>
          <cell r="H534">
            <v>0</v>
          </cell>
          <cell r="I534">
            <v>4250</v>
          </cell>
        </row>
        <row r="535">
          <cell r="B535" t="str">
            <v>FG-CN1-0114</v>
          </cell>
          <cell r="C535" t="str">
            <v>P1.1</v>
          </cell>
          <cell r="D535" t="str">
            <v>CLIP B FUEL HOSE</v>
          </cell>
          <cell r="E535" t="str">
            <v>50122-MF2 -3000</v>
          </cell>
          <cell r="F535">
            <v>33810</v>
          </cell>
          <cell r="G535">
            <v>22600</v>
          </cell>
          <cell r="H535">
            <v>16000</v>
          </cell>
          <cell r="I535">
            <v>40410</v>
          </cell>
        </row>
        <row r="536">
          <cell r="B536" t="str">
            <v>FG-CN1-0249</v>
          </cell>
          <cell r="C536" t="str">
            <v>P1.1</v>
          </cell>
          <cell r="D536" t="str">
            <v>PLATE B (PLATE HDL LOCK) K84A</v>
          </cell>
          <cell r="E536" t="str">
            <v>50123-K84-9000-21</v>
          </cell>
          <cell r="F536">
            <v>0</v>
          </cell>
          <cell r="G536">
            <v>4000</v>
          </cell>
          <cell r="H536">
            <v>2000</v>
          </cell>
          <cell r="I536">
            <v>2000</v>
          </cell>
        </row>
        <row r="537">
          <cell r="B537" t="str">
            <v>FG-CN1-0306</v>
          </cell>
          <cell r="C537" t="str">
            <v>P1.2</v>
          </cell>
          <cell r="D537" t="str">
            <v>BRKT L ENG HANG RR LOW (K84A)</v>
          </cell>
          <cell r="E537" t="str">
            <v>50134-K84-9000-H1</v>
          </cell>
          <cell r="F537">
            <v>4913</v>
          </cell>
          <cell r="G537">
            <v>0</v>
          </cell>
          <cell r="H537">
            <v>1500</v>
          </cell>
          <cell r="I537">
            <v>3413</v>
          </cell>
        </row>
        <row r="538">
          <cell r="B538" t="str">
            <v>FG-CN1-0308</v>
          </cell>
          <cell r="C538" t="str">
            <v>P2.1</v>
          </cell>
          <cell r="D538" t="str">
            <v>BRKT L RR UP ENG HANGER (AC01)</v>
          </cell>
          <cell r="E538" t="str">
            <v>50162-AC01-9004-H1</v>
          </cell>
          <cell r="F538">
            <v>6140</v>
          </cell>
          <cell r="G538">
            <v>0</v>
          </cell>
          <cell r="H538">
            <v>2000</v>
          </cell>
          <cell r="I538">
            <v>4140</v>
          </cell>
        </row>
        <row r="539">
          <cell r="B539" t="str">
            <v>FG-CN1-0293</v>
          </cell>
          <cell r="C539" t="str">
            <v>P2.2</v>
          </cell>
          <cell r="D539" t="str">
            <v>HANGER R ENG FR LOW (K84A)</v>
          </cell>
          <cell r="E539" t="str">
            <v>50127-K84-9000-H1</v>
          </cell>
          <cell r="F539">
            <v>2339</v>
          </cell>
          <cell r="G539">
            <v>0</v>
          </cell>
          <cell r="H539">
            <v>2000</v>
          </cell>
          <cell r="I539">
            <v>339</v>
          </cell>
        </row>
        <row r="540">
          <cell r="B540" t="str">
            <v>FG-CN1-0495</v>
          </cell>
          <cell r="C540" t="str">
            <v>P3.1</v>
          </cell>
          <cell r="D540" t="str">
            <v>PIPE HEAD CROSS ( K84 )</v>
          </cell>
          <cell r="E540" t="str">
            <v>50158-K84-9000-20</v>
          </cell>
          <cell r="F540">
            <v>2403</v>
          </cell>
          <cell r="G540">
            <v>0</v>
          </cell>
          <cell r="H540">
            <v>2000</v>
          </cell>
          <cell r="I540">
            <v>403</v>
          </cell>
        </row>
        <row r="541">
          <cell r="B541" t="str">
            <v>FG-CN1-0097</v>
          </cell>
          <cell r="C541" t="str">
            <v>P3.2</v>
          </cell>
          <cell r="D541" t="str">
            <v>BRACKET MIRROR KPH</v>
          </cell>
          <cell r="E541" t="str">
            <v>(53104-KPH-7000-H1</v>
          </cell>
          <cell r="F541">
            <v>3720</v>
          </cell>
          <cell r="G541">
            <v>0</v>
          </cell>
          <cell r="H541">
            <v>1500</v>
          </cell>
          <cell r="I541">
            <v>2220</v>
          </cell>
        </row>
        <row r="542">
          <cell r="B542" t="str">
            <v>FG-CN1-0069</v>
          </cell>
          <cell r="C542" t="str">
            <v>P4.1</v>
          </cell>
          <cell r="D542" t="str">
            <v>STAY L, HANDLE MT</v>
          </cell>
          <cell r="E542" t="str">
            <v>53123-KPH-9000-H1</v>
          </cell>
          <cell r="F542">
            <v>702</v>
          </cell>
          <cell r="G542">
            <v>3740</v>
          </cell>
          <cell r="H542">
            <v>1450</v>
          </cell>
          <cell r="I542">
            <v>2992</v>
          </cell>
        </row>
        <row r="543">
          <cell r="B543" t="str">
            <v>FG-CN1-0261</v>
          </cell>
          <cell r="C543" t="str">
            <v>P4.2</v>
          </cell>
          <cell r="D543" t="str">
            <v>PLATE HANDLE STOPPER R</v>
          </cell>
          <cell r="E543" t="str">
            <v>50101-K84 -9000-21</v>
          </cell>
          <cell r="F543">
            <v>470</v>
          </cell>
          <cell r="G543">
            <v>4143</v>
          </cell>
          <cell r="H543">
            <v>3613</v>
          </cell>
          <cell r="I543">
            <v>1000</v>
          </cell>
        </row>
        <row r="544">
          <cell r="B544" t="str">
            <v>FG-CN1-0109</v>
          </cell>
          <cell r="C544" t="str">
            <v>P4.3</v>
          </cell>
          <cell r="D544" t="str">
            <v>STAY R HANDLE COVER K41</v>
          </cell>
          <cell r="E544" t="str">
            <v>53100-K41A-N000-23</v>
          </cell>
          <cell r="F544">
            <v>2720</v>
          </cell>
          <cell r="G544">
            <v>0</v>
          </cell>
          <cell r="H544">
            <v>2000</v>
          </cell>
          <cell r="I544">
            <v>720</v>
          </cell>
        </row>
        <row r="545">
          <cell r="B545" t="str">
            <v>FG-CN1-0262</v>
          </cell>
          <cell r="C545" t="str">
            <v>P4.4</v>
          </cell>
          <cell r="D545" t="str">
            <v>PLATE HANDLE STOPPER L</v>
          </cell>
          <cell r="E545" t="str">
            <v>50101-K84 -9000-21</v>
          </cell>
          <cell r="F545">
            <v>21434</v>
          </cell>
          <cell r="G545">
            <v>4410</v>
          </cell>
          <cell r="H545">
            <v>3000</v>
          </cell>
          <cell r="I545">
            <v>22844</v>
          </cell>
        </row>
        <row r="546">
          <cell r="B546" t="str">
            <v>FG-CN1-0292</v>
          </cell>
          <cell r="C546" t="str">
            <v>P4.5</v>
          </cell>
          <cell r="D546" t="str">
            <v>CLIP A HARNESS (50152-KCC)</v>
          </cell>
          <cell r="E546" t="str">
            <v>50152-KCC-9001-H1</v>
          </cell>
          <cell r="F546">
            <v>850</v>
          </cell>
          <cell r="G546">
            <v>3630</v>
          </cell>
          <cell r="H546">
            <v>2850</v>
          </cell>
          <cell r="I546">
            <v>1630</v>
          </cell>
        </row>
        <row r="547">
          <cell r="B547" t="str">
            <v>FG-CN1-0414</v>
          </cell>
          <cell r="C547" t="str">
            <v>P4.5</v>
          </cell>
          <cell r="D547" t="str">
            <v>PATCH SEAT RAIL (K64A)</v>
          </cell>
          <cell r="E547" t="str">
            <v>50144-K64-N000-H1</v>
          </cell>
          <cell r="F547">
            <v>3222</v>
          </cell>
          <cell r="G547">
            <v>0</v>
          </cell>
          <cell r="H547">
            <v>0</v>
          </cell>
          <cell r="I547">
            <v>3222</v>
          </cell>
        </row>
        <row r="548">
          <cell r="B548" t="str">
            <v>FG-CN1-0411</v>
          </cell>
          <cell r="C548" t="str">
            <v>P5.1</v>
          </cell>
          <cell r="D548" t="str">
            <v>STAY D (BRKT RR FENDER) K64A</v>
          </cell>
          <cell r="E548" t="str">
            <v>50186-K64-N000-27</v>
          </cell>
          <cell r="F548">
            <v>1553</v>
          </cell>
          <cell r="G548">
            <v>0</v>
          </cell>
          <cell r="H548">
            <v>500</v>
          </cell>
          <cell r="I548">
            <v>1053</v>
          </cell>
        </row>
        <row r="549">
          <cell r="B549" t="str">
            <v>FG-CN1-0454</v>
          </cell>
          <cell r="C549" t="str">
            <v>P5.1</v>
          </cell>
          <cell r="D549" t="str">
            <v>COLLAR (STAY TANK REAR) K64A</v>
          </cell>
          <cell r="E549" t="str">
            <v>17508-K64 -N000-21</v>
          </cell>
          <cell r="F549">
            <v>100</v>
          </cell>
          <cell r="G549">
            <v>0</v>
          </cell>
          <cell r="H549">
            <v>0</v>
          </cell>
          <cell r="I549">
            <v>100</v>
          </cell>
        </row>
        <row r="550">
          <cell r="B550" t="str">
            <v>FG-CN1-0420</v>
          </cell>
          <cell r="C550" t="str">
            <v>P5.1</v>
          </cell>
          <cell r="D550" t="str">
            <v>PATCH (PLATE COMP F TANK) K64A</v>
          </cell>
          <cell r="E550" t="str">
            <v>50160-K64-N000-20</v>
          </cell>
          <cell r="F550">
            <v>2600</v>
          </cell>
          <cell r="G550">
            <v>0</v>
          </cell>
          <cell r="H550">
            <v>0</v>
          </cell>
          <cell r="I550">
            <v>2600</v>
          </cell>
        </row>
        <row r="551">
          <cell r="B551" t="str">
            <v>FG-CN1-0424</v>
          </cell>
          <cell r="C551" t="str">
            <v>P5.2</v>
          </cell>
          <cell r="D551" t="str">
            <v>STAY L (PATCH R UPP&amp;SUB SPR)</v>
          </cell>
          <cell r="E551" t="str">
            <v>50146-K56-N000-20</v>
          </cell>
          <cell r="F551">
            <v>1317</v>
          </cell>
          <cell r="G551">
            <v>0</v>
          </cell>
          <cell r="H551">
            <v>0</v>
          </cell>
          <cell r="I551">
            <v>1317</v>
          </cell>
        </row>
        <row r="552">
          <cell r="B552" t="str">
            <v>FG-CN1-0409</v>
          </cell>
          <cell r="C552" t="str">
            <v>P5.3</v>
          </cell>
          <cell r="D552" t="str">
            <v>STAY (STAY FR REAR COWL) K64A</v>
          </cell>
          <cell r="E552" t="str">
            <v>50191-K64-N000-20</v>
          </cell>
          <cell r="F552">
            <v>1780</v>
          </cell>
          <cell r="G552">
            <v>0</v>
          </cell>
          <cell r="H552">
            <v>0</v>
          </cell>
          <cell r="I552">
            <v>1780</v>
          </cell>
        </row>
        <row r="553">
          <cell r="B553" t="str">
            <v>FG-CN1-0410</v>
          </cell>
          <cell r="C553" t="str">
            <v>P5.4</v>
          </cell>
          <cell r="D553" t="str">
            <v>STAY F/TANK MT REAR (K64A)</v>
          </cell>
          <cell r="E553" t="str">
            <v>50161-K64-N000-H1</v>
          </cell>
          <cell r="F553">
            <v>560</v>
          </cell>
          <cell r="G553">
            <v>0</v>
          </cell>
          <cell r="H553">
            <v>0</v>
          </cell>
          <cell r="I553">
            <v>560</v>
          </cell>
        </row>
        <row r="554">
          <cell r="B554" t="str">
            <v>FG-CN1-0403</v>
          </cell>
          <cell r="C554" t="str">
            <v>P5.5</v>
          </cell>
          <cell r="D554" t="str">
            <v>BRACKET C (COWL) K64A</v>
          </cell>
          <cell r="E554" t="str">
            <v>64221-K64-N000-24</v>
          </cell>
          <cell r="F554">
            <v>858</v>
          </cell>
          <cell r="G554">
            <v>0</v>
          </cell>
          <cell r="H554">
            <v>0</v>
          </cell>
          <cell r="I554">
            <v>858</v>
          </cell>
        </row>
        <row r="555">
          <cell r="B555" t="str">
            <v>FG-CN1-0421</v>
          </cell>
          <cell r="C555" t="str">
            <v>P5.5</v>
          </cell>
          <cell r="D555" t="str">
            <v>STAY B (BRKT RR FENDER) K64A</v>
          </cell>
          <cell r="E555" t="str">
            <v>50186-K64-N000-25</v>
          </cell>
          <cell r="F555">
            <v>3847</v>
          </cell>
          <cell r="G555">
            <v>0</v>
          </cell>
          <cell r="H555">
            <v>500</v>
          </cell>
          <cell r="I555">
            <v>3347</v>
          </cell>
        </row>
        <row r="556">
          <cell r="B556" t="str">
            <v>FG-CN1-0534</v>
          </cell>
          <cell r="C556" t="str">
            <v>AO</v>
          </cell>
          <cell r="D556" t="str">
            <v>STAY MUFFLER FR (ACO1)</v>
          </cell>
          <cell r="E556" t="str">
            <v>50129-AC01-9003-20</v>
          </cell>
          <cell r="F556">
            <v>0</v>
          </cell>
          <cell r="G556">
            <v>3000</v>
          </cell>
          <cell r="H556">
            <v>3000</v>
          </cell>
          <cell r="I556">
            <v>0</v>
          </cell>
        </row>
        <row r="557">
          <cell r="B557" t="str">
            <v>FG-CN1-0535</v>
          </cell>
          <cell r="C557" t="str">
            <v>AO</v>
          </cell>
          <cell r="D557" t="str">
            <v>STAY MUFFLER RR (ACO1)</v>
          </cell>
          <cell r="E557" t="str">
            <v>50137-AC01-9002-20</v>
          </cell>
          <cell r="F557">
            <v>450</v>
          </cell>
          <cell r="G557">
            <v>1625</v>
          </cell>
          <cell r="H557">
            <v>1500</v>
          </cell>
          <cell r="I557">
            <v>575</v>
          </cell>
        </row>
        <row r="558">
          <cell r="B558" t="str">
            <v>FG-CN1-0536</v>
          </cell>
          <cell r="C558" t="str">
            <v>A2</v>
          </cell>
          <cell r="D558" t="str">
            <v>BRKT. CUSH UP ACO1</v>
          </cell>
          <cell r="E558" t="str">
            <v>50151-AC01-9005-20</v>
          </cell>
          <cell r="F558">
            <v>1700</v>
          </cell>
          <cell r="G558">
            <v>800</v>
          </cell>
          <cell r="H558">
            <v>2400</v>
          </cell>
          <cell r="I558">
            <v>100</v>
          </cell>
        </row>
        <row r="559">
          <cell r="B559" t="str">
            <v>FG-CN1-0539</v>
          </cell>
          <cell r="C559" t="str">
            <v>A4</v>
          </cell>
          <cell r="D559" t="str">
            <v>STAY A ( ASSY ) STAY FR COVER K2VG</v>
          </cell>
          <cell r="E559" t="str">
            <v>64223-K2VG-A700-21</v>
          </cell>
          <cell r="F559">
            <v>1040</v>
          </cell>
          <cell r="G559">
            <v>4620</v>
          </cell>
          <cell r="H559">
            <v>4620</v>
          </cell>
          <cell r="I559">
            <v>1040</v>
          </cell>
        </row>
        <row r="560">
          <cell r="B560" t="str">
            <v>FG-CN1-0027</v>
          </cell>
          <cell r="C560" t="str">
            <v>AA</v>
          </cell>
          <cell r="D560" t="str">
            <v>POSH HANDLE K41A</v>
          </cell>
          <cell r="E560" t="str">
            <v>53120-KYL-8400-21</v>
          </cell>
          <cell r="F560">
            <v>70</v>
          </cell>
          <cell r="G560">
            <v>980</v>
          </cell>
          <cell r="H560">
            <v>1050</v>
          </cell>
          <cell r="I560">
            <v>0</v>
          </cell>
        </row>
        <row r="561">
          <cell r="B561" t="str">
            <v>FG-CN1-0369</v>
          </cell>
          <cell r="C561" t="str">
            <v>AL</v>
          </cell>
          <cell r="D561" t="str">
            <v>BRACKET (B COMP SIDE ST)  ASSY</v>
          </cell>
          <cell r="E561" t="str">
            <v>50150-AC01-9004-20</v>
          </cell>
          <cell r="F561">
            <v>500</v>
          </cell>
          <cell r="G561">
            <v>1750</v>
          </cell>
          <cell r="H561">
            <v>1650</v>
          </cell>
          <cell r="I561">
            <v>600</v>
          </cell>
        </row>
        <row r="562">
          <cell r="B562" t="str">
            <v>FG-CN1-0542</v>
          </cell>
          <cell r="C562" t="str">
            <v>AO</v>
          </cell>
          <cell r="D562" t="str">
            <v>PLATE REAR CROSS</v>
          </cell>
          <cell r="E562" t="str">
            <v>K41</v>
          </cell>
          <cell r="F562">
            <v>0</v>
          </cell>
          <cell r="G562">
            <v>150</v>
          </cell>
          <cell r="H562">
            <v>150</v>
          </cell>
          <cell r="I562">
            <v>0</v>
          </cell>
        </row>
        <row r="563">
          <cell r="B563" t="str">
            <v>FG-CN1-0529</v>
          </cell>
          <cell r="C563" t="str">
            <v>AM</v>
          </cell>
          <cell r="D563" t="str">
            <v>POSH HANDLE COMP K2SA</v>
          </cell>
          <cell r="E563" t="str">
            <v>K2SA</v>
          </cell>
          <cell r="F563">
            <v>1600</v>
          </cell>
          <cell r="G563">
            <v>1100</v>
          </cell>
          <cell r="H563">
            <v>2700</v>
          </cell>
          <cell r="I563">
            <v>0</v>
          </cell>
        </row>
        <row r="564">
          <cell r="B564" t="str">
            <v>FG-CN1-0029</v>
          </cell>
          <cell r="C564" t="str">
            <v>AN</v>
          </cell>
          <cell r="D564" t="str">
            <v>POSH HANDLE ASSY K59A</v>
          </cell>
          <cell r="E564" t="str">
            <v>K59</v>
          </cell>
          <cell r="F564">
            <v>500</v>
          </cell>
          <cell r="G564">
            <v>1000</v>
          </cell>
          <cell r="H564">
            <v>1500</v>
          </cell>
          <cell r="I564">
            <v>0</v>
          </cell>
        </row>
        <row r="565">
          <cell r="B565" t="str">
            <v>FG-CN1-0543</v>
          </cell>
          <cell r="C565" t="str">
            <v>A3</v>
          </cell>
          <cell r="D565" t="str">
            <v>POSH HANDLE (ASSY) K59A EXPRT</v>
          </cell>
          <cell r="E565" t="str">
            <v>K59</v>
          </cell>
          <cell r="F565">
            <v>1500</v>
          </cell>
          <cell r="G565">
            <v>3200</v>
          </cell>
          <cell r="H565">
            <v>4250</v>
          </cell>
          <cell r="I565">
            <v>450</v>
          </cell>
        </row>
        <row r="566">
          <cell r="B566" t="str">
            <v>FG-CN1-0031</v>
          </cell>
          <cell r="C566" t="str">
            <v>AL</v>
          </cell>
          <cell r="D566" t="str">
            <v>POSH HANDLE AK1</v>
          </cell>
          <cell r="E566" t="str">
            <v>K81</v>
          </cell>
          <cell r="F566">
            <v>2350</v>
          </cell>
          <cell r="G566">
            <v>4000</v>
          </cell>
          <cell r="H566">
            <v>5500</v>
          </cell>
          <cell r="I566">
            <v>850</v>
          </cell>
        </row>
        <row r="567">
          <cell r="B567" t="str">
            <v>FG-CN1-0544</v>
          </cell>
          <cell r="C567" t="str">
            <v>A5</v>
          </cell>
          <cell r="D567" t="str">
            <v>POSH HANDLE (AK1A) ASSY EXPRT</v>
          </cell>
          <cell r="E567" t="str">
            <v>K81</v>
          </cell>
          <cell r="F567">
            <v>3600</v>
          </cell>
          <cell r="G567">
            <v>8000</v>
          </cell>
          <cell r="H567">
            <v>8600</v>
          </cell>
          <cell r="I567">
            <v>3000</v>
          </cell>
        </row>
        <row r="568">
          <cell r="B568" t="str">
            <v>FG-CN2-0668</v>
          </cell>
          <cell r="C568" t="str">
            <v>AO</v>
          </cell>
          <cell r="D568" t="str">
            <v>STAY, HOLDER CLUTCH WIRE  (BK6-E5441-00)</v>
          </cell>
          <cell r="E568" t="str">
            <v>BK6-E5441-00</v>
          </cell>
          <cell r="F568">
            <v>1450</v>
          </cell>
          <cell r="G568">
            <v>0</v>
          </cell>
          <cell r="H568">
            <v>1000</v>
          </cell>
          <cell r="I568">
            <v>450</v>
          </cell>
        </row>
        <row r="569">
          <cell r="B569" t="str">
            <v>FG-CN2-0144</v>
          </cell>
          <cell r="C569" t="str">
            <v>A1</v>
          </cell>
          <cell r="D569" t="str">
            <v>BRKT. 1 (HBH 32WD) assy</v>
          </cell>
          <cell r="E569" t="str">
            <v>2WD</v>
          </cell>
          <cell r="F569">
            <v>400</v>
          </cell>
          <cell r="G569">
            <v>1300</v>
          </cell>
          <cell r="H569">
            <v>1700</v>
          </cell>
          <cell r="I569">
            <v>0</v>
          </cell>
        </row>
        <row r="570">
          <cell r="B570" t="str">
            <v>FG-CN2-0674</v>
          </cell>
          <cell r="C570" t="str">
            <v>AL</v>
          </cell>
          <cell r="D570" t="str">
            <v>SPACER SPROCKET B3M</v>
          </cell>
          <cell r="E570" t="str">
            <v>B3M</v>
          </cell>
          <cell r="F570">
            <v>1319</v>
          </cell>
          <cell r="G570">
            <v>0</v>
          </cell>
          <cell r="H570">
            <v>500</v>
          </cell>
          <cell r="I570">
            <v>819</v>
          </cell>
        </row>
        <row r="571">
          <cell r="B571" t="str">
            <v>FG-CN2-0675</v>
          </cell>
          <cell r="C571" t="str">
            <v>AN</v>
          </cell>
          <cell r="D571" t="str">
            <v>SPACER SPROCKET BK6</v>
          </cell>
          <cell r="E571" t="str">
            <v>BK6-E5441-00</v>
          </cell>
          <cell r="F571">
            <v>1600</v>
          </cell>
          <cell r="G571">
            <v>5109</v>
          </cell>
          <cell r="H571">
            <v>4800</v>
          </cell>
          <cell r="I571">
            <v>1909</v>
          </cell>
        </row>
        <row r="572">
          <cell r="B572" t="str">
            <v>FG-CN1-0343</v>
          </cell>
          <cell r="C572" t="str">
            <v>A10</v>
          </cell>
          <cell r="D572" t="str">
            <v>GUSSET UPPER CROSS ( K59A )</v>
          </cell>
          <cell r="E572" t="str">
            <v>50133-K59-A100-H1</v>
          </cell>
          <cell r="F572">
            <v>7500</v>
          </cell>
          <cell r="G572">
            <v>5500</v>
          </cell>
          <cell r="H572">
            <v>6000</v>
          </cell>
          <cell r="I572">
            <v>7000</v>
          </cell>
        </row>
        <row r="573">
          <cell r="B573" t="str">
            <v>FG-CN1-0347</v>
          </cell>
          <cell r="C573" t="str">
            <v>A13</v>
          </cell>
          <cell r="D573" t="str">
            <v>GUSSET MAIN PIPE ( K59A )</v>
          </cell>
          <cell r="E573" t="str">
            <v>50104-K59-A100-H1</v>
          </cell>
          <cell r="F573">
            <v>4650</v>
          </cell>
          <cell r="G573">
            <v>4690</v>
          </cell>
          <cell r="H573">
            <v>5180</v>
          </cell>
          <cell r="I573">
            <v>4160</v>
          </cell>
        </row>
        <row r="574">
          <cell r="B574" t="str">
            <v>FG-CN2-0699</v>
          </cell>
          <cell r="C574" t="str">
            <v>A12</v>
          </cell>
          <cell r="D574" t="str">
            <v>REINFORCEMENT FRAME FRONT NEW 25G</v>
          </cell>
          <cell r="E574" t="str">
            <v>41431-25620</v>
          </cell>
          <cell r="F574">
            <v>2240</v>
          </cell>
          <cell r="G574">
            <v>0</v>
          </cell>
          <cell r="H574">
            <v>500</v>
          </cell>
          <cell r="I574">
            <v>1740</v>
          </cell>
        </row>
        <row r="575">
          <cell r="B575" t="str">
            <v>FG-CN1-0180</v>
          </cell>
          <cell r="C575" t="str">
            <v>A9</v>
          </cell>
          <cell r="D575" t="str">
            <v>SHAFT RB PIVOT KWWX (PLATING)</v>
          </cell>
          <cell r="E575" t="str">
            <v>50512-KWW -6201</v>
          </cell>
          <cell r="F575">
            <v>3750</v>
          </cell>
          <cell r="G575">
            <v>1200</v>
          </cell>
          <cell r="H575">
            <v>2700</v>
          </cell>
          <cell r="I575">
            <v>2250</v>
          </cell>
        </row>
        <row r="576">
          <cell r="B576" t="str">
            <v>FG-CN1-0181</v>
          </cell>
          <cell r="C576" t="str">
            <v>A8</v>
          </cell>
          <cell r="D576" t="str">
            <v>SHAFT MAIN STAND KTE (PLATING)</v>
          </cell>
          <cell r="E576" t="str">
            <v>50526-KTE-9101</v>
          </cell>
          <cell r="F576">
            <v>1991</v>
          </cell>
          <cell r="G576">
            <v>2000</v>
          </cell>
          <cell r="H576">
            <v>400</v>
          </cell>
          <cell r="I576">
            <v>3591</v>
          </cell>
        </row>
        <row r="577">
          <cell r="B577" t="str">
            <v>FG-CN1-0179</v>
          </cell>
          <cell r="C577" t="str">
            <v>A8</v>
          </cell>
          <cell r="D577" t="str">
            <v>THREAD COMP TOP (PLATING)</v>
          </cell>
          <cell r="E577" t="str">
            <v>53220-GN5-9002</v>
          </cell>
          <cell r="F577">
            <v>12600</v>
          </cell>
          <cell r="G577">
            <v>15600</v>
          </cell>
          <cell r="H577">
            <v>12600</v>
          </cell>
          <cell r="I577">
            <v>15600</v>
          </cell>
        </row>
        <row r="578">
          <cell r="B578" t="str">
            <v>FG-CN1-0205</v>
          </cell>
          <cell r="C578" t="str">
            <v>A9</v>
          </cell>
          <cell r="D578" t="str">
            <v>NUT, STRG STEM LOCK</v>
          </cell>
          <cell r="E578" t="str">
            <v>50306-GN5-9004 (PLATTING)</v>
          </cell>
          <cell r="F578">
            <v>10400</v>
          </cell>
          <cell r="G578">
            <v>0</v>
          </cell>
          <cell r="H578">
            <v>10000</v>
          </cell>
          <cell r="I578">
            <v>400</v>
          </cell>
        </row>
        <row r="579">
          <cell r="B579" t="str">
            <v>FG-CN1-0368</v>
          </cell>
          <cell r="C579" t="str">
            <v>A2</v>
          </cell>
          <cell r="D579" t="str">
            <v>PIPE CENTER CROSS (AC01)</v>
          </cell>
          <cell r="E579" t="str">
            <v>50124-AC01-9002-H1</v>
          </cell>
          <cell r="F579">
            <v>1592</v>
          </cell>
          <cell r="G579">
            <v>1500</v>
          </cell>
          <cell r="H579">
            <v>2050</v>
          </cell>
          <cell r="I579">
            <v>1042</v>
          </cell>
        </row>
        <row r="580">
          <cell r="B580" t="str">
            <v>FG-CN1-0006</v>
          </cell>
          <cell r="C580" t="str">
            <v>AB</v>
          </cell>
          <cell r="D580" t="str">
            <v>PIPE B (PLATE COMP PIVOT)</v>
          </cell>
          <cell r="E580" t="str">
            <v>50110-K56-N000-22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</row>
        <row r="581">
          <cell r="B581" t="str">
            <v>FG-CN1-0007</v>
          </cell>
          <cell r="C581" t="str">
            <v>A4</v>
          </cell>
          <cell r="D581" t="str">
            <v>PIPE A (PIPE L SUB) K56A</v>
          </cell>
          <cell r="E581" t="str">
            <v>K56A</v>
          </cell>
          <cell r="F581">
            <v>2300</v>
          </cell>
          <cell r="G581">
            <v>0</v>
          </cell>
          <cell r="H581">
            <v>0</v>
          </cell>
          <cell r="I581">
            <v>2300</v>
          </cell>
        </row>
        <row r="582">
          <cell r="B582" t="str">
            <v>FG-CN1-0009</v>
          </cell>
          <cell r="C582" t="str">
            <v>A2</v>
          </cell>
          <cell r="D582" t="str">
            <v>BRACKET CAB RR MOUNTING UNDER</v>
          </cell>
          <cell r="E582" t="str">
            <v>51733-EW020</v>
          </cell>
          <cell r="F582">
            <v>256</v>
          </cell>
          <cell r="G582">
            <v>0</v>
          </cell>
          <cell r="H582">
            <v>256</v>
          </cell>
          <cell r="I582">
            <v>0</v>
          </cell>
        </row>
        <row r="583">
          <cell r="B583" t="str">
            <v>FG-CN1-0022</v>
          </cell>
          <cell r="C583" t="str">
            <v>AC</v>
          </cell>
          <cell r="D583" t="str">
            <v>CAP LOCK (CAP COMP, 4580)</v>
          </cell>
          <cell r="E583" t="str">
            <v>JK447126-4580</v>
          </cell>
          <cell r="F583">
            <v>110</v>
          </cell>
          <cell r="G583">
            <v>0</v>
          </cell>
          <cell r="H583">
            <v>0</v>
          </cell>
          <cell r="I583">
            <v>110</v>
          </cell>
        </row>
        <row r="584">
          <cell r="B584" t="str">
            <v>FG-CN1-0023</v>
          </cell>
          <cell r="C584" t="str">
            <v>AK</v>
          </cell>
          <cell r="D584" t="str">
            <v>PIPE TRANSMISSION OIL</v>
          </cell>
          <cell r="E584" t="str">
            <v>33129-EW010</v>
          </cell>
          <cell r="F584">
            <v>644</v>
          </cell>
          <cell r="G584">
            <v>0</v>
          </cell>
          <cell r="H584">
            <v>0</v>
          </cell>
          <cell r="I584">
            <v>644</v>
          </cell>
        </row>
        <row r="585">
          <cell r="B585" t="str">
            <v>FG-CN1-0042</v>
          </cell>
          <cell r="C585" t="str">
            <v>AE</v>
          </cell>
          <cell r="D585" t="str">
            <v>PIPE A (PIPE L SUB) K56F</v>
          </cell>
          <cell r="E585" t="str">
            <v>K56F</v>
          </cell>
          <cell r="F585">
            <v>846</v>
          </cell>
          <cell r="G585">
            <v>0</v>
          </cell>
          <cell r="H585">
            <v>0</v>
          </cell>
          <cell r="I585">
            <v>846</v>
          </cell>
        </row>
        <row r="586">
          <cell r="B586" t="str">
            <v>FG-CN1-0532</v>
          </cell>
          <cell r="C586" t="str">
            <v>AF</v>
          </cell>
          <cell r="D586" t="str">
            <v>PLATE  R BOTTOM K84</v>
          </cell>
          <cell r="E586" t="str">
            <v>50115-K84 -9001-H1</v>
          </cell>
          <cell r="F586">
            <v>200</v>
          </cell>
          <cell r="G586">
            <v>1400</v>
          </cell>
          <cell r="H586">
            <v>1600</v>
          </cell>
          <cell r="I586">
            <v>0</v>
          </cell>
        </row>
        <row r="587">
          <cell r="B587" t="str">
            <v>FG-CN1-0533</v>
          </cell>
          <cell r="C587" t="str">
            <v>AF</v>
          </cell>
          <cell r="D587" t="str">
            <v>PLATE  L BOTTOM K84</v>
          </cell>
          <cell r="E587" t="str">
            <v>50116-K84 -9001-H1</v>
          </cell>
          <cell r="F587">
            <v>0</v>
          </cell>
          <cell r="G587">
            <v>2000</v>
          </cell>
          <cell r="H587">
            <v>2000</v>
          </cell>
          <cell r="I587">
            <v>0</v>
          </cell>
        </row>
        <row r="588">
          <cell r="B588" t="str">
            <v>FG-CN1-0538</v>
          </cell>
          <cell r="C588" t="str">
            <v>X001L</v>
          </cell>
          <cell r="D588" t="str">
            <v>SHELL OUTER</v>
          </cell>
          <cell r="E588" t="str">
            <v>-</v>
          </cell>
          <cell r="F588">
            <v>2350</v>
          </cell>
          <cell r="G588">
            <v>1260</v>
          </cell>
          <cell r="H588">
            <v>2650</v>
          </cell>
          <cell r="I588">
            <v>960</v>
          </cell>
        </row>
        <row r="589">
          <cell r="B589" t="str">
            <v>FG-CN2-0024</v>
          </cell>
          <cell r="C589" t="str">
            <v>AE</v>
          </cell>
          <cell r="D589" t="str">
            <v>PIPE 1430</v>
          </cell>
          <cell r="E589" t="str">
            <v>32155-1430</v>
          </cell>
          <cell r="F589">
            <v>100</v>
          </cell>
          <cell r="G589">
            <v>0</v>
          </cell>
          <cell r="H589">
            <v>0</v>
          </cell>
          <cell r="I589">
            <v>100</v>
          </cell>
        </row>
        <row r="590">
          <cell r="B590" t="str">
            <v>FG-CN2-0029</v>
          </cell>
          <cell r="C590" t="str">
            <v>AB</v>
          </cell>
          <cell r="D590" t="str">
            <v>BOS RODTIE OLD</v>
          </cell>
          <cell r="E590" t="str">
            <v>-</v>
          </cell>
          <cell r="F590">
            <v>430</v>
          </cell>
          <cell r="G590">
            <v>1100</v>
          </cell>
          <cell r="H590">
            <v>1100</v>
          </cell>
          <cell r="I590">
            <v>430</v>
          </cell>
        </row>
        <row r="591">
          <cell r="B591" t="str">
            <v>FG-CN2-0031</v>
          </cell>
          <cell r="C591" t="str">
            <v>AE</v>
          </cell>
          <cell r="D591" t="str">
            <v>PIPE 1431</v>
          </cell>
          <cell r="E591" t="str">
            <v>32155-1431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</row>
        <row r="592">
          <cell r="B592" t="str">
            <v>FG-CN2-0178</v>
          </cell>
          <cell r="C592" t="str">
            <v>AD</v>
          </cell>
          <cell r="D592" t="str">
            <v>COLLAR 2D5</v>
          </cell>
          <cell r="E592" t="str">
            <v>2D5-H4552-00</v>
          </cell>
          <cell r="F592">
            <v>70</v>
          </cell>
          <cell r="G592">
            <v>0</v>
          </cell>
          <cell r="H592">
            <v>0</v>
          </cell>
          <cell r="I592">
            <v>70</v>
          </cell>
        </row>
        <row r="593">
          <cell r="B593" t="str">
            <v>FG-CN2-0066</v>
          </cell>
          <cell r="C593" t="str">
            <v>AG</v>
          </cell>
          <cell r="D593" t="str">
            <v>FLANGE EXHAUST PIPE</v>
          </cell>
          <cell r="E593" t="str">
            <v>14154-47E0</v>
          </cell>
          <cell r="F593">
            <v>958</v>
          </cell>
          <cell r="G593">
            <v>1000</v>
          </cell>
          <cell r="H593">
            <v>1958</v>
          </cell>
          <cell r="I593">
            <v>0</v>
          </cell>
        </row>
        <row r="594">
          <cell r="B594" t="str">
            <v>FG-CN2-0589</v>
          </cell>
          <cell r="C594" t="str">
            <v>AC</v>
          </cell>
          <cell r="D594" t="str">
            <v>BRKT. PROP STAND</v>
          </cell>
          <cell r="E594">
            <v>0</v>
          </cell>
          <cell r="F594">
            <v>289</v>
          </cell>
          <cell r="G594">
            <v>0</v>
          </cell>
          <cell r="H594">
            <v>260</v>
          </cell>
          <cell r="I594">
            <v>29</v>
          </cell>
        </row>
        <row r="595">
          <cell r="B595" t="str">
            <v>FG-CN2-0021</v>
          </cell>
          <cell r="C595" t="str">
            <v>AG</v>
          </cell>
          <cell r="D595" t="str">
            <v>BOSS ROD-TIE NEW</v>
          </cell>
          <cell r="E595" t="str">
            <v>13061-0323</v>
          </cell>
          <cell r="F595">
            <v>439</v>
          </cell>
          <cell r="G595">
            <v>400</v>
          </cell>
          <cell r="H595">
            <v>400</v>
          </cell>
          <cell r="I595">
            <v>439</v>
          </cell>
        </row>
        <row r="596">
          <cell r="B596" t="str">
            <v>FG-CN2-0033</v>
          </cell>
          <cell r="C596" t="str">
            <v>AE</v>
          </cell>
          <cell r="D596" t="str">
            <v xml:space="preserve">PIPE 1435 ABSORBER </v>
          </cell>
          <cell r="E596" t="str">
            <v>32155-1435</v>
          </cell>
          <cell r="F596">
            <v>127</v>
          </cell>
          <cell r="G596">
            <v>0</v>
          </cell>
          <cell r="H596">
            <v>100</v>
          </cell>
          <cell r="I596">
            <v>27</v>
          </cell>
        </row>
        <row r="597">
          <cell r="B597" t="str">
            <v>FG-CN2-0296</v>
          </cell>
          <cell r="C597" t="str">
            <v>AE</v>
          </cell>
          <cell r="D597" t="str">
            <v>COLLAR (PIPE RR STEP ASS)1773A</v>
          </cell>
          <cell r="E597" t="str">
            <v>92152-1773A</v>
          </cell>
          <cell r="F597">
            <v>500</v>
          </cell>
          <cell r="G597">
            <v>0</v>
          </cell>
          <cell r="H597">
            <v>0</v>
          </cell>
          <cell r="I597">
            <v>500</v>
          </cell>
        </row>
        <row r="598">
          <cell r="B598" t="str">
            <v>FG-CN2-0416</v>
          </cell>
          <cell r="C598" t="str">
            <v>AH</v>
          </cell>
          <cell r="D598" t="str">
            <v>PIPE FRAME HEAD 2504 KMI</v>
          </cell>
          <cell r="E598" t="str">
            <v>31010-0122</v>
          </cell>
          <cell r="F598">
            <v>239</v>
          </cell>
          <cell r="G598">
            <v>149</v>
          </cell>
          <cell r="H598">
            <v>80</v>
          </cell>
          <cell r="I598">
            <v>308</v>
          </cell>
        </row>
        <row r="599">
          <cell r="B599" t="str">
            <v>FG-CN2-0582</v>
          </cell>
          <cell r="C599" t="str">
            <v>AD</v>
          </cell>
          <cell r="D599" t="str">
            <v>CROSS BAR COMP 3KA</v>
          </cell>
          <cell r="E599" t="str">
            <v>FG-YMI-0003 / 3KA</v>
          </cell>
          <cell r="F599">
            <v>13</v>
          </cell>
          <cell r="G599">
            <v>0</v>
          </cell>
          <cell r="H599">
            <v>0</v>
          </cell>
          <cell r="I599">
            <v>13</v>
          </cell>
        </row>
        <row r="600">
          <cell r="B600" t="str">
            <v>FG-CN2-0199</v>
          </cell>
          <cell r="C600" t="str">
            <v>AE</v>
          </cell>
          <cell r="D600" t="str">
            <v>STOPPER PLATE 1DY</v>
          </cell>
          <cell r="E600" t="str">
            <v>1DY-F4639-00</v>
          </cell>
          <cell r="F600">
            <v>3565</v>
          </cell>
          <cell r="G600">
            <v>0</v>
          </cell>
          <cell r="H600">
            <v>3000</v>
          </cell>
          <cell r="I600">
            <v>565</v>
          </cell>
        </row>
        <row r="601">
          <cell r="B601" t="str">
            <v>FG-CN2-0025</v>
          </cell>
          <cell r="C601" t="str">
            <v>AI</v>
          </cell>
          <cell r="D601" t="str">
            <v>ROD REAR BRAKE 5TP</v>
          </cell>
          <cell r="E601" t="str">
            <v>5TP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</row>
        <row r="602">
          <cell r="B602" t="str">
            <v>FG-CN2-0179</v>
          </cell>
          <cell r="C602" t="str">
            <v>AJ</v>
          </cell>
          <cell r="D602" t="str">
            <v>ROD BRAKE KMI (PLATING)</v>
          </cell>
          <cell r="E602" t="str">
            <v>KMI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</row>
        <row r="603">
          <cell r="B603" t="str">
            <v>FG-CN2-0290</v>
          </cell>
          <cell r="C603" t="str">
            <v>AI</v>
          </cell>
          <cell r="D603" t="str">
            <v>ROD BRAKE 3AY</v>
          </cell>
          <cell r="E603" t="str">
            <v>3AY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</row>
        <row r="604">
          <cell r="B604" t="str">
            <v>FG-CN1-0527</v>
          </cell>
          <cell r="C604" t="str">
            <v>AJ</v>
          </cell>
          <cell r="D604" t="str">
            <v>ROD COMP RR BRAKE KWBA</v>
          </cell>
          <cell r="E604" t="str">
            <v>KWBA</v>
          </cell>
          <cell r="F604">
            <v>800</v>
          </cell>
          <cell r="G604">
            <v>0</v>
          </cell>
          <cell r="H604">
            <v>0</v>
          </cell>
          <cell r="I604">
            <v>800</v>
          </cell>
        </row>
        <row r="605">
          <cell r="B605" t="str">
            <v>FG-CN1-0008</v>
          </cell>
          <cell r="C605" t="str">
            <v>AJ</v>
          </cell>
          <cell r="D605" t="str">
            <v>COLLAR GRIP</v>
          </cell>
          <cell r="E605">
            <v>0</v>
          </cell>
          <cell r="F605">
            <v>686</v>
          </cell>
          <cell r="G605">
            <v>0</v>
          </cell>
          <cell r="H605">
            <v>0</v>
          </cell>
          <cell r="I605">
            <v>686</v>
          </cell>
        </row>
        <row r="606">
          <cell r="B606" t="str">
            <v>FG-CN1-0479</v>
          </cell>
          <cell r="C606" t="str">
            <v>V72</v>
          </cell>
          <cell r="D606" t="str">
            <v>SPRING GUIDE 925</v>
          </cell>
          <cell r="E606" t="str">
            <v>10241-03925</v>
          </cell>
          <cell r="F606">
            <v>2230</v>
          </cell>
          <cell r="G606">
            <v>0</v>
          </cell>
          <cell r="H606">
            <v>0</v>
          </cell>
          <cell r="I606">
            <v>2230</v>
          </cell>
        </row>
        <row r="607">
          <cell r="B607" t="str">
            <v>FG-CN1-0467</v>
          </cell>
          <cell r="C607" t="str">
            <v>V64</v>
          </cell>
          <cell r="D607" t="str">
            <v>BRACKET ASSY (AO142)</v>
          </cell>
          <cell r="E607" t="str">
            <v>AO142-08002</v>
          </cell>
          <cell r="F607">
            <v>543</v>
          </cell>
          <cell r="G607">
            <v>0</v>
          </cell>
          <cell r="H607">
            <v>425</v>
          </cell>
          <cell r="I607">
            <v>118</v>
          </cell>
        </row>
        <row r="608">
          <cell r="B608" t="str">
            <v>FG-CN1-0468</v>
          </cell>
          <cell r="C608" t="str">
            <v>V72</v>
          </cell>
          <cell r="D608" t="str">
            <v>BRACKET 125/131</v>
          </cell>
          <cell r="E608" t="str">
            <v>FG-CN1-0468</v>
          </cell>
          <cell r="F608">
            <v>3524</v>
          </cell>
          <cell r="G608">
            <v>0</v>
          </cell>
          <cell r="H608">
            <v>0</v>
          </cell>
          <cell r="I608">
            <v>3524</v>
          </cell>
        </row>
        <row r="609">
          <cell r="B609" t="str">
            <v>FG-CN1-0381</v>
          </cell>
          <cell r="C609" t="str">
            <v>X001L</v>
          </cell>
          <cell r="D609" t="str">
            <v>BRACKET L SEAT CATCH (K59J)</v>
          </cell>
          <cell r="E609" t="str">
            <v>50155-K59-A700-22</v>
          </cell>
          <cell r="F609">
            <v>10829</v>
          </cell>
          <cell r="G609">
            <v>5215</v>
          </cell>
          <cell r="H609">
            <v>4800</v>
          </cell>
          <cell r="I609">
            <v>11244</v>
          </cell>
        </row>
        <row r="610">
          <cell r="B610" t="str">
            <v>FG-CN1-0380</v>
          </cell>
          <cell r="C610" t="str">
            <v>X001L</v>
          </cell>
          <cell r="D610" t="str">
            <v>BRACKET R SEAT CATCH (K59J)</v>
          </cell>
          <cell r="E610" t="str">
            <v>50155-K59-A700-21</v>
          </cell>
          <cell r="F610">
            <v>11005</v>
          </cell>
          <cell r="G610">
            <v>4500</v>
          </cell>
          <cell r="H610">
            <v>4800</v>
          </cell>
          <cell r="I610">
            <v>10705</v>
          </cell>
        </row>
        <row r="611">
          <cell r="B611" t="str">
            <v>FG-CN1-0045</v>
          </cell>
          <cell r="C611" t="str">
            <v>V71</v>
          </cell>
          <cell r="D611" t="str">
            <v>COVER CAP 20</v>
          </cell>
          <cell r="E611" t="str">
            <v>10001-01801-</v>
          </cell>
          <cell r="F611">
            <v>1140</v>
          </cell>
          <cell r="G611">
            <v>1192</v>
          </cell>
          <cell r="H611">
            <v>0</v>
          </cell>
          <cell r="I611">
            <v>2332</v>
          </cell>
        </row>
        <row r="612">
          <cell r="B612" t="str">
            <v>FG-CN2-0713</v>
          </cell>
          <cell r="C612" t="str">
            <v>I7.2</v>
          </cell>
          <cell r="D612" t="str">
            <v>HOLDER WIRE BVF</v>
          </cell>
          <cell r="E612" t="str">
            <v>BVF</v>
          </cell>
          <cell r="F612">
            <v>942</v>
          </cell>
          <cell r="G612">
            <v>0</v>
          </cell>
          <cell r="H612">
            <v>250</v>
          </cell>
          <cell r="I612">
            <v>692</v>
          </cell>
        </row>
        <row r="613">
          <cell r="B613" t="str">
            <v>FG-CN2-0409</v>
          </cell>
          <cell r="C613" t="str">
            <v>I7.3</v>
          </cell>
          <cell r="D613" t="str">
            <v>BRKT. 1 (BRLT 3 1PA)</v>
          </cell>
          <cell r="E613" t="str">
            <v>1PA-F141F-00</v>
          </cell>
          <cell r="F613">
            <v>2890</v>
          </cell>
          <cell r="G613">
            <v>0</v>
          </cell>
          <cell r="H613">
            <v>100</v>
          </cell>
          <cell r="I613">
            <v>2790</v>
          </cell>
        </row>
        <row r="614">
          <cell r="B614" t="str">
            <v>FG-CN2-0548</v>
          </cell>
          <cell r="C614" t="str">
            <v>J</v>
          </cell>
          <cell r="D614" t="str">
            <v>GUSSET ( BRKT. SEAT 1 ) B74</v>
          </cell>
          <cell r="E614" t="str">
            <v>KP-YMI-0434-03 / B74</v>
          </cell>
          <cell r="F614">
            <v>589</v>
          </cell>
          <cell r="G614">
            <v>0</v>
          </cell>
          <cell r="H614">
            <v>200</v>
          </cell>
          <cell r="I614">
            <v>389</v>
          </cell>
        </row>
        <row r="615">
          <cell r="B615" t="str">
            <v>FG-CN2-0561</v>
          </cell>
          <cell r="C615" t="str">
            <v>I7.3</v>
          </cell>
          <cell r="D615" t="str">
            <v>BRACKET HANDLE COVER 1 2DP</v>
          </cell>
          <cell r="E615" t="str">
            <v>KP-YMI-0641-02 / 2DP</v>
          </cell>
          <cell r="F615">
            <v>1045</v>
          </cell>
          <cell r="G615">
            <v>0</v>
          </cell>
          <cell r="H615">
            <v>500</v>
          </cell>
          <cell r="I615">
            <v>545</v>
          </cell>
        </row>
        <row r="616">
          <cell r="B616" t="str">
            <v>FG-CN2-0563</v>
          </cell>
          <cell r="C616" t="str">
            <v>I61</v>
          </cell>
          <cell r="D616" t="str">
            <v>BRACKET HANDLE COVER 3 2DP</v>
          </cell>
          <cell r="E616" t="str">
            <v>KP-YMI-0641-04 / 2DP</v>
          </cell>
          <cell r="F616">
            <v>10929</v>
          </cell>
          <cell r="G616">
            <v>0</v>
          </cell>
          <cell r="H616">
            <v>500</v>
          </cell>
          <cell r="I616">
            <v>10429</v>
          </cell>
        </row>
        <row r="617">
          <cell r="B617" t="str">
            <v>FG-CN2-0566</v>
          </cell>
          <cell r="C617" t="str">
            <v>J</v>
          </cell>
          <cell r="D617" t="str">
            <v>BRKT 2571 (BRKT LOCK)</v>
          </cell>
          <cell r="E617" t="str">
            <v>11057-2571</v>
          </cell>
          <cell r="F617">
            <v>2200</v>
          </cell>
          <cell r="G617">
            <v>0</v>
          </cell>
          <cell r="H617">
            <v>0</v>
          </cell>
          <cell r="I617">
            <v>2200</v>
          </cell>
        </row>
        <row r="618">
          <cell r="B618" t="str">
            <v>FG-CN2-0634</v>
          </cell>
          <cell r="C618" t="str">
            <v>J</v>
          </cell>
          <cell r="D618" t="str">
            <v>BRKT. 7920 ( STAY COMP 0732 )</v>
          </cell>
          <cell r="E618" t="str">
            <v>KP-KMI-0290-01</v>
          </cell>
          <cell r="F618">
            <v>174</v>
          </cell>
          <cell r="G618">
            <v>0</v>
          </cell>
          <cell r="H618">
            <v>0</v>
          </cell>
          <cell r="I618">
            <v>174</v>
          </cell>
        </row>
        <row r="619">
          <cell r="B619" t="str">
            <v>FG-CN2-0647</v>
          </cell>
          <cell r="C619" t="str">
            <v>I61</v>
          </cell>
          <cell r="D619" t="str">
            <v>BRACKET 7728</v>
          </cell>
          <cell r="E619" t="str">
            <v>FG-KMI-0264</v>
          </cell>
          <cell r="F619">
            <v>593</v>
          </cell>
          <cell r="G619">
            <v>0</v>
          </cell>
          <cell r="H619">
            <v>0</v>
          </cell>
          <cell r="I619">
            <v>593</v>
          </cell>
        </row>
        <row r="620">
          <cell r="B620" t="str">
            <v>FG-CN2-0694</v>
          </cell>
          <cell r="C620" t="str">
            <v>H.7 3</v>
          </cell>
          <cell r="D620" t="str">
            <v>STAY, PLATE B3M</v>
          </cell>
          <cell r="E620" t="str">
            <v>B3M-F1682-00</v>
          </cell>
          <cell r="F620">
            <v>900</v>
          </cell>
          <cell r="G620">
            <v>0</v>
          </cell>
          <cell r="H620">
            <v>0</v>
          </cell>
          <cell r="I620">
            <v>900</v>
          </cell>
        </row>
        <row r="621">
          <cell r="B621" t="str">
            <v>FG-CN2-0710</v>
          </cell>
          <cell r="C621" t="str">
            <v>J</v>
          </cell>
          <cell r="D621" t="str">
            <v>BRKT PIPE 1 BVE</v>
          </cell>
          <cell r="E621" t="str">
            <v>BVE</v>
          </cell>
          <cell r="F621">
            <v>1400</v>
          </cell>
          <cell r="G621">
            <v>0</v>
          </cell>
          <cell r="H621">
            <v>0</v>
          </cell>
          <cell r="I621">
            <v>1400</v>
          </cell>
        </row>
        <row r="622">
          <cell r="B622" t="str">
            <v>FG-CN2-0588</v>
          </cell>
          <cell r="C622" t="str">
            <v>E4.1</v>
          </cell>
          <cell r="D622" t="str">
            <v>BRKT. (BRKT. 6) B74 NEW</v>
          </cell>
          <cell r="E622" t="str">
            <v>B74-F1249-00</v>
          </cell>
          <cell r="F622">
            <v>959</v>
          </cell>
          <cell r="G622">
            <v>1626</v>
          </cell>
          <cell r="H622">
            <v>2290</v>
          </cell>
          <cell r="I622">
            <v>295</v>
          </cell>
        </row>
        <row r="623">
          <cell r="B623" t="str">
            <v>FG-CN1-0012</v>
          </cell>
          <cell r="C623" t="str">
            <v>AC</v>
          </cell>
          <cell r="D623" t="str">
            <v>EYE 514</v>
          </cell>
          <cell r="E623" t="str">
            <v>10101-02514</v>
          </cell>
          <cell r="F623">
            <v>2138</v>
          </cell>
          <cell r="G623">
            <v>0</v>
          </cell>
          <cell r="H623">
            <v>0</v>
          </cell>
          <cell r="I623">
            <v>2138</v>
          </cell>
        </row>
        <row r="624">
          <cell r="B624" t="str">
            <v>FG-CN2-0338</v>
          </cell>
          <cell r="C624" t="str">
            <v>H6.1</v>
          </cell>
          <cell r="D624" t="str">
            <v>BRKT. ( BRKT. BS7 ) tebal non spot</v>
          </cell>
          <cell r="E624" t="str">
            <v>BS7-F1586-00</v>
          </cell>
          <cell r="F624">
            <v>2588</v>
          </cell>
          <cell r="G624">
            <v>0</v>
          </cell>
          <cell r="H624">
            <v>1000</v>
          </cell>
          <cell r="I624">
            <v>1588</v>
          </cell>
        </row>
        <row r="625">
          <cell r="B625" t="str">
            <v>FG-CN2-0377</v>
          </cell>
          <cell r="C625" t="str">
            <v>E5.1</v>
          </cell>
          <cell r="D625" t="str">
            <v>BRKT REFLECTOR  B5L</v>
          </cell>
          <cell r="E625" t="str">
            <v>B5L-F113K-00</v>
          </cell>
          <cell r="F625">
            <v>1949</v>
          </cell>
          <cell r="G625">
            <v>0</v>
          </cell>
          <cell r="H625">
            <v>1000</v>
          </cell>
          <cell r="I625">
            <v>949</v>
          </cell>
        </row>
        <row r="626">
          <cell r="B626" t="str">
            <v>FG-CN1-0499</v>
          </cell>
          <cell r="C626" t="str">
            <v>X001L</v>
          </cell>
          <cell r="D626" t="str">
            <v>SEAT CATCH COMP KVY</v>
          </cell>
          <cell r="E626" t="str">
            <v>77230-K61-9000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</row>
        <row r="627">
          <cell r="B627" t="str">
            <v>FG-CN2-0625</v>
          </cell>
          <cell r="C627" t="str">
            <v>A3.2</v>
          </cell>
          <cell r="D627" t="str">
            <v>REINF. CROSS MEMBER FRONT</v>
          </cell>
          <cell r="E627" t="str">
            <v>6112252S00000</v>
          </cell>
          <cell r="F627">
            <v>1398</v>
          </cell>
          <cell r="G627">
            <v>0</v>
          </cell>
          <cell r="H627">
            <v>1000</v>
          </cell>
          <cell r="I627">
            <v>398</v>
          </cell>
        </row>
        <row r="628">
          <cell r="B628" t="str">
            <v>FG-CN2-0453</v>
          </cell>
          <cell r="C628" t="str">
            <v>C5.3</v>
          </cell>
          <cell r="D628" t="str">
            <v xml:space="preserve">STAY SIDE COVER 1 1WD NEW </v>
          </cell>
          <cell r="E628" t="str">
            <v>1WD-F1321-01</v>
          </cell>
          <cell r="F628">
            <v>1500</v>
          </cell>
          <cell r="G628">
            <v>0</v>
          </cell>
          <cell r="H628">
            <v>500</v>
          </cell>
          <cell r="I628">
            <v>1000</v>
          </cell>
        </row>
        <row r="629">
          <cell r="B629" t="str">
            <v>FG-CN2-0559</v>
          </cell>
          <cell r="C629" t="str">
            <v>C5.3</v>
          </cell>
          <cell r="D629" t="str">
            <v>BRKT 2062</v>
          </cell>
          <cell r="E629" t="str">
            <v>11057-2062</v>
          </cell>
          <cell r="F629">
            <v>910</v>
          </cell>
          <cell r="G629">
            <v>0</v>
          </cell>
          <cell r="H629">
            <v>0</v>
          </cell>
          <cell r="I629">
            <v>910</v>
          </cell>
        </row>
        <row r="630">
          <cell r="B630" t="str">
            <v>FG-CN1-0243</v>
          </cell>
          <cell r="C630" t="str">
            <v>V1.2</v>
          </cell>
          <cell r="D630" t="str">
            <v>STAY (STAY C BAT BOX)</v>
          </cell>
          <cell r="E630" t="str">
            <v>50199-AC01-9004-20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</row>
        <row r="631">
          <cell r="B631" t="str">
            <v>FG-CN2-0614</v>
          </cell>
          <cell r="C631" t="str">
            <v>F1.3</v>
          </cell>
          <cell r="D631" t="str">
            <v>BRKT. HANDLE COVER 1 B3W</v>
          </cell>
          <cell r="E631" t="str">
            <v>B3W-F6226-00</v>
          </cell>
          <cell r="F631">
            <v>6789</v>
          </cell>
          <cell r="G631">
            <v>0</v>
          </cell>
          <cell r="H631">
            <v>2000</v>
          </cell>
          <cell r="I631">
            <v>4789</v>
          </cell>
        </row>
        <row r="632">
          <cell r="B632" t="str">
            <v>FG-CN2-0540</v>
          </cell>
          <cell r="C632" t="str">
            <v>F6.5</v>
          </cell>
          <cell r="D632" t="str">
            <v>GUSSET RR RH (2353)</v>
          </cell>
          <cell r="E632" t="str">
            <v>32170-2353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</row>
        <row r="633">
          <cell r="B633" t="str">
            <v>FG-CN2-0389</v>
          </cell>
          <cell r="C633" t="str">
            <v>G5.2</v>
          </cell>
          <cell r="D633" t="str">
            <v>PLATE 5LW</v>
          </cell>
          <cell r="E633" t="str">
            <v>5LW-E111F-00-HT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</row>
        <row r="634">
          <cell r="B634" t="str">
            <v>FG-CN2-0575</v>
          </cell>
          <cell r="C634" t="str">
            <v>H4.1</v>
          </cell>
          <cell r="D634" t="str">
            <v>BRKT. 2495 (STAY COMP0695)</v>
          </cell>
          <cell r="E634" t="str">
            <v>KP-KMI-0213-05 /2495</v>
          </cell>
          <cell r="F634">
            <v>2586</v>
          </cell>
          <cell r="G634">
            <v>0</v>
          </cell>
          <cell r="H634">
            <v>0</v>
          </cell>
          <cell r="I634">
            <v>2586</v>
          </cell>
        </row>
        <row r="635">
          <cell r="B635" t="str">
            <v>FG-CN2-0605</v>
          </cell>
          <cell r="C635" t="str">
            <v>H5.1</v>
          </cell>
          <cell r="D635" t="str">
            <v>BRKT 1583</v>
          </cell>
          <cell r="E635" t="str">
            <v>KP-KMI-0256-01 /1583</v>
          </cell>
          <cell r="F635">
            <v>1200</v>
          </cell>
          <cell r="G635">
            <v>0</v>
          </cell>
          <cell r="H635">
            <v>0</v>
          </cell>
          <cell r="I635">
            <v>1200</v>
          </cell>
        </row>
        <row r="636">
          <cell r="B636" t="str">
            <v>FG-CN2-0602</v>
          </cell>
          <cell r="C636" t="str">
            <v>I2.4</v>
          </cell>
          <cell r="D636" t="str">
            <v>BRKT 2526</v>
          </cell>
          <cell r="E636" t="str">
            <v>11056-2526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</row>
        <row r="637">
          <cell r="B637" t="str">
            <v>FG-CN2-0204</v>
          </cell>
          <cell r="C637" t="str">
            <v>I3.1</v>
          </cell>
          <cell r="D637" t="str">
            <v>PLATE STEERING STOP ( TANPA MARKING )</v>
          </cell>
          <cell r="E637" t="str">
            <v>41121-23K10</v>
          </cell>
          <cell r="F637">
            <v>680</v>
          </cell>
          <cell r="G637">
            <v>0</v>
          </cell>
          <cell r="H637">
            <v>0</v>
          </cell>
          <cell r="I637">
            <v>680</v>
          </cell>
        </row>
        <row r="638">
          <cell r="B638" t="str">
            <v>FG-CN2-0257</v>
          </cell>
          <cell r="C638" t="str">
            <v>I3.4</v>
          </cell>
          <cell r="D638" t="str">
            <v>BRACKET 2646</v>
          </cell>
          <cell r="E638" t="str">
            <v>11056-2646A</v>
          </cell>
          <cell r="F638">
            <v>100</v>
          </cell>
          <cell r="G638">
            <v>0</v>
          </cell>
          <cell r="H638">
            <v>0</v>
          </cell>
          <cell r="I638">
            <v>100</v>
          </cell>
        </row>
        <row r="639">
          <cell r="B639" t="str">
            <v>FG-CN2-0562</v>
          </cell>
          <cell r="C639" t="str">
            <v>I5.2</v>
          </cell>
          <cell r="D639" t="str">
            <v>BRACKET HANDLE COVER 2 2DP</v>
          </cell>
          <cell r="E639" t="str">
            <v>KP-YMI-0641-03 / 2DP</v>
          </cell>
          <cell r="F639">
            <v>1440</v>
          </cell>
          <cell r="G639">
            <v>0</v>
          </cell>
          <cell r="H639">
            <v>300</v>
          </cell>
          <cell r="I639">
            <v>1140</v>
          </cell>
        </row>
        <row r="640">
          <cell r="B640" t="str">
            <v>FG-CN1-0194</v>
          </cell>
          <cell r="C640" t="str">
            <v>K7.2</v>
          </cell>
          <cell r="D640" t="str">
            <v>PIPE (BRKT RR CUSHION) K56F</v>
          </cell>
          <cell r="E640" t="str">
            <v>50131-K56-N100-20</v>
          </cell>
          <cell r="F640">
            <v>430</v>
          </cell>
          <cell r="G640">
            <v>0</v>
          </cell>
          <cell r="H640">
            <v>300</v>
          </cell>
          <cell r="I640">
            <v>130</v>
          </cell>
        </row>
        <row r="641">
          <cell r="B641" t="str">
            <v>FG-CN1-0191</v>
          </cell>
          <cell r="C641" t="str">
            <v>L3.2</v>
          </cell>
          <cell r="D641" t="str">
            <v>GUSSET L SUPPORT PIPE INNER</v>
          </cell>
          <cell r="E641" t="str">
            <v>50144-K56-N000-H1</v>
          </cell>
          <cell r="F641">
            <v>649</v>
          </cell>
          <cell r="G641">
            <v>0</v>
          </cell>
          <cell r="H641">
            <v>200</v>
          </cell>
          <cell r="I641">
            <v>449</v>
          </cell>
        </row>
        <row r="642">
          <cell r="B642" t="str">
            <v>FG-CN1-0491</v>
          </cell>
          <cell r="C642" t="str">
            <v>M7.1</v>
          </cell>
          <cell r="D642" t="str">
            <v>STAY METER (COWL) K45N</v>
          </cell>
          <cell r="E642" t="str">
            <v>64150-K45-NA00-23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</row>
        <row r="643">
          <cell r="B643" t="str">
            <v>FG-CN1-0457</v>
          </cell>
          <cell r="C643" t="str">
            <v>M3.2</v>
          </cell>
          <cell r="D643" t="str">
            <v>BRKT A (BRKT SIDE STAND) K56F</v>
          </cell>
          <cell r="E643" t="str">
            <v>50130-K56-N100-20</v>
          </cell>
          <cell r="F643">
            <v>800</v>
          </cell>
          <cell r="G643">
            <v>0</v>
          </cell>
          <cell r="H643">
            <v>400</v>
          </cell>
          <cell r="I643">
            <v>400</v>
          </cell>
        </row>
        <row r="644">
          <cell r="B644" t="str">
            <v>FG-CN1-0136</v>
          </cell>
          <cell r="C644" t="str">
            <v>N5.2</v>
          </cell>
          <cell r="D644" t="str">
            <v>BRACKET 8820</v>
          </cell>
          <cell r="E644" t="str">
            <v>X1-146511-8820</v>
          </cell>
          <cell r="F644">
            <v>1675</v>
          </cell>
          <cell r="G644">
            <v>0</v>
          </cell>
          <cell r="H644">
            <v>0</v>
          </cell>
          <cell r="I644">
            <v>1675</v>
          </cell>
        </row>
        <row r="645">
          <cell r="B645" t="str">
            <v>FG-CN1-0066</v>
          </cell>
          <cell r="C645" t="str">
            <v>M5.1</v>
          </cell>
          <cell r="D645" t="str">
            <v>SPRING GUIDE 527/583</v>
          </cell>
          <cell r="E645" t="str">
            <v>12201-02527-OZ1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</row>
        <row r="646">
          <cell r="B646" t="str">
            <v>FG-CN1-0013</v>
          </cell>
          <cell r="C646" t="str">
            <v>M5.1</v>
          </cell>
          <cell r="D646" t="str">
            <v>SEAT SPRING 645</v>
          </cell>
          <cell r="E646" t="str">
            <v>12221-02645</v>
          </cell>
          <cell r="F646">
            <v>509</v>
          </cell>
          <cell r="G646">
            <v>0</v>
          </cell>
          <cell r="H646">
            <v>496</v>
          </cell>
          <cell r="I646">
            <v>13</v>
          </cell>
        </row>
        <row r="647">
          <cell r="B647" t="str">
            <v>FG-CN1-0011</v>
          </cell>
          <cell r="C647" t="str">
            <v>X001L</v>
          </cell>
          <cell r="D647" t="str">
            <v>STEERING SHAFT PLUG        *)</v>
          </cell>
          <cell r="E647" t="str">
            <v>13001-02237-0</v>
          </cell>
          <cell r="F647">
            <v>558</v>
          </cell>
          <cell r="G647">
            <v>0</v>
          </cell>
          <cell r="H647">
            <v>0</v>
          </cell>
          <cell r="I647">
            <v>558</v>
          </cell>
        </row>
        <row r="648">
          <cell r="B648" t="str">
            <v>FG-CN1-0020</v>
          </cell>
          <cell r="C648" t="str">
            <v>AC</v>
          </cell>
          <cell r="D648" t="str">
            <v>UPPER BRACKET              *)</v>
          </cell>
          <cell r="E648" t="str">
            <v>12221-01919</v>
          </cell>
          <cell r="F648">
            <v>0</v>
          </cell>
          <cell r="G648">
            <v>69</v>
          </cell>
          <cell r="H648">
            <v>69</v>
          </cell>
          <cell r="I648">
            <v>0</v>
          </cell>
        </row>
        <row r="649">
          <cell r="B649" t="str">
            <v>FG-CN1-0021</v>
          </cell>
          <cell r="C649" t="str">
            <v>X001L</v>
          </cell>
          <cell r="D649" t="str">
            <v>VALVE STOPPER</v>
          </cell>
          <cell r="E649" t="str">
            <v>13261-01201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</row>
        <row r="650">
          <cell r="B650" t="str">
            <v>FG-CN1-0142</v>
          </cell>
          <cell r="C650" t="str">
            <v>X001L</v>
          </cell>
          <cell r="D650" t="str">
            <v>CAP LOCK (CAP COMP, 4590)</v>
          </cell>
          <cell r="E650" t="str">
            <v>JK447126-4590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</row>
        <row r="651">
          <cell r="B651" t="str">
            <v>FG-CN1-0259</v>
          </cell>
          <cell r="C651" t="str">
            <v>X001L</v>
          </cell>
          <cell r="D651" t="str">
            <v>EYE 501</v>
          </cell>
          <cell r="E651" t="str">
            <v>10301-02501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</row>
        <row r="652">
          <cell r="B652" t="str">
            <v>FG-CN1-0208</v>
          </cell>
          <cell r="C652" t="str">
            <v>X001L</v>
          </cell>
          <cell r="D652" t="str">
            <v>EYE 502</v>
          </cell>
          <cell r="E652" t="str">
            <v>10501-22502-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</row>
        <row r="653">
          <cell r="B653" t="str">
            <v>FG-CN2-0053</v>
          </cell>
          <cell r="C653" t="str">
            <v>AD</v>
          </cell>
          <cell r="D653" t="str">
            <v>BOSS NUMBER PLATE 2D5</v>
          </cell>
          <cell r="E653" t="str">
            <v>2D5-H5552-00</v>
          </cell>
          <cell r="F653">
            <v>718</v>
          </cell>
          <cell r="G653">
            <v>0</v>
          </cell>
          <cell r="H653">
            <v>0</v>
          </cell>
          <cell r="I653">
            <v>718</v>
          </cell>
        </row>
        <row r="654">
          <cell r="B654" t="str">
            <v>FG-CN2-0028</v>
          </cell>
          <cell r="C654" t="str">
            <v>AJ</v>
          </cell>
          <cell r="D654" t="str">
            <v>ROD BRAKE 3S0</v>
          </cell>
          <cell r="E654" t="str">
            <v>3SO</v>
          </cell>
          <cell r="F654">
            <v>385</v>
          </cell>
          <cell r="G654">
            <v>0</v>
          </cell>
          <cell r="H654">
            <v>0</v>
          </cell>
          <cell r="I654">
            <v>385</v>
          </cell>
        </row>
        <row r="655">
          <cell r="B655" t="str">
            <v>FG-CN2-0289</v>
          </cell>
          <cell r="C655" t="str">
            <v>AI</v>
          </cell>
          <cell r="D655" t="str">
            <v>ROD REAR BRAKE 3C1</v>
          </cell>
          <cell r="E655" t="str">
            <v xml:space="preserve"> 3CI</v>
          </cell>
          <cell r="F655">
            <v>204</v>
          </cell>
          <cell r="G655">
            <v>0</v>
          </cell>
          <cell r="H655">
            <v>0</v>
          </cell>
          <cell r="I655">
            <v>204</v>
          </cell>
        </row>
        <row r="656">
          <cell r="B656" t="str">
            <v>FG-CN1-0044</v>
          </cell>
          <cell r="C656" t="str">
            <v>X001L</v>
          </cell>
          <cell r="D656" t="str">
            <v>BRACKET 2020</v>
          </cell>
          <cell r="E656" t="str">
            <v>JK072011-2020ST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</row>
        <row r="657">
          <cell r="B657" t="str">
            <v>FG-CN1-0046</v>
          </cell>
          <cell r="C657" t="str">
            <v>X001L</v>
          </cell>
          <cell r="D657" t="str">
            <v>WASHER 792</v>
          </cell>
          <cell r="E657" t="str">
            <v>13001-14792</v>
          </cell>
          <cell r="F657">
            <v>3500</v>
          </cell>
          <cell r="G657">
            <v>0</v>
          </cell>
          <cell r="H657">
            <v>0</v>
          </cell>
          <cell r="I657">
            <v>3500</v>
          </cell>
        </row>
        <row r="658">
          <cell r="B658" t="str">
            <v>FG-CN1-0051</v>
          </cell>
          <cell r="C658" t="str">
            <v>05.3</v>
          </cell>
          <cell r="D658" t="str">
            <v>BRACKET, 0470</v>
          </cell>
          <cell r="E658" t="str">
            <v>JK146511-0470</v>
          </cell>
          <cell r="F658">
            <v>2600</v>
          </cell>
          <cell r="G658">
            <v>0</v>
          </cell>
          <cell r="H658">
            <v>0</v>
          </cell>
          <cell r="I658">
            <v>2600</v>
          </cell>
        </row>
        <row r="659">
          <cell r="B659" t="str">
            <v>FG-CN1-0213</v>
          </cell>
          <cell r="C659" t="str">
            <v>X001L</v>
          </cell>
          <cell r="D659" t="str">
            <v>SHAFT MAIN STAND KWN (PLATING)</v>
          </cell>
          <cell r="E659" t="str">
            <v>50503-KWN-9000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</row>
        <row r="660">
          <cell r="B660" t="str">
            <v>FG-CN1-0214</v>
          </cell>
          <cell r="C660" t="str">
            <v>X001L</v>
          </cell>
          <cell r="D660" t="str">
            <v>SHAFT MAIN STAND KZLG (PLATTING)</v>
          </cell>
          <cell r="E660" t="str">
            <v>50503-KZL-9300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</row>
        <row r="661">
          <cell r="B661" t="str">
            <v>FG-CN1-0216</v>
          </cell>
          <cell r="C661" t="str">
            <v>X001L</v>
          </cell>
          <cell r="D661" t="str">
            <v>SHAFT MAIN STAND KVY (PLATING)</v>
          </cell>
          <cell r="E661" t="str">
            <v>77231-KVY-9000-20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</row>
        <row r="662">
          <cell r="B662" t="str">
            <v>FG-CN1-0217</v>
          </cell>
          <cell r="C662" t="str">
            <v>X001L</v>
          </cell>
          <cell r="D662" t="str">
            <v>SHAFT MAIN STAND KYT (PLATING)</v>
          </cell>
          <cell r="E662" t="str">
            <v>50503-KZL -9300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</row>
        <row r="663">
          <cell r="B663" t="str">
            <v>FG-CN1-0391</v>
          </cell>
          <cell r="C663" t="str">
            <v>X001L</v>
          </cell>
          <cell r="D663" t="str">
            <v>STAY (STAY FR TOP) K81A</v>
          </cell>
          <cell r="E663" t="str">
            <v>64223-K81-N000-25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</row>
        <row r="664">
          <cell r="B664" t="str">
            <v>FG-CN1-0422</v>
          </cell>
          <cell r="C664" t="str">
            <v>X001L</v>
          </cell>
          <cell r="D664" t="str">
            <v>BRACKET LEVER KVB</v>
          </cell>
          <cell r="E664" t="str">
            <v>53109-KVB-9000-20 (MARKING C)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</row>
        <row r="665">
          <cell r="B665" t="str">
            <v>FG-CN1-0447</v>
          </cell>
          <cell r="C665" t="str">
            <v>X001L</v>
          </cell>
          <cell r="D665" t="str">
            <v>PLATE (PLATE B) K41A</v>
          </cell>
          <cell r="E665" t="str">
            <v>KP-AHM-0244-04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</row>
        <row r="666">
          <cell r="B666" t="str">
            <v>FG-CN1-0449</v>
          </cell>
          <cell r="C666" t="str">
            <v>O5.1</v>
          </cell>
          <cell r="D666" t="str">
            <v>PIPE R REAR A (K64A)</v>
          </cell>
          <cell r="E666" t="str">
            <v>50136-K64-N000-H1</v>
          </cell>
          <cell r="F666">
            <v>402</v>
          </cell>
          <cell r="G666">
            <v>0</v>
          </cell>
          <cell r="H666">
            <v>0</v>
          </cell>
          <cell r="I666">
            <v>402</v>
          </cell>
        </row>
        <row r="667">
          <cell r="B667" t="str">
            <v>FG-CN1-0510</v>
          </cell>
          <cell r="C667" t="str">
            <v>X001L</v>
          </cell>
          <cell r="D667" t="str">
            <v>SHAFT MAIN STAND K07A</v>
          </cell>
          <cell r="E667" t="str">
            <v>50503-K07-N000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</row>
        <row r="668">
          <cell r="B668" t="str">
            <v>FG-CN1-0517</v>
          </cell>
          <cell r="C668" t="str">
            <v>X001L</v>
          </cell>
          <cell r="D668" t="str">
            <v>SHAFT MAIN STAND K25</v>
          </cell>
          <cell r="E668" t="str">
            <v>FG-AHM-0231/~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</row>
        <row r="669">
          <cell r="B669" t="str">
            <v>FG-CN2-0240</v>
          </cell>
          <cell r="C669" t="str">
            <v>X001L</v>
          </cell>
          <cell r="D669" t="str">
            <v>REINF RR CUSHION</v>
          </cell>
          <cell r="E669" t="str">
            <v>FG-ISI-0096</v>
          </cell>
          <cell r="F669">
            <v>600</v>
          </cell>
          <cell r="G669">
            <v>0</v>
          </cell>
          <cell r="H669">
            <v>0</v>
          </cell>
          <cell r="I669">
            <v>600</v>
          </cell>
        </row>
        <row r="670">
          <cell r="B670" t="str">
            <v>FG-CN2-0322</v>
          </cell>
          <cell r="C670" t="str">
            <v>X001L</v>
          </cell>
          <cell r="D670" t="str">
            <v>BRKT. 3</v>
          </cell>
          <cell r="E670" t="str">
            <v>BL2-F196F-00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</row>
        <row r="671">
          <cell r="B671" t="str">
            <v>FG-CN2-0323</v>
          </cell>
          <cell r="C671" t="str">
            <v>X001L</v>
          </cell>
          <cell r="D671" t="str">
            <v>BRKT. 4</v>
          </cell>
          <cell r="E671" t="str">
            <v>BL2-F196F-01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</row>
        <row r="672">
          <cell r="B672" t="str">
            <v>FG-CN2-0441</v>
          </cell>
          <cell r="C672" t="str">
            <v>X001L</v>
          </cell>
          <cell r="D672" t="str">
            <v>BRKT.1 B3M</v>
          </cell>
          <cell r="E672" t="str">
            <v>B3M-F334G-00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</row>
        <row r="673">
          <cell r="B673" t="str">
            <v>FG-CN2-0526</v>
          </cell>
          <cell r="C673" t="str">
            <v>X001L</v>
          </cell>
          <cell r="D673" t="str">
            <v>STAY 1 ( B. UNDER COVER 1 )</v>
          </cell>
          <cell r="E673" t="str">
            <v>B7D-F</v>
          </cell>
          <cell r="F673">
            <v>450</v>
          </cell>
          <cell r="G673">
            <v>0</v>
          </cell>
          <cell r="H673">
            <v>0</v>
          </cell>
          <cell r="I673">
            <v>450</v>
          </cell>
        </row>
        <row r="674">
          <cell r="B674" t="str">
            <v>FG-CN2-0576</v>
          </cell>
          <cell r="C674" t="str">
            <v>X001L</v>
          </cell>
          <cell r="D674" t="str">
            <v>BRKT. 2496 (STAY COMP 0695)</v>
          </cell>
          <cell r="E674" t="str">
            <v>KP-KMI-0213-09 /2496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</row>
        <row r="675">
          <cell r="B675" t="str">
            <v>FG-CN2-0586</v>
          </cell>
          <cell r="C675" t="str">
            <v>X001L</v>
          </cell>
          <cell r="D675" t="str">
            <v>BRKT. 3964 ( STAY COMP 0701 )</v>
          </cell>
          <cell r="E675" t="str">
            <v>KP-KMI-0247-01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</row>
        <row r="676">
          <cell r="B676" t="str">
            <v>FG-CN2-0597</v>
          </cell>
          <cell r="C676" t="str">
            <v>X001L</v>
          </cell>
          <cell r="D676" t="str">
            <v>BRKT. 2 B74-F1689-00</v>
          </cell>
          <cell r="E676" t="str">
            <v>KP-YMI-0489-03 / B74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</row>
        <row r="677">
          <cell r="B677" t="str">
            <v>FG-CN2-0711</v>
          </cell>
          <cell r="C677" t="str">
            <v>X001L</v>
          </cell>
          <cell r="D677" t="str">
            <v>STAY PLATE BVE</v>
          </cell>
          <cell r="E677" t="str">
            <v>BVE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</row>
        <row r="678">
          <cell r="B678" t="str">
            <v>FG-CN2-0560</v>
          </cell>
          <cell r="C678" t="str">
            <v>J</v>
          </cell>
          <cell r="D678" t="str">
            <v>BRKT REFLECTOR 1 B74</v>
          </cell>
          <cell r="E678" t="str">
            <v>B74-F113J-00</v>
          </cell>
          <cell r="F678">
            <v>1371</v>
          </cell>
          <cell r="G678">
            <v>0</v>
          </cell>
          <cell r="H678">
            <v>500</v>
          </cell>
          <cell r="I678">
            <v>871</v>
          </cell>
        </row>
        <row r="679">
          <cell r="B679" t="str">
            <v>FG-CN2-0692</v>
          </cell>
          <cell r="C679" t="str">
            <v>D2.6</v>
          </cell>
          <cell r="D679" t="str">
            <v>STAY., BGU NEW</v>
          </cell>
          <cell r="E679" t="str">
            <v>BGUF3317000080</v>
          </cell>
          <cell r="F679">
            <v>1000</v>
          </cell>
          <cell r="G679">
            <v>0</v>
          </cell>
          <cell r="H679">
            <v>500</v>
          </cell>
          <cell r="I679">
            <v>500</v>
          </cell>
        </row>
        <row r="680">
          <cell r="B680" t="str">
            <v>FG-CN2-0531</v>
          </cell>
          <cell r="C680">
            <v>0</v>
          </cell>
          <cell r="D680" t="str">
            <v>GUSSET,1 B65</v>
          </cell>
          <cell r="E680" t="str">
            <v>B65-F113G-00-00-80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</row>
        <row r="681">
          <cell r="B681" t="str">
            <v>FG-CN2-0532</v>
          </cell>
          <cell r="C681">
            <v>0</v>
          </cell>
          <cell r="D681" t="str">
            <v>GUSSET,2 B65</v>
          </cell>
          <cell r="E681" t="str">
            <v>B65-F113H-00-00-80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</row>
        <row r="682">
          <cell r="B682" t="str">
            <v>FG-CN1-0545</v>
          </cell>
          <cell r="C682">
            <v>0</v>
          </cell>
          <cell r="D682" t="str">
            <v>POSH HANDLE ASSY AK1L</v>
          </cell>
          <cell r="E682" t="str">
            <v>KP-AHM-0537-05</v>
          </cell>
          <cell r="F682">
            <v>1750</v>
          </cell>
          <cell r="G682">
            <v>0</v>
          </cell>
          <cell r="H682">
            <v>1600</v>
          </cell>
          <cell r="I682">
            <v>150</v>
          </cell>
        </row>
        <row r="683"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</row>
        <row r="684"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</row>
        <row r="685"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</row>
        <row r="686"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</row>
        <row r="687"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</row>
        <row r="688"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</row>
        <row r="689"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</row>
        <row r="690"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</row>
        <row r="691"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</row>
        <row r="692"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</row>
        <row r="693"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</row>
        <row r="694"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</row>
        <row r="695"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</row>
        <row r="696"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</row>
        <row r="697"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</row>
        <row r="698"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</row>
        <row r="699"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</row>
        <row r="700"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</row>
        <row r="701"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</row>
        <row r="702"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</row>
        <row r="703"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</row>
        <row r="704"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</row>
        <row r="705"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</row>
        <row r="706"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</row>
        <row r="707"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</row>
        <row r="708"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</row>
        <row r="709"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</row>
        <row r="710"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</row>
        <row r="711"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</row>
        <row r="712"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</row>
        <row r="713"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</row>
        <row r="714"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</row>
        <row r="715"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</row>
        <row r="716"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</row>
        <row r="717"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</row>
        <row r="718"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</row>
        <row r="719"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</row>
        <row r="720"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</row>
        <row r="721"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</row>
        <row r="722"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</row>
        <row r="723"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</row>
        <row r="724"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</row>
        <row r="725"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</row>
        <row r="726"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</row>
        <row r="727"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</row>
        <row r="728"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</row>
        <row r="729"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</row>
        <row r="730"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</row>
        <row r="731"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</row>
        <row r="732">
          <cell r="B732">
            <v>0</v>
          </cell>
          <cell r="C732">
            <v>0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</row>
        <row r="733">
          <cell r="B733">
            <v>0</v>
          </cell>
          <cell r="C733">
            <v>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</row>
        <row r="734"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</row>
        <row r="735">
          <cell r="B735">
            <v>0</v>
          </cell>
          <cell r="C735">
            <v>0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</row>
        <row r="736">
          <cell r="B736">
            <v>0</v>
          </cell>
          <cell r="C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</row>
        <row r="737"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</row>
        <row r="738">
          <cell r="B738">
            <v>0</v>
          </cell>
          <cell r="C738">
            <v>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</row>
        <row r="739"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</row>
        <row r="740"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</row>
        <row r="741">
          <cell r="B741">
            <v>0</v>
          </cell>
          <cell r="C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</row>
        <row r="742"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</row>
        <row r="743"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</row>
        <row r="744">
          <cell r="B744">
            <v>0</v>
          </cell>
          <cell r="C744">
            <v>0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</row>
        <row r="745">
          <cell r="B745">
            <v>0</v>
          </cell>
          <cell r="C745">
            <v>0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</row>
        <row r="746"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</row>
        <row r="747"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</row>
        <row r="748">
          <cell r="B748">
            <v>0</v>
          </cell>
          <cell r="C748">
            <v>0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</row>
        <row r="749"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</row>
        <row r="750">
          <cell r="B750">
            <v>0</v>
          </cell>
          <cell r="C750">
            <v>0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</row>
        <row r="751">
          <cell r="B751">
            <v>0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</row>
        <row r="752">
          <cell r="B752">
            <v>0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</row>
        <row r="753">
          <cell r="B753">
            <v>0</v>
          </cell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</row>
        <row r="754">
          <cell r="B754">
            <v>0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</row>
        <row r="755">
          <cell r="B755">
            <v>0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</row>
        <row r="756">
          <cell r="B756">
            <v>0</v>
          </cell>
          <cell r="C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</row>
        <row r="757">
          <cell r="B757">
            <v>0</v>
          </cell>
          <cell r="C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</row>
        <row r="758">
          <cell r="B758">
            <v>0</v>
          </cell>
          <cell r="C758">
            <v>0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</row>
        <row r="759">
          <cell r="B759">
            <v>0</v>
          </cell>
          <cell r="C759">
            <v>0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</row>
        <row r="760">
          <cell r="B760">
            <v>0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</row>
        <row r="761">
          <cell r="B761">
            <v>0</v>
          </cell>
          <cell r="C761">
            <v>0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</row>
        <row r="762">
          <cell r="B762">
            <v>0</v>
          </cell>
          <cell r="C762">
            <v>0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</row>
        <row r="763">
          <cell r="B763">
            <v>0</v>
          </cell>
          <cell r="C763">
            <v>0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</row>
        <row r="764">
          <cell r="B764">
            <v>0</v>
          </cell>
          <cell r="C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</row>
        <row r="765">
          <cell r="B765">
            <v>0</v>
          </cell>
          <cell r="C765">
            <v>0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</row>
        <row r="766">
          <cell r="B766">
            <v>0</v>
          </cell>
          <cell r="C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</row>
        <row r="767">
          <cell r="B767">
            <v>0</v>
          </cell>
          <cell r="C767">
            <v>0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</row>
        <row r="768">
          <cell r="B768">
            <v>0</v>
          </cell>
          <cell r="C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</row>
        <row r="769">
          <cell r="B769">
            <v>0</v>
          </cell>
          <cell r="C769">
            <v>0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</row>
        <row r="770">
          <cell r="B770">
            <v>0</v>
          </cell>
          <cell r="C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</row>
        <row r="771">
          <cell r="B771">
            <v>0</v>
          </cell>
          <cell r="C771">
            <v>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</row>
        <row r="772">
          <cell r="B772">
            <v>0</v>
          </cell>
          <cell r="C772">
            <v>0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</row>
        <row r="773">
          <cell r="B773">
            <v>0</v>
          </cell>
          <cell r="C773">
            <v>0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</row>
        <row r="774">
          <cell r="B774">
            <v>0</v>
          </cell>
          <cell r="C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</row>
        <row r="775">
          <cell r="B775">
            <v>0</v>
          </cell>
          <cell r="C775">
            <v>0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</row>
        <row r="776">
          <cell r="B776">
            <v>0</v>
          </cell>
          <cell r="C776">
            <v>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</row>
        <row r="777">
          <cell r="B777">
            <v>0</v>
          </cell>
          <cell r="C777">
            <v>0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</row>
        <row r="778">
          <cell r="B778">
            <v>0</v>
          </cell>
          <cell r="C778">
            <v>0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</row>
        <row r="779">
          <cell r="B779">
            <v>0</v>
          </cell>
          <cell r="C779">
            <v>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</row>
        <row r="780">
          <cell r="B780">
            <v>0</v>
          </cell>
          <cell r="C780">
            <v>0</v>
          </cell>
          <cell r="D780">
            <v>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</row>
        <row r="781">
          <cell r="B781">
            <v>0</v>
          </cell>
          <cell r="C781">
            <v>0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</row>
        <row r="782">
          <cell r="B782">
            <v>0</v>
          </cell>
          <cell r="C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</row>
        <row r="783">
          <cell r="B783">
            <v>0</v>
          </cell>
          <cell r="C783">
            <v>0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</row>
        <row r="784">
          <cell r="B784">
            <v>0</v>
          </cell>
          <cell r="C784">
            <v>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</row>
        <row r="785">
          <cell r="B785">
            <v>0</v>
          </cell>
          <cell r="C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</row>
        <row r="786">
          <cell r="B786">
            <v>0</v>
          </cell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</row>
        <row r="787">
          <cell r="B787">
            <v>0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</row>
        <row r="788">
          <cell r="B788">
            <v>0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</row>
        <row r="789">
          <cell r="B789">
            <v>0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</row>
        <row r="790">
          <cell r="B790">
            <v>0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</row>
        <row r="791">
          <cell r="B791">
            <v>0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</row>
        <row r="792">
          <cell r="B792">
            <v>0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</row>
        <row r="793">
          <cell r="B793">
            <v>0</v>
          </cell>
          <cell r="C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</row>
        <row r="794">
          <cell r="B794">
            <v>0</v>
          </cell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</row>
        <row r="795">
          <cell r="B795">
            <v>0</v>
          </cell>
          <cell r="C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</row>
        <row r="796">
          <cell r="B796">
            <v>0</v>
          </cell>
          <cell r="C796">
            <v>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</row>
        <row r="797">
          <cell r="B797">
            <v>0</v>
          </cell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</row>
        <row r="798">
          <cell r="B798">
            <v>0</v>
          </cell>
          <cell r="C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</row>
        <row r="799">
          <cell r="B799">
            <v>0</v>
          </cell>
          <cell r="C799">
            <v>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</row>
        <row r="800">
          <cell r="B800">
            <v>0</v>
          </cell>
          <cell r="C800">
            <v>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</row>
        <row r="801">
          <cell r="B801">
            <v>0</v>
          </cell>
          <cell r="C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</row>
        <row r="802">
          <cell r="B802">
            <v>0</v>
          </cell>
          <cell r="C802">
            <v>0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</row>
        <row r="803">
          <cell r="B803">
            <v>0</v>
          </cell>
          <cell r="C803">
            <v>0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</row>
        <row r="804">
          <cell r="B804">
            <v>0</v>
          </cell>
          <cell r="C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</row>
        <row r="805">
          <cell r="B805">
            <v>0</v>
          </cell>
          <cell r="C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</row>
        <row r="806">
          <cell r="B806">
            <v>0</v>
          </cell>
          <cell r="C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</row>
        <row r="807">
          <cell r="B807">
            <v>0</v>
          </cell>
          <cell r="C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</row>
        <row r="808">
          <cell r="B808">
            <v>0</v>
          </cell>
          <cell r="C808">
            <v>0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</row>
        <row r="809">
          <cell r="B809">
            <v>0</v>
          </cell>
          <cell r="C809">
            <v>0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</row>
        <row r="810">
          <cell r="B810">
            <v>0</v>
          </cell>
          <cell r="C810">
            <v>0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</row>
        <row r="811">
          <cell r="B811">
            <v>0</v>
          </cell>
          <cell r="C811">
            <v>0</v>
          </cell>
          <cell r="D811">
            <v>0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</row>
        <row r="812">
          <cell r="B812">
            <v>0</v>
          </cell>
          <cell r="C812">
            <v>0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</row>
        <row r="813">
          <cell r="B813">
            <v>0</v>
          </cell>
          <cell r="C813">
            <v>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</row>
        <row r="814">
          <cell r="B814">
            <v>0</v>
          </cell>
          <cell r="C814">
            <v>0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</row>
        <row r="815">
          <cell r="B815">
            <v>0</v>
          </cell>
          <cell r="C815">
            <v>0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</row>
        <row r="816">
          <cell r="B816">
            <v>0</v>
          </cell>
          <cell r="C816">
            <v>0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</row>
        <row r="817">
          <cell r="B817">
            <v>0</v>
          </cell>
          <cell r="C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</row>
        <row r="818">
          <cell r="B818">
            <v>0</v>
          </cell>
          <cell r="C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</row>
        <row r="819">
          <cell r="B819">
            <v>0</v>
          </cell>
          <cell r="C819">
            <v>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</row>
        <row r="820">
          <cell r="B820">
            <v>0</v>
          </cell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</row>
        <row r="821">
          <cell r="B821">
            <v>0</v>
          </cell>
          <cell r="C821">
            <v>0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</row>
        <row r="822">
          <cell r="B822">
            <v>0</v>
          </cell>
          <cell r="C822">
            <v>0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</row>
        <row r="823">
          <cell r="B823">
            <v>0</v>
          </cell>
          <cell r="C823">
            <v>0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</row>
        <row r="824">
          <cell r="B824">
            <v>0</v>
          </cell>
          <cell r="C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</row>
        <row r="825">
          <cell r="B825">
            <v>0</v>
          </cell>
          <cell r="C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</row>
        <row r="826">
          <cell r="B826">
            <v>0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</row>
        <row r="827">
          <cell r="B827">
            <v>0</v>
          </cell>
          <cell r="C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</row>
        <row r="828">
          <cell r="B828">
            <v>0</v>
          </cell>
          <cell r="C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</row>
        <row r="829">
          <cell r="B829">
            <v>0</v>
          </cell>
          <cell r="C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</row>
        <row r="830">
          <cell r="B830">
            <v>0</v>
          </cell>
          <cell r="C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</row>
        <row r="831">
          <cell r="B831">
            <v>0</v>
          </cell>
          <cell r="C831">
            <v>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</row>
        <row r="832">
          <cell r="B832">
            <v>0</v>
          </cell>
          <cell r="C832">
            <v>0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</row>
        <row r="833">
          <cell r="B833">
            <v>0</v>
          </cell>
          <cell r="C833">
            <v>0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</row>
        <row r="834">
          <cell r="B834">
            <v>0</v>
          </cell>
          <cell r="C834">
            <v>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</row>
        <row r="835">
          <cell r="B835">
            <v>0</v>
          </cell>
          <cell r="C835">
            <v>0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</row>
        <row r="836">
          <cell r="B836">
            <v>0</v>
          </cell>
          <cell r="C836">
            <v>0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</row>
        <row r="837">
          <cell r="B837">
            <v>0</v>
          </cell>
          <cell r="C837">
            <v>0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</row>
        <row r="838">
          <cell r="B838">
            <v>0</v>
          </cell>
          <cell r="C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</row>
        <row r="839">
          <cell r="B839">
            <v>0</v>
          </cell>
          <cell r="C839">
            <v>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</row>
        <row r="840">
          <cell r="B840">
            <v>0</v>
          </cell>
          <cell r="C840">
            <v>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</row>
        <row r="841">
          <cell r="B841">
            <v>0</v>
          </cell>
          <cell r="C841">
            <v>0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</row>
        <row r="842">
          <cell r="B842">
            <v>0</v>
          </cell>
          <cell r="C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</row>
        <row r="843">
          <cell r="B843">
            <v>0</v>
          </cell>
          <cell r="C843">
            <v>0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</row>
        <row r="844">
          <cell r="B844">
            <v>0</v>
          </cell>
          <cell r="C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</row>
        <row r="845">
          <cell r="B845">
            <v>0</v>
          </cell>
          <cell r="C845">
            <v>0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</row>
        <row r="846">
          <cell r="B846">
            <v>0</v>
          </cell>
          <cell r="C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</row>
        <row r="847">
          <cell r="B847">
            <v>0</v>
          </cell>
          <cell r="C847">
            <v>0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</row>
        <row r="848">
          <cell r="B848">
            <v>0</v>
          </cell>
          <cell r="C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</row>
        <row r="849">
          <cell r="B849">
            <v>0</v>
          </cell>
          <cell r="C849">
            <v>0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</row>
        <row r="850">
          <cell r="B850">
            <v>0</v>
          </cell>
          <cell r="C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</row>
        <row r="851">
          <cell r="B851">
            <v>0</v>
          </cell>
          <cell r="C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</row>
        <row r="852">
          <cell r="B852">
            <v>0</v>
          </cell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</row>
        <row r="853">
          <cell r="B853">
            <v>0</v>
          </cell>
          <cell r="C853">
            <v>0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</row>
        <row r="854">
          <cell r="B854">
            <v>0</v>
          </cell>
          <cell r="C854">
            <v>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</row>
        <row r="855">
          <cell r="B855">
            <v>0</v>
          </cell>
          <cell r="C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</row>
        <row r="856">
          <cell r="B856">
            <v>0</v>
          </cell>
          <cell r="C856">
            <v>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</row>
        <row r="857">
          <cell r="B857">
            <v>0</v>
          </cell>
          <cell r="C857">
            <v>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</row>
        <row r="858">
          <cell r="B858">
            <v>0</v>
          </cell>
          <cell r="C858">
            <v>0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</row>
        <row r="859">
          <cell r="B859">
            <v>0</v>
          </cell>
          <cell r="C859">
            <v>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</row>
        <row r="860">
          <cell r="B860">
            <v>0</v>
          </cell>
          <cell r="C860">
            <v>0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</row>
        <row r="861">
          <cell r="B861">
            <v>0</v>
          </cell>
          <cell r="C861">
            <v>0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</row>
        <row r="862">
          <cell r="B862">
            <v>0</v>
          </cell>
          <cell r="C862">
            <v>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</row>
        <row r="863">
          <cell r="B863">
            <v>0</v>
          </cell>
          <cell r="C863">
            <v>0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</row>
        <row r="864">
          <cell r="B864">
            <v>0</v>
          </cell>
          <cell r="C864">
            <v>0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</row>
        <row r="865">
          <cell r="B865">
            <v>0</v>
          </cell>
          <cell r="C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</row>
        <row r="866">
          <cell r="B866">
            <v>0</v>
          </cell>
          <cell r="C866">
            <v>0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</row>
        <row r="867">
          <cell r="B867">
            <v>0</v>
          </cell>
          <cell r="C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</row>
        <row r="868">
          <cell r="B868">
            <v>0</v>
          </cell>
          <cell r="C868">
            <v>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</row>
        <row r="869">
          <cell r="B869">
            <v>0</v>
          </cell>
          <cell r="C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</row>
        <row r="870">
          <cell r="B870">
            <v>0</v>
          </cell>
          <cell r="C870">
            <v>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</row>
        <row r="871">
          <cell r="B871">
            <v>0</v>
          </cell>
          <cell r="C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</row>
        <row r="872">
          <cell r="B872">
            <v>0</v>
          </cell>
          <cell r="C872">
            <v>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</row>
        <row r="873">
          <cell r="B873">
            <v>0</v>
          </cell>
          <cell r="C873">
            <v>0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</row>
        <row r="874">
          <cell r="B874">
            <v>0</v>
          </cell>
          <cell r="C874">
            <v>0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</row>
        <row r="875">
          <cell r="B875">
            <v>0</v>
          </cell>
          <cell r="C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</row>
        <row r="876">
          <cell r="B876">
            <v>0</v>
          </cell>
          <cell r="C876">
            <v>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</row>
        <row r="877">
          <cell r="B877">
            <v>0</v>
          </cell>
          <cell r="C877">
            <v>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</row>
        <row r="878">
          <cell r="B878">
            <v>0</v>
          </cell>
          <cell r="C878">
            <v>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</row>
        <row r="879">
          <cell r="B879">
            <v>0</v>
          </cell>
          <cell r="C879">
            <v>0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</row>
        <row r="880">
          <cell r="B880">
            <v>0</v>
          </cell>
          <cell r="C880">
            <v>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</row>
        <row r="881">
          <cell r="B881">
            <v>0</v>
          </cell>
          <cell r="C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</row>
        <row r="882">
          <cell r="B882">
            <v>0</v>
          </cell>
          <cell r="C882">
            <v>0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</row>
        <row r="883">
          <cell r="B883">
            <v>0</v>
          </cell>
          <cell r="C883">
            <v>0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</row>
        <row r="884">
          <cell r="B884">
            <v>0</v>
          </cell>
          <cell r="C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</row>
        <row r="885">
          <cell r="B885">
            <v>0</v>
          </cell>
          <cell r="C885">
            <v>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</row>
        <row r="886">
          <cell r="B886">
            <v>0</v>
          </cell>
          <cell r="C886">
            <v>0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</row>
        <row r="887">
          <cell r="B887">
            <v>0</v>
          </cell>
          <cell r="C887">
            <v>0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</row>
        <row r="888">
          <cell r="B888">
            <v>0</v>
          </cell>
          <cell r="C888">
            <v>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</row>
        <row r="889">
          <cell r="B889">
            <v>0</v>
          </cell>
          <cell r="C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</row>
        <row r="890">
          <cell r="B890">
            <v>0</v>
          </cell>
          <cell r="C890">
            <v>0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</row>
        <row r="891">
          <cell r="B891">
            <v>0</v>
          </cell>
          <cell r="C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</row>
        <row r="892">
          <cell r="B892">
            <v>0</v>
          </cell>
          <cell r="C892">
            <v>0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</row>
        <row r="893">
          <cell r="B893">
            <v>0</v>
          </cell>
          <cell r="C893">
            <v>0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</row>
        <row r="894">
          <cell r="B894">
            <v>0</v>
          </cell>
          <cell r="C894">
            <v>0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</row>
        <row r="895">
          <cell r="B895">
            <v>0</v>
          </cell>
          <cell r="C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</row>
        <row r="896">
          <cell r="B896">
            <v>0</v>
          </cell>
          <cell r="C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</row>
        <row r="897">
          <cell r="B897">
            <v>0</v>
          </cell>
          <cell r="C897">
            <v>0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</row>
        <row r="898">
          <cell r="B898">
            <v>0</v>
          </cell>
          <cell r="C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</row>
        <row r="899">
          <cell r="B899">
            <v>0</v>
          </cell>
          <cell r="C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</row>
        <row r="900">
          <cell r="B900">
            <v>0</v>
          </cell>
          <cell r="C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</row>
        <row r="901">
          <cell r="B901">
            <v>0</v>
          </cell>
          <cell r="C901">
            <v>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</row>
        <row r="902">
          <cell r="B902">
            <v>0</v>
          </cell>
          <cell r="C902">
            <v>0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</row>
        <row r="903">
          <cell r="B903">
            <v>0</v>
          </cell>
          <cell r="C903">
            <v>0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</row>
        <row r="904">
          <cell r="B904">
            <v>0</v>
          </cell>
          <cell r="C904">
            <v>0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</row>
        <row r="905">
          <cell r="B905">
            <v>0</v>
          </cell>
          <cell r="C905">
            <v>0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</row>
        <row r="906">
          <cell r="B906">
            <v>0</v>
          </cell>
          <cell r="C906">
            <v>0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</row>
        <row r="907">
          <cell r="B907">
            <v>0</v>
          </cell>
          <cell r="C907">
            <v>0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</row>
        <row r="908">
          <cell r="B908">
            <v>0</v>
          </cell>
          <cell r="C908">
            <v>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</row>
        <row r="909">
          <cell r="B909">
            <v>0</v>
          </cell>
          <cell r="C909">
            <v>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</row>
        <row r="910">
          <cell r="B910">
            <v>0</v>
          </cell>
          <cell r="C910">
            <v>0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</row>
        <row r="911">
          <cell r="B911">
            <v>0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</row>
        <row r="912">
          <cell r="B912">
            <v>0</v>
          </cell>
          <cell r="C912">
            <v>0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</row>
        <row r="913">
          <cell r="B913">
            <v>0</v>
          </cell>
          <cell r="C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</row>
        <row r="914">
          <cell r="B914">
            <v>0</v>
          </cell>
          <cell r="C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</row>
        <row r="915">
          <cell r="B915">
            <v>0</v>
          </cell>
          <cell r="C915">
            <v>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</row>
        <row r="916">
          <cell r="B916">
            <v>0</v>
          </cell>
          <cell r="C916">
            <v>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</row>
        <row r="917">
          <cell r="B917">
            <v>0</v>
          </cell>
          <cell r="C917">
            <v>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</row>
        <row r="918">
          <cell r="B918">
            <v>0</v>
          </cell>
          <cell r="C918">
            <v>0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</row>
        <row r="919">
          <cell r="B919">
            <v>0</v>
          </cell>
          <cell r="C919">
            <v>0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</row>
        <row r="920">
          <cell r="B920">
            <v>0</v>
          </cell>
          <cell r="C920">
            <v>0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</row>
        <row r="921">
          <cell r="B921">
            <v>0</v>
          </cell>
          <cell r="C921">
            <v>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</row>
        <row r="922">
          <cell r="B922">
            <v>0</v>
          </cell>
          <cell r="C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</row>
        <row r="923">
          <cell r="B923">
            <v>0</v>
          </cell>
          <cell r="C923">
            <v>0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</row>
        <row r="924">
          <cell r="B924">
            <v>0</v>
          </cell>
          <cell r="C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</row>
        <row r="925">
          <cell r="B925">
            <v>0</v>
          </cell>
          <cell r="C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</row>
        <row r="926">
          <cell r="B926">
            <v>0</v>
          </cell>
          <cell r="C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</row>
        <row r="927">
          <cell r="B927">
            <v>0</v>
          </cell>
          <cell r="C927">
            <v>0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</row>
        <row r="928">
          <cell r="B928">
            <v>0</v>
          </cell>
          <cell r="C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</row>
        <row r="929">
          <cell r="B929">
            <v>0</v>
          </cell>
          <cell r="C929">
            <v>0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</row>
        <row r="930">
          <cell r="B930">
            <v>0</v>
          </cell>
          <cell r="C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</row>
        <row r="931">
          <cell r="B931">
            <v>0</v>
          </cell>
          <cell r="C931">
            <v>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</row>
        <row r="932">
          <cell r="B932">
            <v>0</v>
          </cell>
          <cell r="C932">
            <v>0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</row>
        <row r="933">
          <cell r="B933">
            <v>0</v>
          </cell>
          <cell r="C933">
            <v>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</row>
        <row r="934">
          <cell r="B934">
            <v>0</v>
          </cell>
          <cell r="C934">
            <v>0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</row>
        <row r="935">
          <cell r="B935">
            <v>0</v>
          </cell>
          <cell r="C935">
            <v>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</row>
        <row r="936">
          <cell r="B936">
            <v>0</v>
          </cell>
          <cell r="C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</row>
        <row r="937">
          <cell r="B937">
            <v>0</v>
          </cell>
          <cell r="C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</row>
        <row r="938">
          <cell r="B938">
            <v>0</v>
          </cell>
          <cell r="C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</row>
        <row r="939">
          <cell r="B939">
            <v>0</v>
          </cell>
          <cell r="C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</row>
        <row r="940">
          <cell r="B940">
            <v>0</v>
          </cell>
          <cell r="C940">
            <v>0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</row>
        <row r="941">
          <cell r="B941">
            <v>0</v>
          </cell>
          <cell r="C941">
            <v>0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</row>
        <row r="942">
          <cell r="B942">
            <v>0</v>
          </cell>
          <cell r="C942">
            <v>0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</row>
        <row r="943">
          <cell r="B943">
            <v>0</v>
          </cell>
          <cell r="C943">
            <v>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</row>
        <row r="944">
          <cell r="B944">
            <v>0</v>
          </cell>
          <cell r="C944">
            <v>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</row>
        <row r="945">
          <cell r="B945">
            <v>0</v>
          </cell>
          <cell r="C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</row>
        <row r="946">
          <cell r="B946">
            <v>0</v>
          </cell>
          <cell r="C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</row>
        <row r="947">
          <cell r="B947">
            <v>0</v>
          </cell>
          <cell r="C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</row>
        <row r="948">
          <cell r="B948">
            <v>0</v>
          </cell>
          <cell r="C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</row>
        <row r="949">
          <cell r="B949">
            <v>0</v>
          </cell>
          <cell r="C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</row>
        <row r="950">
          <cell r="B950">
            <v>0</v>
          </cell>
          <cell r="C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</row>
        <row r="951">
          <cell r="B951">
            <v>0</v>
          </cell>
          <cell r="C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</row>
        <row r="952">
          <cell r="B952">
            <v>0</v>
          </cell>
          <cell r="C952">
            <v>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</row>
        <row r="953">
          <cell r="B953">
            <v>0</v>
          </cell>
          <cell r="C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</row>
        <row r="954">
          <cell r="B954">
            <v>0</v>
          </cell>
          <cell r="C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</row>
        <row r="955">
          <cell r="B955">
            <v>0</v>
          </cell>
          <cell r="C955">
            <v>0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</row>
        <row r="956">
          <cell r="B956">
            <v>0</v>
          </cell>
          <cell r="C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</row>
        <row r="957">
          <cell r="B957">
            <v>0</v>
          </cell>
          <cell r="C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</row>
        <row r="958">
          <cell r="B958">
            <v>0</v>
          </cell>
          <cell r="C958">
            <v>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</row>
        <row r="959">
          <cell r="B959">
            <v>0</v>
          </cell>
          <cell r="C959">
            <v>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</row>
        <row r="960">
          <cell r="B960">
            <v>0</v>
          </cell>
          <cell r="C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</row>
        <row r="961">
          <cell r="B961">
            <v>0</v>
          </cell>
          <cell r="C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</row>
        <row r="962">
          <cell r="B962">
            <v>0</v>
          </cell>
          <cell r="C962">
            <v>0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</row>
        <row r="963">
          <cell r="B963">
            <v>0</v>
          </cell>
          <cell r="C963">
            <v>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</row>
        <row r="964">
          <cell r="B964">
            <v>0</v>
          </cell>
          <cell r="C964">
            <v>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</row>
        <row r="965">
          <cell r="B965">
            <v>0</v>
          </cell>
          <cell r="C965">
            <v>0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</row>
        <row r="966">
          <cell r="B966">
            <v>0</v>
          </cell>
          <cell r="C966">
            <v>0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</row>
        <row r="967">
          <cell r="B967">
            <v>0</v>
          </cell>
          <cell r="C967">
            <v>0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</row>
        <row r="968">
          <cell r="B968">
            <v>0</v>
          </cell>
          <cell r="C968">
            <v>0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</row>
        <row r="969">
          <cell r="B969">
            <v>0</v>
          </cell>
          <cell r="C969">
            <v>0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</row>
        <row r="970">
          <cell r="B970">
            <v>0</v>
          </cell>
          <cell r="C970">
            <v>0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</row>
        <row r="971">
          <cell r="B971">
            <v>0</v>
          </cell>
          <cell r="C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</row>
        <row r="972">
          <cell r="B972">
            <v>0</v>
          </cell>
          <cell r="C972">
            <v>0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</row>
        <row r="973">
          <cell r="B973">
            <v>0</v>
          </cell>
          <cell r="C973">
            <v>0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</row>
        <row r="974">
          <cell r="B974">
            <v>0</v>
          </cell>
          <cell r="C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</row>
        <row r="975">
          <cell r="B975">
            <v>0</v>
          </cell>
          <cell r="C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</row>
        <row r="976">
          <cell r="B976">
            <v>0</v>
          </cell>
          <cell r="C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</row>
        <row r="977">
          <cell r="B977">
            <v>0</v>
          </cell>
          <cell r="C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</row>
        <row r="978">
          <cell r="B978">
            <v>0</v>
          </cell>
          <cell r="C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</row>
        <row r="979">
          <cell r="B979">
            <v>0</v>
          </cell>
          <cell r="C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</row>
        <row r="980">
          <cell r="B980">
            <v>0</v>
          </cell>
          <cell r="C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</row>
        <row r="981">
          <cell r="B981">
            <v>0</v>
          </cell>
          <cell r="C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</row>
        <row r="982">
          <cell r="B982">
            <v>0</v>
          </cell>
          <cell r="C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</row>
        <row r="983">
          <cell r="B983">
            <v>0</v>
          </cell>
          <cell r="C983">
            <v>0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</row>
        <row r="984">
          <cell r="B984">
            <v>0</v>
          </cell>
          <cell r="C984">
            <v>0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</row>
        <row r="985">
          <cell r="B985">
            <v>0</v>
          </cell>
          <cell r="C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</row>
        <row r="986">
          <cell r="B986">
            <v>0</v>
          </cell>
          <cell r="C986">
            <v>0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</row>
        <row r="987">
          <cell r="B987">
            <v>0</v>
          </cell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</row>
        <row r="988">
          <cell r="B988">
            <v>0</v>
          </cell>
          <cell r="C988">
            <v>0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</row>
        <row r="989">
          <cell r="B989">
            <v>0</v>
          </cell>
          <cell r="C989">
            <v>0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</row>
        <row r="990">
          <cell r="B990">
            <v>0</v>
          </cell>
          <cell r="C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</row>
        <row r="991">
          <cell r="B991">
            <v>0</v>
          </cell>
          <cell r="C991">
            <v>0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</row>
        <row r="992">
          <cell r="B992">
            <v>0</v>
          </cell>
          <cell r="C992">
            <v>0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</row>
        <row r="993">
          <cell r="B993">
            <v>0</v>
          </cell>
          <cell r="C993">
            <v>0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</row>
        <row r="994">
          <cell r="B994">
            <v>0</v>
          </cell>
          <cell r="C994">
            <v>0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</row>
        <row r="995">
          <cell r="B995">
            <v>0</v>
          </cell>
          <cell r="C995">
            <v>0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</row>
        <row r="996">
          <cell r="B996">
            <v>0</v>
          </cell>
          <cell r="C996">
            <v>0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</row>
        <row r="997">
          <cell r="B997">
            <v>0</v>
          </cell>
          <cell r="C997">
            <v>0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</row>
        <row r="998">
          <cell r="B998">
            <v>0</v>
          </cell>
          <cell r="C998">
            <v>0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</row>
        <row r="999">
          <cell r="B999">
            <v>0</v>
          </cell>
          <cell r="C999">
            <v>0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</row>
        <row r="1000">
          <cell r="B1000" t="str">
            <v>p</v>
          </cell>
          <cell r="C1000">
            <v>0</v>
          </cell>
          <cell r="D1000" t="str">
            <v>p</v>
          </cell>
          <cell r="E1000" t="str">
            <v>p</v>
          </cell>
          <cell r="F1000" t="str">
            <v>p</v>
          </cell>
          <cell r="G1000" t="str">
            <v>p</v>
          </cell>
          <cell r="H1000" t="str">
            <v>p</v>
          </cell>
          <cell r="I1000" t="str">
            <v>p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68"/>
  <sheetViews>
    <sheetView showGridLines="0" zoomScale="55" zoomScaleNormal="55" zoomScaleSheetLayoutView="70" workbookViewId="0">
      <pane xSplit="7" ySplit="9" topLeftCell="H765" activePane="bottomRight" state="frozen"/>
      <selection pane="topRight" activeCell="R1" sqref="R1"/>
      <selection pane="bottomLeft" activeCell="A9" sqref="A9"/>
      <selection pane="bottomRight" activeCell="E772" sqref="E772"/>
    </sheetView>
  </sheetViews>
  <sheetFormatPr defaultRowHeight="28.5" x14ac:dyDescent="0.35"/>
  <cols>
    <col min="1" max="1" width="9.140625" style="63" customWidth="1"/>
    <col min="2" max="2" width="12.42578125" style="64" customWidth="1"/>
    <col min="3" max="3" width="21.42578125" style="64" customWidth="1"/>
    <col min="4" max="4" width="16.28515625" style="63" customWidth="1"/>
    <col min="5" max="5" width="19.140625" style="63" customWidth="1"/>
    <col min="6" max="6" width="19.140625" style="65" customWidth="1"/>
    <col min="7" max="7" width="41.42578125" style="63" bestFit="1" customWidth="1"/>
    <col min="8" max="8" width="14.140625" style="66" customWidth="1"/>
    <col min="9" max="9" width="12.85546875" style="66" customWidth="1"/>
    <col min="10" max="10" width="16.140625" style="66" customWidth="1"/>
    <col min="11" max="11" width="12.28515625" style="66" customWidth="1"/>
    <col min="12" max="13" width="12.85546875" style="66" customWidth="1"/>
    <col min="14" max="14" width="13.42578125" style="66" customWidth="1"/>
    <col min="15" max="15" width="17.5703125" style="66" customWidth="1"/>
    <col min="16" max="19" width="12.85546875" style="66" customWidth="1"/>
    <col min="20" max="20" width="17.28515625" style="71" customWidth="1"/>
    <col min="21" max="21" width="12.85546875" style="70" customWidth="1"/>
    <col min="22" max="28" width="12.85546875" style="25" customWidth="1"/>
    <col min="29" max="16384" width="9.140625" style="25"/>
  </cols>
  <sheetData>
    <row r="1" spans="1:21" s="6" customFormat="1" x14ac:dyDescent="0.25">
      <c r="A1" s="1" t="s">
        <v>0</v>
      </c>
      <c r="B1" s="2"/>
      <c r="C1" s="2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9"/>
    </row>
    <row r="2" spans="1:21" s="11" customFormat="1" x14ac:dyDescent="0.25">
      <c r="A2" s="1" t="s">
        <v>1</v>
      </c>
      <c r="B2" s="7"/>
      <c r="C2" s="7"/>
      <c r="D2" s="8"/>
      <c r="E2" s="8"/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49"/>
    </row>
    <row r="3" spans="1:21" s="11" customFormat="1" ht="15.75" customHeight="1" x14ac:dyDescent="0.25">
      <c r="A3" s="1"/>
      <c r="B3" s="7"/>
      <c r="C3" s="1"/>
      <c r="D3" s="7"/>
      <c r="E3" s="7"/>
      <c r="F3" s="12"/>
      <c r="G3" s="12"/>
      <c r="T3" s="49"/>
    </row>
    <row r="4" spans="1:21" s="11" customFormat="1" ht="15.75" customHeight="1" x14ac:dyDescent="0.25">
      <c r="A4" s="1"/>
      <c r="B4" s="7"/>
      <c r="C4" s="1"/>
      <c r="D4" s="7"/>
      <c r="E4" s="7"/>
      <c r="F4" s="12"/>
      <c r="G4" s="12"/>
      <c r="T4" s="49"/>
    </row>
    <row r="5" spans="1:21" s="11" customFormat="1" ht="15.75" customHeight="1" x14ac:dyDescent="0.25">
      <c r="A5" s="1"/>
      <c r="B5" s="7"/>
      <c r="C5" s="1"/>
      <c r="D5" s="7"/>
      <c r="E5" s="7"/>
      <c r="F5" s="12"/>
      <c r="G5" s="12"/>
      <c r="T5" s="49"/>
    </row>
    <row r="6" spans="1:21" s="11" customFormat="1" ht="15.75" customHeight="1" x14ac:dyDescent="0.25">
      <c r="A6" s="1"/>
      <c r="B6" s="7"/>
      <c r="C6" s="1"/>
      <c r="D6" s="7"/>
      <c r="E6" s="7"/>
      <c r="F6" s="12"/>
      <c r="G6" s="12"/>
      <c r="T6" s="49"/>
    </row>
    <row r="7" spans="1:21" s="19" customFormat="1" ht="21.75" customHeight="1" x14ac:dyDescent="0.25">
      <c r="A7" s="13"/>
      <c r="B7" s="14"/>
      <c r="C7" s="15"/>
      <c r="D7" s="16"/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91"/>
      <c r="T7" s="50"/>
    </row>
    <row r="8" spans="1:21" s="23" customFormat="1" x14ac:dyDescent="0.25">
      <c r="A8" s="53" t="s">
        <v>2890</v>
      </c>
      <c r="B8" s="48"/>
      <c r="C8" s="48"/>
      <c r="D8" s="20"/>
      <c r="E8" s="20"/>
      <c r="F8" s="21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51"/>
    </row>
    <row r="9" spans="1:21" s="26" customFormat="1" ht="111.75" customHeight="1" x14ac:dyDescent="0.25">
      <c r="A9" s="88" t="s">
        <v>2</v>
      </c>
      <c r="B9" s="88" t="s">
        <v>3</v>
      </c>
      <c r="C9" s="88" t="s">
        <v>4</v>
      </c>
      <c r="D9" s="88" t="s">
        <v>5</v>
      </c>
      <c r="E9" s="88" t="s">
        <v>2558</v>
      </c>
      <c r="F9" s="88" t="s">
        <v>6</v>
      </c>
      <c r="G9" s="88" t="s">
        <v>7</v>
      </c>
      <c r="H9" s="89" t="s">
        <v>3020</v>
      </c>
      <c r="I9" s="89" t="s">
        <v>1835</v>
      </c>
      <c r="J9" s="89" t="s">
        <v>9</v>
      </c>
      <c r="K9" s="89" t="s">
        <v>1850</v>
      </c>
      <c r="L9" s="89" t="s">
        <v>1851</v>
      </c>
      <c r="M9" s="89" t="s">
        <v>1836</v>
      </c>
      <c r="N9" s="89" t="s">
        <v>1837</v>
      </c>
      <c r="O9" s="90" t="s">
        <v>8</v>
      </c>
      <c r="P9" s="89" t="s">
        <v>1839</v>
      </c>
      <c r="Q9" s="89" t="s">
        <v>1840</v>
      </c>
      <c r="R9" s="89"/>
      <c r="S9" s="89"/>
      <c r="T9" s="52"/>
    </row>
    <row r="10" spans="1:21" s="24" customFormat="1" ht="27.75" customHeight="1" x14ac:dyDescent="0.3">
      <c r="A10" s="62" t="s">
        <v>2568</v>
      </c>
      <c r="B10" s="62" t="s">
        <v>2568</v>
      </c>
      <c r="C10" s="62" t="s">
        <v>2568</v>
      </c>
      <c r="D10" s="62" t="s">
        <v>2568</v>
      </c>
      <c r="E10" s="62" t="s">
        <v>2568</v>
      </c>
      <c r="F10" s="62" t="s">
        <v>2568</v>
      </c>
      <c r="G10" s="62" t="s">
        <v>2568</v>
      </c>
      <c r="H10" s="62" t="s">
        <v>2568</v>
      </c>
      <c r="I10" s="62" t="s">
        <v>2568</v>
      </c>
      <c r="J10" s="62" t="s">
        <v>2568</v>
      </c>
      <c r="K10" s="62" t="s">
        <v>2568</v>
      </c>
      <c r="L10" s="62" t="s">
        <v>2568</v>
      </c>
      <c r="M10" s="62" t="s">
        <v>2568</v>
      </c>
      <c r="N10" s="62" t="s">
        <v>2568</v>
      </c>
      <c r="O10" s="62" t="s">
        <v>2568</v>
      </c>
      <c r="P10" s="62" t="s">
        <v>2568</v>
      </c>
      <c r="Q10" s="62" t="s">
        <v>2568</v>
      </c>
      <c r="R10" s="62" t="s">
        <v>2568</v>
      </c>
      <c r="S10" s="62" t="s">
        <v>2568</v>
      </c>
      <c r="T10" s="67"/>
      <c r="U10" s="68"/>
    </row>
    <row r="11" spans="1:21" s="24" customFormat="1" ht="27.75" customHeight="1" x14ac:dyDescent="0.35">
      <c r="A11" s="146" t="s">
        <v>10</v>
      </c>
      <c r="B11" s="149" t="s">
        <v>11</v>
      </c>
      <c r="C11" s="150" t="s">
        <v>12</v>
      </c>
      <c r="D11" s="149" t="s">
        <v>2569</v>
      </c>
      <c r="E11" s="151" t="s">
        <v>13</v>
      </c>
      <c r="F11" s="151" t="s">
        <v>14</v>
      </c>
      <c r="G11" s="152" t="s">
        <v>15</v>
      </c>
      <c r="H11" s="153"/>
      <c r="I11" s="153"/>
      <c r="J11" s="154"/>
      <c r="K11" s="155"/>
      <c r="L11" s="155"/>
      <c r="M11" s="154" t="e">
        <f t="shared" ref="M11:M74" si="0">+ROUNDUP(O11/I11,1)</f>
        <v>#DIV/0!</v>
      </c>
      <c r="N11" s="154" t="e">
        <f t="shared" ref="N11:N74" si="1">IF(AND(J11="FAST",M11&gt;=2),1,IF(AND(J11="MEDIUM",M11&gt;=3),1,IF(AND(J11="SLOW",M11&gt;=5),1,0)))</f>
        <v>#DIV/0!</v>
      </c>
      <c r="O11" s="153">
        <v>0</v>
      </c>
      <c r="P11" s="98" t="str">
        <f t="shared" ref="P11:P74" si="2">IF(O11&lt;K11,"kritis",IF(O11&lt;L11,"aman","over"))</f>
        <v>over</v>
      </c>
      <c r="Q11" s="153"/>
      <c r="R11" s="153"/>
      <c r="S11" s="153"/>
      <c r="T11" s="67"/>
      <c r="U11" s="68"/>
    </row>
    <row r="12" spans="1:21" s="24" customFormat="1" ht="27.75" customHeight="1" x14ac:dyDescent="0.35">
      <c r="A12" s="146" t="s">
        <v>10</v>
      </c>
      <c r="B12" s="149" t="s">
        <v>16</v>
      </c>
      <c r="C12" s="150" t="s">
        <v>12</v>
      </c>
      <c r="D12" s="149" t="s">
        <v>1852</v>
      </c>
      <c r="E12" s="151" t="s">
        <v>1853</v>
      </c>
      <c r="F12" s="151" t="s">
        <v>1854</v>
      </c>
      <c r="G12" s="152" t="s">
        <v>1855</v>
      </c>
      <c r="H12" s="153">
        <v>1000</v>
      </c>
      <c r="I12" s="153">
        <v>200</v>
      </c>
      <c r="J12" s="154" t="s">
        <v>1838</v>
      </c>
      <c r="K12" s="155">
        <f t="shared" ref="K12:K19" si="3">+I12*4</f>
        <v>800</v>
      </c>
      <c r="L12" s="155">
        <f t="shared" ref="L12:L19" si="4">+I12*5</f>
        <v>1000</v>
      </c>
      <c r="M12" s="154">
        <f t="shared" si="0"/>
        <v>0</v>
      </c>
      <c r="N12" s="154">
        <f t="shared" si="1"/>
        <v>0</v>
      </c>
      <c r="O12" s="153">
        <v>0</v>
      </c>
      <c r="P12" s="98" t="str">
        <f t="shared" si="2"/>
        <v>kritis</v>
      </c>
      <c r="Q12" s="153">
        <v>1</v>
      </c>
      <c r="R12" s="153"/>
      <c r="S12" s="153"/>
      <c r="T12" s="67"/>
      <c r="U12" s="68"/>
    </row>
    <row r="13" spans="1:21" s="24" customFormat="1" ht="27.75" customHeight="1" x14ac:dyDescent="0.35">
      <c r="A13" s="146" t="s">
        <v>10</v>
      </c>
      <c r="B13" s="149" t="s">
        <v>17</v>
      </c>
      <c r="C13" s="150" t="s">
        <v>12</v>
      </c>
      <c r="D13" s="149" t="s">
        <v>1856</v>
      </c>
      <c r="E13" s="151" t="s">
        <v>1856</v>
      </c>
      <c r="F13" s="151" t="s">
        <v>1857</v>
      </c>
      <c r="G13" s="152" t="s">
        <v>1858</v>
      </c>
      <c r="H13" s="153">
        <v>1000</v>
      </c>
      <c r="I13" s="153">
        <v>200</v>
      </c>
      <c r="J13" s="154" t="s">
        <v>1838</v>
      </c>
      <c r="K13" s="155">
        <f t="shared" si="3"/>
        <v>800</v>
      </c>
      <c r="L13" s="155">
        <f t="shared" si="4"/>
        <v>1000</v>
      </c>
      <c r="M13" s="154">
        <f t="shared" si="0"/>
        <v>20</v>
      </c>
      <c r="N13" s="154">
        <f t="shared" si="1"/>
        <v>1</v>
      </c>
      <c r="O13" s="153">
        <v>4000</v>
      </c>
      <c r="P13" s="98" t="str">
        <f t="shared" si="2"/>
        <v>over</v>
      </c>
      <c r="Q13" s="153">
        <v>1</v>
      </c>
      <c r="R13" s="153"/>
      <c r="S13" s="153"/>
      <c r="T13" s="67"/>
      <c r="U13" s="68"/>
    </row>
    <row r="14" spans="1:21" s="24" customFormat="1" ht="27.75" customHeight="1" x14ac:dyDescent="0.35">
      <c r="A14" s="146" t="s">
        <v>10</v>
      </c>
      <c r="B14" s="149" t="s">
        <v>17</v>
      </c>
      <c r="C14" s="150" t="s">
        <v>12</v>
      </c>
      <c r="D14" s="149" t="s">
        <v>18</v>
      </c>
      <c r="E14" s="151" t="s">
        <v>19</v>
      </c>
      <c r="F14" s="151" t="s">
        <v>20</v>
      </c>
      <c r="G14" s="152" t="s">
        <v>21</v>
      </c>
      <c r="H14" s="153">
        <v>3792</v>
      </c>
      <c r="I14" s="153">
        <v>100</v>
      </c>
      <c r="J14" s="154" t="s">
        <v>1838</v>
      </c>
      <c r="K14" s="155">
        <f t="shared" si="3"/>
        <v>400</v>
      </c>
      <c r="L14" s="155">
        <f t="shared" si="4"/>
        <v>500</v>
      </c>
      <c r="M14" s="154">
        <f t="shared" si="0"/>
        <v>0</v>
      </c>
      <c r="N14" s="154">
        <f t="shared" si="1"/>
        <v>0</v>
      </c>
      <c r="O14" s="153">
        <v>0</v>
      </c>
      <c r="P14" s="98" t="str">
        <f t="shared" si="2"/>
        <v>kritis</v>
      </c>
      <c r="Q14" s="153">
        <v>1</v>
      </c>
      <c r="R14" s="153"/>
      <c r="S14" s="153"/>
      <c r="T14" s="67"/>
      <c r="U14" s="68"/>
    </row>
    <row r="15" spans="1:21" s="24" customFormat="1" ht="27.75" customHeight="1" x14ac:dyDescent="0.35">
      <c r="A15" s="146" t="s">
        <v>10</v>
      </c>
      <c r="B15" s="149" t="s">
        <v>17</v>
      </c>
      <c r="C15" s="150" t="s">
        <v>12</v>
      </c>
      <c r="D15" s="149" t="s">
        <v>23</v>
      </c>
      <c r="E15" s="151" t="s">
        <v>24</v>
      </c>
      <c r="F15" s="151" t="s">
        <v>25</v>
      </c>
      <c r="G15" s="152" t="s">
        <v>26</v>
      </c>
      <c r="H15" s="153">
        <v>3814</v>
      </c>
      <c r="I15" s="153">
        <v>320</v>
      </c>
      <c r="J15" s="154" t="s">
        <v>1838</v>
      </c>
      <c r="K15" s="155">
        <f t="shared" si="3"/>
        <v>1280</v>
      </c>
      <c r="L15" s="155">
        <f t="shared" si="4"/>
        <v>1600</v>
      </c>
      <c r="M15" s="154">
        <f t="shared" si="0"/>
        <v>1.2000000000000002</v>
      </c>
      <c r="N15" s="154">
        <f t="shared" si="1"/>
        <v>0</v>
      </c>
      <c r="O15" s="153">
        <v>353</v>
      </c>
      <c r="P15" s="98" t="str">
        <f t="shared" si="2"/>
        <v>kritis</v>
      </c>
      <c r="Q15" s="153">
        <v>1</v>
      </c>
      <c r="R15" s="153"/>
      <c r="S15" s="153"/>
      <c r="T15" s="67"/>
      <c r="U15" s="68"/>
    </row>
    <row r="16" spans="1:21" s="24" customFormat="1" ht="27.75" customHeight="1" x14ac:dyDescent="0.35">
      <c r="A16" s="146" t="s">
        <v>10</v>
      </c>
      <c r="B16" s="149" t="s">
        <v>11</v>
      </c>
      <c r="C16" s="150" t="s">
        <v>12</v>
      </c>
      <c r="D16" s="149" t="s">
        <v>2570</v>
      </c>
      <c r="E16" s="151" t="s">
        <v>1859</v>
      </c>
      <c r="F16" s="151" t="s">
        <v>1860</v>
      </c>
      <c r="G16" s="152" t="s">
        <v>1861</v>
      </c>
      <c r="H16" s="153">
        <v>1000</v>
      </c>
      <c r="I16" s="153">
        <v>100</v>
      </c>
      <c r="J16" s="154" t="s">
        <v>1838</v>
      </c>
      <c r="K16" s="155">
        <f t="shared" si="3"/>
        <v>400</v>
      </c>
      <c r="L16" s="155">
        <f t="shared" si="4"/>
        <v>500</v>
      </c>
      <c r="M16" s="154">
        <f t="shared" si="0"/>
        <v>0</v>
      </c>
      <c r="N16" s="154">
        <f t="shared" si="1"/>
        <v>0</v>
      </c>
      <c r="O16" s="153">
        <v>0</v>
      </c>
      <c r="P16" s="98" t="str">
        <f t="shared" si="2"/>
        <v>kritis</v>
      </c>
      <c r="Q16" s="153">
        <v>1</v>
      </c>
      <c r="R16" s="153"/>
      <c r="S16" s="153"/>
      <c r="T16" s="67"/>
      <c r="U16" s="68"/>
    </row>
    <row r="17" spans="1:21" s="24" customFormat="1" ht="27.75" customHeight="1" x14ac:dyDescent="0.35">
      <c r="A17" s="146" t="s">
        <v>10</v>
      </c>
      <c r="B17" s="149" t="s">
        <v>11</v>
      </c>
      <c r="C17" s="150" t="s">
        <v>12</v>
      </c>
      <c r="D17" s="149" t="s">
        <v>27</v>
      </c>
      <c r="E17" s="151" t="s">
        <v>28</v>
      </c>
      <c r="F17" s="151" t="s">
        <v>29</v>
      </c>
      <c r="G17" s="152" t="s">
        <v>30</v>
      </c>
      <c r="H17" s="153">
        <v>4200</v>
      </c>
      <c r="I17" s="153">
        <v>400</v>
      </c>
      <c r="J17" s="154" t="s">
        <v>1838</v>
      </c>
      <c r="K17" s="155">
        <f t="shared" si="3"/>
        <v>1600</v>
      </c>
      <c r="L17" s="155">
        <f t="shared" si="4"/>
        <v>2000</v>
      </c>
      <c r="M17" s="154">
        <f t="shared" si="0"/>
        <v>0</v>
      </c>
      <c r="N17" s="154">
        <f t="shared" si="1"/>
        <v>0</v>
      </c>
      <c r="O17" s="153">
        <v>0</v>
      </c>
      <c r="P17" s="98" t="str">
        <f t="shared" si="2"/>
        <v>kritis</v>
      </c>
      <c r="Q17" s="153">
        <v>1</v>
      </c>
      <c r="R17" s="153"/>
      <c r="S17" s="153"/>
      <c r="T17" s="67"/>
      <c r="U17" s="68"/>
    </row>
    <row r="18" spans="1:21" s="24" customFormat="1" ht="27.75" customHeight="1" x14ac:dyDescent="0.35">
      <c r="A18" s="146" t="s">
        <v>10</v>
      </c>
      <c r="B18" s="149" t="s">
        <v>11</v>
      </c>
      <c r="C18" s="150" t="s">
        <v>31</v>
      </c>
      <c r="D18" s="149" t="s">
        <v>2621</v>
      </c>
      <c r="E18" s="151" t="s">
        <v>32</v>
      </c>
      <c r="F18" s="151" t="s">
        <v>33</v>
      </c>
      <c r="G18" s="152" t="s">
        <v>34</v>
      </c>
      <c r="H18" s="153">
        <v>1500</v>
      </c>
      <c r="I18" s="153">
        <v>200</v>
      </c>
      <c r="J18" s="154" t="s">
        <v>1838</v>
      </c>
      <c r="K18" s="155">
        <f t="shared" si="3"/>
        <v>800</v>
      </c>
      <c r="L18" s="155">
        <f t="shared" si="4"/>
        <v>1000</v>
      </c>
      <c r="M18" s="154">
        <f t="shared" si="0"/>
        <v>2.3000000000000003</v>
      </c>
      <c r="N18" s="154">
        <f t="shared" si="1"/>
        <v>0</v>
      </c>
      <c r="O18" s="153">
        <v>450</v>
      </c>
      <c r="P18" s="98" t="str">
        <f t="shared" si="2"/>
        <v>kritis</v>
      </c>
      <c r="Q18" s="153">
        <v>1</v>
      </c>
      <c r="R18" s="153"/>
      <c r="S18" s="153"/>
      <c r="T18" s="67"/>
      <c r="U18" s="68"/>
    </row>
    <row r="19" spans="1:21" s="24" customFormat="1" ht="27.75" customHeight="1" x14ac:dyDescent="0.35">
      <c r="A19" s="146" t="s">
        <v>10</v>
      </c>
      <c r="B19" s="149" t="s">
        <v>11</v>
      </c>
      <c r="C19" s="150" t="s">
        <v>12</v>
      </c>
      <c r="D19" s="149" t="s">
        <v>35</v>
      </c>
      <c r="E19" s="151" t="s">
        <v>36</v>
      </c>
      <c r="F19" s="151" t="s">
        <v>37</v>
      </c>
      <c r="G19" s="152" t="s">
        <v>38</v>
      </c>
      <c r="H19" s="153">
        <v>200</v>
      </c>
      <c r="I19" s="153">
        <v>12</v>
      </c>
      <c r="J19" s="154" t="s">
        <v>1838</v>
      </c>
      <c r="K19" s="155">
        <f t="shared" si="3"/>
        <v>48</v>
      </c>
      <c r="L19" s="155">
        <f t="shared" si="4"/>
        <v>60</v>
      </c>
      <c r="M19" s="154">
        <f t="shared" si="0"/>
        <v>0</v>
      </c>
      <c r="N19" s="154">
        <f t="shared" si="1"/>
        <v>0</v>
      </c>
      <c r="O19" s="153">
        <v>0</v>
      </c>
      <c r="P19" s="98" t="str">
        <f t="shared" si="2"/>
        <v>kritis</v>
      </c>
      <c r="Q19" s="153">
        <v>1</v>
      </c>
      <c r="R19" s="153"/>
      <c r="S19" s="153"/>
      <c r="T19" s="67"/>
      <c r="U19" s="68"/>
    </row>
    <row r="20" spans="1:21" s="24" customFormat="1" ht="27.75" customHeight="1" x14ac:dyDescent="0.35">
      <c r="A20" s="146" t="s">
        <v>10</v>
      </c>
      <c r="B20" s="149" t="s">
        <v>11</v>
      </c>
      <c r="C20" s="150" t="s">
        <v>12</v>
      </c>
      <c r="D20" s="149" t="s">
        <v>1862</v>
      </c>
      <c r="E20" s="151" t="s">
        <v>1863</v>
      </c>
      <c r="F20" s="151" t="s">
        <v>1864</v>
      </c>
      <c r="G20" s="152" t="s">
        <v>1865</v>
      </c>
      <c r="H20" s="153"/>
      <c r="I20" s="153"/>
      <c r="J20" s="154"/>
      <c r="K20" s="155"/>
      <c r="L20" s="155"/>
      <c r="M20" s="154" t="e">
        <f t="shared" si="0"/>
        <v>#DIV/0!</v>
      </c>
      <c r="N20" s="154" t="e">
        <f t="shared" si="1"/>
        <v>#DIV/0!</v>
      </c>
      <c r="O20" s="153">
        <v>2000</v>
      </c>
      <c r="P20" s="98" t="str">
        <f t="shared" si="2"/>
        <v>over</v>
      </c>
      <c r="Q20" s="153"/>
      <c r="R20" s="153"/>
      <c r="S20" s="153"/>
      <c r="T20" s="67"/>
      <c r="U20" s="68"/>
    </row>
    <row r="21" spans="1:21" s="24" customFormat="1" ht="27.75" customHeight="1" x14ac:dyDescent="0.35">
      <c r="A21" s="146" t="s">
        <v>10</v>
      </c>
      <c r="B21" s="149" t="s">
        <v>11</v>
      </c>
      <c r="C21" s="150" t="s">
        <v>12</v>
      </c>
      <c r="D21" s="149" t="s">
        <v>39</v>
      </c>
      <c r="E21" s="151" t="s">
        <v>40</v>
      </c>
      <c r="F21" s="151" t="s">
        <v>41</v>
      </c>
      <c r="G21" s="152" t="s">
        <v>42</v>
      </c>
      <c r="H21" s="153">
        <v>30</v>
      </c>
      <c r="I21" s="153">
        <v>100</v>
      </c>
      <c r="J21" s="154" t="s">
        <v>1838</v>
      </c>
      <c r="K21" s="155">
        <f>+I21*4</f>
        <v>400</v>
      </c>
      <c r="L21" s="155">
        <f>+I21*5</f>
        <v>500</v>
      </c>
      <c r="M21" s="154">
        <f t="shared" si="0"/>
        <v>0</v>
      </c>
      <c r="N21" s="154">
        <f t="shared" si="1"/>
        <v>0</v>
      </c>
      <c r="O21" s="153">
        <v>0</v>
      </c>
      <c r="P21" s="98" t="str">
        <f t="shared" si="2"/>
        <v>kritis</v>
      </c>
      <c r="Q21" s="153">
        <v>1</v>
      </c>
      <c r="R21" s="153"/>
      <c r="S21" s="153"/>
      <c r="T21" s="67"/>
      <c r="U21" s="68"/>
    </row>
    <row r="22" spans="1:21" s="24" customFormat="1" ht="27.75" customHeight="1" x14ac:dyDescent="0.35">
      <c r="A22" s="146" t="s">
        <v>10</v>
      </c>
      <c r="B22" s="149" t="s">
        <v>17</v>
      </c>
      <c r="C22" s="150" t="s">
        <v>12</v>
      </c>
      <c r="D22" s="149" t="s">
        <v>2571</v>
      </c>
      <c r="E22" s="151" t="s">
        <v>43</v>
      </c>
      <c r="F22" s="151" t="s">
        <v>44</v>
      </c>
      <c r="G22" s="152" t="s">
        <v>45</v>
      </c>
      <c r="H22" s="153">
        <v>1593</v>
      </c>
      <c r="I22" s="153">
        <v>200</v>
      </c>
      <c r="J22" s="154" t="s">
        <v>1838</v>
      </c>
      <c r="K22" s="155">
        <f>+I22*4</f>
        <v>800</v>
      </c>
      <c r="L22" s="155">
        <f>+I22*5</f>
        <v>1000</v>
      </c>
      <c r="M22" s="154">
        <f t="shared" si="0"/>
        <v>0</v>
      </c>
      <c r="N22" s="154">
        <f t="shared" si="1"/>
        <v>0</v>
      </c>
      <c r="O22" s="153">
        <v>0</v>
      </c>
      <c r="P22" s="98" t="str">
        <f t="shared" si="2"/>
        <v>kritis</v>
      </c>
      <c r="Q22" s="153">
        <v>1</v>
      </c>
      <c r="R22" s="153"/>
      <c r="S22" s="153"/>
      <c r="T22" s="67"/>
      <c r="U22" s="68"/>
    </row>
    <row r="23" spans="1:21" s="24" customFormat="1" ht="27.75" customHeight="1" x14ac:dyDescent="0.35">
      <c r="A23" s="146" t="s">
        <v>10</v>
      </c>
      <c r="B23" s="149" t="s">
        <v>46</v>
      </c>
      <c r="C23" s="150" t="s">
        <v>47</v>
      </c>
      <c r="D23" s="149" t="s">
        <v>1866</v>
      </c>
      <c r="E23" s="151">
        <v>0</v>
      </c>
      <c r="F23" s="151" t="s">
        <v>1867</v>
      </c>
      <c r="G23" s="152" t="s">
        <v>1868</v>
      </c>
      <c r="H23" s="153"/>
      <c r="I23" s="153"/>
      <c r="J23" s="154"/>
      <c r="K23" s="155"/>
      <c r="L23" s="155"/>
      <c r="M23" s="154" t="e">
        <f t="shared" si="0"/>
        <v>#DIV/0!</v>
      </c>
      <c r="N23" s="154" t="e">
        <f t="shared" si="1"/>
        <v>#DIV/0!</v>
      </c>
      <c r="O23" s="153">
        <v>4500</v>
      </c>
      <c r="P23" s="98" t="str">
        <f t="shared" si="2"/>
        <v>over</v>
      </c>
      <c r="Q23" s="153"/>
      <c r="R23" s="153"/>
      <c r="S23" s="153"/>
      <c r="T23" s="67"/>
      <c r="U23" s="68"/>
    </row>
    <row r="24" spans="1:21" s="24" customFormat="1" ht="27.75" customHeight="1" x14ac:dyDescent="0.35">
      <c r="A24" s="146" t="s">
        <v>10</v>
      </c>
      <c r="B24" s="149" t="s">
        <v>11</v>
      </c>
      <c r="C24" s="150" t="s">
        <v>47</v>
      </c>
      <c r="D24" s="149" t="s">
        <v>48</v>
      </c>
      <c r="E24" s="151" t="s">
        <v>49</v>
      </c>
      <c r="F24" s="151" t="s">
        <v>50</v>
      </c>
      <c r="G24" s="152" t="s">
        <v>51</v>
      </c>
      <c r="H24" s="153">
        <v>6750</v>
      </c>
      <c r="I24" s="153">
        <v>500</v>
      </c>
      <c r="J24" s="154" t="s">
        <v>1838</v>
      </c>
      <c r="K24" s="155">
        <f>+I24*4</f>
        <v>2000</v>
      </c>
      <c r="L24" s="155">
        <f>+I24*5</f>
        <v>2500</v>
      </c>
      <c r="M24" s="154">
        <f t="shared" si="0"/>
        <v>3.8000000000000003</v>
      </c>
      <c r="N24" s="154">
        <f t="shared" si="1"/>
        <v>0</v>
      </c>
      <c r="O24" s="153">
        <v>1890</v>
      </c>
      <c r="P24" s="98" t="str">
        <f t="shared" si="2"/>
        <v>kritis</v>
      </c>
      <c r="Q24" s="153">
        <v>1</v>
      </c>
      <c r="R24" s="153"/>
      <c r="S24" s="153"/>
      <c r="T24" s="67"/>
      <c r="U24" s="68"/>
    </row>
    <row r="25" spans="1:21" s="24" customFormat="1" ht="27.75" customHeight="1" x14ac:dyDescent="0.35">
      <c r="A25" s="146" t="s">
        <v>10</v>
      </c>
      <c r="B25" s="149" t="s">
        <v>11</v>
      </c>
      <c r="C25" s="150" t="s">
        <v>47</v>
      </c>
      <c r="D25" s="149" t="s">
        <v>1869</v>
      </c>
      <c r="E25" s="151">
        <v>0</v>
      </c>
      <c r="F25" s="151" t="s">
        <v>1870</v>
      </c>
      <c r="G25" s="152" t="s">
        <v>1871</v>
      </c>
      <c r="H25" s="153"/>
      <c r="I25" s="153"/>
      <c r="J25" s="154"/>
      <c r="K25" s="155"/>
      <c r="L25" s="155"/>
      <c r="M25" s="154" t="e">
        <f t="shared" si="0"/>
        <v>#DIV/0!</v>
      </c>
      <c r="N25" s="154" t="e">
        <f t="shared" si="1"/>
        <v>#DIV/0!</v>
      </c>
      <c r="O25" s="153">
        <v>0</v>
      </c>
      <c r="P25" s="98" t="str">
        <f t="shared" si="2"/>
        <v>over</v>
      </c>
      <c r="Q25" s="153"/>
      <c r="R25" s="153"/>
      <c r="S25" s="153"/>
      <c r="T25" s="67"/>
      <c r="U25" s="68"/>
    </row>
    <row r="26" spans="1:21" s="24" customFormat="1" ht="27.75" customHeight="1" x14ac:dyDescent="0.35">
      <c r="A26" s="146" t="s">
        <v>10</v>
      </c>
      <c r="B26" s="149" t="s">
        <v>11</v>
      </c>
      <c r="C26" s="150" t="s">
        <v>47</v>
      </c>
      <c r="D26" s="149" t="s">
        <v>52</v>
      </c>
      <c r="E26" s="151">
        <v>0</v>
      </c>
      <c r="F26" s="151" t="s">
        <v>53</v>
      </c>
      <c r="G26" s="152" t="s">
        <v>54</v>
      </c>
      <c r="H26" s="153">
        <v>59350</v>
      </c>
      <c r="I26" s="153">
        <v>3000</v>
      </c>
      <c r="J26" s="154" t="s">
        <v>1844</v>
      </c>
      <c r="K26" s="155">
        <f>+I26*2</f>
        <v>6000</v>
      </c>
      <c r="L26" s="155">
        <f>+I26*3</f>
        <v>9000</v>
      </c>
      <c r="M26" s="154">
        <f t="shared" si="0"/>
        <v>2.4</v>
      </c>
      <c r="N26" s="154">
        <f t="shared" si="1"/>
        <v>1</v>
      </c>
      <c r="O26" s="153">
        <v>7200</v>
      </c>
      <c r="P26" s="98" t="str">
        <f t="shared" si="2"/>
        <v>aman</v>
      </c>
      <c r="Q26" s="153">
        <v>1</v>
      </c>
      <c r="R26" s="153"/>
      <c r="S26" s="153"/>
      <c r="T26" s="67"/>
      <c r="U26" s="68"/>
    </row>
    <row r="27" spans="1:21" s="24" customFormat="1" ht="27.75" customHeight="1" x14ac:dyDescent="0.35">
      <c r="A27" s="146" t="s">
        <v>10</v>
      </c>
      <c r="B27" s="149" t="s">
        <v>11</v>
      </c>
      <c r="C27" s="150" t="s">
        <v>47</v>
      </c>
      <c r="D27" s="149" t="s">
        <v>55</v>
      </c>
      <c r="E27" s="151" t="s">
        <v>56</v>
      </c>
      <c r="F27" s="151" t="s">
        <v>57</v>
      </c>
      <c r="G27" s="152" t="s">
        <v>2573</v>
      </c>
      <c r="H27" s="153">
        <v>107368</v>
      </c>
      <c r="I27" s="153">
        <v>4800</v>
      </c>
      <c r="J27" s="154" t="s">
        <v>1844</v>
      </c>
      <c r="K27" s="155">
        <f>+I27*2</f>
        <v>9600</v>
      </c>
      <c r="L27" s="155">
        <f>+I27*3</f>
        <v>14400</v>
      </c>
      <c r="M27" s="154">
        <f t="shared" si="0"/>
        <v>1.7000000000000002</v>
      </c>
      <c r="N27" s="154">
        <f t="shared" si="1"/>
        <v>0</v>
      </c>
      <c r="O27" s="153">
        <v>7800</v>
      </c>
      <c r="P27" s="98" t="str">
        <f t="shared" si="2"/>
        <v>kritis</v>
      </c>
      <c r="Q27" s="153">
        <v>1</v>
      </c>
      <c r="R27" s="153"/>
      <c r="S27" s="153"/>
      <c r="T27" s="67"/>
      <c r="U27" s="68"/>
    </row>
    <row r="28" spans="1:21" s="24" customFormat="1" ht="27.75" customHeight="1" x14ac:dyDescent="0.35">
      <c r="A28" s="146" t="s">
        <v>10</v>
      </c>
      <c r="B28" s="149" t="s">
        <v>11</v>
      </c>
      <c r="C28" s="150" t="s">
        <v>12</v>
      </c>
      <c r="D28" s="149" t="s">
        <v>2891</v>
      </c>
      <c r="E28" s="151" t="s">
        <v>2892</v>
      </c>
      <c r="F28" s="151" t="s">
        <v>2893</v>
      </c>
      <c r="G28" s="152" t="s">
        <v>2894</v>
      </c>
      <c r="H28" s="153"/>
      <c r="I28" s="153"/>
      <c r="J28" s="154"/>
      <c r="K28" s="155"/>
      <c r="L28" s="155"/>
      <c r="M28" s="154" t="e">
        <f t="shared" si="0"/>
        <v>#DIV/0!</v>
      </c>
      <c r="N28" s="154" t="e">
        <f t="shared" si="1"/>
        <v>#DIV/0!</v>
      </c>
      <c r="O28" s="153">
        <v>0</v>
      </c>
      <c r="P28" s="98" t="str">
        <f t="shared" si="2"/>
        <v>over</v>
      </c>
      <c r="Q28" s="153"/>
      <c r="R28" s="153"/>
      <c r="S28" s="153"/>
      <c r="T28" s="67"/>
      <c r="U28" s="68"/>
    </row>
    <row r="29" spans="1:21" s="24" customFormat="1" ht="27.75" customHeight="1" x14ac:dyDescent="0.35">
      <c r="A29" s="146" t="s">
        <v>10</v>
      </c>
      <c r="B29" s="149" t="s">
        <v>46</v>
      </c>
      <c r="C29" s="150" t="s">
        <v>22</v>
      </c>
      <c r="D29" s="149" t="s">
        <v>2559</v>
      </c>
      <c r="E29" s="151">
        <v>0</v>
      </c>
      <c r="F29" s="151" t="s">
        <v>2560</v>
      </c>
      <c r="G29" s="152" t="s">
        <v>2561</v>
      </c>
      <c r="H29" s="153"/>
      <c r="I29" s="153"/>
      <c r="J29" s="154"/>
      <c r="K29" s="155"/>
      <c r="L29" s="155"/>
      <c r="M29" s="154" t="e">
        <f t="shared" si="0"/>
        <v>#DIV/0!</v>
      </c>
      <c r="N29" s="154" t="e">
        <f t="shared" si="1"/>
        <v>#DIV/0!</v>
      </c>
      <c r="O29" s="153">
        <v>0</v>
      </c>
      <c r="P29" s="98" t="str">
        <f t="shared" si="2"/>
        <v>over</v>
      </c>
      <c r="Q29" s="153"/>
      <c r="R29" s="153"/>
      <c r="S29" s="153"/>
      <c r="T29" s="67"/>
      <c r="U29" s="68"/>
    </row>
    <row r="30" spans="1:21" s="24" customFormat="1" ht="27.75" customHeight="1" x14ac:dyDescent="0.35">
      <c r="A30" s="146" t="s">
        <v>10</v>
      </c>
      <c r="B30" s="149" t="s">
        <v>16</v>
      </c>
      <c r="C30" s="150" t="s">
        <v>12</v>
      </c>
      <c r="D30" s="149" t="s">
        <v>58</v>
      </c>
      <c r="E30" s="151">
        <v>0</v>
      </c>
      <c r="F30" s="151" t="s">
        <v>59</v>
      </c>
      <c r="G30" s="152" t="s">
        <v>60</v>
      </c>
      <c r="H30" s="153">
        <v>2548</v>
      </c>
      <c r="I30" s="153">
        <v>500</v>
      </c>
      <c r="J30" s="154" t="s">
        <v>1838</v>
      </c>
      <c r="K30" s="155">
        <f>+I30*4</f>
        <v>2000</v>
      </c>
      <c r="L30" s="155">
        <f>+I30*5</f>
        <v>2500</v>
      </c>
      <c r="M30" s="154">
        <f t="shared" si="0"/>
        <v>5.8999999999999995</v>
      </c>
      <c r="N30" s="154">
        <f t="shared" si="1"/>
        <v>1</v>
      </c>
      <c r="O30" s="153">
        <v>2920</v>
      </c>
      <c r="P30" s="98" t="str">
        <f t="shared" si="2"/>
        <v>over</v>
      </c>
      <c r="Q30" s="153">
        <v>1</v>
      </c>
      <c r="R30" s="153"/>
      <c r="S30" s="153"/>
      <c r="T30" s="67"/>
      <c r="U30" s="68"/>
    </row>
    <row r="31" spans="1:21" s="24" customFormat="1" ht="27.75" customHeight="1" x14ac:dyDescent="0.35">
      <c r="A31" s="146" t="s">
        <v>10</v>
      </c>
      <c r="B31" s="149" t="s">
        <v>11</v>
      </c>
      <c r="C31" s="150" t="s">
        <v>61</v>
      </c>
      <c r="D31" s="149" t="s">
        <v>62</v>
      </c>
      <c r="E31" s="151" t="s">
        <v>63</v>
      </c>
      <c r="F31" s="151" t="s">
        <v>64</v>
      </c>
      <c r="G31" s="152" t="s">
        <v>65</v>
      </c>
      <c r="H31" s="153"/>
      <c r="I31" s="153"/>
      <c r="J31" s="154"/>
      <c r="K31" s="155"/>
      <c r="L31" s="155"/>
      <c r="M31" s="154" t="e">
        <f t="shared" si="0"/>
        <v>#DIV/0!</v>
      </c>
      <c r="N31" s="154" t="e">
        <f t="shared" si="1"/>
        <v>#DIV/0!</v>
      </c>
      <c r="O31" s="153">
        <v>6368</v>
      </c>
      <c r="P31" s="98" t="str">
        <f t="shared" si="2"/>
        <v>over</v>
      </c>
      <c r="Q31" s="153"/>
      <c r="R31" s="153"/>
      <c r="S31" s="153"/>
      <c r="T31" s="67"/>
      <c r="U31" s="68"/>
    </row>
    <row r="32" spans="1:21" s="24" customFormat="1" ht="27.75" customHeight="1" x14ac:dyDescent="0.35">
      <c r="A32" s="146" t="s">
        <v>10</v>
      </c>
      <c r="B32" s="149" t="s">
        <v>11</v>
      </c>
      <c r="C32" s="150" t="s">
        <v>61</v>
      </c>
      <c r="D32" s="149" t="s">
        <v>1872</v>
      </c>
      <c r="E32" s="151" t="s">
        <v>1873</v>
      </c>
      <c r="F32" s="151" t="s">
        <v>1874</v>
      </c>
      <c r="G32" s="152" t="s">
        <v>1875</v>
      </c>
      <c r="H32" s="153"/>
      <c r="I32" s="153"/>
      <c r="J32" s="154"/>
      <c r="K32" s="155"/>
      <c r="L32" s="155"/>
      <c r="M32" s="154" t="e">
        <f t="shared" si="0"/>
        <v>#DIV/0!</v>
      </c>
      <c r="N32" s="154" t="e">
        <f t="shared" si="1"/>
        <v>#DIV/0!</v>
      </c>
      <c r="O32" s="153">
        <v>955</v>
      </c>
      <c r="P32" s="98" t="str">
        <f t="shared" si="2"/>
        <v>over</v>
      </c>
      <c r="Q32" s="153"/>
      <c r="R32" s="153"/>
      <c r="S32" s="153"/>
      <c r="T32" s="67"/>
      <c r="U32" s="68"/>
    </row>
    <row r="33" spans="1:21" s="24" customFormat="1" ht="27.75" customHeight="1" x14ac:dyDescent="0.35">
      <c r="A33" s="146" t="s">
        <v>10</v>
      </c>
      <c r="B33" s="149" t="s">
        <v>11</v>
      </c>
      <c r="C33" s="150" t="s">
        <v>61</v>
      </c>
      <c r="D33" s="149" t="s">
        <v>66</v>
      </c>
      <c r="E33" s="151" t="s">
        <v>67</v>
      </c>
      <c r="F33" s="151" t="s">
        <v>68</v>
      </c>
      <c r="G33" s="152" t="s">
        <v>69</v>
      </c>
      <c r="H33" s="153">
        <v>5600</v>
      </c>
      <c r="I33" s="153">
        <v>300</v>
      </c>
      <c r="J33" s="154" t="s">
        <v>1838</v>
      </c>
      <c r="K33" s="155">
        <f>+I33*4</f>
        <v>1200</v>
      </c>
      <c r="L33" s="155">
        <f>+I33*5</f>
        <v>1500</v>
      </c>
      <c r="M33" s="154">
        <f t="shared" si="0"/>
        <v>14.1</v>
      </c>
      <c r="N33" s="154">
        <f t="shared" si="1"/>
        <v>1</v>
      </c>
      <c r="O33" s="153">
        <v>4218</v>
      </c>
      <c r="P33" s="98" t="str">
        <f t="shared" si="2"/>
        <v>over</v>
      </c>
      <c r="Q33" s="153">
        <v>1</v>
      </c>
      <c r="R33" s="153"/>
      <c r="S33" s="153"/>
      <c r="T33" s="67"/>
      <c r="U33" s="68"/>
    </row>
    <row r="34" spans="1:21" s="24" customFormat="1" ht="27.75" customHeight="1" x14ac:dyDescent="0.35">
      <c r="A34" s="146" t="s">
        <v>10</v>
      </c>
      <c r="B34" s="149" t="s">
        <v>11</v>
      </c>
      <c r="C34" s="150" t="s">
        <v>12</v>
      </c>
      <c r="D34" s="149" t="s">
        <v>1876</v>
      </c>
      <c r="E34" s="151" t="s">
        <v>1877</v>
      </c>
      <c r="F34" s="151" t="s">
        <v>1878</v>
      </c>
      <c r="G34" s="152" t="s">
        <v>1879</v>
      </c>
      <c r="H34" s="153"/>
      <c r="I34" s="153"/>
      <c r="J34" s="154"/>
      <c r="K34" s="155"/>
      <c r="L34" s="155"/>
      <c r="M34" s="154" t="e">
        <f t="shared" si="0"/>
        <v>#DIV/0!</v>
      </c>
      <c r="N34" s="154" t="e">
        <f t="shared" si="1"/>
        <v>#DIV/0!</v>
      </c>
      <c r="O34" s="153">
        <v>0</v>
      </c>
      <c r="P34" s="98" t="str">
        <f t="shared" si="2"/>
        <v>over</v>
      </c>
      <c r="Q34" s="153"/>
      <c r="R34" s="153"/>
      <c r="S34" s="153"/>
      <c r="T34" s="67"/>
      <c r="U34" s="68"/>
    </row>
    <row r="35" spans="1:21" s="24" customFormat="1" ht="27.75" customHeight="1" x14ac:dyDescent="0.35">
      <c r="A35" s="146" t="s">
        <v>10</v>
      </c>
      <c r="B35" s="149" t="s">
        <v>11</v>
      </c>
      <c r="C35" s="150" t="s">
        <v>61</v>
      </c>
      <c r="D35" s="149" t="s">
        <v>2636</v>
      </c>
      <c r="E35" s="151" t="s">
        <v>70</v>
      </c>
      <c r="F35" s="151" t="s">
        <v>71</v>
      </c>
      <c r="G35" s="156" t="s">
        <v>72</v>
      </c>
      <c r="H35" s="153">
        <v>9420</v>
      </c>
      <c r="I35" s="153">
        <v>100</v>
      </c>
      <c r="J35" s="154" t="s">
        <v>1838</v>
      </c>
      <c r="K35" s="155">
        <f>+I35*4</f>
        <v>400</v>
      </c>
      <c r="L35" s="155">
        <f>+I35*5</f>
        <v>500</v>
      </c>
      <c r="M35" s="154">
        <f t="shared" si="0"/>
        <v>23.400000000000002</v>
      </c>
      <c r="N35" s="154">
        <f t="shared" si="1"/>
        <v>1</v>
      </c>
      <c r="O35" s="153">
        <v>2332</v>
      </c>
      <c r="P35" s="98" t="str">
        <f t="shared" si="2"/>
        <v>over</v>
      </c>
      <c r="Q35" s="153">
        <v>1</v>
      </c>
      <c r="R35" s="153"/>
      <c r="S35" s="153"/>
      <c r="T35" s="67"/>
      <c r="U35" s="68"/>
    </row>
    <row r="36" spans="1:21" s="24" customFormat="1" ht="27.75" customHeight="1" x14ac:dyDescent="0.35">
      <c r="A36" s="146" t="s">
        <v>10</v>
      </c>
      <c r="B36" s="149" t="s">
        <v>11</v>
      </c>
      <c r="C36" s="150" t="s">
        <v>61</v>
      </c>
      <c r="D36" s="149" t="s">
        <v>2637</v>
      </c>
      <c r="E36" s="151" t="s">
        <v>73</v>
      </c>
      <c r="F36" s="151" t="s">
        <v>74</v>
      </c>
      <c r="G36" s="152" t="s">
        <v>75</v>
      </c>
      <c r="H36" s="153">
        <v>9420</v>
      </c>
      <c r="I36" s="153">
        <v>100</v>
      </c>
      <c r="J36" s="154" t="s">
        <v>1838</v>
      </c>
      <c r="K36" s="155">
        <f>+I36*4</f>
        <v>400</v>
      </c>
      <c r="L36" s="155">
        <f>+I36*5</f>
        <v>500</v>
      </c>
      <c r="M36" s="154">
        <f t="shared" si="0"/>
        <v>0</v>
      </c>
      <c r="N36" s="154">
        <f t="shared" si="1"/>
        <v>0</v>
      </c>
      <c r="O36" s="153">
        <v>0</v>
      </c>
      <c r="P36" s="98" t="str">
        <f t="shared" si="2"/>
        <v>kritis</v>
      </c>
      <c r="Q36" s="153">
        <v>1</v>
      </c>
      <c r="R36" s="153"/>
      <c r="S36" s="153"/>
      <c r="T36" s="67"/>
      <c r="U36" s="68"/>
    </row>
    <row r="37" spans="1:21" s="24" customFormat="1" ht="27.75" customHeight="1" x14ac:dyDescent="0.35">
      <c r="A37" s="146" t="s">
        <v>10</v>
      </c>
      <c r="B37" s="149" t="s">
        <v>11</v>
      </c>
      <c r="C37" s="150" t="s">
        <v>61</v>
      </c>
      <c r="D37" s="149" t="s">
        <v>2638</v>
      </c>
      <c r="E37" s="151" t="s">
        <v>76</v>
      </c>
      <c r="F37" s="151" t="s">
        <v>77</v>
      </c>
      <c r="G37" s="152" t="s">
        <v>78</v>
      </c>
      <c r="H37" s="153">
        <v>130</v>
      </c>
      <c r="I37" s="153">
        <v>300</v>
      </c>
      <c r="J37" s="154" t="s">
        <v>1838</v>
      </c>
      <c r="K37" s="155">
        <f>+I37*4</f>
        <v>1200</v>
      </c>
      <c r="L37" s="155">
        <f>+I37*5</f>
        <v>1500</v>
      </c>
      <c r="M37" s="154">
        <f t="shared" si="0"/>
        <v>12.5</v>
      </c>
      <c r="N37" s="154">
        <f t="shared" si="1"/>
        <v>1</v>
      </c>
      <c r="O37" s="153">
        <v>3743</v>
      </c>
      <c r="P37" s="98" t="str">
        <f t="shared" si="2"/>
        <v>over</v>
      </c>
      <c r="Q37" s="153">
        <v>1</v>
      </c>
      <c r="R37" s="153"/>
      <c r="S37" s="153"/>
      <c r="T37" s="67"/>
      <c r="U37" s="68"/>
    </row>
    <row r="38" spans="1:21" s="24" customFormat="1" ht="27.75" customHeight="1" x14ac:dyDescent="0.35">
      <c r="A38" s="146" t="s">
        <v>10</v>
      </c>
      <c r="B38" s="149" t="s">
        <v>11</v>
      </c>
      <c r="C38" s="150" t="s">
        <v>61</v>
      </c>
      <c r="D38" s="149" t="s">
        <v>79</v>
      </c>
      <c r="E38" s="151" t="s">
        <v>80</v>
      </c>
      <c r="F38" s="151" t="s">
        <v>81</v>
      </c>
      <c r="G38" s="152" t="s">
        <v>82</v>
      </c>
      <c r="H38" s="153"/>
      <c r="I38" s="153"/>
      <c r="J38" s="154"/>
      <c r="K38" s="155"/>
      <c r="L38" s="155"/>
      <c r="M38" s="154" t="e">
        <f t="shared" si="0"/>
        <v>#DIV/0!</v>
      </c>
      <c r="N38" s="154" t="e">
        <f t="shared" si="1"/>
        <v>#DIV/0!</v>
      </c>
      <c r="O38" s="153">
        <v>0</v>
      </c>
      <c r="P38" s="98" t="str">
        <f t="shared" si="2"/>
        <v>over</v>
      </c>
      <c r="Q38" s="153"/>
      <c r="R38" s="153"/>
      <c r="S38" s="153"/>
      <c r="T38" s="67"/>
      <c r="U38" s="68"/>
    </row>
    <row r="39" spans="1:21" s="24" customFormat="1" ht="27.75" customHeight="1" x14ac:dyDescent="0.35">
      <c r="A39" s="146" t="s">
        <v>10</v>
      </c>
      <c r="B39" s="149" t="s">
        <v>11</v>
      </c>
      <c r="C39" s="150" t="s">
        <v>61</v>
      </c>
      <c r="D39" s="149" t="s">
        <v>2639</v>
      </c>
      <c r="E39" s="151" t="s">
        <v>83</v>
      </c>
      <c r="F39" s="151" t="s">
        <v>84</v>
      </c>
      <c r="G39" s="152" t="s">
        <v>85</v>
      </c>
      <c r="H39" s="153">
        <v>15900</v>
      </c>
      <c r="I39" s="153">
        <v>100</v>
      </c>
      <c r="J39" s="154" t="s">
        <v>1845</v>
      </c>
      <c r="K39" s="155">
        <f>+I39*3</f>
        <v>300</v>
      </c>
      <c r="L39" s="155">
        <f>+I39*4</f>
        <v>400</v>
      </c>
      <c r="M39" s="154">
        <f t="shared" si="0"/>
        <v>0</v>
      </c>
      <c r="N39" s="154">
        <f t="shared" si="1"/>
        <v>0</v>
      </c>
      <c r="O39" s="153">
        <v>0</v>
      </c>
      <c r="P39" s="98" t="str">
        <f t="shared" si="2"/>
        <v>kritis</v>
      </c>
      <c r="Q39" s="153">
        <v>1</v>
      </c>
      <c r="R39" s="153"/>
      <c r="S39" s="153"/>
      <c r="T39" s="67"/>
      <c r="U39" s="68"/>
    </row>
    <row r="40" spans="1:21" s="24" customFormat="1" ht="27.75" customHeight="1" x14ac:dyDescent="0.35">
      <c r="A40" s="146" t="s">
        <v>10</v>
      </c>
      <c r="B40" s="149" t="s">
        <v>11</v>
      </c>
      <c r="C40" s="150" t="s">
        <v>61</v>
      </c>
      <c r="D40" s="149" t="s">
        <v>2640</v>
      </c>
      <c r="E40" s="151" t="s">
        <v>86</v>
      </c>
      <c r="F40" s="151" t="s">
        <v>87</v>
      </c>
      <c r="G40" s="152" t="s">
        <v>88</v>
      </c>
      <c r="H40" s="153">
        <v>6100</v>
      </c>
      <c r="I40" s="153">
        <v>1000</v>
      </c>
      <c r="J40" s="154" t="s">
        <v>1838</v>
      </c>
      <c r="K40" s="155">
        <f>+I40*4</f>
        <v>4000</v>
      </c>
      <c r="L40" s="155">
        <f>+I40*5</f>
        <v>5000</v>
      </c>
      <c r="M40" s="154">
        <f t="shared" si="0"/>
        <v>0.8</v>
      </c>
      <c r="N40" s="154">
        <f t="shared" si="1"/>
        <v>0</v>
      </c>
      <c r="O40" s="153">
        <v>800</v>
      </c>
      <c r="P40" s="98" t="str">
        <f t="shared" si="2"/>
        <v>kritis</v>
      </c>
      <c r="Q40" s="153">
        <v>1</v>
      </c>
      <c r="R40" s="153"/>
      <c r="S40" s="153"/>
      <c r="T40" s="67"/>
      <c r="U40" s="68"/>
    </row>
    <row r="41" spans="1:21" s="24" customFormat="1" ht="27.75" customHeight="1" x14ac:dyDescent="0.35">
      <c r="A41" s="146" t="s">
        <v>10</v>
      </c>
      <c r="B41" s="149" t="s">
        <v>11</v>
      </c>
      <c r="C41" s="150" t="s">
        <v>61</v>
      </c>
      <c r="D41" s="149" t="s">
        <v>2641</v>
      </c>
      <c r="E41" s="151" t="s">
        <v>89</v>
      </c>
      <c r="F41" s="151" t="s">
        <v>90</v>
      </c>
      <c r="G41" s="152" t="s">
        <v>91</v>
      </c>
      <c r="H41" s="153">
        <v>1000</v>
      </c>
      <c r="I41" s="153">
        <v>300</v>
      </c>
      <c r="J41" s="154" t="s">
        <v>1838</v>
      </c>
      <c r="K41" s="155">
        <f>+I41*4</f>
        <v>1200</v>
      </c>
      <c r="L41" s="155">
        <f>+I41*5</f>
        <v>1500</v>
      </c>
      <c r="M41" s="154">
        <f t="shared" si="0"/>
        <v>5.8</v>
      </c>
      <c r="N41" s="154">
        <f t="shared" si="1"/>
        <v>1</v>
      </c>
      <c r="O41" s="153">
        <v>1738</v>
      </c>
      <c r="P41" s="98" t="str">
        <f t="shared" si="2"/>
        <v>over</v>
      </c>
      <c r="Q41" s="153">
        <v>1</v>
      </c>
      <c r="R41" s="153"/>
      <c r="S41" s="153"/>
      <c r="T41" s="67"/>
      <c r="U41" s="68"/>
    </row>
    <row r="42" spans="1:21" s="24" customFormat="1" ht="27.75" customHeight="1" x14ac:dyDescent="0.35">
      <c r="A42" s="146" t="s">
        <v>10</v>
      </c>
      <c r="B42" s="149" t="s">
        <v>11</v>
      </c>
      <c r="C42" s="150" t="s">
        <v>92</v>
      </c>
      <c r="D42" s="149" t="s">
        <v>2895</v>
      </c>
      <c r="E42" s="151" t="s">
        <v>94</v>
      </c>
      <c r="F42" s="151" t="s">
        <v>95</v>
      </c>
      <c r="G42" s="152" t="s">
        <v>96</v>
      </c>
      <c r="H42" s="153">
        <v>1700</v>
      </c>
      <c r="I42" s="153">
        <v>1800</v>
      </c>
      <c r="J42" s="154" t="s">
        <v>1838</v>
      </c>
      <c r="K42" s="155">
        <f>+I42*4</f>
        <v>7200</v>
      </c>
      <c r="L42" s="155">
        <f>+I42*5</f>
        <v>9000</v>
      </c>
      <c r="M42" s="154">
        <f t="shared" si="0"/>
        <v>2.1</v>
      </c>
      <c r="N42" s="154">
        <f t="shared" si="1"/>
        <v>0</v>
      </c>
      <c r="O42" s="153">
        <v>3610</v>
      </c>
      <c r="P42" s="98" t="str">
        <f t="shared" si="2"/>
        <v>kritis</v>
      </c>
      <c r="Q42" s="153">
        <v>1</v>
      </c>
      <c r="R42" s="153"/>
      <c r="S42" s="153"/>
      <c r="T42" s="67"/>
      <c r="U42" s="68"/>
    </row>
    <row r="43" spans="1:21" s="24" customFormat="1" ht="27.75" customHeight="1" x14ac:dyDescent="0.35">
      <c r="A43" s="146" t="s">
        <v>10</v>
      </c>
      <c r="B43" s="149" t="s">
        <v>11</v>
      </c>
      <c r="C43" s="150" t="s">
        <v>61</v>
      </c>
      <c r="D43" s="149" t="s">
        <v>97</v>
      </c>
      <c r="E43" s="151" t="s">
        <v>98</v>
      </c>
      <c r="F43" s="151" t="s">
        <v>99</v>
      </c>
      <c r="G43" s="152" t="s">
        <v>100</v>
      </c>
      <c r="H43" s="153">
        <v>140</v>
      </c>
      <c r="I43" s="153">
        <v>100</v>
      </c>
      <c r="J43" s="154" t="s">
        <v>1838</v>
      </c>
      <c r="K43" s="155">
        <f>+I43*4</f>
        <v>400</v>
      </c>
      <c r="L43" s="155">
        <f>+I43*5</f>
        <v>500</v>
      </c>
      <c r="M43" s="154">
        <f t="shared" si="0"/>
        <v>0</v>
      </c>
      <c r="N43" s="154">
        <f t="shared" si="1"/>
        <v>0</v>
      </c>
      <c r="O43" s="153">
        <v>0</v>
      </c>
      <c r="P43" s="98" t="str">
        <f t="shared" si="2"/>
        <v>kritis</v>
      </c>
      <c r="Q43" s="153">
        <v>1</v>
      </c>
      <c r="R43" s="153"/>
      <c r="S43" s="153"/>
      <c r="T43" s="67"/>
      <c r="U43" s="68"/>
    </row>
    <row r="44" spans="1:21" s="24" customFormat="1" ht="27.75" customHeight="1" x14ac:dyDescent="0.35">
      <c r="A44" s="146" t="s">
        <v>10</v>
      </c>
      <c r="B44" s="149" t="s">
        <v>11</v>
      </c>
      <c r="C44" s="150" t="s">
        <v>31</v>
      </c>
      <c r="D44" s="149" t="s">
        <v>1880</v>
      </c>
      <c r="E44" s="151" t="s">
        <v>1881</v>
      </c>
      <c r="F44" s="151" t="s">
        <v>1882</v>
      </c>
      <c r="G44" s="152" t="s">
        <v>1883</v>
      </c>
      <c r="H44" s="153"/>
      <c r="I44" s="153"/>
      <c r="J44" s="154"/>
      <c r="K44" s="155"/>
      <c r="L44" s="155"/>
      <c r="M44" s="154" t="e">
        <f t="shared" si="0"/>
        <v>#DIV/0!</v>
      </c>
      <c r="N44" s="154" t="e">
        <f t="shared" si="1"/>
        <v>#DIV/0!</v>
      </c>
      <c r="O44" s="153">
        <v>0</v>
      </c>
      <c r="P44" s="98" t="str">
        <f t="shared" si="2"/>
        <v>over</v>
      </c>
      <c r="Q44" s="153"/>
      <c r="R44" s="153"/>
      <c r="S44" s="153"/>
      <c r="T44" s="67"/>
      <c r="U44" s="68"/>
    </row>
    <row r="45" spans="1:21" s="24" customFormat="1" ht="27.75" customHeight="1" x14ac:dyDescent="0.35">
      <c r="A45" s="146" t="s">
        <v>10</v>
      </c>
      <c r="B45" s="149" t="s">
        <v>11</v>
      </c>
      <c r="C45" s="150" t="s">
        <v>61</v>
      </c>
      <c r="D45" s="149" t="s">
        <v>2642</v>
      </c>
      <c r="E45" s="151" t="s">
        <v>101</v>
      </c>
      <c r="F45" s="151" t="s">
        <v>102</v>
      </c>
      <c r="G45" s="152" t="s">
        <v>103</v>
      </c>
      <c r="H45" s="153">
        <v>6200</v>
      </c>
      <c r="I45" s="153">
        <v>1000</v>
      </c>
      <c r="J45" s="154" t="s">
        <v>1838</v>
      </c>
      <c r="K45" s="155">
        <f>+I45*4</f>
        <v>4000</v>
      </c>
      <c r="L45" s="155">
        <f>+I45*5</f>
        <v>5000</v>
      </c>
      <c r="M45" s="154">
        <f t="shared" si="0"/>
        <v>3</v>
      </c>
      <c r="N45" s="154">
        <f t="shared" si="1"/>
        <v>0</v>
      </c>
      <c r="O45" s="153">
        <v>3000</v>
      </c>
      <c r="P45" s="98" t="str">
        <f t="shared" si="2"/>
        <v>kritis</v>
      </c>
      <c r="Q45" s="153">
        <v>1</v>
      </c>
      <c r="R45" s="153"/>
      <c r="S45" s="153"/>
      <c r="T45" s="67"/>
      <c r="U45" s="68"/>
    </row>
    <row r="46" spans="1:21" s="24" customFormat="1" ht="27.75" customHeight="1" x14ac:dyDescent="0.35">
      <c r="A46" s="146" t="s">
        <v>10</v>
      </c>
      <c r="B46" s="149" t="s">
        <v>11</v>
      </c>
      <c r="C46" s="150" t="s">
        <v>61</v>
      </c>
      <c r="D46" s="149" t="s">
        <v>2643</v>
      </c>
      <c r="E46" s="151" t="s">
        <v>2644</v>
      </c>
      <c r="F46" s="151" t="s">
        <v>2645</v>
      </c>
      <c r="G46" s="152" t="s">
        <v>2646</v>
      </c>
      <c r="H46" s="153"/>
      <c r="I46" s="153"/>
      <c r="J46" s="154"/>
      <c r="K46" s="155"/>
      <c r="L46" s="155"/>
      <c r="M46" s="154" t="e">
        <f t="shared" si="0"/>
        <v>#DIV/0!</v>
      </c>
      <c r="N46" s="154" t="e">
        <f t="shared" si="1"/>
        <v>#DIV/0!</v>
      </c>
      <c r="O46" s="153">
        <v>430</v>
      </c>
      <c r="P46" s="98" t="str">
        <f t="shared" si="2"/>
        <v>over</v>
      </c>
      <c r="Q46" s="153">
        <v>1</v>
      </c>
      <c r="R46" s="153"/>
      <c r="S46" s="153"/>
      <c r="T46" s="67"/>
      <c r="U46" s="68"/>
    </row>
    <row r="47" spans="1:21" s="24" customFormat="1" ht="27.75" customHeight="1" x14ac:dyDescent="0.35">
      <c r="A47" s="146" t="s">
        <v>10</v>
      </c>
      <c r="B47" s="149" t="s">
        <v>11</v>
      </c>
      <c r="C47" s="150" t="s">
        <v>31</v>
      </c>
      <c r="D47" s="149" t="s">
        <v>2622</v>
      </c>
      <c r="E47" s="151" t="s">
        <v>1884</v>
      </c>
      <c r="F47" s="151" t="s">
        <v>1885</v>
      </c>
      <c r="G47" s="152" t="s">
        <v>1886</v>
      </c>
      <c r="H47" s="153">
        <v>150</v>
      </c>
      <c r="I47" s="153">
        <v>100</v>
      </c>
      <c r="J47" s="154" t="s">
        <v>1838</v>
      </c>
      <c r="K47" s="155">
        <f>+I47*4</f>
        <v>400</v>
      </c>
      <c r="L47" s="155">
        <f>+I47*5</f>
        <v>500</v>
      </c>
      <c r="M47" s="154">
        <f t="shared" si="0"/>
        <v>0</v>
      </c>
      <c r="N47" s="154">
        <f t="shared" si="1"/>
        <v>0</v>
      </c>
      <c r="O47" s="153">
        <v>0</v>
      </c>
      <c r="P47" s="98" t="str">
        <f t="shared" si="2"/>
        <v>kritis</v>
      </c>
      <c r="Q47" s="153">
        <v>1</v>
      </c>
      <c r="R47" s="153"/>
      <c r="S47" s="153"/>
      <c r="T47" s="67"/>
      <c r="U47" s="68"/>
    </row>
    <row r="48" spans="1:21" s="24" customFormat="1" ht="27.75" customHeight="1" x14ac:dyDescent="0.35">
      <c r="A48" s="146" t="s">
        <v>10</v>
      </c>
      <c r="B48" s="149" t="s">
        <v>17</v>
      </c>
      <c r="C48" s="150" t="s">
        <v>61</v>
      </c>
      <c r="D48" s="149" t="s">
        <v>104</v>
      </c>
      <c r="E48" s="151" t="s">
        <v>105</v>
      </c>
      <c r="F48" s="151" t="s">
        <v>106</v>
      </c>
      <c r="G48" s="152" t="s">
        <v>107</v>
      </c>
      <c r="H48" s="153">
        <v>6750</v>
      </c>
      <c r="I48" s="153">
        <v>500</v>
      </c>
      <c r="J48" s="154" t="s">
        <v>1838</v>
      </c>
      <c r="K48" s="155">
        <f>+I48*4</f>
        <v>2000</v>
      </c>
      <c r="L48" s="155">
        <f>+I48*5</f>
        <v>2500</v>
      </c>
      <c r="M48" s="154">
        <f t="shared" si="0"/>
        <v>3.7</v>
      </c>
      <c r="N48" s="154">
        <f t="shared" si="1"/>
        <v>0</v>
      </c>
      <c r="O48" s="153">
        <v>1825</v>
      </c>
      <c r="P48" s="98" t="str">
        <f t="shared" si="2"/>
        <v>kritis</v>
      </c>
      <c r="Q48" s="153">
        <v>1</v>
      </c>
      <c r="R48" s="153"/>
      <c r="S48" s="153"/>
      <c r="T48" s="67"/>
      <c r="U48" s="68"/>
    </row>
    <row r="49" spans="1:21" s="24" customFormat="1" ht="27.75" customHeight="1" x14ac:dyDescent="0.35">
      <c r="A49" s="146" t="s">
        <v>10</v>
      </c>
      <c r="B49" s="149" t="s">
        <v>17</v>
      </c>
      <c r="C49" s="150" t="s">
        <v>61</v>
      </c>
      <c r="D49" s="149" t="s">
        <v>108</v>
      </c>
      <c r="E49" s="151" t="s">
        <v>109</v>
      </c>
      <c r="F49" s="151" t="s">
        <v>110</v>
      </c>
      <c r="G49" s="152" t="s">
        <v>111</v>
      </c>
      <c r="H49" s="153">
        <v>6750</v>
      </c>
      <c r="I49" s="153">
        <v>500</v>
      </c>
      <c r="J49" s="154" t="s">
        <v>1838</v>
      </c>
      <c r="K49" s="155">
        <f>+I49*4</f>
        <v>2000</v>
      </c>
      <c r="L49" s="155">
        <f>+I49*5</f>
        <v>2500</v>
      </c>
      <c r="M49" s="154">
        <f t="shared" si="0"/>
        <v>1.9</v>
      </c>
      <c r="N49" s="154">
        <f t="shared" si="1"/>
        <v>0</v>
      </c>
      <c r="O49" s="153">
        <v>950</v>
      </c>
      <c r="P49" s="98" t="str">
        <f t="shared" si="2"/>
        <v>kritis</v>
      </c>
      <c r="Q49" s="153">
        <v>1</v>
      </c>
      <c r="R49" s="153"/>
      <c r="S49" s="153"/>
      <c r="T49" s="67"/>
      <c r="U49" s="68"/>
    </row>
    <row r="50" spans="1:21" s="24" customFormat="1" ht="27.75" customHeight="1" x14ac:dyDescent="0.35">
      <c r="A50" s="146" t="s">
        <v>10</v>
      </c>
      <c r="B50" s="149" t="s">
        <v>17</v>
      </c>
      <c r="C50" s="150" t="s">
        <v>61</v>
      </c>
      <c r="D50" s="149" t="s">
        <v>112</v>
      </c>
      <c r="E50" s="151" t="s">
        <v>113</v>
      </c>
      <c r="F50" s="151" t="s">
        <v>114</v>
      </c>
      <c r="G50" s="152" t="s">
        <v>115</v>
      </c>
      <c r="H50" s="153">
        <v>6750</v>
      </c>
      <c r="I50" s="153">
        <v>500</v>
      </c>
      <c r="J50" s="154" t="s">
        <v>1838</v>
      </c>
      <c r="K50" s="155">
        <f>+I50*4</f>
        <v>2000</v>
      </c>
      <c r="L50" s="155">
        <f>+I50*5</f>
        <v>2500</v>
      </c>
      <c r="M50" s="154">
        <f t="shared" si="0"/>
        <v>3.4</v>
      </c>
      <c r="N50" s="154">
        <f t="shared" si="1"/>
        <v>0</v>
      </c>
      <c r="O50" s="153">
        <v>1657</v>
      </c>
      <c r="P50" s="98" t="str">
        <f t="shared" si="2"/>
        <v>kritis</v>
      </c>
      <c r="Q50" s="153">
        <v>1</v>
      </c>
      <c r="R50" s="153"/>
      <c r="S50" s="153"/>
      <c r="T50" s="67"/>
      <c r="U50" s="68"/>
    </row>
    <row r="51" spans="1:21" s="24" customFormat="1" ht="27.75" customHeight="1" x14ac:dyDescent="0.35">
      <c r="A51" s="146" t="s">
        <v>10</v>
      </c>
      <c r="B51" s="149" t="s">
        <v>17</v>
      </c>
      <c r="C51" s="150" t="s">
        <v>61</v>
      </c>
      <c r="D51" s="149" t="s">
        <v>1887</v>
      </c>
      <c r="E51" s="151" t="s">
        <v>1888</v>
      </c>
      <c r="F51" s="151" t="s">
        <v>1889</v>
      </c>
      <c r="G51" s="152" t="s">
        <v>1890</v>
      </c>
      <c r="H51" s="153"/>
      <c r="I51" s="153"/>
      <c r="J51" s="154"/>
      <c r="K51" s="155"/>
      <c r="L51" s="155"/>
      <c r="M51" s="154" t="e">
        <f t="shared" si="0"/>
        <v>#DIV/0!</v>
      </c>
      <c r="N51" s="154" t="e">
        <f t="shared" si="1"/>
        <v>#DIV/0!</v>
      </c>
      <c r="O51" s="153">
        <v>0</v>
      </c>
      <c r="P51" s="98" t="str">
        <f t="shared" si="2"/>
        <v>over</v>
      </c>
      <c r="Q51" s="153"/>
      <c r="R51" s="153"/>
      <c r="S51" s="153"/>
      <c r="T51" s="67"/>
      <c r="U51" s="68"/>
    </row>
    <row r="52" spans="1:21" s="24" customFormat="1" ht="27.75" customHeight="1" x14ac:dyDescent="0.35">
      <c r="A52" s="146" t="s">
        <v>10</v>
      </c>
      <c r="B52" s="149" t="s">
        <v>16</v>
      </c>
      <c r="C52" s="150" t="s">
        <v>116</v>
      </c>
      <c r="D52" s="149" t="s">
        <v>117</v>
      </c>
      <c r="E52" s="151" t="s">
        <v>118</v>
      </c>
      <c r="F52" s="151" t="s">
        <v>119</v>
      </c>
      <c r="G52" s="152" t="s">
        <v>120</v>
      </c>
      <c r="H52" s="153">
        <v>3548</v>
      </c>
      <c r="I52" s="153">
        <v>500</v>
      </c>
      <c r="J52" s="154" t="s">
        <v>1838</v>
      </c>
      <c r="K52" s="155">
        <f>+I52*2</f>
        <v>1000</v>
      </c>
      <c r="L52" s="155">
        <f>+I52*3</f>
        <v>1500</v>
      </c>
      <c r="M52" s="154">
        <f t="shared" si="0"/>
        <v>9</v>
      </c>
      <c r="N52" s="154">
        <f t="shared" si="1"/>
        <v>1</v>
      </c>
      <c r="O52" s="153">
        <v>4475</v>
      </c>
      <c r="P52" s="98" t="str">
        <f t="shared" si="2"/>
        <v>over</v>
      </c>
      <c r="Q52" s="153">
        <v>1</v>
      </c>
      <c r="R52" s="153"/>
      <c r="S52" s="153"/>
      <c r="T52" s="67"/>
      <c r="U52" s="68"/>
    </row>
    <row r="53" spans="1:21" s="24" customFormat="1" ht="27.75" customHeight="1" x14ac:dyDescent="0.35">
      <c r="A53" s="146" t="s">
        <v>10</v>
      </c>
      <c r="B53" s="149" t="s">
        <v>16</v>
      </c>
      <c r="C53" s="150" t="s">
        <v>61</v>
      </c>
      <c r="D53" s="149" t="s">
        <v>1891</v>
      </c>
      <c r="E53" s="151" t="s">
        <v>1892</v>
      </c>
      <c r="F53" s="151" t="s">
        <v>1893</v>
      </c>
      <c r="G53" s="152" t="s">
        <v>1894</v>
      </c>
      <c r="H53" s="153">
        <v>1000</v>
      </c>
      <c r="I53" s="153">
        <v>200</v>
      </c>
      <c r="J53" s="154" t="s">
        <v>1838</v>
      </c>
      <c r="K53" s="155">
        <f t="shared" ref="K53:K66" si="5">+I53*4</f>
        <v>800</v>
      </c>
      <c r="L53" s="155">
        <f t="shared" ref="L53:L66" si="6">+I53*5</f>
        <v>1000</v>
      </c>
      <c r="M53" s="154">
        <f t="shared" si="0"/>
        <v>5.6</v>
      </c>
      <c r="N53" s="154">
        <f t="shared" si="1"/>
        <v>1</v>
      </c>
      <c r="O53" s="153">
        <v>1107</v>
      </c>
      <c r="P53" s="98" t="str">
        <f t="shared" si="2"/>
        <v>over</v>
      </c>
      <c r="Q53" s="153">
        <v>1</v>
      </c>
      <c r="R53" s="153"/>
      <c r="S53" s="153"/>
      <c r="T53" s="67"/>
      <c r="U53" s="68"/>
    </row>
    <row r="54" spans="1:21" s="24" customFormat="1" ht="27.75" customHeight="1" x14ac:dyDescent="0.35">
      <c r="A54" s="146" t="s">
        <v>10</v>
      </c>
      <c r="B54" s="149" t="s">
        <v>16</v>
      </c>
      <c r="C54" s="150" t="s">
        <v>61</v>
      </c>
      <c r="D54" s="149" t="s">
        <v>121</v>
      </c>
      <c r="E54" s="151" t="s">
        <v>122</v>
      </c>
      <c r="F54" s="151" t="s">
        <v>123</v>
      </c>
      <c r="G54" s="152" t="s">
        <v>124</v>
      </c>
      <c r="H54" s="153">
        <v>2980</v>
      </c>
      <c r="I54" s="153">
        <v>500</v>
      </c>
      <c r="J54" s="154" t="s">
        <v>1838</v>
      </c>
      <c r="K54" s="155">
        <f t="shared" si="5"/>
        <v>2000</v>
      </c>
      <c r="L54" s="155">
        <f t="shared" si="6"/>
        <v>2500</v>
      </c>
      <c r="M54" s="154">
        <f t="shared" si="0"/>
        <v>7.8</v>
      </c>
      <c r="N54" s="154">
        <f t="shared" si="1"/>
        <v>1</v>
      </c>
      <c r="O54" s="153">
        <v>3864</v>
      </c>
      <c r="P54" s="98" t="str">
        <f t="shared" si="2"/>
        <v>over</v>
      </c>
      <c r="Q54" s="153">
        <v>1</v>
      </c>
      <c r="R54" s="153"/>
      <c r="S54" s="153"/>
      <c r="T54" s="67"/>
      <c r="U54" s="68"/>
    </row>
    <row r="55" spans="1:21" s="24" customFormat="1" ht="27.75" customHeight="1" x14ac:dyDescent="0.35">
      <c r="A55" s="146" t="s">
        <v>10</v>
      </c>
      <c r="B55" s="149" t="s">
        <v>16</v>
      </c>
      <c r="C55" s="150" t="s">
        <v>61</v>
      </c>
      <c r="D55" s="149" t="s">
        <v>125</v>
      </c>
      <c r="E55" s="151" t="s">
        <v>126</v>
      </c>
      <c r="F55" s="151" t="s">
        <v>127</v>
      </c>
      <c r="G55" s="152" t="s">
        <v>128</v>
      </c>
      <c r="H55" s="153">
        <v>1490</v>
      </c>
      <c r="I55" s="153">
        <v>500</v>
      </c>
      <c r="J55" s="154" t="s">
        <v>1838</v>
      </c>
      <c r="K55" s="155">
        <f t="shared" si="5"/>
        <v>2000</v>
      </c>
      <c r="L55" s="155">
        <f t="shared" si="6"/>
        <v>2500</v>
      </c>
      <c r="M55" s="154">
        <f t="shared" si="0"/>
        <v>6.5</v>
      </c>
      <c r="N55" s="154">
        <f t="shared" si="1"/>
        <v>1</v>
      </c>
      <c r="O55" s="153">
        <v>3208</v>
      </c>
      <c r="P55" s="98" t="str">
        <f t="shared" si="2"/>
        <v>over</v>
      </c>
      <c r="Q55" s="153">
        <v>1</v>
      </c>
      <c r="R55" s="153"/>
      <c r="S55" s="153"/>
      <c r="T55" s="67"/>
      <c r="U55" s="68"/>
    </row>
    <row r="56" spans="1:21" s="24" customFormat="1" ht="27.75" customHeight="1" x14ac:dyDescent="0.35">
      <c r="A56" s="146" t="s">
        <v>10</v>
      </c>
      <c r="B56" s="149" t="s">
        <v>16</v>
      </c>
      <c r="C56" s="150" t="s">
        <v>129</v>
      </c>
      <c r="D56" s="149" t="s">
        <v>130</v>
      </c>
      <c r="E56" s="151" t="s">
        <v>131</v>
      </c>
      <c r="F56" s="151" t="s">
        <v>132</v>
      </c>
      <c r="G56" s="152" t="s">
        <v>133</v>
      </c>
      <c r="H56" s="153">
        <v>1490</v>
      </c>
      <c r="I56" s="153">
        <v>500</v>
      </c>
      <c r="J56" s="154" t="s">
        <v>1838</v>
      </c>
      <c r="K56" s="155">
        <f t="shared" si="5"/>
        <v>2000</v>
      </c>
      <c r="L56" s="155">
        <f t="shared" si="6"/>
        <v>2500</v>
      </c>
      <c r="M56" s="154">
        <f t="shared" si="0"/>
        <v>3.5</v>
      </c>
      <c r="N56" s="154">
        <f t="shared" si="1"/>
        <v>0</v>
      </c>
      <c r="O56" s="153">
        <v>1723</v>
      </c>
      <c r="P56" s="98" t="str">
        <f t="shared" si="2"/>
        <v>kritis</v>
      </c>
      <c r="Q56" s="153">
        <v>1</v>
      </c>
      <c r="R56" s="153"/>
      <c r="S56" s="153"/>
      <c r="T56" s="67"/>
      <c r="U56" s="68"/>
    </row>
    <row r="57" spans="1:21" s="24" customFormat="1" ht="27.75" customHeight="1" x14ac:dyDescent="0.35">
      <c r="A57" s="146" t="s">
        <v>10</v>
      </c>
      <c r="B57" s="149" t="s">
        <v>17</v>
      </c>
      <c r="C57" s="150" t="s">
        <v>61</v>
      </c>
      <c r="D57" s="149" t="s">
        <v>1895</v>
      </c>
      <c r="E57" s="151" t="s">
        <v>1896</v>
      </c>
      <c r="F57" s="151" t="s">
        <v>1897</v>
      </c>
      <c r="G57" s="152" t="s">
        <v>1898</v>
      </c>
      <c r="H57" s="153">
        <v>1000</v>
      </c>
      <c r="I57" s="153">
        <v>200</v>
      </c>
      <c r="J57" s="154" t="s">
        <v>1838</v>
      </c>
      <c r="K57" s="155">
        <f t="shared" si="5"/>
        <v>800</v>
      </c>
      <c r="L57" s="155">
        <f t="shared" si="6"/>
        <v>1000</v>
      </c>
      <c r="M57" s="154">
        <f t="shared" si="0"/>
        <v>17.3</v>
      </c>
      <c r="N57" s="154">
        <f t="shared" si="1"/>
        <v>1</v>
      </c>
      <c r="O57" s="153">
        <v>3450</v>
      </c>
      <c r="P57" s="98" t="str">
        <f t="shared" si="2"/>
        <v>over</v>
      </c>
      <c r="Q57" s="153">
        <v>1</v>
      </c>
      <c r="R57" s="153"/>
      <c r="S57" s="153"/>
      <c r="T57" s="67"/>
      <c r="U57" s="68"/>
    </row>
    <row r="58" spans="1:21" s="24" customFormat="1" ht="27.75" customHeight="1" x14ac:dyDescent="0.35">
      <c r="A58" s="146" t="s">
        <v>10</v>
      </c>
      <c r="B58" s="149" t="s">
        <v>17</v>
      </c>
      <c r="C58" s="150" t="s">
        <v>61</v>
      </c>
      <c r="D58" s="149" t="s">
        <v>1899</v>
      </c>
      <c r="E58" s="151" t="s">
        <v>1900</v>
      </c>
      <c r="F58" s="151" t="s">
        <v>1901</v>
      </c>
      <c r="G58" s="152" t="s">
        <v>1902</v>
      </c>
      <c r="H58" s="153">
        <v>1000</v>
      </c>
      <c r="I58" s="153">
        <v>200</v>
      </c>
      <c r="J58" s="154" t="s">
        <v>1838</v>
      </c>
      <c r="K58" s="155">
        <f t="shared" si="5"/>
        <v>800</v>
      </c>
      <c r="L58" s="155">
        <f t="shared" si="6"/>
        <v>1000</v>
      </c>
      <c r="M58" s="154">
        <f t="shared" si="0"/>
        <v>10</v>
      </c>
      <c r="N58" s="154">
        <f t="shared" si="1"/>
        <v>1</v>
      </c>
      <c r="O58" s="153">
        <v>2000</v>
      </c>
      <c r="P58" s="98" t="str">
        <f t="shared" si="2"/>
        <v>over</v>
      </c>
      <c r="Q58" s="153">
        <v>1</v>
      </c>
      <c r="R58" s="153"/>
      <c r="S58" s="153"/>
      <c r="T58" s="67"/>
      <c r="U58" s="68"/>
    </row>
    <row r="59" spans="1:21" s="24" customFormat="1" ht="27.75" customHeight="1" x14ac:dyDescent="0.35">
      <c r="A59" s="146" t="s">
        <v>10</v>
      </c>
      <c r="B59" s="149" t="s">
        <v>16</v>
      </c>
      <c r="C59" s="150" t="s">
        <v>61</v>
      </c>
      <c r="D59" s="149" t="s">
        <v>134</v>
      </c>
      <c r="E59" s="151" t="s">
        <v>135</v>
      </c>
      <c r="F59" s="151" t="s">
        <v>136</v>
      </c>
      <c r="G59" s="152" t="s">
        <v>137</v>
      </c>
      <c r="H59" s="153">
        <v>5096</v>
      </c>
      <c r="I59" s="153">
        <v>500</v>
      </c>
      <c r="J59" s="154" t="s">
        <v>1838</v>
      </c>
      <c r="K59" s="155">
        <f t="shared" si="5"/>
        <v>2000</v>
      </c>
      <c r="L59" s="155">
        <f t="shared" si="6"/>
        <v>2500</v>
      </c>
      <c r="M59" s="154">
        <f t="shared" si="0"/>
        <v>7.3999999999999995</v>
      </c>
      <c r="N59" s="154">
        <f t="shared" si="1"/>
        <v>1</v>
      </c>
      <c r="O59" s="153">
        <v>3696</v>
      </c>
      <c r="P59" s="98" t="str">
        <f t="shared" si="2"/>
        <v>over</v>
      </c>
      <c r="Q59" s="153">
        <v>1</v>
      </c>
      <c r="R59" s="153"/>
      <c r="S59" s="153"/>
      <c r="T59" s="67"/>
      <c r="U59" s="68"/>
    </row>
    <row r="60" spans="1:21" s="24" customFormat="1" ht="27.75" customHeight="1" x14ac:dyDescent="0.35">
      <c r="A60" s="146" t="s">
        <v>10</v>
      </c>
      <c r="B60" s="149" t="s">
        <v>16</v>
      </c>
      <c r="C60" s="150" t="s">
        <v>61</v>
      </c>
      <c r="D60" s="149" t="s">
        <v>138</v>
      </c>
      <c r="E60" s="151">
        <v>0</v>
      </c>
      <c r="F60" s="151" t="s">
        <v>139</v>
      </c>
      <c r="G60" s="152" t="s">
        <v>140</v>
      </c>
      <c r="H60" s="153">
        <v>2548</v>
      </c>
      <c r="I60" s="153">
        <v>500</v>
      </c>
      <c r="J60" s="154" t="s">
        <v>1838</v>
      </c>
      <c r="K60" s="155">
        <f t="shared" si="5"/>
        <v>2000</v>
      </c>
      <c r="L60" s="155">
        <f t="shared" si="6"/>
        <v>2500</v>
      </c>
      <c r="M60" s="154">
        <f t="shared" si="0"/>
        <v>1.9000000000000001</v>
      </c>
      <c r="N60" s="154">
        <f t="shared" si="1"/>
        <v>0</v>
      </c>
      <c r="O60" s="153">
        <v>930</v>
      </c>
      <c r="P60" s="98" t="str">
        <f t="shared" si="2"/>
        <v>kritis</v>
      </c>
      <c r="Q60" s="153">
        <v>1</v>
      </c>
      <c r="R60" s="153"/>
      <c r="S60" s="153"/>
      <c r="T60" s="67"/>
      <c r="U60" s="68"/>
    </row>
    <row r="61" spans="1:21" s="24" customFormat="1" ht="27.75" customHeight="1" x14ac:dyDescent="0.35">
      <c r="A61" s="146" t="s">
        <v>10</v>
      </c>
      <c r="B61" s="149" t="s">
        <v>17</v>
      </c>
      <c r="C61" s="150" t="s">
        <v>129</v>
      </c>
      <c r="D61" s="149" t="s">
        <v>141</v>
      </c>
      <c r="E61" s="151" t="s">
        <v>142</v>
      </c>
      <c r="F61" s="151" t="s">
        <v>143</v>
      </c>
      <c r="G61" s="152" t="s">
        <v>144</v>
      </c>
      <c r="H61" s="153">
        <v>6750</v>
      </c>
      <c r="I61" s="153">
        <v>500</v>
      </c>
      <c r="J61" s="154" t="s">
        <v>1838</v>
      </c>
      <c r="K61" s="155">
        <f t="shared" si="5"/>
        <v>2000</v>
      </c>
      <c r="L61" s="155">
        <f t="shared" si="6"/>
        <v>2500</v>
      </c>
      <c r="M61" s="154">
        <f t="shared" si="0"/>
        <v>0.79999999999999993</v>
      </c>
      <c r="N61" s="154">
        <f t="shared" si="1"/>
        <v>0</v>
      </c>
      <c r="O61" s="153">
        <v>386</v>
      </c>
      <c r="P61" s="98" t="str">
        <f t="shared" si="2"/>
        <v>kritis</v>
      </c>
      <c r="Q61" s="153">
        <v>1</v>
      </c>
      <c r="R61" s="153"/>
      <c r="S61" s="153"/>
      <c r="T61" s="67"/>
      <c r="U61" s="68"/>
    </row>
    <row r="62" spans="1:21" s="24" customFormat="1" ht="27.75" customHeight="1" x14ac:dyDescent="0.35">
      <c r="A62" s="146" t="s">
        <v>10</v>
      </c>
      <c r="B62" s="149" t="s">
        <v>16</v>
      </c>
      <c r="C62" s="150" t="s">
        <v>61</v>
      </c>
      <c r="D62" s="149" t="s">
        <v>145</v>
      </c>
      <c r="E62" s="151" t="s">
        <v>146</v>
      </c>
      <c r="F62" s="151" t="s">
        <v>147</v>
      </c>
      <c r="G62" s="152" t="s">
        <v>148</v>
      </c>
      <c r="H62" s="153">
        <v>6750</v>
      </c>
      <c r="I62" s="153">
        <v>1000</v>
      </c>
      <c r="J62" s="154" t="s">
        <v>1838</v>
      </c>
      <c r="K62" s="155">
        <f t="shared" si="5"/>
        <v>4000</v>
      </c>
      <c r="L62" s="155">
        <f t="shared" si="6"/>
        <v>5000</v>
      </c>
      <c r="M62" s="154">
        <f t="shared" si="0"/>
        <v>6.5</v>
      </c>
      <c r="N62" s="154">
        <f t="shared" si="1"/>
        <v>1</v>
      </c>
      <c r="O62" s="153">
        <v>6438</v>
      </c>
      <c r="P62" s="98" t="str">
        <f t="shared" si="2"/>
        <v>over</v>
      </c>
      <c r="Q62" s="153">
        <v>1</v>
      </c>
      <c r="R62" s="153"/>
      <c r="S62" s="153"/>
      <c r="T62" s="67"/>
      <c r="U62" s="68"/>
    </row>
    <row r="63" spans="1:21" s="24" customFormat="1" ht="27.75" customHeight="1" x14ac:dyDescent="0.35">
      <c r="A63" s="146" t="s">
        <v>10</v>
      </c>
      <c r="B63" s="149" t="s">
        <v>17</v>
      </c>
      <c r="C63" s="150" t="s">
        <v>61</v>
      </c>
      <c r="D63" s="149" t="s">
        <v>1903</v>
      </c>
      <c r="E63" s="151">
        <v>0</v>
      </c>
      <c r="F63" s="151" t="s">
        <v>1904</v>
      </c>
      <c r="G63" s="152" t="s">
        <v>1905</v>
      </c>
      <c r="H63" s="153">
        <v>1000</v>
      </c>
      <c r="I63" s="153">
        <v>200</v>
      </c>
      <c r="J63" s="154" t="s">
        <v>1838</v>
      </c>
      <c r="K63" s="155">
        <f t="shared" si="5"/>
        <v>800</v>
      </c>
      <c r="L63" s="155">
        <f t="shared" si="6"/>
        <v>1000</v>
      </c>
      <c r="M63" s="154">
        <f t="shared" si="0"/>
        <v>9</v>
      </c>
      <c r="N63" s="154">
        <f t="shared" si="1"/>
        <v>1</v>
      </c>
      <c r="O63" s="153">
        <v>1799</v>
      </c>
      <c r="P63" s="98" t="str">
        <f t="shared" si="2"/>
        <v>over</v>
      </c>
      <c r="Q63" s="153">
        <v>1</v>
      </c>
      <c r="R63" s="153"/>
      <c r="S63" s="153"/>
      <c r="T63" s="67"/>
      <c r="U63" s="68"/>
    </row>
    <row r="64" spans="1:21" s="24" customFormat="1" ht="27.75" customHeight="1" x14ac:dyDescent="0.35">
      <c r="A64" s="146" t="s">
        <v>10</v>
      </c>
      <c r="B64" s="149" t="s">
        <v>16</v>
      </c>
      <c r="C64" s="150" t="s">
        <v>61</v>
      </c>
      <c r="D64" s="149" t="s">
        <v>2896</v>
      </c>
      <c r="E64" s="151" t="s">
        <v>149</v>
      </c>
      <c r="F64" s="151" t="s">
        <v>150</v>
      </c>
      <c r="G64" s="152" t="s">
        <v>151</v>
      </c>
      <c r="H64" s="153">
        <v>8700</v>
      </c>
      <c r="I64" s="153">
        <v>1000</v>
      </c>
      <c r="J64" s="154" t="s">
        <v>1838</v>
      </c>
      <c r="K64" s="155">
        <f t="shared" si="5"/>
        <v>4000</v>
      </c>
      <c r="L64" s="155">
        <f t="shared" si="6"/>
        <v>5000</v>
      </c>
      <c r="M64" s="154">
        <f t="shared" si="0"/>
        <v>0</v>
      </c>
      <c r="N64" s="154">
        <f t="shared" si="1"/>
        <v>0</v>
      </c>
      <c r="O64" s="153">
        <v>0</v>
      </c>
      <c r="P64" s="98" t="str">
        <f t="shared" si="2"/>
        <v>kritis</v>
      </c>
      <c r="Q64" s="153">
        <v>1</v>
      </c>
      <c r="R64" s="153"/>
      <c r="S64" s="153"/>
      <c r="T64" s="67"/>
      <c r="U64" s="68"/>
    </row>
    <row r="65" spans="1:21" s="24" customFormat="1" ht="27.75" customHeight="1" x14ac:dyDescent="0.35">
      <c r="A65" s="146" t="s">
        <v>10</v>
      </c>
      <c r="B65" s="149" t="s">
        <v>16</v>
      </c>
      <c r="C65" s="150" t="s">
        <v>61</v>
      </c>
      <c r="D65" s="149" t="s">
        <v>152</v>
      </c>
      <c r="E65" s="151">
        <v>0</v>
      </c>
      <c r="F65" s="151" t="s">
        <v>153</v>
      </c>
      <c r="G65" s="152" t="s">
        <v>154</v>
      </c>
      <c r="H65" s="153">
        <v>1490</v>
      </c>
      <c r="I65" s="153">
        <v>500</v>
      </c>
      <c r="J65" s="154" t="s">
        <v>1838</v>
      </c>
      <c r="K65" s="155">
        <f t="shared" si="5"/>
        <v>2000</v>
      </c>
      <c r="L65" s="155">
        <f t="shared" si="6"/>
        <v>2500</v>
      </c>
      <c r="M65" s="154">
        <f t="shared" si="0"/>
        <v>0.7</v>
      </c>
      <c r="N65" s="154">
        <f t="shared" si="1"/>
        <v>0</v>
      </c>
      <c r="O65" s="153">
        <v>321</v>
      </c>
      <c r="P65" s="98" t="str">
        <f t="shared" si="2"/>
        <v>kritis</v>
      </c>
      <c r="Q65" s="153">
        <v>1</v>
      </c>
      <c r="R65" s="153"/>
      <c r="S65" s="153"/>
      <c r="T65" s="67"/>
      <c r="U65" s="68"/>
    </row>
    <row r="66" spans="1:21" s="24" customFormat="1" ht="27.75" customHeight="1" x14ac:dyDescent="0.35">
      <c r="A66" s="146" t="s">
        <v>10</v>
      </c>
      <c r="B66" s="149" t="s">
        <v>16</v>
      </c>
      <c r="C66" s="150" t="s">
        <v>61</v>
      </c>
      <c r="D66" s="149" t="s">
        <v>155</v>
      </c>
      <c r="E66" s="151">
        <v>0</v>
      </c>
      <c r="F66" s="151" t="s">
        <v>156</v>
      </c>
      <c r="G66" s="152" t="s">
        <v>157</v>
      </c>
      <c r="H66" s="153">
        <v>1490</v>
      </c>
      <c r="I66" s="153">
        <v>500</v>
      </c>
      <c r="J66" s="154" t="s">
        <v>1838</v>
      </c>
      <c r="K66" s="155">
        <f t="shared" si="5"/>
        <v>2000</v>
      </c>
      <c r="L66" s="155">
        <f t="shared" si="6"/>
        <v>2500</v>
      </c>
      <c r="M66" s="154">
        <f t="shared" si="0"/>
        <v>10.799999999999999</v>
      </c>
      <c r="N66" s="154">
        <f t="shared" si="1"/>
        <v>1</v>
      </c>
      <c r="O66" s="153">
        <v>5360</v>
      </c>
      <c r="P66" s="98" t="str">
        <f t="shared" si="2"/>
        <v>over</v>
      </c>
      <c r="Q66" s="153">
        <v>1</v>
      </c>
      <c r="R66" s="153"/>
      <c r="S66" s="153"/>
      <c r="T66" s="67"/>
      <c r="U66" s="68"/>
    </row>
    <row r="67" spans="1:21" s="24" customFormat="1" ht="27.75" customHeight="1" x14ac:dyDescent="0.35">
      <c r="A67" s="146" t="s">
        <v>10</v>
      </c>
      <c r="B67" s="149" t="s">
        <v>17</v>
      </c>
      <c r="C67" s="150" t="s">
        <v>92</v>
      </c>
      <c r="D67" s="149" t="s">
        <v>2598</v>
      </c>
      <c r="E67" s="151" t="s">
        <v>158</v>
      </c>
      <c r="F67" s="151" t="s">
        <v>159</v>
      </c>
      <c r="G67" s="152" t="s">
        <v>160</v>
      </c>
      <c r="H67" s="153">
        <v>83115</v>
      </c>
      <c r="I67" s="153">
        <v>4000</v>
      </c>
      <c r="J67" s="154" t="s">
        <v>1844</v>
      </c>
      <c r="K67" s="155">
        <f>+I67*2</f>
        <v>8000</v>
      </c>
      <c r="L67" s="155">
        <f>+I67*3</f>
        <v>12000</v>
      </c>
      <c r="M67" s="154">
        <f t="shared" si="0"/>
        <v>1.5</v>
      </c>
      <c r="N67" s="154">
        <f t="shared" si="1"/>
        <v>0</v>
      </c>
      <c r="O67" s="153">
        <v>5920</v>
      </c>
      <c r="P67" s="98" t="str">
        <f t="shared" si="2"/>
        <v>kritis</v>
      </c>
      <c r="Q67" s="153">
        <v>1</v>
      </c>
      <c r="R67" s="153"/>
      <c r="S67" s="153"/>
      <c r="T67" s="67"/>
      <c r="U67" s="68"/>
    </row>
    <row r="68" spans="1:21" s="24" customFormat="1" ht="27.75" customHeight="1" x14ac:dyDescent="0.35">
      <c r="A68" s="146" t="s">
        <v>10</v>
      </c>
      <c r="B68" s="149" t="s">
        <v>17</v>
      </c>
      <c r="C68" s="150" t="s">
        <v>61</v>
      </c>
      <c r="D68" s="149" t="s">
        <v>161</v>
      </c>
      <c r="E68" s="151" t="s">
        <v>162</v>
      </c>
      <c r="F68" s="151" t="s">
        <v>163</v>
      </c>
      <c r="G68" s="152" t="s">
        <v>164</v>
      </c>
      <c r="H68" s="153">
        <v>6750</v>
      </c>
      <c r="I68" s="153">
        <v>500</v>
      </c>
      <c r="J68" s="154" t="s">
        <v>1838</v>
      </c>
      <c r="K68" s="155">
        <f>+I68*4</f>
        <v>2000</v>
      </c>
      <c r="L68" s="155">
        <f>+I68*5</f>
        <v>2500</v>
      </c>
      <c r="M68" s="154">
        <f t="shared" si="0"/>
        <v>3.6</v>
      </c>
      <c r="N68" s="154">
        <f t="shared" si="1"/>
        <v>0</v>
      </c>
      <c r="O68" s="153">
        <v>1781</v>
      </c>
      <c r="P68" s="98" t="str">
        <f t="shared" si="2"/>
        <v>kritis</v>
      </c>
      <c r="Q68" s="153">
        <v>1</v>
      </c>
      <c r="R68" s="153"/>
      <c r="S68" s="153"/>
      <c r="T68" s="67"/>
      <c r="U68" s="68"/>
    </row>
    <row r="69" spans="1:21" s="24" customFormat="1" ht="27.75" customHeight="1" x14ac:dyDescent="0.35">
      <c r="A69" s="146" t="s">
        <v>10</v>
      </c>
      <c r="B69" s="149" t="s">
        <v>17</v>
      </c>
      <c r="C69" s="150" t="s">
        <v>61</v>
      </c>
      <c r="D69" s="149" t="s">
        <v>165</v>
      </c>
      <c r="E69" s="151" t="s">
        <v>166</v>
      </c>
      <c r="F69" s="151" t="s">
        <v>167</v>
      </c>
      <c r="G69" s="152" t="s">
        <v>168</v>
      </c>
      <c r="H69" s="153">
        <v>6750</v>
      </c>
      <c r="I69" s="153">
        <v>500</v>
      </c>
      <c r="J69" s="154" t="s">
        <v>1838</v>
      </c>
      <c r="K69" s="155">
        <f>+I69*4</f>
        <v>2000</v>
      </c>
      <c r="L69" s="155">
        <f>+I69*5</f>
        <v>2500</v>
      </c>
      <c r="M69" s="154">
        <f t="shared" si="0"/>
        <v>4.6999999999999993</v>
      </c>
      <c r="N69" s="154">
        <f t="shared" si="1"/>
        <v>0</v>
      </c>
      <c r="O69" s="153">
        <v>2328</v>
      </c>
      <c r="P69" s="98" t="str">
        <f t="shared" si="2"/>
        <v>aman</v>
      </c>
      <c r="Q69" s="153">
        <v>1</v>
      </c>
      <c r="R69" s="153"/>
      <c r="S69" s="153"/>
      <c r="T69" s="67"/>
      <c r="U69" s="68"/>
    </row>
    <row r="70" spans="1:21" s="24" customFormat="1" ht="27.75" customHeight="1" x14ac:dyDescent="0.35">
      <c r="A70" s="146" t="s">
        <v>10</v>
      </c>
      <c r="B70" s="149" t="s">
        <v>17</v>
      </c>
      <c r="C70" s="150" t="s">
        <v>92</v>
      </c>
      <c r="D70" s="149" t="s">
        <v>169</v>
      </c>
      <c r="E70" s="151" t="s">
        <v>170</v>
      </c>
      <c r="F70" s="151" t="s">
        <v>171</v>
      </c>
      <c r="G70" s="152" t="s">
        <v>172</v>
      </c>
      <c r="H70" s="153">
        <v>31350</v>
      </c>
      <c r="I70" s="153">
        <v>1000</v>
      </c>
      <c r="J70" s="154" t="s">
        <v>1844</v>
      </c>
      <c r="K70" s="155">
        <f>+I70*2</f>
        <v>2000</v>
      </c>
      <c r="L70" s="155">
        <f>+I70*3</f>
        <v>3000</v>
      </c>
      <c r="M70" s="154">
        <f t="shared" si="0"/>
        <v>8.4</v>
      </c>
      <c r="N70" s="154">
        <f t="shared" si="1"/>
        <v>1</v>
      </c>
      <c r="O70" s="153">
        <v>8400</v>
      </c>
      <c r="P70" s="98" t="str">
        <f t="shared" si="2"/>
        <v>over</v>
      </c>
      <c r="Q70" s="153">
        <v>1</v>
      </c>
      <c r="R70" s="153"/>
      <c r="S70" s="153"/>
      <c r="T70" s="67"/>
      <c r="U70" s="68"/>
    </row>
    <row r="71" spans="1:21" s="24" customFormat="1" ht="27.75" customHeight="1" x14ac:dyDescent="0.35">
      <c r="A71" s="146" t="s">
        <v>10</v>
      </c>
      <c r="B71" s="149" t="s">
        <v>17</v>
      </c>
      <c r="C71" s="150" t="s">
        <v>92</v>
      </c>
      <c r="D71" s="149" t="s">
        <v>173</v>
      </c>
      <c r="E71" s="151" t="s">
        <v>174</v>
      </c>
      <c r="F71" s="151" t="s">
        <v>175</v>
      </c>
      <c r="G71" s="152" t="s">
        <v>176</v>
      </c>
      <c r="H71" s="153">
        <v>116390</v>
      </c>
      <c r="I71" s="153">
        <v>5400</v>
      </c>
      <c r="J71" s="154" t="s">
        <v>1844</v>
      </c>
      <c r="K71" s="155">
        <f>+I71*2</f>
        <v>10800</v>
      </c>
      <c r="L71" s="155">
        <f>+I71*3</f>
        <v>16200</v>
      </c>
      <c r="M71" s="154">
        <f t="shared" si="0"/>
        <v>3</v>
      </c>
      <c r="N71" s="154">
        <f t="shared" si="1"/>
        <v>1</v>
      </c>
      <c r="O71" s="153">
        <v>16000</v>
      </c>
      <c r="P71" s="98" t="str">
        <f t="shared" si="2"/>
        <v>aman</v>
      </c>
      <c r="Q71" s="153">
        <v>1</v>
      </c>
      <c r="R71" s="153"/>
      <c r="S71" s="153"/>
      <c r="T71" s="67"/>
      <c r="U71" s="68"/>
    </row>
    <row r="72" spans="1:21" s="24" customFormat="1" ht="27.75" customHeight="1" x14ac:dyDescent="0.35">
      <c r="A72" s="146" t="s">
        <v>10</v>
      </c>
      <c r="B72" s="149" t="s">
        <v>17</v>
      </c>
      <c r="C72" s="150" t="s">
        <v>61</v>
      </c>
      <c r="D72" s="149" t="s">
        <v>1906</v>
      </c>
      <c r="E72" s="151" t="s">
        <v>1907</v>
      </c>
      <c r="F72" s="151" t="s">
        <v>1908</v>
      </c>
      <c r="G72" s="152" t="s">
        <v>1909</v>
      </c>
      <c r="H72" s="153">
        <v>1000</v>
      </c>
      <c r="I72" s="153">
        <v>200</v>
      </c>
      <c r="J72" s="154" t="s">
        <v>1838</v>
      </c>
      <c r="K72" s="155">
        <f>+I72*4</f>
        <v>800</v>
      </c>
      <c r="L72" s="155">
        <f>+I72*5</f>
        <v>1000</v>
      </c>
      <c r="M72" s="154">
        <f t="shared" si="0"/>
        <v>20.5</v>
      </c>
      <c r="N72" s="154">
        <f t="shared" si="1"/>
        <v>1</v>
      </c>
      <c r="O72" s="153">
        <v>4099</v>
      </c>
      <c r="P72" s="98" t="str">
        <f t="shared" si="2"/>
        <v>over</v>
      </c>
      <c r="Q72" s="153">
        <v>1</v>
      </c>
      <c r="R72" s="153"/>
      <c r="S72" s="153"/>
      <c r="T72" s="67"/>
      <c r="U72" s="68"/>
    </row>
    <row r="73" spans="1:21" s="24" customFormat="1" ht="27.75" customHeight="1" x14ac:dyDescent="0.35">
      <c r="A73" s="146" t="s">
        <v>10</v>
      </c>
      <c r="B73" s="149" t="s">
        <v>16</v>
      </c>
      <c r="C73" s="150" t="s">
        <v>61</v>
      </c>
      <c r="D73" s="149" t="s">
        <v>177</v>
      </c>
      <c r="E73" s="151" t="s">
        <v>178</v>
      </c>
      <c r="F73" s="151" t="s">
        <v>179</v>
      </c>
      <c r="G73" s="152" t="s">
        <v>2897</v>
      </c>
      <c r="H73" s="153">
        <v>6750</v>
      </c>
      <c r="I73" s="153">
        <v>1000</v>
      </c>
      <c r="J73" s="154" t="s">
        <v>1838</v>
      </c>
      <c r="K73" s="155">
        <f>+I73*4</f>
        <v>4000</v>
      </c>
      <c r="L73" s="155">
        <f>+I73*5</f>
        <v>5000</v>
      </c>
      <c r="M73" s="154">
        <f t="shared" si="0"/>
        <v>1.2000000000000002</v>
      </c>
      <c r="N73" s="154">
        <f t="shared" si="1"/>
        <v>0</v>
      </c>
      <c r="O73" s="153">
        <v>1135</v>
      </c>
      <c r="P73" s="98" t="str">
        <f t="shared" si="2"/>
        <v>kritis</v>
      </c>
      <c r="Q73" s="153">
        <v>1</v>
      </c>
      <c r="R73" s="153"/>
      <c r="S73" s="153"/>
      <c r="T73" s="67"/>
      <c r="U73" s="68"/>
    </row>
    <row r="74" spans="1:21" s="24" customFormat="1" ht="27.75" customHeight="1" x14ac:dyDescent="0.35">
      <c r="A74" s="146" t="s">
        <v>10</v>
      </c>
      <c r="B74" s="149" t="s">
        <v>16</v>
      </c>
      <c r="C74" s="150" t="s">
        <v>61</v>
      </c>
      <c r="D74" s="149" t="s">
        <v>181</v>
      </c>
      <c r="E74" s="151" t="s">
        <v>182</v>
      </c>
      <c r="F74" s="151" t="s">
        <v>183</v>
      </c>
      <c r="G74" s="152" t="s">
        <v>184</v>
      </c>
      <c r="H74" s="153">
        <v>13850</v>
      </c>
      <c r="I74" s="153">
        <v>1000</v>
      </c>
      <c r="J74" s="154" t="s">
        <v>1845</v>
      </c>
      <c r="K74" s="155">
        <f>+I74*3</f>
        <v>3000</v>
      </c>
      <c r="L74" s="155">
        <f>+I74*4</f>
        <v>4000</v>
      </c>
      <c r="M74" s="154">
        <f t="shared" si="0"/>
        <v>1.5</v>
      </c>
      <c r="N74" s="154">
        <f t="shared" si="1"/>
        <v>0</v>
      </c>
      <c r="O74" s="153">
        <v>1450</v>
      </c>
      <c r="P74" s="98" t="str">
        <f t="shared" si="2"/>
        <v>kritis</v>
      </c>
      <c r="Q74" s="153">
        <v>1</v>
      </c>
      <c r="R74" s="153"/>
      <c r="S74" s="153"/>
      <c r="T74" s="67"/>
      <c r="U74" s="68"/>
    </row>
    <row r="75" spans="1:21" s="24" customFormat="1" ht="27.75" customHeight="1" x14ac:dyDescent="0.35">
      <c r="A75" s="146" t="s">
        <v>10</v>
      </c>
      <c r="B75" s="149" t="s">
        <v>16</v>
      </c>
      <c r="C75" s="150" t="s">
        <v>61</v>
      </c>
      <c r="D75" s="149" t="s">
        <v>185</v>
      </c>
      <c r="E75" s="151" t="s">
        <v>186</v>
      </c>
      <c r="F75" s="151" t="s">
        <v>187</v>
      </c>
      <c r="G75" s="152" t="s">
        <v>188</v>
      </c>
      <c r="H75" s="153">
        <v>13850</v>
      </c>
      <c r="I75" s="153">
        <v>1000</v>
      </c>
      <c r="J75" s="154" t="s">
        <v>1845</v>
      </c>
      <c r="K75" s="155">
        <f>+I75*3</f>
        <v>3000</v>
      </c>
      <c r="L75" s="155">
        <f>+I75*4</f>
        <v>4000</v>
      </c>
      <c r="M75" s="154">
        <f t="shared" ref="M75:M138" si="7">+ROUNDUP(O75/I75,1)</f>
        <v>3.3000000000000003</v>
      </c>
      <c r="N75" s="154">
        <f t="shared" ref="N75:N138" si="8">IF(AND(J75="FAST",M75&gt;=2),1,IF(AND(J75="MEDIUM",M75&gt;=3),1,IF(AND(J75="SLOW",M75&gt;=5),1,0)))</f>
        <v>1</v>
      </c>
      <c r="O75" s="153">
        <v>3210</v>
      </c>
      <c r="P75" s="98" t="str">
        <f t="shared" ref="P75:P138" si="9">IF(O75&lt;K75,"kritis",IF(O75&lt;L75,"aman","over"))</f>
        <v>aman</v>
      </c>
      <c r="Q75" s="153">
        <v>1</v>
      </c>
      <c r="R75" s="153"/>
      <c r="S75" s="153"/>
      <c r="T75" s="67"/>
      <c r="U75" s="68"/>
    </row>
    <row r="76" spans="1:21" s="24" customFormat="1" ht="27.75" customHeight="1" x14ac:dyDescent="0.35">
      <c r="A76" s="146" t="s">
        <v>10</v>
      </c>
      <c r="B76" s="149" t="s">
        <v>11</v>
      </c>
      <c r="C76" s="150" t="s">
        <v>12</v>
      </c>
      <c r="D76" s="149" t="s">
        <v>1910</v>
      </c>
      <c r="E76" s="151" t="s">
        <v>1911</v>
      </c>
      <c r="F76" s="151" t="s">
        <v>1912</v>
      </c>
      <c r="G76" s="152" t="s">
        <v>1913</v>
      </c>
      <c r="H76" s="153"/>
      <c r="I76" s="153"/>
      <c r="J76" s="154"/>
      <c r="K76" s="155"/>
      <c r="L76" s="155"/>
      <c r="M76" s="154" t="e">
        <f t="shared" si="7"/>
        <v>#DIV/0!</v>
      </c>
      <c r="N76" s="154" t="e">
        <f t="shared" si="8"/>
        <v>#DIV/0!</v>
      </c>
      <c r="O76" s="153">
        <v>0</v>
      </c>
      <c r="P76" s="98" t="str">
        <f t="shared" si="9"/>
        <v>over</v>
      </c>
      <c r="Q76" s="153"/>
      <c r="R76" s="153"/>
      <c r="S76" s="153"/>
      <c r="T76" s="67"/>
      <c r="U76" s="68"/>
    </row>
    <row r="77" spans="1:21" s="24" customFormat="1" ht="27.75" customHeight="1" x14ac:dyDescent="0.35">
      <c r="A77" s="146" t="s">
        <v>10</v>
      </c>
      <c r="B77" s="149" t="s">
        <v>11</v>
      </c>
      <c r="C77" s="150" t="s">
        <v>61</v>
      </c>
      <c r="D77" s="149" t="s">
        <v>2648</v>
      </c>
      <c r="E77" s="151" t="s">
        <v>189</v>
      </c>
      <c r="F77" s="151" t="s">
        <v>190</v>
      </c>
      <c r="G77" s="152" t="s">
        <v>191</v>
      </c>
      <c r="H77" s="153">
        <v>1260</v>
      </c>
      <c r="I77" s="153">
        <v>800</v>
      </c>
      <c r="J77" s="154" t="s">
        <v>1838</v>
      </c>
      <c r="K77" s="155">
        <f>+I77*4</f>
        <v>3200</v>
      </c>
      <c r="L77" s="155">
        <f>+I77*5</f>
        <v>4000</v>
      </c>
      <c r="M77" s="154">
        <f t="shared" si="7"/>
        <v>0</v>
      </c>
      <c r="N77" s="154">
        <f t="shared" si="8"/>
        <v>0</v>
      </c>
      <c r="O77" s="153">
        <v>0</v>
      </c>
      <c r="P77" s="98" t="str">
        <f t="shared" si="9"/>
        <v>kritis</v>
      </c>
      <c r="Q77" s="153">
        <v>1</v>
      </c>
      <c r="R77" s="153"/>
      <c r="S77" s="153"/>
      <c r="T77" s="67"/>
      <c r="U77" s="68"/>
    </row>
    <row r="78" spans="1:21" s="24" customFormat="1" ht="27.75" customHeight="1" x14ac:dyDescent="0.35">
      <c r="A78" s="146" t="s">
        <v>10</v>
      </c>
      <c r="B78" s="149" t="s">
        <v>11</v>
      </c>
      <c r="C78" s="150" t="s">
        <v>61</v>
      </c>
      <c r="D78" s="149" t="s">
        <v>2649</v>
      </c>
      <c r="E78" s="151" t="s">
        <v>192</v>
      </c>
      <c r="F78" s="151" t="s">
        <v>193</v>
      </c>
      <c r="G78" s="152" t="s">
        <v>194</v>
      </c>
      <c r="H78" s="153">
        <v>100</v>
      </c>
      <c r="I78" s="153">
        <v>100</v>
      </c>
      <c r="J78" s="154" t="s">
        <v>1838</v>
      </c>
      <c r="K78" s="155">
        <f>+I78*4</f>
        <v>400</v>
      </c>
      <c r="L78" s="155">
        <f>+I78*5</f>
        <v>500</v>
      </c>
      <c r="M78" s="154">
        <f t="shared" si="7"/>
        <v>32.200000000000003</v>
      </c>
      <c r="N78" s="154">
        <f t="shared" si="8"/>
        <v>1</v>
      </c>
      <c r="O78" s="153">
        <v>3218</v>
      </c>
      <c r="P78" s="98" t="str">
        <f t="shared" si="9"/>
        <v>over</v>
      </c>
      <c r="Q78" s="153">
        <v>1</v>
      </c>
      <c r="R78" s="153"/>
      <c r="S78" s="153"/>
      <c r="T78" s="67"/>
      <c r="U78" s="68"/>
    </row>
    <row r="79" spans="1:21" s="24" customFormat="1" ht="27.75" customHeight="1" x14ac:dyDescent="0.35">
      <c r="A79" s="146" t="s">
        <v>10</v>
      </c>
      <c r="B79" s="149" t="s">
        <v>11</v>
      </c>
      <c r="C79" s="150" t="s">
        <v>12</v>
      </c>
      <c r="D79" s="149" t="s">
        <v>195</v>
      </c>
      <c r="E79" s="151" t="s">
        <v>196</v>
      </c>
      <c r="F79" s="151" t="s">
        <v>197</v>
      </c>
      <c r="G79" s="152" t="s">
        <v>198</v>
      </c>
      <c r="H79" s="153">
        <v>130</v>
      </c>
      <c r="I79" s="153">
        <v>100</v>
      </c>
      <c r="J79" s="154" t="s">
        <v>1838</v>
      </c>
      <c r="K79" s="155">
        <f>+I79*4</f>
        <v>400</v>
      </c>
      <c r="L79" s="155">
        <f>+I79*5</f>
        <v>500</v>
      </c>
      <c r="M79" s="154">
        <f t="shared" si="7"/>
        <v>0</v>
      </c>
      <c r="N79" s="154">
        <f t="shared" si="8"/>
        <v>0</v>
      </c>
      <c r="O79" s="153">
        <v>0</v>
      </c>
      <c r="P79" s="98" t="str">
        <f t="shared" si="9"/>
        <v>kritis</v>
      </c>
      <c r="Q79" s="153">
        <v>1</v>
      </c>
      <c r="R79" s="153"/>
      <c r="S79" s="153"/>
      <c r="T79" s="67"/>
      <c r="U79" s="68"/>
    </row>
    <row r="80" spans="1:21" s="24" customFormat="1" ht="27.75" customHeight="1" x14ac:dyDescent="0.35">
      <c r="A80" s="146" t="s">
        <v>10</v>
      </c>
      <c r="B80" s="149" t="s">
        <v>11</v>
      </c>
      <c r="C80" s="150" t="s">
        <v>92</v>
      </c>
      <c r="D80" s="149" t="s">
        <v>2599</v>
      </c>
      <c r="E80" s="151" t="s">
        <v>199</v>
      </c>
      <c r="F80" s="151" t="s">
        <v>200</v>
      </c>
      <c r="G80" s="152" t="s">
        <v>201</v>
      </c>
      <c r="H80" s="153">
        <v>168000</v>
      </c>
      <c r="I80" s="153">
        <v>10000</v>
      </c>
      <c r="J80" s="154" t="s">
        <v>1844</v>
      </c>
      <c r="K80" s="155">
        <f>+I80*2</f>
        <v>20000</v>
      </c>
      <c r="L80" s="155">
        <f>+I80*3</f>
        <v>30000</v>
      </c>
      <c r="M80" s="154">
        <f t="shared" si="7"/>
        <v>3.2</v>
      </c>
      <c r="N80" s="154">
        <f t="shared" si="8"/>
        <v>1</v>
      </c>
      <c r="O80" s="153">
        <v>31800</v>
      </c>
      <c r="P80" s="98" t="str">
        <f t="shared" si="9"/>
        <v>over</v>
      </c>
      <c r="Q80" s="153">
        <v>1</v>
      </c>
      <c r="R80" s="153"/>
      <c r="S80" s="153"/>
      <c r="T80" s="67"/>
      <c r="U80" s="68"/>
    </row>
    <row r="81" spans="1:21" s="24" customFormat="1" ht="27.75" customHeight="1" x14ac:dyDescent="0.35">
      <c r="A81" s="146" t="s">
        <v>10</v>
      </c>
      <c r="B81" s="149" t="s">
        <v>11</v>
      </c>
      <c r="C81" s="150" t="s">
        <v>92</v>
      </c>
      <c r="D81" s="149" t="s">
        <v>2600</v>
      </c>
      <c r="E81" s="151" t="s">
        <v>202</v>
      </c>
      <c r="F81" s="151" t="s">
        <v>203</v>
      </c>
      <c r="G81" s="152" t="s">
        <v>204</v>
      </c>
      <c r="H81" s="153">
        <v>50800</v>
      </c>
      <c r="I81" s="153">
        <v>5000</v>
      </c>
      <c r="J81" s="154" t="s">
        <v>1844</v>
      </c>
      <c r="K81" s="155">
        <f>+I81*2</f>
        <v>10000</v>
      </c>
      <c r="L81" s="155">
        <f>+I81*3</f>
        <v>15000</v>
      </c>
      <c r="M81" s="154">
        <f t="shared" si="7"/>
        <v>1</v>
      </c>
      <c r="N81" s="154">
        <f t="shared" si="8"/>
        <v>0</v>
      </c>
      <c r="O81" s="153">
        <v>4547</v>
      </c>
      <c r="P81" s="98" t="str">
        <f t="shared" si="9"/>
        <v>kritis</v>
      </c>
      <c r="Q81" s="153">
        <v>1</v>
      </c>
      <c r="R81" s="153"/>
      <c r="S81" s="153"/>
      <c r="T81" s="67"/>
      <c r="U81" s="68"/>
    </row>
    <row r="82" spans="1:21" s="24" customFormat="1" ht="27.75" customHeight="1" x14ac:dyDescent="0.35">
      <c r="A82" s="146" t="s">
        <v>10</v>
      </c>
      <c r="B82" s="149" t="s">
        <v>17</v>
      </c>
      <c r="C82" s="150" t="s">
        <v>31</v>
      </c>
      <c r="D82" s="149" t="s">
        <v>2623</v>
      </c>
      <c r="E82" s="151" t="s">
        <v>1914</v>
      </c>
      <c r="F82" s="151" t="s">
        <v>1915</v>
      </c>
      <c r="G82" s="152" t="s">
        <v>1916</v>
      </c>
      <c r="H82" s="153">
        <v>13100</v>
      </c>
      <c r="I82" s="153">
        <v>600</v>
      </c>
      <c r="J82" s="154" t="s">
        <v>1845</v>
      </c>
      <c r="K82" s="155">
        <f>+I82*3</f>
        <v>1800</v>
      </c>
      <c r="L82" s="155">
        <f>+I82*4</f>
        <v>2400</v>
      </c>
      <c r="M82" s="154">
        <f t="shared" si="7"/>
        <v>6.5</v>
      </c>
      <c r="N82" s="154">
        <f t="shared" si="8"/>
        <v>1</v>
      </c>
      <c r="O82" s="153">
        <v>3886</v>
      </c>
      <c r="P82" s="98" t="str">
        <f t="shared" si="9"/>
        <v>over</v>
      </c>
      <c r="Q82" s="153">
        <v>1</v>
      </c>
      <c r="R82" s="153"/>
      <c r="S82" s="153"/>
      <c r="T82" s="67"/>
      <c r="U82" s="68"/>
    </row>
    <row r="83" spans="1:21" s="24" customFormat="1" ht="27.75" customHeight="1" x14ac:dyDescent="0.35">
      <c r="A83" s="146" t="s">
        <v>10</v>
      </c>
      <c r="B83" s="149" t="s">
        <v>11</v>
      </c>
      <c r="C83" s="150" t="s">
        <v>31</v>
      </c>
      <c r="D83" s="149" t="s">
        <v>2624</v>
      </c>
      <c r="E83" s="151" t="s">
        <v>205</v>
      </c>
      <c r="F83" s="151" t="s">
        <v>206</v>
      </c>
      <c r="G83" s="152" t="s">
        <v>207</v>
      </c>
      <c r="H83" s="153">
        <v>4520</v>
      </c>
      <c r="I83" s="153">
        <v>1000</v>
      </c>
      <c r="J83" s="154" t="s">
        <v>1838</v>
      </c>
      <c r="K83" s="155">
        <f>+I83*4</f>
        <v>4000</v>
      </c>
      <c r="L83" s="155">
        <f>+I83*5</f>
        <v>5000</v>
      </c>
      <c r="M83" s="154">
        <f t="shared" si="7"/>
        <v>3</v>
      </c>
      <c r="N83" s="154">
        <f t="shared" si="8"/>
        <v>0</v>
      </c>
      <c r="O83" s="153">
        <v>3000</v>
      </c>
      <c r="P83" s="98" t="str">
        <f t="shared" si="9"/>
        <v>kritis</v>
      </c>
      <c r="Q83" s="153">
        <v>1</v>
      </c>
      <c r="R83" s="153"/>
      <c r="S83" s="153"/>
      <c r="T83" s="67"/>
      <c r="U83" s="68"/>
    </row>
    <row r="84" spans="1:21" s="24" customFormat="1" ht="27.75" customHeight="1" x14ac:dyDescent="0.35">
      <c r="A84" s="146" t="s">
        <v>10</v>
      </c>
      <c r="B84" s="149" t="s">
        <v>17</v>
      </c>
      <c r="C84" s="150" t="s">
        <v>116</v>
      </c>
      <c r="D84" s="149" t="s">
        <v>2898</v>
      </c>
      <c r="E84" s="151" t="s">
        <v>2899</v>
      </c>
      <c r="F84" s="151" t="s">
        <v>2900</v>
      </c>
      <c r="G84" s="152" t="s">
        <v>2901</v>
      </c>
      <c r="H84" s="153"/>
      <c r="I84" s="153"/>
      <c r="J84" s="154"/>
      <c r="K84" s="155"/>
      <c r="L84" s="155"/>
      <c r="M84" s="154" t="e">
        <f t="shared" si="7"/>
        <v>#DIV/0!</v>
      </c>
      <c r="N84" s="154" t="e">
        <f t="shared" si="8"/>
        <v>#DIV/0!</v>
      </c>
      <c r="O84" s="153">
        <v>0</v>
      </c>
      <c r="P84" s="98" t="str">
        <f t="shared" si="9"/>
        <v>over</v>
      </c>
      <c r="Q84" s="153"/>
      <c r="R84" s="153"/>
      <c r="S84" s="153"/>
      <c r="T84" s="67"/>
      <c r="U84" s="68"/>
    </row>
    <row r="85" spans="1:21" s="24" customFormat="1" ht="27.75" customHeight="1" x14ac:dyDescent="0.35">
      <c r="A85" s="146" t="s">
        <v>10</v>
      </c>
      <c r="B85" s="149" t="s">
        <v>17</v>
      </c>
      <c r="C85" s="150" t="s">
        <v>116</v>
      </c>
      <c r="D85" s="149" t="s">
        <v>2902</v>
      </c>
      <c r="E85" s="151" t="s">
        <v>2903</v>
      </c>
      <c r="F85" s="151" t="s">
        <v>2904</v>
      </c>
      <c r="G85" s="152" t="s">
        <v>2905</v>
      </c>
      <c r="H85" s="153"/>
      <c r="I85" s="153"/>
      <c r="J85" s="154"/>
      <c r="K85" s="155"/>
      <c r="L85" s="155"/>
      <c r="M85" s="154" t="e">
        <f t="shared" si="7"/>
        <v>#DIV/0!</v>
      </c>
      <c r="N85" s="154" t="e">
        <f t="shared" si="8"/>
        <v>#DIV/0!</v>
      </c>
      <c r="O85" s="153">
        <v>0</v>
      </c>
      <c r="P85" s="98" t="str">
        <f t="shared" si="9"/>
        <v>over</v>
      </c>
      <c r="Q85" s="153"/>
      <c r="R85" s="153"/>
      <c r="S85" s="153"/>
      <c r="T85" s="67"/>
      <c r="U85" s="68"/>
    </row>
    <row r="86" spans="1:21" s="24" customFormat="1" ht="27.75" customHeight="1" x14ac:dyDescent="0.35">
      <c r="A86" s="146" t="s">
        <v>10</v>
      </c>
      <c r="B86" s="149" t="s">
        <v>17</v>
      </c>
      <c r="C86" s="150" t="s">
        <v>92</v>
      </c>
      <c r="D86" s="149" t="s">
        <v>2601</v>
      </c>
      <c r="E86" s="151" t="s">
        <v>208</v>
      </c>
      <c r="F86" s="151" t="s">
        <v>209</v>
      </c>
      <c r="G86" s="152" t="s">
        <v>210</v>
      </c>
      <c r="H86" s="153">
        <v>70750</v>
      </c>
      <c r="I86" s="153">
        <v>3200</v>
      </c>
      <c r="J86" s="154" t="s">
        <v>1844</v>
      </c>
      <c r="K86" s="155">
        <f>+I86*2</f>
        <v>6400</v>
      </c>
      <c r="L86" s="155">
        <f>+I86*3</f>
        <v>9600</v>
      </c>
      <c r="M86" s="154">
        <f t="shared" si="7"/>
        <v>6.3999999999999995</v>
      </c>
      <c r="N86" s="154">
        <f t="shared" si="8"/>
        <v>1</v>
      </c>
      <c r="O86" s="153">
        <v>20300</v>
      </c>
      <c r="P86" s="98" t="str">
        <f t="shared" si="9"/>
        <v>over</v>
      </c>
      <c r="Q86" s="153">
        <v>1</v>
      </c>
      <c r="R86" s="153"/>
      <c r="S86" s="153"/>
      <c r="T86" s="67"/>
      <c r="U86" s="68"/>
    </row>
    <row r="87" spans="1:21" s="24" customFormat="1" ht="27.75" customHeight="1" x14ac:dyDescent="0.35">
      <c r="A87" s="146" t="s">
        <v>10</v>
      </c>
      <c r="B87" s="149" t="s">
        <v>16</v>
      </c>
      <c r="C87" s="150" t="s">
        <v>31</v>
      </c>
      <c r="D87" s="149" t="s">
        <v>2906</v>
      </c>
      <c r="E87" s="151" t="s">
        <v>212</v>
      </c>
      <c r="F87" s="151" t="s">
        <v>213</v>
      </c>
      <c r="G87" s="152" t="s">
        <v>214</v>
      </c>
      <c r="H87" s="153">
        <v>13850</v>
      </c>
      <c r="I87" s="153">
        <v>1000</v>
      </c>
      <c r="J87" s="154" t="s">
        <v>1845</v>
      </c>
      <c r="K87" s="155">
        <f>+I87*3</f>
        <v>3000</v>
      </c>
      <c r="L87" s="155">
        <f>+I87*4</f>
        <v>4000</v>
      </c>
      <c r="M87" s="154">
        <f t="shared" si="7"/>
        <v>3.7</v>
      </c>
      <c r="N87" s="154">
        <f t="shared" si="8"/>
        <v>1</v>
      </c>
      <c r="O87" s="153">
        <v>3617</v>
      </c>
      <c r="P87" s="98" t="str">
        <f t="shared" si="9"/>
        <v>aman</v>
      </c>
      <c r="Q87" s="153">
        <v>1</v>
      </c>
      <c r="R87" s="153"/>
      <c r="S87" s="153"/>
      <c r="T87" s="67"/>
      <c r="U87" s="68"/>
    </row>
    <row r="88" spans="1:21" s="24" customFormat="1" ht="27.75" customHeight="1" x14ac:dyDescent="0.35">
      <c r="A88" s="146" t="s">
        <v>10</v>
      </c>
      <c r="B88" s="149" t="s">
        <v>17</v>
      </c>
      <c r="C88" s="150" t="s">
        <v>31</v>
      </c>
      <c r="D88" s="149" t="s">
        <v>2625</v>
      </c>
      <c r="E88" s="151" t="s">
        <v>1917</v>
      </c>
      <c r="F88" s="151" t="s">
        <v>1918</v>
      </c>
      <c r="G88" s="152" t="s">
        <v>1919</v>
      </c>
      <c r="H88" s="153">
        <v>13100</v>
      </c>
      <c r="I88" s="153">
        <v>600</v>
      </c>
      <c r="J88" s="154" t="s">
        <v>1845</v>
      </c>
      <c r="K88" s="155">
        <f>+I88*3</f>
        <v>1800</v>
      </c>
      <c r="L88" s="155">
        <f>+I88*4</f>
        <v>2400</v>
      </c>
      <c r="M88" s="154">
        <f t="shared" si="7"/>
        <v>5.6999999999999993</v>
      </c>
      <c r="N88" s="154">
        <f t="shared" si="8"/>
        <v>1</v>
      </c>
      <c r="O88" s="153">
        <v>3399</v>
      </c>
      <c r="P88" s="98" t="str">
        <f t="shared" si="9"/>
        <v>over</v>
      </c>
      <c r="Q88" s="153">
        <v>1</v>
      </c>
      <c r="R88" s="153"/>
      <c r="S88" s="153"/>
      <c r="T88" s="67"/>
      <c r="U88" s="68"/>
    </row>
    <row r="89" spans="1:21" s="24" customFormat="1" ht="27.75" customHeight="1" x14ac:dyDescent="0.35">
      <c r="A89" s="146" t="s">
        <v>10</v>
      </c>
      <c r="B89" s="149" t="s">
        <v>17</v>
      </c>
      <c r="C89" s="150" t="s">
        <v>22</v>
      </c>
      <c r="D89" s="149" t="s">
        <v>1920</v>
      </c>
      <c r="E89" s="151">
        <v>0</v>
      </c>
      <c r="F89" s="151" t="s">
        <v>1921</v>
      </c>
      <c r="G89" s="152" t="s">
        <v>1922</v>
      </c>
      <c r="H89" s="153"/>
      <c r="I89" s="153"/>
      <c r="J89" s="154"/>
      <c r="K89" s="155"/>
      <c r="L89" s="155"/>
      <c r="M89" s="154" t="e">
        <f t="shared" si="7"/>
        <v>#DIV/0!</v>
      </c>
      <c r="N89" s="154" t="e">
        <f t="shared" si="8"/>
        <v>#DIV/0!</v>
      </c>
      <c r="O89" s="153">
        <v>0</v>
      </c>
      <c r="P89" s="98" t="str">
        <f t="shared" si="9"/>
        <v>over</v>
      </c>
      <c r="Q89" s="153"/>
      <c r="R89" s="153"/>
      <c r="S89" s="153"/>
      <c r="T89" s="67"/>
      <c r="U89" s="68"/>
    </row>
    <row r="90" spans="1:21" s="24" customFormat="1" ht="27.75" customHeight="1" x14ac:dyDescent="0.35">
      <c r="A90" s="146" t="s">
        <v>10</v>
      </c>
      <c r="B90" s="149" t="s">
        <v>17</v>
      </c>
      <c r="C90" s="150" t="s">
        <v>22</v>
      </c>
      <c r="D90" s="149" t="s">
        <v>1923</v>
      </c>
      <c r="E90" s="151">
        <v>0</v>
      </c>
      <c r="F90" s="151" t="s">
        <v>1924</v>
      </c>
      <c r="G90" s="152" t="s">
        <v>1925</v>
      </c>
      <c r="H90" s="153"/>
      <c r="I90" s="153"/>
      <c r="J90" s="154"/>
      <c r="K90" s="155"/>
      <c r="L90" s="155"/>
      <c r="M90" s="154" t="e">
        <f t="shared" si="7"/>
        <v>#DIV/0!</v>
      </c>
      <c r="N90" s="154" t="e">
        <f t="shared" si="8"/>
        <v>#DIV/0!</v>
      </c>
      <c r="O90" s="153">
        <v>0</v>
      </c>
      <c r="P90" s="98" t="str">
        <f t="shared" si="9"/>
        <v>over</v>
      </c>
      <c r="Q90" s="153"/>
      <c r="R90" s="153"/>
      <c r="S90" s="153"/>
      <c r="T90" s="67"/>
      <c r="U90" s="68"/>
    </row>
    <row r="91" spans="1:21" s="24" customFormat="1" ht="27.75" customHeight="1" x14ac:dyDescent="0.35">
      <c r="A91" s="146" t="s">
        <v>10</v>
      </c>
      <c r="B91" s="149" t="s">
        <v>16</v>
      </c>
      <c r="C91" s="150" t="s">
        <v>61</v>
      </c>
      <c r="D91" s="149" t="s">
        <v>215</v>
      </c>
      <c r="E91" s="151" t="s">
        <v>216</v>
      </c>
      <c r="F91" s="151" t="s">
        <v>217</v>
      </c>
      <c r="G91" s="152" t="s">
        <v>218</v>
      </c>
      <c r="H91" s="153">
        <v>6750</v>
      </c>
      <c r="I91" s="153">
        <v>1000</v>
      </c>
      <c r="J91" s="154" t="s">
        <v>1838</v>
      </c>
      <c r="K91" s="155">
        <f>+I91*4</f>
        <v>4000</v>
      </c>
      <c r="L91" s="155">
        <f>+I91*5</f>
        <v>5000</v>
      </c>
      <c r="M91" s="154">
        <f t="shared" si="7"/>
        <v>0.5</v>
      </c>
      <c r="N91" s="154">
        <f t="shared" si="8"/>
        <v>0</v>
      </c>
      <c r="O91" s="153">
        <v>500</v>
      </c>
      <c r="P91" s="98" t="str">
        <f t="shared" si="9"/>
        <v>kritis</v>
      </c>
      <c r="Q91" s="153">
        <v>1</v>
      </c>
      <c r="R91" s="153"/>
      <c r="S91" s="153"/>
      <c r="T91" s="67"/>
      <c r="U91" s="68"/>
    </row>
    <row r="92" spans="1:21" s="24" customFormat="1" ht="27.75" customHeight="1" x14ac:dyDescent="0.35">
      <c r="A92" s="146" t="s">
        <v>10</v>
      </c>
      <c r="B92" s="149" t="s">
        <v>16</v>
      </c>
      <c r="C92" s="150" t="s">
        <v>61</v>
      </c>
      <c r="D92" s="149" t="s">
        <v>219</v>
      </c>
      <c r="E92" s="151" t="s">
        <v>220</v>
      </c>
      <c r="F92" s="151" t="s">
        <v>221</v>
      </c>
      <c r="G92" s="152" t="s">
        <v>222</v>
      </c>
      <c r="H92" s="153">
        <v>2548</v>
      </c>
      <c r="I92" s="153">
        <v>500</v>
      </c>
      <c r="J92" s="154" t="s">
        <v>1838</v>
      </c>
      <c r="K92" s="155">
        <f>+I92*4</f>
        <v>2000</v>
      </c>
      <c r="L92" s="155">
        <f>+I92*5</f>
        <v>2500</v>
      </c>
      <c r="M92" s="154">
        <f t="shared" si="7"/>
        <v>10.199999999999999</v>
      </c>
      <c r="N92" s="154">
        <f t="shared" si="8"/>
        <v>1</v>
      </c>
      <c r="O92" s="153">
        <v>5052</v>
      </c>
      <c r="P92" s="98" t="str">
        <f t="shared" si="9"/>
        <v>over</v>
      </c>
      <c r="Q92" s="153">
        <v>1</v>
      </c>
      <c r="R92" s="153"/>
      <c r="S92" s="153"/>
      <c r="T92" s="67"/>
      <c r="U92" s="68"/>
    </row>
    <row r="93" spans="1:21" s="24" customFormat="1" ht="27.75" customHeight="1" x14ac:dyDescent="0.35">
      <c r="A93" s="146" t="s">
        <v>10</v>
      </c>
      <c r="B93" s="149" t="s">
        <v>16</v>
      </c>
      <c r="C93" s="150" t="s">
        <v>61</v>
      </c>
      <c r="D93" s="149" t="s">
        <v>570</v>
      </c>
      <c r="E93" s="151" t="s">
        <v>224</v>
      </c>
      <c r="F93" s="151" t="s">
        <v>225</v>
      </c>
      <c r="G93" s="152" t="s">
        <v>226</v>
      </c>
      <c r="H93" s="153">
        <v>2548</v>
      </c>
      <c r="I93" s="153">
        <v>500</v>
      </c>
      <c r="J93" s="154" t="s">
        <v>1838</v>
      </c>
      <c r="K93" s="155">
        <f>+I93*4</f>
        <v>2000</v>
      </c>
      <c r="L93" s="155">
        <f>+I93*5</f>
        <v>2500</v>
      </c>
      <c r="M93" s="154">
        <f t="shared" si="7"/>
        <v>0.9</v>
      </c>
      <c r="N93" s="154">
        <f t="shared" si="8"/>
        <v>0</v>
      </c>
      <c r="O93" s="153">
        <v>420</v>
      </c>
      <c r="P93" s="98" t="str">
        <f t="shared" si="9"/>
        <v>kritis</v>
      </c>
      <c r="Q93" s="153">
        <v>1</v>
      </c>
      <c r="R93" s="153"/>
      <c r="S93" s="153"/>
      <c r="T93" s="67"/>
      <c r="U93" s="68"/>
    </row>
    <row r="94" spans="1:21" s="24" customFormat="1" ht="27.75" customHeight="1" x14ac:dyDescent="0.35">
      <c r="A94" s="146" t="s">
        <v>10</v>
      </c>
      <c r="B94" s="149" t="s">
        <v>17</v>
      </c>
      <c r="C94" s="150" t="s">
        <v>61</v>
      </c>
      <c r="D94" s="149" t="s">
        <v>1926</v>
      </c>
      <c r="E94" s="151" t="s">
        <v>1927</v>
      </c>
      <c r="F94" s="151" t="s">
        <v>1928</v>
      </c>
      <c r="G94" s="152" t="s">
        <v>1929</v>
      </c>
      <c r="H94" s="153">
        <v>1000</v>
      </c>
      <c r="I94" s="153">
        <v>200</v>
      </c>
      <c r="J94" s="154" t="s">
        <v>1838</v>
      </c>
      <c r="K94" s="155">
        <f>+I94*4</f>
        <v>800</v>
      </c>
      <c r="L94" s="155">
        <f>+I94*5</f>
        <v>1000</v>
      </c>
      <c r="M94" s="154">
        <f t="shared" si="7"/>
        <v>13.4</v>
      </c>
      <c r="N94" s="154">
        <f t="shared" si="8"/>
        <v>1</v>
      </c>
      <c r="O94" s="153">
        <v>2665</v>
      </c>
      <c r="P94" s="98" t="str">
        <f t="shared" si="9"/>
        <v>over</v>
      </c>
      <c r="Q94" s="153">
        <v>1</v>
      </c>
      <c r="R94" s="153"/>
      <c r="S94" s="153"/>
      <c r="T94" s="67"/>
      <c r="U94" s="68"/>
    </row>
    <row r="95" spans="1:21" s="24" customFormat="1" ht="27.75" customHeight="1" x14ac:dyDescent="0.35">
      <c r="A95" s="146" t="s">
        <v>10</v>
      </c>
      <c r="B95" s="149" t="s">
        <v>11</v>
      </c>
      <c r="C95" s="150" t="s">
        <v>12</v>
      </c>
      <c r="D95" s="149" t="s">
        <v>227</v>
      </c>
      <c r="E95" s="151" t="s">
        <v>228</v>
      </c>
      <c r="F95" s="151" t="s">
        <v>229</v>
      </c>
      <c r="G95" s="152" t="s">
        <v>230</v>
      </c>
      <c r="H95" s="153">
        <v>73725</v>
      </c>
      <c r="I95" s="153">
        <v>4500</v>
      </c>
      <c r="J95" s="154" t="s">
        <v>1844</v>
      </c>
      <c r="K95" s="155">
        <f>+I95*2</f>
        <v>9000</v>
      </c>
      <c r="L95" s="155">
        <f>+I95*3</f>
        <v>13500</v>
      </c>
      <c r="M95" s="154">
        <f t="shared" si="7"/>
        <v>0.5</v>
      </c>
      <c r="N95" s="154">
        <f t="shared" si="8"/>
        <v>0</v>
      </c>
      <c r="O95" s="153">
        <v>2100</v>
      </c>
      <c r="P95" s="98" t="str">
        <f t="shared" si="9"/>
        <v>kritis</v>
      </c>
      <c r="Q95" s="153">
        <v>1</v>
      </c>
      <c r="R95" s="153"/>
      <c r="S95" s="153"/>
      <c r="T95" s="67"/>
      <c r="U95" s="68"/>
    </row>
    <row r="96" spans="1:21" s="24" customFormat="1" ht="27.75" customHeight="1" x14ac:dyDescent="0.35">
      <c r="A96" s="146" t="s">
        <v>10</v>
      </c>
      <c r="B96" s="149" t="s">
        <v>11</v>
      </c>
      <c r="C96" s="150" t="s">
        <v>12</v>
      </c>
      <c r="D96" s="149" t="s">
        <v>231</v>
      </c>
      <c r="E96" s="151" t="s">
        <v>232</v>
      </c>
      <c r="F96" s="151" t="s">
        <v>233</v>
      </c>
      <c r="G96" s="152" t="s">
        <v>234</v>
      </c>
      <c r="H96" s="153">
        <v>14950</v>
      </c>
      <c r="I96" s="153">
        <v>600</v>
      </c>
      <c r="J96" s="154" t="s">
        <v>1845</v>
      </c>
      <c r="K96" s="155">
        <f>+I96*3</f>
        <v>1800</v>
      </c>
      <c r="L96" s="155">
        <f>+I96*4</f>
        <v>2400</v>
      </c>
      <c r="M96" s="154">
        <f t="shared" si="7"/>
        <v>0</v>
      </c>
      <c r="N96" s="154">
        <f t="shared" si="8"/>
        <v>0</v>
      </c>
      <c r="O96" s="153">
        <v>0</v>
      </c>
      <c r="P96" s="98" t="str">
        <f t="shared" si="9"/>
        <v>kritis</v>
      </c>
      <c r="Q96" s="153">
        <v>1</v>
      </c>
      <c r="R96" s="153"/>
      <c r="S96" s="153"/>
      <c r="T96" s="67"/>
      <c r="U96" s="68"/>
    </row>
    <row r="97" spans="1:21" s="24" customFormat="1" ht="27.75" customHeight="1" x14ac:dyDescent="0.35">
      <c r="A97" s="146" t="s">
        <v>10</v>
      </c>
      <c r="B97" s="149" t="s">
        <v>11</v>
      </c>
      <c r="C97" s="150" t="s">
        <v>12</v>
      </c>
      <c r="D97" s="149" t="s">
        <v>235</v>
      </c>
      <c r="E97" s="151" t="s">
        <v>236</v>
      </c>
      <c r="F97" s="151" t="s">
        <v>237</v>
      </c>
      <c r="G97" s="152" t="s">
        <v>238</v>
      </c>
      <c r="H97" s="153">
        <v>7600</v>
      </c>
      <c r="I97" s="153">
        <v>300</v>
      </c>
      <c r="J97" s="154" t="s">
        <v>1838</v>
      </c>
      <c r="K97" s="155">
        <f>+I97*4</f>
        <v>1200</v>
      </c>
      <c r="L97" s="155">
        <f>+I97*5</f>
        <v>1500</v>
      </c>
      <c r="M97" s="154">
        <f t="shared" si="7"/>
        <v>0</v>
      </c>
      <c r="N97" s="154">
        <f t="shared" si="8"/>
        <v>0</v>
      </c>
      <c r="O97" s="153">
        <v>0</v>
      </c>
      <c r="P97" s="98" t="str">
        <f t="shared" si="9"/>
        <v>kritis</v>
      </c>
      <c r="Q97" s="153">
        <v>1</v>
      </c>
      <c r="R97" s="153"/>
      <c r="S97" s="153"/>
      <c r="T97" s="67"/>
      <c r="U97" s="68"/>
    </row>
    <row r="98" spans="1:21" s="24" customFormat="1" ht="27.75" customHeight="1" x14ac:dyDescent="0.35">
      <c r="A98" s="146" t="s">
        <v>10</v>
      </c>
      <c r="B98" s="149" t="s">
        <v>17</v>
      </c>
      <c r="C98" s="150" t="s">
        <v>61</v>
      </c>
      <c r="D98" s="149" t="s">
        <v>1930</v>
      </c>
      <c r="E98" s="151" t="s">
        <v>1931</v>
      </c>
      <c r="F98" s="151" t="s">
        <v>1932</v>
      </c>
      <c r="G98" s="152" t="s">
        <v>1933</v>
      </c>
      <c r="H98" s="153">
        <v>1000</v>
      </c>
      <c r="I98" s="153">
        <v>200</v>
      </c>
      <c r="J98" s="154" t="s">
        <v>1838</v>
      </c>
      <c r="K98" s="155">
        <f>+I98*4</f>
        <v>800</v>
      </c>
      <c r="L98" s="155">
        <f>+I98*5</f>
        <v>1000</v>
      </c>
      <c r="M98" s="154">
        <f t="shared" si="7"/>
        <v>6.1</v>
      </c>
      <c r="N98" s="154">
        <f t="shared" si="8"/>
        <v>1</v>
      </c>
      <c r="O98" s="153">
        <v>1206</v>
      </c>
      <c r="P98" s="98" t="str">
        <f t="shared" si="9"/>
        <v>over</v>
      </c>
      <c r="Q98" s="153">
        <v>1</v>
      </c>
      <c r="R98" s="153"/>
      <c r="S98" s="153"/>
      <c r="T98" s="67"/>
      <c r="U98" s="68"/>
    </row>
    <row r="99" spans="1:21" s="24" customFormat="1" ht="27.75" customHeight="1" x14ac:dyDescent="0.35">
      <c r="A99" s="146" t="s">
        <v>10</v>
      </c>
      <c r="B99" s="149" t="s">
        <v>17</v>
      </c>
      <c r="C99" s="150" t="s">
        <v>61</v>
      </c>
      <c r="D99" s="149" t="s">
        <v>1934</v>
      </c>
      <c r="E99" s="151" t="s">
        <v>1935</v>
      </c>
      <c r="F99" s="151" t="s">
        <v>1936</v>
      </c>
      <c r="G99" s="152" t="s">
        <v>1937</v>
      </c>
      <c r="H99" s="153">
        <v>1000</v>
      </c>
      <c r="I99" s="153">
        <v>200</v>
      </c>
      <c r="J99" s="154" t="s">
        <v>1838</v>
      </c>
      <c r="K99" s="155">
        <f>+I99*4</f>
        <v>800</v>
      </c>
      <c r="L99" s="155">
        <f>+I99*5</f>
        <v>1000</v>
      </c>
      <c r="M99" s="154">
        <f t="shared" si="7"/>
        <v>10.1</v>
      </c>
      <c r="N99" s="154">
        <f t="shared" si="8"/>
        <v>1</v>
      </c>
      <c r="O99" s="153">
        <v>2002</v>
      </c>
      <c r="P99" s="98" t="str">
        <f t="shared" si="9"/>
        <v>over</v>
      </c>
      <c r="Q99" s="153">
        <v>1</v>
      </c>
      <c r="R99" s="153"/>
      <c r="S99" s="153"/>
      <c r="T99" s="67"/>
      <c r="U99" s="68"/>
    </row>
    <row r="100" spans="1:21" s="24" customFormat="1" ht="27.75" customHeight="1" x14ac:dyDescent="0.35">
      <c r="A100" s="146" t="s">
        <v>10</v>
      </c>
      <c r="B100" s="149" t="s">
        <v>16</v>
      </c>
      <c r="C100" s="150" t="s">
        <v>31</v>
      </c>
      <c r="D100" s="149" t="s">
        <v>2626</v>
      </c>
      <c r="E100" s="151" t="s">
        <v>239</v>
      </c>
      <c r="F100" s="151" t="s">
        <v>240</v>
      </c>
      <c r="G100" s="152" t="s">
        <v>241</v>
      </c>
      <c r="H100" s="153">
        <v>2548</v>
      </c>
      <c r="I100" s="153">
        <v>500</v>
      </c>
      <c r="J100" s="154" t="s">
        <v>1838</v>
      </c>
      <c r="K100" s="155">
        <f>+I100*4</f>
        <v>2000</v>
      </c>
      <c r="L100" s="155">
        <f>+I100*5</f>
        <v>2500</v>
      </c>
      <c r="M100" s="154">
        <f t="shared" si="7"/>
        <v>6.6999999999999993</v>
      </c>
      <c r="N100" s="154">
        <f t="shared" si="8"/>
        <v>1</v>
      </c>
      <c r="O100" s="153">
        <v>3335</v>
      </c>
      <c r="P100" s="98" t="str">
        <f t="shared" si="9"/>
        <v>over</v>
      </c>
      <c r="Q100" s="153">
        <v>1</v>
      </c>
      <c r="R100" s="153"/>
      <c r="S100" s="153"/>
      <c r="T100" s="67"/>
      <c r="U100" s="68"/>
    </row>
    <row r="101" spans="1:21" s="24" customFormat="1" ht="27.75" customHeight="1" x14ac:dyDescent="0.35">
      <c r="A101" s="146" t="s">
        <v>10</v>
      </c>
      <c r="B101" s="149" t="s">
        <v>17</v>
      </c>
      <c r="C101" s="150" t="s">
        <v>92</v>
      </c>
      <c r="D101" s="149" t="s">
        <v>2602</v>
      </c>
      <c r="E101" s="151" t="s">
        <v>242</v>
      </c>
      <c r="F101" s="151" t="s">
        <v>243</v>
      </c>
      <c r="G101" s="152" t="s">
        <v>244</v>
      </c>
      <c r="H101" s="153">
        <v>70750</v>
      </c>
      <c r="I101" s="153">
        <v>3200</v>
      </c>
      <c r="J101" s="154" t="s">
        <v>1844</v>
      </c>
      <c r="K101" s="155">
        <f>+I101*2</f>
        <v>6400</v>
      </c>
      <c r="L101" s="155">
        <f>+I101*3</f>
        <v>9600</v>
      </c>
      <c r="M101" s="154">
        <f t="shared" si="7"/>
        <v>0.7</v>
      </c>
      <c r="N101" s="154">
        <f t="shared" si="8"/>
        <v>0</v>
      </c>
      <c r="O101" s="153">
        <v>2000</v>
      </c>
      <c r="P101" s="98" t="str">
        <f t="shared" si="9"/>
        <v>kritis</v>
      </c>
      <c r="Q101" s="153">
        <v>1</v>
      </c>
      <c r="R101" s="153"/>
      <c r="S101" s="153"/>
      <c r="T101" s="67"/>
      <c r="U101" s="68"/>
    </row>
    <row r="102" spans="1:21" s="24" customFormat="1" ht="27.75" customHeight="1" x14ac:dyDescent="0.35">
      <c r="A102" s="146" t="s">
        <v>10</v>
      </c>
      <c r="B102" s="149" t="s">
        <v>11</v>
      </c>
      <c r="C102" s="150" t="s">
        <v>12</v>
      </c>
      <c r="D102" s="149" t="s">
        <v>245</v>
      </c>
      <c r="E102" s="151" t="s">
        <v>246</v>
      </c>
      <c r="F102" s="151" t="s">
        <v>247</v>
      </c>
      <c r="G102" s="152" t="s">
        <v>248</v>
      </c>
      <c r="H102" s="153">
        <v>112805</v>
      </c>
      <c r="I102" s="153">
        <v>5000</v>
      </c>
      <c r="J102" s="154" t="s">
        <v>1844</v>
      </c>
      <c r="K102" s="155">
        <f>+I102*2</f>
        <v>10000</v>
      </c>
      <c r="L102" s="155">
        <f>+I102*3</f>
        <v>15000</v>
      </c>
      <c r="M102" s="154">
        <f t="shared" si="7"/>
        <v>0</v>
      </c>
      <c r="N102" s="154">
        <f t="shared" si="8"/>
        <v>0</v>
      </c>
      <c r="O102" s="153">
        <v>0</v>
      </c>
      <c r="P102" s="98" t="str">
        <f t="shared" si="9"/>
        <v>kritis</v>
      </c>
      <c r="Q102" s="153">
        <v>1</v>
      </c>
      <c r="R102" s="153"/>
      <c r="S102" s="153"/>
      <c r="T102" s="67"/>
      <c r="U102" s="68"/>
    </row>
    <row r="103" spans="1:21" s="24" customFormat="1" ht="27.75" customHeight="1" x14ac:dyDescent="0.35">
      <c r="A103" s="146" t="s">
        <v>10</v>
      </c>
      <c r="B103" s="149" t="s">
        <v>11</v>
      </c>
      <c r="C103" s="150" t="s">
        <v>22</v>
      </c>
      <c r="D103" s="149" t="s">
        <v>1938</v>
      </c>
      <c r="E103" s="151" t="s">
        <v>1939</v>
      </c>
      <c r="F103" s="151" t="s">
        <v>1940</v>
      </c>
      <c r="G103" s="152" t="s">
        <v>1941</v>
      </c>
      <c r="H103" s="153"/>
      <c r="I103" s="153"/>
      <c r="J103" s="154"/>
      <c r="K103" s="155"/>
      <c r="L103" s="155"/>
      <c r="M103" s="154" t="e">
        <f t="shared" si="7"/>
        <v>#DIV/0!</v>
      </c>
      <c r="N103" s="154" t="e">
        <f t="shared" si="8"/>
        <v>#DIV/0!</v>
      </c>
      <c r="O103" s="153">
        <v>0</v>
      </c>
      <c r="P103" s="98" t="str">
        <f t="shared" si="9"/>
        <v>over</v>
      </c>
      <c r="Q103" s="153">
        <v>1</v>
      </c>
      <c r="R103" s="153"/>
      <c r="S103" s="153"/>
      <c r="T103" s="67"/>
      <c r="U103" s="68"/>
    </row>
    <row r="104" spans="1:21" s="24" customFormat="1" ht="27.75" customHeight="1" x14ac:dyDescent="0.35">
      <c r="A104" s="146" t="s">
        <v>10</v>
      </c>
      <c r="B104" s="149" t="s">
        <v>11</v>
      </c>
      <c r="C104" s="150" t="s">
        <v>249</v>
      </c>
      <c r="D104" s="149" t="s">
        <v>250</v>
      </c>
      <c r="E104" s="151" t="s">
        <v>251</v>
      </c>
      <c r="F104" s="151" t="s">
        <v>252</v>
      </c>
      <c r="G104" s="152" t="s">
        <v>253</v>
      </c>
      <c r="H104" s="153">
        <v>91850</v>
      </c>
      <c r="I104" s="153">
        <v>4000</v>
      </c>
      <c r="J104" s="154" t="s">
        <v>1844</v>
      </c>
      <c r="K104" s="155">
        <f>+I104*2</f>
        <v>8000</v>
      </c>
      <c r="L104" s="155">
        <f>+I104*3</f>
        <v>12000</v>
      </c>
      <c r="M104" s="154">
        <f t="shared" si="7"/>
        <v>0</v>
      </c>
      <c r="N104" s="154">
        <f t="shared" si="8"/>
        <v>0</v>
      </c>
      <c r="O104" s="153">
        <v>0</v>
      </c>
      <c r="P104" s="98" t="str">
        <f t="shared" si="9"/>
        <v>kritis</v>
      </c>
      <c r="Q104" s="153">
        <v>1</v>
      </c>
      <c r="R104" s="153"/>
      <c r="S104" s="153"/>
      <c r="T104" s="67"/>
      <c r="U104" s="68"/>
    </row>
    <row r="105" spans="1:21" s="24" customFormat="1" ht="27.75" customHeight="1" x14ac:dyDescent="0.35">
      <c r="A105" s="146" t="s">
        <v>10</v>
      </c>
      <c r="B105" s="149" t="s">
        <v>11</v>
      </c>
      <c r="C105" s="150" t="s">
        <v>249</v>
      </c>
      <c r="D105" s="149" t="s">
        <v>1942</v>
      </c>
      <c r="E105" s="151" t="s">
        <v>1943</v>
      </c>
      <c r="F105" s="151" t="s">
        <v>1944</v>
      </c>
      <c r="G105" s="152" t="s">
        <v>1945</v>
      </c>
      <c r="H105" s="153"/>
      <c r="I105" s="153"/>
      <c r="J105" s="154"/>
      <c r="K105" s="155"/>
      <c r="L105" s="155"/>
      <c r="M105" s="154" t="e">
        <f t="shared" si="7"/>
        <v>#DIV/0!</v>
      </c>
      <c r="N105" s="154" t="e">
        <f t="shared" si="8"/>
        <v>#DIV/0!</v>
      </c>
      <c r="O105" s="153">
        <v>0</v>
      </c>
      <c r="P105" s="98" t="str">
        <f t="shared" si="9"/>
        <v>over</v>
      </c>
      <c r="Q105" s="153"/>
      <c r="R105" s="153"/>
      <c r="S105" s="153"/>
      <c r="T105" s="67"/>
      <c r="U105" s="68"/>
    </row>
    <row r="106" spans="1:21" s="24" customFormat="1" ht="27.75" customHeight="1" x14ac:dyDescent="0.35">
      <c r="A106" s="146" t="s">
        <v>10</v>
      </c>
      <c r="B106" s="149" t="s">
        <v>11</v>
      </c>
      <c r="C106" s="150" t="s">
        <v>249</v>
      </c>
      <c r="D106" s="149" t="s">
        <v>1946</v>
      </c>
      <c r="E106" s="151" t="s">
        <v>1947</v>
      </c>
      <c r="F106" s="151" t="s">
        <v>1948</v>
      </c>
      <c r="G106" s="152" t="s">
        <v>1949</v>
      </c>
      <c r="H106" s="153"/>
      <c r="I106" s="153"/>
      <c r="J106" s="154"/>
      <c r="K106" s="155"/>
      <c r="L106" s="155"/>
      <c r="M106" s="154" t="e">
        <f t="shared" si="7"/>
        <v>#DIV/0!</v>
      </c>
      <c r="N106" s="154" t="e">
        <f t="shared" si="8"/>
        <v>#DIV/0!</v>
      </c>
      <c r="O106" s="153">
        <v>0</v>
      </c>
      <c r="P106" s="98" t="str">
        <f t="shared" si="9"/>
        <v>over</v>
      </c>
      <c r="Q106" s="153"/>
      <c r="R106" s="153"/>
      <c r="S106" s="153"/>
      <c r="T106" s="67"/>
      <c r="U106" s="68"/>
    </row>
    <row r="107" spans="1:21" s="24" customFormat="1" ht="27.75" customHeight="1" x14ac:dyDescent="0.35">
      <c r="A107" s="146" t="s">
        <v>10</v>
      </c>
      <c r="B107" s="149" t="s">
        <v>46</v>
      </c>
      <c r="C107" s="150" t="s">
        <v>249</v>
      </c>
      <c r="D107" s="149" t="s">
        <v>1950</v>
      </c>
      <c r="E107" s="151" t="s">
        <v>1951</v>
      </c>
      <c r="F107" s="151" t="s">
        <v>1952</v>
      </c>
      <c r="G107" s="152" t="s">
        <v>1953</v>
      </c>
      <c r="H107" s="153"/>
      <c r="I107" s="153"/>
      <c r="J107" s="154"/>
      <c r="K107" s="155"/>
      <c r="L107" s="155"/>
      <c r="M107" s="154" t="e">
        <f t="shared" si="7"/>
        <v>#DIV/0!</v>
      </c>
      <c r="N107" s="154" t="e">
        <f t="shared" si="8"/>
        <v>#DIV/0!</v>
      </c>
      <c r="O107" s="153">
        <v>600</v>
      </c>
      <c r="P107" s="98" t="str">
        <f t="shared" si="9"/>
        <v>over</v>
      </c>
      <c r="Q107" s="153"/>
      <c r="R107" s="153"/>
      <c r="S107" s="153"/>
      <c r="T107" s="67"/>
      <c r="U107" s="68"/>
    </row>
    <row r="108" spans="1:21" s="24" customFormat="1" ht="27.75" customHeight="1" x14ac:dyDescent="0.35">
      <c r="A108" s="146" t="s">
        <v>10</v>
      </c>
      <c r="B108" s="149" t="s">
        <v>11</v>
      </c>
      <c r="C108" s="150" t="s">
        <v>254</v>
      </c>
      <c r="D108" s="149" t="s">
        <v>255</v>
      </c>
      <c r="E108" s="151">
        <v>0</v>
      </c>
      <c r="F108" s="151" t="s">
        <v>256</v>
      </c>
      <c r="G108" s="152" t="s">
        <v>257</v>
      </c>
      <c r="H108" s="153">
        <v>6750</v>
      </c>
      <c r="I108" s="153">
        <v>600</v>
      </c>
      <c r="J108" s="154" t="s">
        <v>1838</v>
      </c>
      <c r="K108" s="155">
        <f>+I108*4</f>
        <v>2400</v>
      </c>
      <c r="L108" s="155">
        <f>+I108*5</f>
        <v>3000</v>
      </c>
      <c r="M108" s="154">
        <f t="shared" si="7"/>
        <v>0.5</v>
      </c>
      <c r="N108" s="154">
        <f t="shared" si="8"/>
        <v>0</v>
      </c>
      <c r="O108" s="153">
        <v>300</v>
      </c>
      <c r="P108" s="98" t="str">
        <f t="shared" si="9"/>
        <v>kritis</v>
      </c>
      <c r="Q108" s="153">
        <v>1</v>
      </c>
      <c r="R108" s="153"/>
      <c r="S108" s="153"/>
      <c r="T108" s="67"/>
      <c r="U108" s="68"/>
    </row>
    <row r="109" spans="1:21" s="24" customFormat="1" ht="27.75" customHeight="1" x14ac:dyDescent="0.35">
      <c r="A109" s="146" t="s">
        <v>10</v>
      </c>
      <c r="B109" s="149" t="s">
        <v>11</v>
      </c>
      <c r="C109" s="150" t="s">
        <v>254</v>
      </c>
      <c r="D109" s="149" t="s">
        <v>258</v>
      </c>
      <c r="E109" s="151">
        <v>0</v>
      </c>
      <c r="F109" s="151" t="s">
        <v>259</v>
      </c>
      <c r="G109" s="152" t="s">
        <v>260</v>
      </c>
      <c r="H109" s="153">
        <v>13850</v>
      </c>
      <c r="I109" s="153">
        <v>1200</v>
      </c>
      <c r="J109" s="154" t="s">
        <v>1845</v>
      </c>
      <c r="K109" s="155">
        <f>+I109*3</f>
        <v>3600</v>
      </c>
      <c r="L109" s="155">
        <f>+I109*4</f>
        <v>4800</v>
      </c>
      <c r="M109" s="154">
        <f t="shared" si="7"/>
        <v>0</v>
      </c>
      <c r="N109" s="154">
        <f t="shared" si="8"/>
        <v>0</v>
      </c>
      <c r="O109" s="153">
        <v>0</v>
      </c>
      <c r="P109" s="98" t="str">
        <f t="shared" si="9"/>
        <v>kritis</v>
      </c>
      <c r="Q109" s="153">
        <v>1</v>
      </c>
      <c r="R109" s="153"/>
      <c r="S109" s="153"/>
      <c r="T109" s="67"/>
      <c r="U109" s="68"/>
    </row>
    <row r="110" spans="1:21" s="24" customFormat="1" ht="27.75" customHeight="1" x14ac:dyDescent="0.35">
      <c r="A110" s="146" t="s">
        <v>10</v>
      </c>
      <c r="B110" s="149" t="s">
        <v>17</v>
      </c>
      <c r="C110" s="150" t="s">
        <v>61</v>
      </c>
      <c r="D110" s="149" t="s">
        <v>261</v>
      </c>
      <c r="E110" s="151" t="s">
        <v>262</v>
      </c>
      <c r="F110" s="151" t="s">
        <v>263</v>
      </c>
      <c r="G110" s="152" t="s">
        <v>264</v>
      </c>
      <c r="H110" s="153">
        <v>16100</v>
      </c>
      <c r="I110" s="153">
        <v>800</v>
      </c>
      <c r="J110" s="154" t="s">
        <v>1845</v>
      </c>
      <c r="K110" s="155">
        <f>+I110*3</f>
        <v>2400</v>
      </c>
      <c r="L110" s="155">
        <f>+I110*4</f>
        <v>3200</v>
      </c>
      <c r="M110" s="154">
        <f t="shared" si="7"/>
        <v>11.4</v>
      </c>
      <c r="N110" s="154">
        <f t="shared" si="8"/>
        <v>1</v>
      </c>
      <c r="O110" s="153">
        <v>9053</v>
      </c>
      <c r="P110" s="98" t="str">
        <f t="shared" si="9"/>
        <v>over</v>
      </c>
      <c r="Q110" s="153">
        <v>1</v>
      </c>
      <c r="R110" s="153"/>
      <c r="S110" s="153"/>
      <c r="T110" s="67"/>
      <c r="U110" s="68"/>
    </row>
    <row r="111" spans="1:21" s="24" customFormat="1" ht="27.75" customHeight="1" x14ac:dyDescent="0.35">
      <c r="A111" s="146" t="s">
        <v>10</v>
      </c>
      <c r="B111" s="149" t="s">
        <v>17</v>
      </c>
      <c r="C111" s="150" t="s">
        <v>61</v>
      </c>
      <c r="D111" s="149" t="s">
        <v>265</v>
      </c>
      <c r="E111" s="151" t="s">
        <v>266</v>
      </c>
      <c r="F111" s="151" t="s">
        <v>267</v>
      </c>
      <c r="G111" s="152" t="s">
        <v>268</v>
      </c>
      <c r="H111" s="153">
        <v>16100</v>
      </c>
      <c r="I111" s="153">
        <v>800</v>
      </c>
      <c r="J111" s="154" t="s">
        <v>1845</v>
      </c>
      <c r="K111" s="155">
        <f>+I111*3</f>
        <v>2400</v>
      </c>
      <c r="L111" s="155">
        <f>+I111*4</f>
        <v>3200</v>
      </c>
      <c r="M111" s="154">
        <f t="shared" si="7"/>
        <v>10.5</v>
      </c>
      <c r="N111" s="154">
        <f t="shared" si="8"/>
        <v>1</v>
      </c>
      <c r="O111" s="153">
        <v>8362</v>
      </c>
      <c r="P111" s="98" t="str">
        <f t="shared" si="9"/>
        <v>over</v>
      </c>
      <c r="Q111" s="153">
        <v>1</v>
      </c>
      <c r="R111" s="153"/>
      <c r="S111" s="153"/>
      <c r="T111" s="67"/>
      <c r="U111" s="68"/>
    </row>
    <row r="112" spans="1:21" s="24" customFormat="1" ht="27.75" customHeight="1" x14ac:dyDescent="0.35">
      <c r="A112" s="146" t="s">
        <v>10</v>
      </c>
      <c r="B112" s="149" t="s">
        <v>17</v>
      </c>
      <c r="C112" s="150" t="s">
        <v>61</v>
      </c>
      <c r="D112" s="149" t="s">
        <v>269</v>
      </c>
      <c r="E112" s="151" t="s">
        <v>270</v>
      </c>
      <c r="F112" s="151" t="s">
        <v>271</v>
      </c>
      <c r="G112" s="152" t="s">
        <v>272</v>
      </c>
      <c r="H112" s="153">
        <v>16100</v>
      </c>
      <c r="I112" s="153">
        <v>800</v>
      </c>
      <c r="J112" s="154" t="s">
        <v>1845</v>
      </c>
      <c r="K112" s="155">
        <f>+I112*3</f>
        <v>2400</v>
      </c>
      <c r="L112" s="155">
        <f>+I112*4</f>
        <v>3200</v>
      </c>
      <c r="M112" s="154">
        <f t="shared" si="7"/>
        <v>5.3999999999999995</v>
      </c>
      <c r="N112" s="154">
        <f t="shared" si="8"/>
        <v>1</v>
      </c>
      <c r="O112" s="153">
        <v>4315</v>
      </c>
      <c r="P112" s="98" t="str">
        <f t="shared" si="9"/>
        <v>over</v>
      </c>
      <c r="Q112" s="153">
        <v>1</v>
      </c>
      <c r="R112" s="153"/>
      <c r="S112" s="153"/>
      <c r="T112" s="67"/>
      <c r="U112" s="68"/>
    </row>
    <row r="113" spans="1:21" s="24" customFormat="1" ht="27.75" customHeight="1" x14ac:dyDescent="0.35">
      <c r="A113" s="146" t="s">
        <v>10</v>
      </c>
      <c r="B113" s="149" t="s">
        <v>17</v>
      </c>
      <c r="C113" s="150" t="s">
        <v>61</v>
      </c>
      <c r="D113" s="149" t="s">
        <v>273</v>
      </c>
      <c r="E113" s="151" t="s">
        <v>274</v>
      </c>
      <c r="F113" s="151" t="s">
        <v>275</v>
      </c>
      <c r="G113" s="152" t="s">
        <v>276</v>
      </c>
      <c r="H113" s="153">
        <v>16100</v>
      </c>
      <c r="I113" s="153">
        <v>800</v>
      </c>
      <c r="J113" s="154" t="s">
        <v>1845</v>
      </c>
      <c r="K113" s="155">
        <f>+I113*3</f>
        <v>2400</v>
      </c>
      <c r="L113" s="155">
        <f>+I113*4</f>
        <v>3200</v>
      </c>
      <c r="M113" s="154">
        <f t="shared" si="7"/>
        <v>13</v>
      </c>
      <c r="N113" s="154">
        <f t="shared" si="8"/>
        <v>1</v>
      </c>
      <c r="O113" s="153">
        <v>10334</v>
      </c>
      <c r="P113" s="98" t="str">
        <f t="shared" si="9"/>
        <v>over</v>
      </c>
      <c r="Q113" s="153">
        <v>1</v>
      </c>
      <c r="R113" s="153"/>
      <c r="S113" s="153"/>
      <c r="T113" s="67"/>
      <c r="U113" s="68"/>
    </row>
    <row r="114" spans="1:21" s="24" customFormat="1" ht="27.75" customHeight="1" x14ac:dyDescent="0.35">
      <c r="A114" s="146" t="s">
        <v>10</v>
      </c>
      <c r="B114" s="149" t="s">
        <v>17</v>
      </c>
      <c r="C114" s="150" t="s">
        <v>61</v>
      </c>
      <c r="D114" s="149" t="s">
        <v>277</v>
      </c>
      <c r="E114" s="151" t="s">
        <v>278</v>
      </c>
      <c r="F114" s="151" t="s">
        <v>279</v>
      </c>
      <c r="G114" s="152" t="s">
        <v>280</v>
      </c>
      <c r="H114" s="153">
        <v>32200</v>
      </c>
      <c r="I114" s="153">
        <v>1400</v>
      </c>
      <c r="J114" s="154" t="s">
        <v>1844</v>
      </c>
      <c r="K114" s="155">
        <f>+I114*2</f>
        <v>2800</v>
      </c>
      <c r="L114" s="155">
        <f>+I114*3</f>
        <v>4200</v>
      </c>
      <c r="M114" s="154">
        <f t="shared" si="7"/>
        <v>6.6</v>
      </c>
      <c r="N114" s="154">
        <f t="shared" si="8"/>
        <v>1</v>
      </c>
      <c r="O114" s="153">
        <v>9126</v>
      </c>
      <c r="P114" s="98" t="str">
        <f t="shared" si="9"/>
        <v>over</v>
      </c>
      <c r="Q114" s="153">
        <v>1</v>
      </c>
      <c r="R114" s="153"/>
      <c r="S114" s="153"/>
      <c r="T114" s="67"/>
      <c r="U114" s="68"/>
    </row>
    <row r="115" spans="1:21" s="24" customFormat="1" ht="27.75" customHeight="1" x14ac:dyDescent="0.35">
      <c r="A115" s="146" t="s">
        <v>10</v>
      </c>
      <c r="B115" s="149" t="s">
        <v>17</v>
      </c>
      <c r="C115" s="150" t="s">
        <v>116</v>
      </c>
      <c r="D115" s="149" t="s">
        <v>281</v>
      </c>
      <c r="E115" s="151" t="s">
        <v>282</v>
      </c>
      <c r="F115" s="151" t="s">
        <v>283</v>
      </c>
      <c r="G115" s="152" t="s">
        <v>284</v>
      </c>
      <c r="H115" s="153">
        <v>16100</v>
      </c>
      <c r="I115" s="153">
        <v>800</v>
      </c>
      <c r="J115" s="154" t="s">
        <v>1845</v>
      </c>
      <c r="K115" s="155">
        <f t="shared" ref="K115:K127" si="10">+I115*3</f>
        <v>2400</v>
      </c>
      <c r="L115" s="155">
        <f t="shared" ref="L115:L127" si="11">+I115*4</f>
        <v>3200</v>
      </c>
      <c r="M115" s="154">
        <f t="shared" si="7"/>
        <v>4.3999999999999995</v>
      </c>
      <c r="N115" s="154">
        <f t="shared" si="8"/>
        <v>1</v>
      </c>
      <c r="O115" s="153">
        <v>3500</v>
      </c>
      <c r="P115" s="98" t="str">
        <f t="shared" si="9"/>
        <v>over</v>
      </c>
      <c r="Q115" s="153">
        <v>1</v>
      </c>
      <c r="R115" s="153"/>
      <c r="S115" s="153"/>
      <c r="T115" s="67"/>
      <c r="U115" s="68"/>
    </row>
    <row r="116" spans="1:21" s="24" customFormat="1" ht="27.75" customHeight="1" x14ac:dyDescent="0.35">
      <c r="A116" s="146" t="s">
        <v>10</v>
      </c>
      <c r="B116" s="149" t="s">
        <v>17</v>
      </c>
      <c r="C116" s="150" t="s">
        <v>61</v>
      </c>
      <c r="D116" s="149" t="s">
        <v>285</v>
      </c>
      <c r="E116" s="151" t="s">
        <v>286</v>
      </c>
      <c r="F116" s="151" t="s">
        <v>287</v>
      </c>
      <c r="G116" s="152" t="s">
        <v>288</v>
      </c>
      <c r="H116" s="153">
        <v>16100</v>
      </c>
      <c r="I116" s="153">
        <v>800</v>
      </c>
      <c r="J116" s="154" t="s">
        <v>1845</v>
      </c>
      <c r="K116" s="155">
        <f t="shared" si="10"/>
        <v>2400</v>
      </c>
      <c r="L116" s="155">
        <f t="shared" si="11"/>
        <v>3200</v>
      </c>
      <c r="M116" s="154">
        <f t="shared" si="7"/>
        <v>8</v>
      </c>
      <c r="N116" s="154">
        <f t="shared" si="8"/>
        <v>1</v>
      </c>
      <c r="O116" s="153">
        <v>6388</v>
      </c>
      <c r="P116" s="98" t="str">
        <f t="shared" si="9"/>
        <v>over</v>
      </c>
      <c r="Q116" s="153">
        <v>1</v>
      </c>
      <c r="R116" s="153"/>
      <c r="S116" s="153"/>
      <c r="T116" s="67"/>
      <c r="U116" s="68"/>
    </row>
    <row r="117" spans="1:21" s="24" customFormat="1" ht="27.75" customHeight="1" x14ac:dyDescent="0.35">
      <c r="A117" s="146" t="s">
        <v>10</v>
      </c>
      <c r="B117" s="149" t="s">
        <v>17</v>
      </c>
      <c r="C117" s="150" t="s">
        <v>61</v>
      </c>
      <c r="D117" s="149" t="s">
        <v>289</v>
      </c>
      <c r="E117" s="151" t="s">
        <v>290</v>
      </c>
      <c r="F117" s="151" t="s">
        <v>291</v>
      </c>
      <c r="G117" s="152" t="s">
        <v>292</v>
      </c>
      <c r="H117" s="153">
        <v>16100</v>
      </c>
      <c r="I117" s="153">
        <v>800</v>
      </c>
      <c r="J117" s="154" t="s">
        <v>1845</v>
      </c>
      <c r="K117" s="155">
        <f t="shared" si="10"/>
        <v>2400</v>
      </c>
      <c r="L117" s="155">
        <f t="shared" si="11"/>
        <v>3200</v>
      </c>
      <c r="M117" s="154">
        <f t="shared" si="7"/>
        <v>5.3999999999999995</v>
      </c>
      <c r="N117" s="154">
        <f t="shared" si="8"/>
        <v>1</v>
      </c>
      <c r="O117" s="153">
        <v>4242</v>
      </c>
      <c r="P117" s="98" t="str">
        <f t="shared" si="9"/>
        <v>over</v>
      </c>
      <c r="Q117" s="153">
        <v>1</v>
      </c>
      <c r="R117" s="153"/>
      <c r="S117" s="153"/>
      <c r="T117" s="67"/>
      <c r="U117" s="68"/>
    </row>
    <row r="118" spans="1:21" s="24" customFormat="1" ht="27.75" customHeight="1" x14ac:dyDescent="0.35">
      <c r="A118" s="146" t="s">
        <v>10</v>
      </c>
      <c r="B118" s="149" t="s">
        <v>17</v>
      </c>
      <c r="C118" s="150" t="s">
        <v>116</v>
      </c>
      <c r="D118" s="149" t="s">
        <v>293</v>
      </c>
      <c r="E118" s="151" t="s">
        <v>294</v>
      </c>
      <c r="F118" s="151" t="s">
        <v>295</v>
      </c>
      <c r="G118" s="152" t="s">
        <v>296</v>
      </c>
      <c r="H118" s="153">
        <v>16100</v>
      </c>
      <c r="I118" s="153">
        <v>800</v>
      </c>
      <c r="J118" s="154" t="s">
        <v>1845</v>
      </c>
      <c r="K118" s="155">
        <f t="shared" si="10"/>
        <v>2400</v>
      </c>
      <c r="L118" s="155">
        <f t="shared" si="11"/>
        <v>3200</v>
      </c>
      <c r="M118" s="154">
        <f t="shared" si="7"/>
        <v>3.7</v>
      </c>
      <c r="N118" s="154">
        <f t="shared" si="8"/>
        <v>1</v>
      </c>
      <c r="O118" s="153">
        <v>2950</v>
      </c>
      <c r="P118" s="98" t="str">
        <f t="shared" si="9"/>
        <v>aman</v>
      </c>
      <c r="Q118" s="153">
        <v>1</v>
      </c>
      <c r="R118" s="153"/>
      <c r="S118" s="153"/>
      <c r="T118" s="67"/>
      <c r="U118" s="68"/>
    </row>
    <row r="119" spans="1:21" s="24" customFormat="1" ht="27.75" customHeight="1" x14ac:dyDescent="0.35">
      <c r="A119" s="146" t="s">
        <v>10</v>
      </c>
      <c r="B119" s="149" t="s">
        <v>17</v>
      </c>
      <c r="C119" s="150" t="s">
        <v>116</v>
      </c>
      <c r="D119" s="149" t="s">
        <v>297</v>
      </c>
      <c r="E119" s="151" t="s">
        <v>298</v>
      </c>
      <c r="F119" s="151" t="s">
        <v>299</v>
      </c>
      <c r="G119" s="152" t="s">
        <v>300</v>
      </c>
      <c r="H119" s="153">
        <v>16100</v>
      </c>
      <c r="I119" s="153">
        <v>800</v>
      </c>
      <c r="J119" s="154" t="s">
        <v>1845</v>
      </c>
      <c r="K119" s="155">
        <f t="shared" si="10"/>
        <v>2400</v>
      </c>
      <c r="L119" s="155">
        <f t="shared" si="11"/>
        <v>3200</v>
      </c>
      <c r="M119" s="154">
        <f t="shared" si="7"/>
        <v>4.8999999999999995</v>
      </c>
      <c r="N119" s="154">
        <f t="shared" si="8"/>
        <v>1</v>
      </c>
      <c r="O119" s="153">
        <v>3900</v>
      </c>
      <c r="P119" s="98" t="str">
        <f t="shared" si="9"/>
        <v>over</v>
      </c>
      <c r="Q119" s="153">
        <v>1</v>
      </c>
      <c r="R119" s="153"/>
      <c r="S119" s="153"/>
      <c r="T119" s="67"/>
      <c r="U119" s="68"/>
    </row>
    <row r="120" spans="1:21" s="24" customFormat="1" ht="27.75" customHeight="1" x14ac:dyDescent="0.35">
      <c r="A120" s="146" t="s">
        <v>10</v>
      </c>
      <c r="B120" s="149" t="s">
        <v>17</v>
      </c>
      <c r="C120" s="150" t="s">
        <v>116</v>
      </c>
      <c r="D120" s="149" t="s">
        <v>301</v>
      </c>
      <c r="E120" s="151" t="s">
        <v>302</v>
      </c>
      <c r="F120" s="151" t="s">
        <v>303</v>
      </c>
      <c r="G120" s="152" t="s">
        <v>304</v>
      </c>
      <c r="H120" s="153">
        <v>16100</v>
      </c>
      <c r="I120" s="153">
        <v>800</v>
      </c>
      <c r="J120" s="154" t="s">
        <v>1845</v>
      </c>
      <c r="K120" s="155">
        <f t="shared" si="10"/>
        <v>2400</v>
      </c>
      <c r="L120" s="155">
        <f t="shared" si="11"/>
        <v>3200</v>
      </c>
      <c r="M120" s="154">
        <f t="shared" si="7"/>
        <v>3.8000000000000003</v>
      </c>
      <c r="N120" s="154">
        <f t="shared" si="8"/>
        <v>1</v>
      </c>
      <c r="O120" s="153">
        <v>3000</v>
      </c>
      <c r="P120" s="98" t="str">
        <f t="shared" si="9"/>
        <v>aman</v>
      </c>
      <c r="Q120" s="153">
        <v>1</v>
      </c>
      <c r="R120" s="153"/>
      <c r="S120" s="153"/>
      <c r="T120" s="67"/>
      <c r="U120" s="68"/>
    </row>
    <row r="121" spans="1:21" s="24" customFormat="1" ht="27.75" customHeight="1" x14ac:dyDescent="0.35">
      <c r="A121" s="146" t="s">
        <v>10</v>
      </c>
      <c r="B121" s="149" t="s">
        <v>17</v>
      </c>
      <c r="C121" s="150" t="s">
        <v>129</v>
      </c>
      <c r="D121" s="157" t="s">
        <v>305</v>
      </c>
      <c r="E121" s="158" t="s">
        <v>306</v>
      </c>
      <c r="F121" s="159" t="s">
        <v>307</v>
      </c>
      <c r="G121" s="160" t="s">
        <v>308</v>
      </c>
      <c r="H121" s="153">
        <v>16100</v>
      </c>
      <c r="I121" s="153">
        <v>800</v>
      </c>
      <c r="J121" s="154" t="s">
        <v>1845</v>
      </c>
      <c r="K121" s="155">
        <f t="shared" si="10"/>
        <v>2400</v>
      </c>
      <c r="L121" s="155">
        <f t="shared" si="11"/>
        <v>3200</v>
      </c>
      <c r="M121" s="154">
        <f t="shared" si="7"/>
        <v>8.5</v>
      </c>
      <c r="N121" s="154">
        <f t="shared" si="8"/>
        <v>1</v>
      </c>
      <c r="O121" s="153">
        <v>6752</v>
      </c>
      <c r="P121" s="98" t="str">
        <f t="shared" si="9"/>
        <v>over</v>
      </c>
      <c r="Q121" s="153">
        <v>1</v>
      </c>
      <c r="R121" s="153"/>
      <c r="S121" s="153"/>
      <c r="T121" s="67"/>
      <c r="U121" s="68"/>
    </row>
    <row r="122" spans="1:21" s="24" customFormat="1" ht="27.75" customHeight="1" x14ac:dyDescent="0.35">
      <c r="A122" s="146" t="s">
        <v>10</v>
      </c>
      <c r="B122" s="149" t="s">
        <v>17</v>
      </c>
      <c r="C122" s="150" t="s">
        <v>129</v>
      </c>
      <c r="D122" s="149" t="s">
        <v>309</v>
      </c>
      <c r="E122" s="151" t="s">
        <v>310</v>
      </c>
      <c r="F122" s="151" t="s">
        <v>311</v>
      </c>
      <c r="G122" s="152" t="s">
        <v>312</v>
      </c>
      <c r="H122" s="153">
        <v>16100</v>
      </c>
      <c r="I122" s="153">
        <v>800</v>
      </c>
      <c r="J122" s="154" t="s">
        <v>1845</v>
      </c>
      <c r="K122" s="155">
        <f t="shared" si="10"/>
        <v>2400</v>
      </c>
      <c r="L122" s="155">
        <f t="shared" si="11"/>
        <v>3200</v>
      </c>
      <c r="M122" s="154">
        <f t="shared" si="7"/>
        <v>11.799999999999999</v>
      </c>
      <c r="N122" s="154">
        <f t="shared" si="8"/>
        <v>1</v>
      </c>
      <c r="O122" s="153">
        <v>9430</v>
      </c>
      <c r="P122" s="98" t="str">
        <f t="shared" si="9"/>
        <v>over</v>
      </c>
      <c r="Q122" s="153">
        <v>1</v>
      </c>
      <c r="R122" s="153"/>
      <c r="S122" s="153"/>
      <c r="T122" s="67"/>
      <c r="U122" s="68"/>
    </row>
    <row r="123" spans="1:21" s="24" customFormat="1" ht="27.75" customHeight="1" x14ac:dyDescent="0.35">
      <c r="A123" s="146" t="s">
        <v>10</v>
      </c>
      <c r="B123" s="149" t="s">
        <v>17</v>
      </c>
      <c r="C123" s="150" t="s">
        <v>61</v>
      </c>
      <c r="D123" s="149" t="s">
        <v>313</v>
      </c>
      <c r="E123" s="151" t="s">
        <v>314</v>
      </c>
      <c r="F123" s="151" t="s">
        <v>315</v>
      </c>
      <c r="G123" s="152" t="s">
        <v>316</v>
      </c>
      <c r="H123" s="153">
        <v>16100</v>
      </c>
      <c r="I123" s="153">
        <v>800</v>
      </c>
      <c r="J123" s="154" t="s">
        <v>1845</v>
      </c>
      <c r="K123" s="155">
        <f t="shared" si="10"/>
        <v>2400</v>
      </c>
      <c r="L123" s="155">
        <f t="shared" si="11"/>
        <v>3200</v>
      </c>
      <c r="M123" s="154">
        <f t="shared" si="7"/>
        <v>5.8999999999999995</v>
      </c>
      <c r="N123" s="154">
        <f t="shared" si="8"/>
        <v>1</v>
      </c>
      <c r="O123" s="153">
        <v>4717</v>
      </c>
      <c r="P123" s="98" t="str">
        <f t="shared" si="9"/>
        <v>over</v>
      </c>
      <c r="Q123" s="153">
        <v>1</v>
      </c>
      <c r="R123" s="153"/>
      <c r="S123" s="153"/>
      <c r="T123" s="67"/>
      <c r="U123" s="68"/>
    </row>
    <row r="124" spans="1:21" s="24" customFormat="1" ht="27.75" customHeight="1" x14ac:dyDescent="0.35">
      <c r="A124" s="146" t="s">
        <v>10</v>
      </c>
      <c r="B124" s="149" t="s">
        <v>17</v>
      </c>
      <c r="C124" s="150" t="s">
        <v>116</v>
      </c>
      <c r="D124" s="149" t="s">
        <v>317</v>
      </c>
      <c r="E124" s="151" t="s">
        <v>318</v>
      </c>
      <c r="F124" s="151" t="s">
        <v>319</v>
      </c>
      <c r="G124" s="152" t="s">
        <v>320</v>
      </c>
      <c r="H124" s="153">
        <v>16100</v>
      </c>
      <c r="I124" s="153">
        <v>800</v>
      </c>
      <c r="J124" s="154" t="s">
        <v>1845</v>
      </c>
      <c r="K124" s="155">
        <f t="shared" si="10"/>
        <v>2400</v>
      </c>
      <c r="L124" s="155">
        <f t="shared" si="11"/>
        <v>3200</v>
      </c>
      <c r="M124" s="154">
        <f t="shared" si="7"/>
        <v>6.1999999999999993</v>
      </c>
      <c r="N124" s="154">
        <f t="shared" si="8"/>
        <v>1</v>
      </c>
      <c r="O124" s="153">
        <v>4924</v>
      </c>
      <c r="P124" s="98" t="str">
        <f t="shared" si="9"/>
        <v>over</v>
      </c>
      <c r="Q124" s="153">
        <v>1</v>
      </c>
      <c r="R124" s="153"/>
      <c r="S124" s="153"/>
      <c r="T124" s="67"/>
      <c r="U124" s="68"/>
    </row>
    <row r="125" spans="1:21" s="24" customFormat="1" ht="27.75" customHeight="1" x14ac:dyDescent="0.35">
      <c r="A125" s="146" t="s">
        <v>10</v>
      </c>
      <c r="B125" s="149" t="s">
        <v>17</v>
      </c>
      <c r="C125" s="150" t="s">
        <v>129</v>
      </c>
      <c r="D125" s="149" t="s">
        <v>321</v>
      </c>
      <c r="E125" s="151" t="s">
        <v>322</v>
      </c>
      <c r="F125" s="151" t="s">
        <v>323</v>
      </c>
      <c r="G125" s="152" t="s">
        <v>324</v>
      </c>
      <c r="H125" s="153">
        <v>16100</v>
      </c>
      <c r="I125" s="153">
        <v>800</v>
      </c>
      <c r="J125" s="154" t="s">
        <v>1845</v>
      </c>
      <c r="K125" s="155">
        <f t="shared" si="10"/>
        <v>2400</v>
      </c>
      <c r="L125" s="155">
        <f t="shared" si="11"/>
        <v>3200</v>
      </c>
      <c r="M125" s="154">
        <f t="shared" si="7"/>
        <v>0</v>
      </c>
      <c r="N125" s="154">
        <f t="shared" si="8"/>
        <v>0</v>
      </c>
      <c r="O125" s="153">
        <v>0</v>
      </c>
      <c r="P125" s="98" t="str">
        <f t="shared" si="9"/>
        <v>kritis</v>
      </c>
      <c r="Q125" s="153">
        <v>1</v>
      </c>
      <c r="R125" s="153"/>
      <c r="S125" s="153"/>
      <c r="T125" s="67"/>
      <c r="U125" s="68"/>
    </row>
    <row r="126" spans="1:21" s="24" customFormat="1" ht="27.75" customHeight="1" x14ac:dyDescent="0.35">
      <c r="A126" s="146" t="s">
        <v>10</v>
      </c>
      <c r="B126" s="149" t="s">
        <v>17</v>
      </c>
      <c r="C126" s="150" t="s">
        <v>61</v>
      </c>
      <c r="D126" s="149" t="s">
        <v>325</v>
      </c>
      <c r="E126" s="151" t="s">
        <v>326</v>
      </c>
      <c r="F126" s="151" t="s">
        <v>327</v>
      </c>
      <c r="G126" s="152" t="s">
        <v>328</v>
      </c>
      <c r="H126" s="153">
        <v>16100</v>
      </c>
      <c r="I126" s="153">
        <v>800</v>
      </c>
      <c r="J126" s="154" t="s">
        <v>1845</v>
      </c>
      <c r="K126" s="155">
        <f t="shared" si="10"/>
        <v>2400</v>
      </c>
      <c r="L126" s="155">
        <f t="shared" si="11"/>
        <v>3200</v>
      </c>
      <c r="M126" s="154">
        <f t="shared" si="7"/>
        <v>7.3</v>
      </c>
      <c r="N126" s="154">
        <f t="shared" si="8"/>
        <v>1</v>
      </c>
      <c r="O126" s="153">
        <v>5807</v>
      </c>
      <c r="P126" s="98" t="str">
        <f t="shared" si="9"/>
        <v>over</v>
      </c>
      <c r="Q126" s="153">
        <v>1</v>
      </c>
      <c r="R126" s="153"/>
      <c r="S126" s="153"/>
      <c r="T126" s="67"/>
      <c r="U126" s="68"/>
    </row>
    <row r="127" spans="1:21" s="24" customFormat="1" ht="27.75" customHeight="1" x14ac:dyDescent="0.35">
      <c r="A127" s="146" t="s">
        <v>10</v>
      </c>
      <c r="B127" s="149" t="s">
        <v>17</v>
      </c>
      <c r="C127" s="150" t="s">
        <v>61</v>
      </c>
      <c r="D127" s="149" t="s">
        <v>329</v>
      </c>
      <c r="E127" s="151" t="s">
        <v>330</v>
      </c>
      <c r="F127" s="151" t="s">
        <v>331</v>
      </c>
      <c r="G127" s="152" t="s">
        <v>332</v>
      </c>
      <c r="H127" s="153">
        <v>16100</v>
      </c>
      <c r="I127" s="153">
        <v>800</v>
      </c>
      <c r="J127" s="154" t="s">
        <v>1845</v>
      </c>
      <c r="K127" s="155">
        <f t="shared" si="10"/>
        <v>2400</v>
      </c>
      <c r="L127" s="155">
        <f t="shared" si="11"/>
        <v>3200</v>
      </c>
      <c r="M127" s="154">
        <f t="shared" si="7"/>
        <v>8.6</v>
      </c>
      <c r="N127" s="154">
        <f t="shared" si="8"/>
        <v>1</v>
      </c>
      <c r="O127" s="153">
        <v>6802</v>
      </c>
      <c r="P127" s="98" t="str">
        <f t="shared" si="9"/>
        <v>over</v>
      </c>
      <c r="Q127" s="153">
        <v>1</v>
      </c>
      <c r="R127" s="153"/>
      <c r="S127" s="153"/>
      <c r="T127" s="67"/>
      <c r="U127" s="68"/>
    </row>
    <row r="128" spans="1:21" s="24" customFormat="1" ht="27.75" customHeight="1" x14ac:dyDescent="0.35">
      <c r="A128" s="146" t="s">
        <v>10</v>
      </c>
      <c r="B128" s="149" t="s">
        <v>17</v>
      </c>
      <c r="C128" s="150" t="s">
        <v>92</v>
      </c>
      <c r="D128" s="149" t="s">
        <v>333</v>
      </c>
      <c r="E128" s="151" t="s">
        <v>334</v>
      </c>
      <c r="F128" s="151" t="s">
        <v>335</v>
      </c>
      <c r="G128" s="152" t="s">
        <v>336</v>
      </c>
      <c r="H128" s="153">
        <v>32200</v>
      </c>
      <c r="I128" s="153">
        <v>1400</v>
      </c>
      <c r="J128" s="154" t="s">
        <v>1844</v>
      </c>
      <c r="K128" s="155">
        <f>+I128*2</f>
        <v>2800</v>
      </c>
      <c r="L128" s="155">
        <f>+I128*3</f>
        <v>4200</v>
      </c>
      <c r="M128" s="154">
        <f t="shared" si="7"/>
        <v>4.3</v>
      </c>
      <c r="N128" s="154">
        <f t="shared" si="8"/>
        <v>1</v>
      </c>
      <c r="O128" s="153">
        <v>6000</v>
      </c>
      <c r="P128" s="98" t="str">
        <f t="shared" si="9"/>
        <v>over</v>
      </c>
      <c r="Q128" s="153">
        <v>1</v>
      </c>
      <c r="R128" s="153"/>
      <c r="S128" s="153"/>
      <c r="T128" s="67"/>
      <c r="U128" s="68"/>
    </row>
    <row r="129" spans="1:21" s="24" customFormat="1" ht="27.75" customHeight="1" x14ac:dyDescent="0.35">
      <c r="A129" s="146" t="s">
        <v>10</v>
      </c>
      <c r="B129" s="149" t="s">
        <v>17</v>
      </c>
      <c r="C129" s="150" t="s">
        <v>116</v>
      </c>
      <c r="D129" s="149" t="s">
        <v>337</v>
      </c>
      <c r="E129" s="151" t="s">
        <v>338</v>
      </c>
      <c r="F129" s="151" t="s">
        <v>339</v>
      </c>
      <c r="G129" s="152" t="s">
        <v>340</v>
      </c>
      <c r="H129" s="153">
        <v>16100</v>
      </c>
      <c r="I129" s="153">
        <v>800</v>
      </c>
      <c r="J129" s="154" t="s">
        <v>1845</v>
      </c>
      <c r="K129" s="155">
        <f>+I129*3</f>
        <v>2400</v>
      </c>
      <c r="L129" s="155">
        <f>+I129*4</f>
        <v>3200</v>
      </c>
      <c r="M129" s="154">
        <f t="shared" si="7"/>
        <v>5.6999999999999993</v>
      </c>
      <c r="N129" s="154">
        <f t="shared" si="8"/>
        <v>1</v>
      </c>
      <c r="O129" s="153">
        <v>4500</v>
      </c>
      <c r="P129" s="98" t="str">
        <f t="shared" si="9"/>
        <v>over</v>
      </c>
      <c r="Q129" s="153">
        <v>1</v>
      </c>
      <c r="R129" s="153"/>
      <c r="S129" s="153"/>
      <c r="T129" s="67"/>
      <c r="U129" s="68"/>
    </row>
    <row r="130" spans="1:21" s="24" customFormat="1" ht="27.75" customHeight="1" x14ac:dyDescent="0.35">
      <c r="A130" s="146" t="s">
        <v>10</v>
      </c>
      <c r="B130" s="149" t="s">
        <v>17</v>
      </c>
      <c r="C130" s="150" t="s">
        <v>129</v>
      </c>
      <c r="D130" s="149" t="s">
        <v>341</v>
      </c>
      <c r="E130" s="151" t="s">
        <v>342</v>
      </c>
      <c r="F130" s="151" t="s">
        <v>343</v>
      </c>
      <c r="G130" s="152" t="s">
        <v>344</v>
      </c>
      <c r="H130" s="153">
        <v>16100</v>
      </c>
      <c r="I130" s="153">
        <v>800</v>
      </c>
      <c r="J130" s="154" t="s">
        <v>1845</v>
      </c>
      <c r="K130" s="155">
        <f>+I130*3</f>
        <v>2400</v>
      </c>
      <c r="L130" s="155">
        <f>+I130*4</f>
        <v>3200</v>
      </c>
      <c r="M130" s="154">
        <f t="shared" si="7"/>
        <v>0</v>
      </c>
      <c r="N130" s="154">
        <f t="shared" si="8"/>
        <v>0</v>
      </c>
      <c r="O130" s="153">
        <v>0</v>
      </c>
      <c r="P130" s="98" t="str">
        <f t="shared" si="9"/>
        <v>kritis</v>
      </c>
      <c r="Q130" s="153">
        <v>1</v>
      </c>
      <c r="R130" s="153"/>
      <c r="S130" s="153"/>
      <c r="T130" s="67"/>
      <c r="U130" s="68"/>
    </row>
    <row r="131" spans="1:21" s="24" customFormat="1" ht="27.75" customHeight="1" x14ac:dyDescent="0.35">
      <c r="A131" s="146" t="s">
        <v>10</v>
      </c>
      <c r="B131" s="149" t="s">
        <v>17</v>
      </c>
      <c r="C131" s="150" t="s">
        <v>129</v>
      </c>
      <c r="D131" s="149" t="s">
        <v>345</v>
      </c>
      <c r="E131" s="151" t="s">
        <v>346</v>
      </c>
      <c r="F131" s="151" t="s">
        <v>347</v>
      </c>
      <c r="G131" s="152" t="s">
        <v>348</v>
      </c>
      <c r="H131" s="153">
        <v>16100</v>
      </c>
      <c r="I131" s="153">
        <v>800</v>
      </c>
      <c r="J131" s="154" t="s">
        <v>1845</v>
      </c>
      <c r="K131" s="155">
        <f>+I131*3</f>
        <v>2400</v>
      </c>
      <c r="L131" s="155">
        <f>+I131*4</f>
        <v>3200</v>
      </c>
      <c r="M131" s="154">
        <f t="shared" si="7"/>
        <v>10.9</v>
      </c>
      <c r="N131" s="154">
        <f t="shared" si="8"/>
        <v>1</v>
      </c>
      <c r="O131" s="153">
        <v>8663</v>
      </c>
      <c r="P131" s="98" t="str">
        <f t="shared" si="9"/>
        <v>over</v>
      </c>
      <c r="Q131" s="153">
        <v>1</v>
      </c>
      <c r="R131" s="153"/>
      <c r="S131" s="153"/>
      <c r="T131" s="67"/>
      <c r="U131" s="68"/>
    </row>
    <row r="132" spans="1:21" s="24" customFormat="1" ht="27.75" customHeight="1" x14ac:dyDescent="0.35">
      <c r="A132" s="146" t="s">
        <v>10</v>
      </c>
      <c r="B132" s="149" t="s">
        <v>11</v>
      </c>
      <c r="C132" s="150" t="s">
        <v>12</v>
      </c>
      <c r="D132" s="149" t="s">
        <v>2907</v>
      </c>
      <c r="E132" s="151" t="s">
        <v>2908</v>
      </c>
      <c r="F132" s="151" t="s">
        <v>2909</v>
      </c>
      <c r="G132" s="152" t="s">
        <v>2910</v>
      </c>
      <c r="H132" s="153"/>
      <c r="I132" s="153"/>
      <c r="J132" s="154"/>
      <c r="K132" s="155"/>
      <c r="L132" s="155"/>
      <c r="M132" s="154" t="e">
        <f t="shared" si="7"/>
        <v>#DIV/0!</v>
      </c>
      <c r="N132" s="154" t="e">
        <f t="shared" si="8"/>
        <v>#DIV/0!</v>
      </c>
      <c r="O132" s="153">
        <v>0</v>
      </c>
      <c r="P132" s="98" t="str">
        <f t="shared" si="9"/>
        <v>over</v>
      </c>
      <c r="Q132" s="153"/>
      <c r="R132" s="153"/>
      <c r="S132" s="153"/>
      <c r="T132" s="67"/>
      <c r="U132" s="68"/>
    </row>
    <row r="133" spans="1:21" s="24" customFormat="1" ht="27.75" customHeight="1" x14ac:dyDescent="0.35">
      <c r="A133" s="146" t="s">
        <v>10</v>
      </c>
      <c r="B133" s="149" t="s">
        <v>11</v>
      </c>
      <c r="C133" s="150" t="s">
        <v>254</v>
      </c>
      <c r="D133" s="149" t="s">
        <v>349</v>
      </c>
      <c r="E133" s="151" t="s">
        <v>350</v>
      </c>
      <c r="F133" s="151" t="s">
        <v>351</v>
      </c>
      <c r="G133" s="152" t="s">
        <v>352</v>
      </c>
      <c r="H133" s="153">
        <v>64742</v>
      </c>
      <c r="I133" s="153">
        <v>3000</v>
      </c>
      <c r="J133" s="154" t="s">
        <v>1844</v>
      </c>
      <c r="K133" s="155">
        <f>+I133*2</f>
        <v>6000</v>
      </c>
      <c r="L133" s="155">
        <f>+I133*3</f>
        <v>9000</v>
      </c>
      <c r="M133" s="154">
        <f t="shared" si="7"/>
        <v>0</v>
      </c>
      <c r="N133" s="154">
        <f t="shared" si="8"/>
        <v>0</v>
      </c>
      <c r="O133" s="153">
        <v>0</v>
      </c>
      <c r="P133" s="98" t="str">
        <f t="shared" si="9"/>
        <v>kritis</v>
      </c>
      <c r="Q133" s="153">
        <v>1</v>
      </c>
      <c r="R133" s="153"/>
      <c r="S133" s="153"/>
      <c r="T133" s="67"/>
      <c r="U133" s="68"/>
    </row>
    <row r="134" spans="1:21" s="24" customFormat="1" ht="27.75" customHeight="1" x14ac:dyDescent="0.35">
      <c r="A134" s="146" t="s">
        <v>10</v>
      </c>
      <c r="B134" s="149" t="s">
        <v>17</v>
      </c>
      <c r="C134" s="150" t="s">
        <v>129</v>
      </c>
      <c r="D134" s="149" t="s">
        <v>353</v>
      </c>
      <c r="E134" s="151">
        <v>0</v>
      </c>
      <c r="F134" s="151" t="s">
        <v>354</v>
      </c>
      <c r="G134" s="152" t="s">
        <v>355</v>
      </c>
      <c r="H134" s="153">
        <v>16100</v>
      </c>
      <c r="I134" s="153">
        <v>800</v>
      </c>
      <c r="J134" s="154" t="s">
        <v>1845</v>
      </c>
      <c r="K134" s="155">
        <f>+I134*3</f>
        <v>2400</v>
      </c>
      <c r="L134" s="155">
        <f>+I134*4</f>
        <v>3200</v>
      </c>
      <c r="M134" s="154">
        <f t="shared" si="7"/>
        <v>0.5</v>
      </c>
      <c r="N134" s="154">
        <f t="shared" si="8"/>
        <v>0</v>
      </c>
      <c r="O134" s="153">
        <v>365</v>
      </c>
      <c r="P134" s="98" t="str">
        <f t="shared" si="9"/>
        <v>kritis</v>
      </c>
      <c r="Q134" s="153">
        <v>1</v>
      </c>
      <c r="R134" s="153"/>
      <c r="S134" s="153"/>
      <c r="T134" s="67"/>
      <c r="U134" s="68"/>
    </row>
    <row r="135" spans="1:21" s="24" customFormat="1" ht="27.75" customHeight="1" x14ac:dyDescent="0.35">
      <c r="A135" s="146" t="s">
        <v>10</v>
      </c>
      <c r="B135" s="149" t="s">
        <v>17</v>
      </c>
      <c r="C135" s="150" t="s">
        <v>129</v>
      </c>
      <c r="D135" s="157" t="s">
        <v>356</v>
      </c>
      <c r="E135" s="158">
        <v>0</v>
      </c>
      <c r="F135" s="159" t="s">
        <v>357</v>
      </c>
      <c r="G135" s="160" t="s">
        <v>358</v>
      </c>
      <c r="H135" s="153">
        <v>16100</v>
      </c>
      <c r="I135" s="153">
        <v>800</v>
      </c>
      <c r="J135" s="154" t="s">
        <v>1845</v>
      </c>
      <c r="K135" s="155">
        <f>+I135*3</f>
        <v>2400</v>
      </c>
      <c r="L135" s="155">
        <f>+I135*4</f>
        <v>3200</v>
      </c>
      <c r="M135" s="154">
        <f t="shared" si="7"/>
        <v>27</v>
      </c>
      <c r="N135" s="154">
        <f t="shared" si="8"/>
        <v>1</v>
      </c>
      <c r="O135" s="153">
        <v>21590</v>
      </c>
      <c r="P135" s="98" t="str">
        <f t="shared" si="9"/>
        <v>over</v>
      </c>
      <c r="Q135" s="153">
        <v>1</v>
      </c>
      <c r="R135" s="153"/>
      <c r="S135" s="153"/>
      <c r="T135" s="67"/>
      <c r="U135" s="68"/>
    </row>
    <row r="136" spans="1:21" s="24" customFormat="1" ht="27.75" customHeight="1" x14ac:dyDescent="0.35">
      <c r="A136" s="146" t="s">
        <v>10</v>
      </c>
      <c r="B136" s="149" t="s">
        <v>11</v>
      </c>
      <c r="C136" s="150" t="s">
        <v>254</v>
      </c>
      <c r="D136" s="157" t="s">
        <v>359</v>
      </c>
      <c r="E136" s="158" t="s">
        <v>360</v>
      </c>
      <c r="F136" s="159" t="s">
        <v>361</v>
      </c>
      <c r="G136" s="160" t="s">
        <v>362</v>
      </c>
      <c r="H136" s="153">
        <v>48300</v>
      </c>
      <c r="I136" s="153">
        <v>2500</v>
      </c>
      <c r="J136" s="154" t="s">
        <v>1844</v>
      </c>
      <c r="K136" s="155">
        <f>+I136*2</f>
        <v>5000</v>
      </c>
      <c r="L136" s="155">
        <f>+I136*3</f>
        <v>7500</v>
      </c>
      <c r="M136" s="154">
        <f t="shared" si="7"/>
        <v>0</v>
      </c>
      <c r="N136" s="154">
        <f t="shared" si="8"/>
        <v>0</v>
      </c>
      <c r="O136" s="153">
        <v>0</v>
      </c>
      <c r="P136" s="98" t="str">
        <f t="shared" si="9"/>
        <v>kritis</v>
      </c>
      <c r="Q136" s="153">
        <v>1</v>
      </c>
      <c r="R136" s="153"/>
      <c r="S136" s="153"/>
      <c r="T136" s="67"/>
      <c r="U136" s="68"/>
    </row>
    <row r="137" spans="1:21" s="24" customFormat="1" ht="27.75" customHeight="1" x14ac:dyDescent="0.35">
      <c r="A137" s="146" t="s">
        <v>10</v>
      </c>
      <c r="B137" s="149" t="s">
        <v>11</v>
      </c>
      <c r="C137" s="150" t="s">
        <v>254</v>
      </c>
      <c r="D137" s="149" t="s">
        <v>1954</v>
      </c>
      <c r="E137" s="151">
        <v>0</v>
      </c>
      <c r="F137" s="151" t="s">
        <v>1955</v>
      </c>
      <c r="G137" s="152" t="s">
        <v>1956</v>
      </c>
      <c r="H137" s="153">
        <v>13100</v>
      </c>
      <c r="I137" s="153">
        <v>600</v>
      </c>
      <c r="J137" s="154" t="s">
        <v>1845</v>
      </c>
      <c r="K137" s="155">
        <f>+I137*3</f>
        <v>1800</v>
      </c>
      <c r="L137" s="155">
        <f>+I137*4</f>
        <v>2400</v>
      </c>
      <c r="M137" s="154">
        <f t="shared" si="7"/>
        <v>1.9000000000000001</v>
      </c>
      <c r="N137" s="154">
        <f t="shared" si="8"/>
        <v>0</v>
      </c>
      <c r="O137" s="153">
        <v>1100</v>
      </c>
      <c r="P137" s="98" t="str">
        <f t="shared" si="9"/>
        <v>kritis</v>
      </c>
      <c r="Q137" s="153">
        <v>1</v>
      </c>
      <c r="R137" s="153"/>
      <c r="S137" s="153"/>
      <c r="T137" s="67"/>
      <c r="U137" s="68"/>
    </row>
    <row r="138" spans="1:21" s="24" customFormat="1" ht="27.75" customHeight="1" x14ac:dyDescent="0.35">
      <c r="A138" s="146" t="s">
        <v>10</v>
      </c>
      <c r="B138" s="149" t="s">
        <v>17</v>
      </c>
      <c r="C138" s="150" t="s">
        <v>116</v>
      </c>
      <c r="D138" s="149" t="s">
        <v>363</v>
      </c>
      <c r="E138" s="151" t="s">
        <v>364</v>
      </c>
      <c r="F138" s="151" t="s">
        <v>365</v>
      </c>
      <c r="G138" s="152" t="s">
        <v>366</v>
      </c>
      <c r="H138" s="153">
        <v>6750</v>
      </c>
      <c r="I138" s="153">
        <v>500</v>
      </c>
      <c r="J138" s="154" t="s">
        <v>1838</v>
      </c>
      <c r="K138" s="155">
        <f>+I138*2</f>
        <v>1000</v>
      </c>
      <c r="L138" s="155">
        <f>+I138*3</f>
        <v>1500</v>
      </c>
      <c r="M138" s="154">
        <f t="shared" si="7"/>
        <v>6.4</v>
      </c>
      <c r="N138" s="154">
        <f t="shared" si="8"/>
        <v>1</v>
      </c>
      <c r="O138" s="153">
        <v>3200</v>
      </c>
      <c r="P138" s="98" t="str">
        <f t="shared" si="9"/>
        <v>over</v>
      </c>
      <c r="Q138" s="153">
        <v>1</v>
      </c>
      <c r="R138" s="153"/>
      <c r="S138" s="153"/>
      <c r="T138" s="67"/>
      <c r="U138" s="68"/>
    </row>
    <row r="139" spans="1:21" s="24" customFormat="1" ht="27.75" customHeight="1" x14ac:dyDescent="0.35">
      <c r="A139" s="146" t="s">
        <v>10</v>
      </c>
      <c r="B139" s="149" t="s">
        <v>17</v>
      </c>
      <c r="C139" s="150" t="s">
        <v>116</v>
      </c>
      <c r="D139" s="157" t="s">
        <v>367</v>
      </c>
      <c r="E139" s="158" t="s">
        <v>368</v>
      </c>
      <c r="F139" s="159" t="s">
        <v>369</v>
      </c>
      <c r="G139" s="160" t="s">
        <v>370</v>
      </c>
      <c r="H139" s="153">
        <v>6750</v>
      </c>
      <c r="I139" s="153">
        <v>500</v>
      </c>
      <c r="J139" s="154" t="s">
        <v>1838</v>
      </c>
      <c r="K139" s="155">
        <f>+I139*2</f>
        <v>1000</v>
      </c>
      <c r="L139" s="155">
        <f>+I139*3</f>
        <v>1500</v>
      </c>
      <c r="M139" s="154">
        <f t="shared" ref="M139:M202" si="12">+ROUNDUP(O139/I139,1)</f>
        <v>4</v>
      </c>
      <c r="N139" s="154">
        <f t="shared" ref="N139:N202" si="13">IF(AND(J139="FAST",M139&gt;=2),1,IF(AND(J139="MEDIUM",M139&gt;=3),1,IF(AND(J139="SLOW",M139&gt;=5),1,0)))</f>
        <v>0</v>
      </c>
      <c r="O139" s="153">
        <v>2000</v>
      </c>
      <c r="P139" s="98" t="str">
        <f t="shared" ref="P139:P202" si="14">IF(O139&lt;K139,"kritis",IF(O139&lt;L139,"aman","over"))</f>
        <v>over</v>
      </c>
      <c r="Q139" s="153">
        <v>1</v>
      </c>
      <c r="R139" s="153"/>
      <c r="S139" s="153"/>
      <c r="T139" s="67"/>
      <c r="U139" s="68"/>
    </row>
    <row r="140" spans="1:21" s="24" customFormat="1" ht="27.75" customHeight="1" x14ac:dyDescent="0.35">
      <c r="A140" s="146" t="s">
        <v>10</v>
      </c>
      <c r="B140" s="149" t="s">
        <v>17</v>
      </c>
      <c r="C140" s="150" t="s">
        <v>116</v>
      </c>
      <c r="D140" s="149" t="s">
        <v>371</v>
      </c>
      <c r="E140" s="151" t="s">
        <v>372</v>
      </c>
      <c r="F140" s="151" t="s">
        <v>373</v>
      </c>
      <c r="G140" s="152" t="s">
        <v>374</v>
      </c>
      <c r="H140" s="153">
        <v>6750</v>
      </c>
      <c r="I140" s="153">
        <v>500</v>
      </c>
      <c r="J140" s="154" t="s">
        <v>1838</v>
      </c>
      <c r="K140" s="155">
        <f>+I140*2</f>
        <v>1000</v>
      </c>
      <c r="L140" s="155">
        <f>+I140*3</f>
        <v>1500</v>
      </c>
      <c r="M140" s="154">
        <f t="shared" si="12"/>
        <v>2</v>
      </c>
      <c r="N140" s="154">
        <f t="shared" si="13"/>
        <v>0</v>
      </c>
      <c r="O140" s="153">
        <v>1000</v>
      </c>
      <c r="P140" s="98" t="str">
        <f t="shared" si="14"/>
        <v>aman</v>
      </c>
      <c r="Q140" s="153">
        <v>1</v>
      </c>
      <c r="R140" s="153"/>
      <c r="S140" s="153"/>
      <c r="T140" s="67"/>
      <c r="U140" s="68"/>
    </row>
    <row r="141" spans="1:21" s="24" customFormat="1" ht="27.75" customHeight="1" x14ac:dyDescent="0.35">
      <c r="A141" s="146" t="s">
        <v>10</v>
      </c>
      <c r="B141" s="149" t="s">
        <v>17</v>
      </c>
      <c r="C141" s="150" t="s">
        <v>116</v>
      </c>
      <c r="D141" s="149" t="s">
        <v>1957</v>
      </c>
      <c r="E141" s="151" t="s">
        <v>1958</v>
      </c>
      <c r="F141" s="151" t="s">
        <v>1959</v>
      </c>
      <c r="G141" s="152" t="s">
        <v>1960</v>
      </c>
      <c r="H141" s="153"/>
      <c r="I141" s="153"/>
      <c r="J141" s="154"/>
      <c r="K141" s="155"/>
      <c r="L141" s="155"/>
      <c r="M141" s="154" t="e">
        <f t="shared" si="12"/>
        <v>#DIV/0!</v>
      </c>
      <c r="N141" s="154" t="e">
        <f t="shared" si="13"/>
        <v>#DIV/0!</v>
      </c>
      <c r="O141" s="153">
        <v>0</v>
      </c>
      <c r="P141" s="98" t="str">
        <f t="shared" si="14"/>
        <v>over</v>
      </c>
      <c r="Q141" s="153"/>
      <c r="R141" s="153"/>
      <c r="S141" s="153"/>
      <c r="T141" s="67"/>
      <c r="U141" s="68"/>
    </row>
    <row r="142" spans="1:21" s="24" customFormat="1" ht="27.75" customHeight="1" x14ac:dyDescent="0.35">
      <c r="A142" s="146" t="s">
        <v>10</v>
      </c>
      <c r="B142" s="149" t="s">
        <v>17</v>
      </c>
      <c r="C142" s="150" t="s">
        <v>116</v>
      </c>
      <c r="D142" s="149" t="s">
        <v>1961</v>
      </c>
      <c r="E142" s="151" t="s">
        <v>1962</v>
      </c>
      <c r="F142" s="151" t="s">
        <v>1963</v>
      </c>
      <c r="G142" s="152" t="s">
        <v>1964</v>
      </c>
      <c r="H142" s="153"/>
      <c r="I142" s="153"/>
      <c r="J142" s="154"/>
      <c r="K142" s="155"/>
      <c r="L142" s="155"/>
      <c r="M142" s="154" t="e">
        <f t="shared" si="12"/>
        <v>#DIV/0!</v>
      </c>
      <c r="N142" s="154" t="e">
        <f t="shared" si="13"/>
        <v>#DIV/0!</v>
      </c>
      <c r="O142" s="153">
        <v>0</v>
      </c>
      <c r="P142" s="98" t="str">
        <f t="shared" si="14"/>
        <v>over</v>
      </c>
      <c r="Q142" s="153"/>
      <c r="R142" s="153"/>
      <c r="S142" s="153"/>
      <c r="T142" s="67"/>
      <c r="U142" s="68"/>
    </row>
    <row r="143" spans="1:21" s="24" customFormat="1" ht="27.75" customHeight="1" x14ac:dyDescent="0.35">
      <c r="A143" s="146" t="s">
        <v>10</v>
      </c>
      <c r="B143" s="149" t="s">
        <v>17</v>
      </c>
      <c r="C143" s="150" t="s">
        <v>116</v>
      </c>
      <c r="D143" s="149" t="s">
        <v>375</v>
      </c>
      <c r="E143" s="151" t="s">
        <v>376</v>
      </c>
      <c r="F143" s="151" t="s">
        <v>377</v>
      </c>
      <c r="G143" s="152" t="s">
        <v>378</v>
      </c>
      <c r="H143" s="153">
        <v>6750</v>
      </c>
      <c r="I143" s="153">
        <v>500</v>
      </c>
      <c r="J143" s="154" t="s">
        <v>1838</v>
      </c>
      <c r="K143" s="155">
        <f t="shared" ref="K143:K151" si="15">+I143*2</f>
        <v>1000</v>
      </c>
      <c r="L143" s="155">
        <f t="shared" ref="L143:L151" si="16">+I143*3</f>
        <v>1500</v>
      </c>
      <c r="M143" s="154">
        <f t="shared" si="12"/>
        <v>0.1</v>
      </c>
      <c r="N143" s="154">
        <f t="shared" si="13"/>
        <v>0</v>
      </c>
      <c r="O143" s="153">
        <v>50</v>
      </c>
      <c r="P143" s="98" t="str">
        <f t="shared" si="14"/>
        <v>kritis</v>
      </c>
      <c r="Q143" s="153">
        <v>1</v>
      </c>
      <c r="R143" s="153"/>
      <c r="S143" s="153"/>
      <c r="T143" s="67"/>
      <c r="U143" s="68"/>
    </row>
    <row r="144" spans="1:21" s="24" customFormat="1" ht="27.75" customHeight="1" x14ac:dyDescent="0.35">
      <c r="A144" s="146" t="s">
        <v>10</v>
      </c>
      <c r="B144" s="149" t="s">
        <v>16</v>
      </c>
      <c r="C144" s="150" t="s">
        <v>116</v>
      </c>
      <c r="D144" s="149" t="s">
        <v>379</v>
      </c>
      <c r="E144" s="151" t="s">
        <v>2684</v>
      </c>
      <c r="F144" s="151" t="s">
        <v>380</v>
      </c>
      <c r="G144" s="152" t="s">
        <v>381</v>
      </c>
      <c r="H144" s="153">
        <v>2980</v>
      </c>
      <c r="I144" s="153">
        <v>500</v>
      </c>
      <c r="J144" s="154" t="s">
        <v>1838</v>
      </c>
      <c r="K144" s="155">
        <f t="shared" si="15"/>
        <v>1000</v>
      </c>
      <c r="L144" s="155">
        <f t="shared" si="16"/>
        <v>1500</v>
      </c>
      <c r="M144" s="154">
        <f t="shared" si="12"/>
        <v>3</v>
      </c>
      <c r="N144" s="154">
        <f t="shared" si="13"/>
        <v>0</v>
      </c>
      <c r="O144" s="153">
        <v>1500</v>
      </c>
      <c r="P144" s="98" t="str">
        <f t="shared" si="14"/>
        <v>over</v>
      </c>
      <c r="Q144" s="153">
        <v>1</v>
      </c>
      <c r="R144" s="153"/>
      <c r="S144" s="153"/>
      <c r="T144" s="67"/>
      <c r="U144" s="68"/>
    </row>
    <row r="145" spans="1:21" s="24" customFormat="1" ht="27.75" customHeight="1" x14ac:dyDescent="0.35">
      <c r="A145" s="146" t="s">
        <v>10</v>
      </c>
      <c r="B145" s="149" t="s">
        <v>17</v>
      </c>
      <c r="C145" s="150" t="s">
        <v>116</v>
      </c>
      <c r="D145" s="157" t="s">
        <v>1965</v>
      </c>
      <c r="E145" s="158" t="s">
        <v>1966</v>
      </c>
      <c r="F145" s="159" t="s">
        <v>1967</v>
      </c>
      <c r="G145" s="160" t="s">
        <v>1968</v>
      </c>
      <c r="H145" s="153">
        <v>1000</v>
      </c>
      <c r="I145" s="153">
        <v>200</v>
      </c>
      <c r="J145" s="154" t="s">
        <v>1838</v>
      </c>
      <c r="K145" s="155">
        <f t="shared" si="15"/>
        <v>400</v>
      </c>
      <c r="L145" s="155">
        <f t="shared" si="16"/>
        <v>600</v>
      </c>
      <c r="M145" s="154">
        <f t="shared" si="12"/>
        <v>2.9</v>
      </c>
      <c r="N145" s="154">
        <f t="shared" si="13"/>
        <v>0</v>
      </c>
      <c r="O145" s="153">
        <v>570</v>
      </c>
      <c r="P145" s="98" t="str">
        <f t="shared" si="14"/>
        <v>aman</v>
      </c>
      <c r="Q145" s="153">
        <v>1</v>
      </c>
      <c r="R145" s="153"/>
      <c r="S145" s="153"/>
      <c r="T145" s="67"/>
      <c r="U145" s="68"/>
    </row>
    <row r="146" spans="1:21" s="24" customFormat="1" ht="27.75" customHeight="1" x14ac:dyDescent="0.35">
      <c r="A146" s="146" t="s">
        <v>10</v>
      </c>
      <c r="B146" s="149" t="s">
        <v>17</v>
      </c>
      <c r="C146" s="161" t="s">
        <v>116</v>
      </c>
      <c r="D146" s="157" t="s">
        <v>1969</v>
      </c>
      <c r="E146" s="158">
        <v>0</v>
      </c>
      <c r="F146" s="162" t="s">
        <v>1970</v>
      </c>
      <c r="G146" s="163" t="s">
        <v>1971</v>
      </c>
      <c r="H146" s="153">
        <v>1000</v>
      </c>
      <c r="I146" s="153">
        <v>200</v>
      </c>
      <c r="J146" s="154" t="s">
        <v>1838</v>
      </c>
      <c r="K146" s="155">
        <f t="shared" si="15"/>
        <v>400</v>
      </c>
      <c r="L146" s="155">
        <f t="shared" si="16"/>
        <v>600</v>
      </c>
      <c r="M146" s="154">
        <f t="shared" si="12"/>
        <v>8.6</v>
      </c>
      <c r="N146" s="154">
        <f t="shared" si="13"/>
        <v>1</v>
      </c>
      <c r="O146" s="153">
        <v>1720</v>
      </c>
      <c r="P146" s="98" t="str">
        <f t="shared" si="14"/>
        <v>over</v>
      </c>
      <c r="Q146" s="153">
        <v>1</v>
      </c>
      <c r="R146" s="153"/>
      <c r="S146" s="164"/>
      <c r="T146" s="67"/>
      <c r="U146" s="68"/>
    </row>
    <row r="147" spans="1:21" s="24" customFormat="1" ht="27.75" customHeight="1" x14ac:dyDescent="0.35">
      <c r="A147" s="146" t="s">
        <v>10</v>
      </c>
      <c r="B147" s="149" t="s">
        <v>17</v>
      </c>
      <c r="C147" s="161" t="s">
        <v>116</v>
      </c>
      <c r="D147" s="157" t="s">
        <v>1972</v>
      </c>
      <c r="E147" s="158">
        <v>0</v>
      </c>
      <c r="F147" s="162" t="s">
        <v>1973</v>
      </c>
      <c r="G147" s="163" t="s">
        <v>1974</v>
      </c>
      <c r="H147" s="153">
        <v>1000</v>
      </c>
      <c r="I147" s="153">
        <v>200</v>
      </c>
      <c r="J147" s="154" t="s">
        <v>1838</v>
      </c>
      <c r="K147" s="155">
        <f t="shared" si="15"/>
        <v>400</v>
      </c>
      <c r="L147" s="155">
        <f t="shared" si="16"/>
        <v>600</v>
      </c>
      <c r="M147" s="154">
        <f t="shared" si="12"/>
        <v>7.8</v>
      </c>
      <c r="N147" s="154">
        <f t="shared" si="13"/>
        <v>1</v>
      </c>
      <c r="O147" s="153">
        <v>1550</v>
      </c>
      <c r="P147" s="98" t="str">
        <f t="shared" si="14"/>
        <v>over</v>
      </c>
      <c r="Q147" s="153">
        <v>1</v>
      </c>
      <c r="R147" s="153"/>
      <c r="S147" s="164"/>
      <c r="T147" s="67"/>
      <c r="U147" s="68"/>
    </row>
    <row r="148" spans="1:21" s="24" customFormat="1" ht="27.75" customHeight="1" x14ac:dyDescent="0.35">
      <c r="A148" s="146" t="s">
        <v>10</v>
      </c>
      <c r="B148" s="149" t="s">
        <v>17</v>
      </c>
      <c r="C148" s="150" t="s">
        <v>116</v>
      </c>
      <c r="D148" s="149" t="s">
        <v>1975</v>
      </c>
      <c r="E148" s="151" t="s">
        <v>1976</v>
      </c>
      <c r="F148" s="151" t="s">
        <v>1977</v>
      </c>
      <c r="G148" s="152" t="s">
        <v>1978</v>
      </c>
      <c r="H148" s="153">
        <v>1000</v>
      </c>
      <c r="I148" s="153">
        <v>200</v>
      </c>
      <c r="J148" s="154" t="s">
        <v>1838</v>
      </c>
      <c r="K148" s="155">
        <f t="shared" si="15"/>
        <v>400</v>
      </c>
      <c r="L148" s="155">
        <f t="shared" si="16"/>
        <v>600</v>
      </c>
      <c r="M148" s="154">
        <f t="shared" si="12"/>
        <v>10.5</v>
      </c>
      <c r="N148" s="154">
        <f t="shared" si="13"/>
        <v>1</v>
      </c>
      <c r="O148" s="153">
        <v>2100</v>
      </c>
      <c r="P148" s="98" t="str">
        <f t="shared" si="14"/>
        <v>over</v>
      </c>
      <c r="Q148" s="153">
        <v>1</v>
      </c>
      <c r="R148" s="153"/>
      <c r="S148" s="153"/>
      <c r="T148" s="67"/>
      <c r="U148" s="68"/>
    </row>
    <row r="149" spans="1:21" s="24" customFormat="1" ht="27.75" customHeight="1" x14ac:dyDescent="0.35">
      <c r="A149" s="146" t="s">
        <v>10</v>
      </c>
      <c r="B149" s="149" t="s">
        <v>17</v>
      </c>
      <c r="C149" s="150" t="s">
        <v>116</v>
      </c>
      <c r="D149" s="149" t="s">
        <v>1979</v>
      </c>
      <c r="E149" s="151" t="s">
        <v>1980</v>
      </c>
      <c r="F149" s="151" t="s">
        <v>1981</v>
      </c>
      <c r="G149" s="152" t="s">
        <v>1982</v>
      </c>
      <c r="H149" s="153">
        <v>1000</v>
      </c>
      <c r="I149" s="153">
        <v>200</v>
      </c>
      <c r="J149" s="154" t="s">
        <v>1838</v>
      </c>
      <c r="K149" s="155">
        <f t="shared" si="15"/>
        <v>400</v>
      </c>
      <c r="L149" s="155">
        <f t="shared" si="16"/>
        <v>600</v>
      </c>
      <c r="M149" s="154">
        <f t="shared" si="12"/>
        <v>12.799999999999999</v>
      </c>
      <c r="N149" s="154">
        <f t="shared" si="13"/>
        <v>1</v>
      </c>
      <c r="O149" s="153">
        <v>2552</v>
      </c>
      <c r="P149" s="98" t="str">
        <f t="shared" si="14"/>
        <v>over</v>
      </c>
      <c r="Q149" s="153">
        <v>1</v>
      </c>
      <c r="R149" s="153"/>
      <c r="S149" s="153"/>
      <c r="T149" s="67"/>
      <c r="U149" s="68"/>
    </row>
    <row r="150" spans="1:21" s="24" customFormat="1" ht="27.75" customHeight="1" x14ac:dyDescent="0.35">
      <c r="A150" s="146" t="s">
        <v>10</v>
      </c>
      <c r="B150" s="149" t="s">
        <v>17</v>
      </c>
      <c r="C150" s="150" t="s">
        <v>116</v>
      </c>
      <c r="D150" s="149" t="s">
        <v>1983</v>
      </c>
      <c r="E150" s="151" t="s">
        <v>1984</v>
      </c>
      <c r="F150" s="151" t="s">
        <v>1985</v>
      </c>
      <c r="G150" s="152" t="s">
        <v>1986</v>
      </c>
      <c r="H150" s="153">
        <v>1000</v>
      </c>
      <c r="I150" s="153">
        <v>200</v>
      </c>
      <c r="J150" s="154" t="s">
        <v>1838</v>
      </c>
      <c r="K150" s="155">
        <f t="shared" si="15"/>
        <v>400</v>
      </c>
      <c r="L150" s="155">
        <f t="shared" si="16"/>
        <v>600</v>
      </c>
      <c r="M150" s="154">
        <f t="shared" si="12"/>
        <v>8</v>
      </c>
      <c r="N150" s="154">
        <f t="shared" si="13"/>
        <v>1</v>
      </c>
      <c r="O150" s="153">
        <v>1600</v>
      </c>
      <c r="P150" s="98" t="str">
        <f t="shared" si="14"/>
        <v>over</v>
      </c>
      <c r="Q150" s="153">
        <v>1</v>
      </c>
      <c r="R150" s="153"/>
      <c r="S150" s="153"/>
      <c r="T150" s="67"/>
      <c r="U150" s="68"/>
    </row>
    <row r="151" spans="1:21" s="24" customFormat="1" ht="27.75" customHeight="1" x14ac:dyDescent="0.35">
      <c r="A151" s="146" t="s">
        <v>10</v>
      </c>
      <c r="B151" s="149" t="s">
        <v>16</v>
      </c>
      <c r="C151" s="150" t="s">
        <v>116</v>
      </c>
      <c r="D151" s="149" t="s">
        <v>1987</v>
      </c>
      <c r="E151" s="151" t="s">
        <v>2685</v>
      </c>
      <c r="F151" s="151" t="s">
        <v>1988</v>
      </c>
      <c r="G151" s="152" t="s">
        <v>1989</v>
      </c>
      <c r="H151" s="153">
        <v>1000</v>
      </c>
      <c r="I151" s="153">
        <v>200</v>
      </c>
      <c r="J151" s="154" t="s">
        <v>1838</v>
      </c>
      <c r="K151" s="155">
        <f t="shared" si="15"/>
        <v>400</v>
      </c>
      <c r="L151" s="155">
        <f t="shared" si="16"/>
        <v>600</v>
      </c>
      <c r="M151" s="154">
        <f t="shared" si="12"/>
        <v>2.3000000000000003</v>
      </c>
      <c r="N151" s="154">
        <f t="shared" si="13"/>
        <v>0</v>
      </c>
      <c r="O151" s="153">
        <v>450</v>
      </c>
      <c r="P151" s="98" t="str">
        <f t="shared" si="14"/>
        <v>aman</v>
      </c>
      <c r="Q151" s="153">
        <v>1</v>
      </c>
      <c r="R151" s="153"/>
      <c r="S151" s="153"/>
      <c r="T151" s="67"/>
      <c r="U151" s="68"/>
    </row>
    <row r="152" spans="1:21" s="24" customFormat="1" ht="27.75" customHeight="1" x14ac:dyDescent="0.35">
      <c r="A152" s="146" t="s">
        <v>10</v>
      </c>
      <c r="B152" s="149" t="s">
        <v>17</v>
      </c>
      <c r="C152" s="150" t="s">
        <v>116</v>
      </c>
      <c r="D152" s="149" t="s">
        <v>382</v>
      </c>
      <c r="E152" s="151" t="s">
        <v>383</v>
      </c>
      <c r="F152" s="151" t="s">
        <v>384</v>
      </c>
      <c r="G152" s="152" t="s">
        <v>385</v>
      </c>
      <c r="H152" s="153">
        <v>18810</v>
      </c>
      <c r="I152" s="153">
        <v>1000</v>
      </c>
      <c r="J152" s="154" t="s">
        <v>1845</v>
      </c>
      <c r="K152" s="155">
        <f>+I152*3</f>
        <v>3000</v>
      </c>
      <c r="L152" s="155">
        <f>+I152*4</f>
        <v>4000</v>
      </c>
      <c r="M152" s="154">
        <f t="shared" si="12"/>
        <v>4.5</v>
      </c>
      <c r="N152" s="154">
        <f t="shared" si="13"/>
        <v>1</v>
      </c>
      <c r="O152" s="153">
        <v>4500</v>
      </c>
      <c r="P152" s="98" t="str">
        <f t="shared" si="14"/>
        <v>over</v>
      </c>
      <c r="Q152" s="153">
        <v>1</v>
      </c>
      <c r="R152" s="153"/>
      <c r="S152" s="153"/>
      <c r="T152" s="67"/>
      <c r="U152" s="68"/>
    </row>
    <row r="153" spans="1:21" s="24" customFormat="1" ht="27.75" customHeight="1" x14ac:dyDescent="0.35">
      <c r="A153" s="146" t="s">
        <v>10</v>
      </c>
      <c r="B153" s="149" t="s">
        <v>16</v>
      </c>
      <c r="C153" s="150" t="s">
        <v>116</v>
      </c>
      <c r="D153" s="149" t="s">
        <v>386</v>
      </c>
      <c r="E153" s="151" t="s">
        <v>387</v>
      </c>
      <c r="F153" s="151" t="s">
        <v>388</v>
      </c>
      <c r="G153" s="152" t="s">
        <v>389</v>
      </c>
      <c r="H153" s="153">
        <v>2548</v>
      </c>
      <c r="I153" s="153">
        <v>500</v>
      </c>
      <c r="J153" s="154" t="s">
        <v>1838</v>
      </c>
      <c r="K153" s="155">
        <f>+I153*2</f>
        <v>1000</v>
      </c>
      <c r="L153" s="155">
        <f>+I153*3</f>
        <v>1500</v>
      </c>
      <c r="M153" s="154">
        <f t="shared" si="12"/>
        <v>1.4</v>
      </c>
      <c r="N153" s="154">
        <f t="shared" si="13"/>
        <v>0</v>
      </c>
      <c r="O153" s="153">
        <v>700</v>
      </c>
      <c r="P153" s="98" t="str">
        <f t="shared" si="14"/>
        <v>kritis</v>
      </c>
      <c r="Q153" s="153">
        <v>1</v>
      </c>
      <c r="R153" s="153"/>
      <c r="S153" s="153"/>
      <c r="T153" s="67"/>
      <c r="U153" s="68"/>
    </row>
    <row r="154" spans="1:21" s="24" customFormat="1" ht="27.75" customHeight="1" x14ac:dyDescent="0.35">
      <c r="A154" s="146" t="s">
        <v>10</v>
      </c>
      <c r="B154" s="149" t="s">
        <v>17</v>
      </c>
      <c r="C154" s="150" t="s">
        <v>61</v>
      </c>
      <c r="D154" s="149" t="s">
        <v>390</v>
      </c>
      <c r="E154" s="151" t="s">
        <v>391</v>
      </c>
      <c r="F154" s="151" t="s">
        <v>392</v>
      </c>
      <c r="G154" s="152" t="s">
        <v>393</v>
      </c>
      <c r="H154" s="153">
        <v>16100</v>
      </c>
      <c r="I154" s="153">
        <v>800</v>
      </c>
      <c r="J154" s="154" t="s">
        <v>1845</v>
      </c>
      <c r="K154" s="155">
        <f>+I154*3</f>
        <v>2400</v>
      </c>
      <c r="L154" s="155">
        <f>+I154*4</f>
        <v>3200</v>
      </c>
      <c r="M154" s="154">
        <f t="shared" si="12"/>
        <v>8.6999999999999993</v>
      </c>
      <c r="N154" s="154">
        <f t="shared" si="13"/>
        <v>1</v>
      </c>
      <c r="O154" s="153">
        <v>6932</v>
      </c>
      <c r="P154" s="98" t="str">
        <f t="shared" si="14"/>
        <v>over</v>
      </c>
      <c r="Q154" s="153">
        <v>1</v>
      </c>
      <c r="R154" s="153"/>
      <c r="S154" s="153"/>
      <c r="T154" s="67"/>
      <c r="U154" s="68"/>
    </row>
    <row r="155" spans="1:21" s="24" customFormat="1" ht="27.75" customHeight="1" x14ac:dyDescent="0.35">
      <c r="A155" s="146" t="s">
        <v>10</v>
      </c>
      <c r="B155" s="149" t="s">
        <v>17</v>
      </c>
      <c r="C155" s="150" t="s">
        <v>116</v>
      </c>
      <c r="D155" s="149" t="s">
        <v>394</v>
      </c>
      <c r="E155" s="151" t="s">
        <v>395</v>
      </c>
      <c r="F155" s="151" t="s">
        <v>396</v>
      </c>
      <c r="G155" s="152" t="s">
        <v>397</v>
      </c>
      <c r="H155" s="153">
        <v>16100</v>
      </c>
      <c r="I155" s="153">
        <v>800</v>
      </c>
      <c r="J155" s="154" t="s">
        <v>1845</v>
      </c>
      <c r="K155" s="155">
        <f>+I155*3</f>
        <v>2400</v>
      </c>
      <c r="L155" s="155">
        <f>+I155*4</f>
        <v>3200</v>
      </c>
      <c r="M155" s="154">
        <f t="shared" si="12"/>
        <v>2.7</v>
      </c>
      <c r="N155" s="154">
        <f t="shared" si="13"/>
        <v>0</v>
      </c>
      <c r="O155" s="153">
        <v>2100</v>
      </c>
      <c r="P155" s="98" t="str">
        <f t="shared" si="14"/>
        <v>kritis</v>
      </c>
      <c r="Q155" s="153">
        <v>1</v>
      </c>
      <c r="R155" s="153"/>
      <c r="S155" s="153"/>
      <c r="T155" s="67"/>
      <c r="U155" s="68"/>
    </row>
    <row r="156" spans="1:21" s="24" customFormat="1" ht="27.75" customHeight="1" x14ac:dyDescent="0.35">
      <c r="A156" s="146" t="s">
        <v>10</v>
      </c>
      <c r="B156" s="149" t="s">
        <v>17</v>
      </c>
      <c r="C156" s="150" t="s">
        <v>61</v>
      </c>
      <c r="D156" s="149" t="s">
        <v>398</v>
      </c>
      <c r="E156" s="151" t="s">
        <v>399</v>
      </c>
      <c r="F156" s="151" t="s">
        <v>400</v>
      </c>
      <c r="G156" s="152" t="s">
        <v>401</v>
      </c>
      <c r="H156" s="153">
        <v>16100</v>
      </c>
      <c r="I156" s="153">
        <v>800</v>
      </c>
      <c r="J156" s="154" t="s">
        <v>1845</v>
      </c>
      <c r="K156" s="155">
        <f>+I156*3</f>
        <v>2400</v>
      </c>
      <c r="L156" s="155">
        <f>+I156*4</f>
        <v>3200</v>
      </c>
      <c r="M156" s="154">
        <f t="shared" si="12"/>
        <v>1.2000000000000002</v>
      </c>
      <c r="N156" s="154">
        <f t="shared" si="13"/>
        <v>0</v>
      </c>
      <c r="O156" s="153">
        <v>915</v>
      </c>
      <c r="P156" s="98" t="str">
        <f t="shared" si="14"/>
        <v>kritis</v>
      </c>
      <c r="Q156" s="153">
        <v>1</v>
      </c>
      <c r="R156" s="153"/>
      <c r="S156" s="153"/>
      <c r="T156" s="67"/>
      <c r="U156" s="68"/>
    </row>
    <row r="157" spans="1:21" s="24" customFormat="1" ht="27.75" customHeight="1" x14ac:dyDescent="0.35">
      <c r="A157" s="146" t="s">
        <v>10</v>
      </c>
      <c r="B157" s="149" t="s">
        <v>17</v>
      </c>
      <c r="C157" s="150" t="s">
        <v>61</v>
      </c>
      <c r="D157" s="149" t="s">
        <v>402</v>
      </c>
      <c r="E157" s="151" t="s">
        <v>403</v>
      </c>
      <c r="F157" s="151" t="s">
        <v>404</v>
      </c>
      <c r="G157" s="152" t="s">
        <v>405</v>
      </c>
      <c r="H157" s="153">
        <v>16100</v>
      </c>
      <c r="I157" s="153">
        <v>800</v>
      </c>
      <c r="J157" s="154" t="s">
        <v>1845</v>
      </c>
      <c r="K157" s="155">
        <f>+I157*3</f>
        <v>2400</v>
      </c>
      <c r="L157" s="155">
        <f>+I157*4</f>
        <v>3200</v>
      </c>
      <c r="M157" s="154">
        <f t="shared" si="12"/>
        <v>10.7</v>
      </c>
      <c r="N157" s="154">
        <f t="shared" si="13"/>
        <v>1</v>
      </c>
      <c r="O157" s="153">
        <v>8503</v>
      </c>
      <c r="P157" s="98" t="str">
        <f t="shared" si="14"/>
        <v>over</v>
      </c>
      <c r="Q157" s="153">
        <v>1</v>
      </c>
      <c r="R157" s="153"/>
      <c r="S157" s="153"/>
      <c r="T157" s="67"/>
      <c r="U157" s="68"/>
    </row>
    <row r="158" spans="1:21" s="24" customFormat="1" ht="27.75" customHeight="1" x14ac:dyDescent="0.35">
      <c r="A158" s="146" t="s">
        <v>10</v>
      </c>
      <c r="B158" s="149" t="s">
        <v>17</v>
      </c>
      <c r="C158" s="150" t="s">
        <v>61</v>
      </c>
      <c r="D158" s="149" t="s">
        <v>406</v>
      </c>
      <c r="E158" s="151" t="s">
        <v>407</v>
      </c>
      <c r="F158" s="151" t="s">
        <v>408</v>
      </c>
      <c r="G158" s="152" t="s">
        <v>409</v>
      </c>
      <c r="H158" s="153">
        <v>16100</v>
      </c>
      <c r="I158" s="153">
        <v>800</v>
      </c>
      <c r="J158" s="154" t="s">
        <v>1845</v>
      </c>
      <c r="K158" s="155">
        <f>+I158*3</f>
        <v>2400</v>
      </c>
      <c r="L158" s="155">
        <f>+I158*4</f>
        <v>3200</v>
      </c>
      <c r="M158" s="154">
        <f t="shared" si="12"/>
        <v>7.6</v>
      </c>
      <c r="N158" s="154">
        <f t="shared" si="13"/>
        <v>1</v>
      </c>
      <c r="O158" s="153">
        <v>6031</v>
      </c>
      <c r="P158" s="98" t="str">
        <f t="shared" si="14"/>
        <v>over</v>
      </c>
      <c r="Q158" s="153">
        <v>1</v>
      </c>
      <c r="R158" s="153"/>
      <c r="S158" s="153"/>
      <c r="T158" s="67"/>
      <c r="U158" s="68"/>
    </row>
    <row r="159" spans="1:21" s="24" customFormat="1" ht="27.75" customHeight="1" x14ac:dyDescent="0.35">
      <c r="A159" s="146" t="s">
        <v>10</v>
      </c>
      <c r="B159" s="149" t="s">
        <v>17</v>
      </c>
      <c r="C159" s="150" t="s">
        <v>61</v>
      </c>
      <c r="D159" s="149" t="s">
        <v>410</v>
      </c>
      <c r="E159" s="151" t="s">
        <v>411</v>
      </c>
      <c r="F159" s="151" t="s">
        <v>412</v>
      </c>
      <c r="G159" s="152" t="s">
        <v>413</v>
      </c>
      <c r="H159" s="153">
        <v>32200</v>
      </c>
      <c r="I159" s="153">
        <v>1400</v>
      </c>
      <c r="J159" s="154" t="s">
        <v>1844</v>
      </c>
      <c r="K159" s="155">
        <f>+I159*2</f>
        <v>2800</v>
      </c>
      <c r="L159" s="155">
        <f>+I159*3</f>
        <v>4200</v>
      </c>
      <c r="M159" s="154">
        <f t="shared" si="12"/>
        <v>3</v>
      </c>
      <c r="N159" s="154">
        <f t="shared" si="13"/>
        <v>1</v>
      </c>
      <c r="O159" s="153">
        <v>4085</v>
      </c>
      <c r="P159" s="98" t="str">
        <f t="shared" si="14"/>
        <v>aman</v>
      </c>
      <c r="Q159" s="153">
        <v>1</v>
      </c>
      <c r="R159" s="153"/>
      <c r="S159" s="153"/>
      <c r="T159" s="67"/>
      <c r="U159" s="68"/>
    </row>
    <row r="160" spans="1:21" s="24" customFormat="1" ht="27.75" customHeight="1" x14ac:dyDescent="0.35">
      <c r="A160" s="146" t="s">
        <v>10</v>
      </c>
      <c r="B160" s="149" t="s">
        <v>17</v>
      </c>
      <c r="C160" s="161" t="s">
        <v>61</v>
      </c>
      <c r="D160" s="157" t="s">
        <v>414</v>
      </c>
      <c r="E160" s="158" t="s">
        <v>415</v>
      </c>
      <c r="F160" s="162" t="s">
        <v>416</v>
      </c>
      <c r="G160" s="163" t="s">
        <v>417</v>
      </c>
      <c r="H160" s="153">
        <v>16100</v>
      </c>
      <c r="I160" s="153">
        <v>800</v>
      </c>
      <c r="J160" s="154" t="s">
        <v>1845</v>
      </c>
      <c r="K160" s="155">
        <f>+I160*3</f>
        <v>2400</v>
      </c>
      <c r="L160" s="155">
        <f>+I160*4</f>
        <v>3200</v>
      </c>
      <c r="M160" s="154">
        <f t="shared" si="12"/>
        <v>5.0999999999999996</v>
      </c>
      <c r="N160" s="154">
        <f t="shared" si="13"/>
        <v>1</v>
      </c>
      <c r="O160" s="153">
        <v>4071</v>
      </c>
      <c r="P160" s="98" t="str">
        <f t="shared" si="14"/>
        <v>over</v>
      </c>
      <c r="Q160" s="153">
        <v>1</v>
      </c>
      <c r="R160" s="153"/>
      <c r="S160" s="164"/>
      <c r="T160" s="67"/>
      <c r="U160" s="68"/>
    </row>
    <row r="161" spans="1:21" s="24" customFormat="1" ht="27.75" customHeight="1" x14ac:dyDescent="0.35">
      <c r="A161" s="146" t="s">
        <v>10</v>
      </c>
      <c r="B161" s="149" t="s">
        <v>17</v>
      </c>
      <c r="C161" s="150" t="s">
        <v>129</v>
      </c>
      <c r="D161" s="149">
        <v>0</v>
      </c>
      <c r="E161" s="151" t="s">
        <v>418</v>
      </c>
      <c r="F161" s="151" t="s">
        <v>419</v>
      </c>
      <c r="G161" s="152" t="s">
        <v>420</v>
      </c>
      <c r="H161" s="153"/>
      <c r="I161" s="153"/>
      <c r="J161" s="154"/>
      <c r="K161" s="155"/>
      <c r="L161" s="155"/>
      <c r="M161" s="154" t="e">
        <f t="shared" si="12"/>
        <v>#DIV/0!</v>
      </c>
      <c r="N161" s="154" t="e">
        <f t="shared" si="13"/>
        <v>#DIV/0!</v>
      </c>
      <c r="O161" s="153">
        <v>0</v>
      </c>
      <c r="P161" s="98" t="str">
        <f t="shared" si="14"/>
        <v>over</v>
      </c>
      <c r="Q161" s="153"/>
      <c r="R161" s="153"/>
      <c r="S161" s="153"/>
      <c r="T161" s="67"/>
      <c r="U161" s="68"/>
    </row>
    <row r="162" spans="1:21" s="24" customFormat="1" ht="27.75" customHeight="1" x14ac:dyDescent="0.35">
      <c r="A162" s="146" t="s">
        <v>10</v>
      </c>
      <c r="B162" s="149" t="s">
        <v>17</v>
      </c>
      <c r="C162" s="150" t="s">
        <v>129</v>
      </c>
      <c r="D162" s="149">
        <v>0</v>
      </c>
      <c r="E162" s="151" t="s">
        <v>421</v>
      </c>
      <c r="F162" s="151" t="s">
        <v>422</v>
      </c>
      <c r="G162" s="152" t="s">
        <v>423</v>
      </c>
      <c r="H162" s="153"/>
      <c r="I162" s="153"/>
      <c r="J162" s="154"/>
      <c r="K162" s="155"/>
      <c r="L162" s="155"/>
      <c r="M162" s="154" t="e">
        <f t="shared" si="12"/>
        <v>#DIV/0!</v>
      </c>
      <c r="N162" s="154" t="e">
        <f t="shared" si="13"/>
        <v>#DIV/0!</v>
      </c>
      <c r="O162" s="153">
        <v>0</v>
      </c>
      <c r="P162" s="98" t="str">
        <f t="shared" si="14"/>
        <v>over</v>
      </c>
      <c r="Q162" s="153"/>
      <c r="R162" s="153"/>
      <c r="S162" s="153"/>
      <c r="T162" s="67"/>
      <c r="U162" s="68"/>
    </row>
    <row r="163" spans="1:21" s="24" customFormat="1" ht="27.75" customHeight="1" x14ac:dyDescent="0.35">
      <c r="A163" s="146" t="s">
        <v>10</v>
      </c>
      <c r="B163" s="149" t="s">
        <v>17</v>
      </c>
      <c r="C163" s="150" t="s">
        <v>61</v>
      </c>
      <c r="D163" s="149" t="s">
        <v>424</v>
      </c>
      <c r="E163" s="151" t="s">
        <v>425</v>
      </c>
      <c r="F163" s="151" t="s">
        <v>426</v>
      </c>
      <c r="G163" s="152" t="s">
        <v>427</v>
      </c>
      <c r="H163" s="153">
        <v>16100</v>
      </c>
      <c r="I163" s="153">
        <v>800</v>
      </c>
      <c r="J163" s="154" t="s">
        <v>1845</v>
      </c>
      <c r="K163" s="155">
        <f>+I163*3</f>
        <v>2400</v>
      </c>
      <c r="L163" s="155">
        <f>+I163*4</f>
        <v>3200</v>
      </c>
      <c r="M163" s="154">
        <f t="shared" si="12"/>
        <v>0.1</v>
      </c>
      <c r="N163" s="154">
        <f t="shared" si="13"/>
        <v>0</v>
      </c>
      <c r="O163" s="153">
        <v>45</v>
      </c>
      <c r="P163" s="98" t="str">
        <f t="shared" si="14"/>
        <v>kritis</v>
      </c>
      <c r="Q163" s="153">
        <v>1</v>
      </c>
      <c r="R163" s="153"/>
      <c r="S163" s="153"/>
      <c r="T163" s="67"/>
      <c r="U163" s="68"/>
    </row>
    <row r="164" spans="1:21" s="24" customFormat="1" ht="27.75" customHeight="1" x14ac:dyDescent="0.35">
      <c r="A164" s="146" t="s">
        <v>10</v>
      </c>
      <c r="B164" s="149" t="s">
        <v>17</v>
      </c>
      <c r="C164" s="150" t="s">
        <v>116</v>
      </c>
      <c r="D164" s="149" t="s">
        <v>428</v>
      </c>
      <c r="E164" s="151" t="s">
        <v>429</v>
      </c>
      <c r="F164" s="151" t="s">
        <v>430</v>
      </c>
      <c r="G164" s="152" t="s">
        <v>431</v>
      </c>
      <c r="H164" s="153">
        <v>16100</v>
      </c>
      <c r="I164" s="153">
        <v>800</v>
      </c>
      <c r="J164" s="154" t="s">
        <v>1845</v>
      </c>
      <c r="K164" s="155">
        <f>+I164*3</f>
        <v>2400</v>
      </c>
      <c r="L164" s="155">
        <f>+I164*4</f>
        <v>3200</v>
      </c>
      <c r="M164" s="154">
        <f t="shared" si="12"/>
        <v>3.8000000000000003</v>
      </c>
      <c r="N164" s="154">
        <f t="shared" si="13"/>
        <v>1</v>
      </c>
      <c r="O164" s="153">
        <v>3000</v>
      </c>
      <c r="P164" s="98" t="str">
        <f t="shared" si="14"/>
        <v>aman</v>
      </c>
      <c r="Q164" s="153">
        <v>1</v>
      </c>
      <c r="R164" s="153"/>
      <c r="S164" s="153"/>
      <c r="T164" s="67"/>
      <c r="U164" s="68"/>
    </row>
    <row r="165" spans="1:21" s="24" customFormat="1" ht="27.75" customHeight="1" x14ac:dyDescent="0.35">
      <c r="A165" s="146" t="s">
        <v>10</v>
      </c>
      <c r="B165" s="149" t="s">
        <v>17</v>
      </c>
      <c r="C165" s="150" t="s">
        <v>61</v>
      </c>
      <c r="D165" s="149">
        <v>0</v>
      </c>
      <c r="E165" s="151">
        <v>0</v>
      </c>
      <c r="F165" s="151" t="s">
        <v>433</v>
      </c>
      <c r="G165" s="152" t="s">
        <v>434</v>
      </c>
      <c r="H165" s="153"/>
      <c r="I165" s="153"/>
      <c r="J165" s="154"/>
      <c r="K165" s="155"/>
      <c r="L165" s="155"/>
      <c r="M165" s="154" t="e">
        <f t="shared" si="12"/>
        <v>#DIV/0!</v>
      </c>
      <c r="N165" s="154" t="e">
        <f t="shared" si="13"/>
        <v>#DIV/0!</v>
      </c>
      <c r="O165" s="153">
        <v>0</v>
      </c>
      <c r="P165" s="98" t="str">
        <f t="shared" si="14"/>
        <v>over</v>
      </c>
      <c r="Q165" s="153"/>
      <c r="R165" s="153"/>
      <c r="S165" s="153"/>
      <c r="T165" s="67"/>
      <c r="U165" s="68"/>
    </row>
    <row r="166" spans="1:21" s="24" customFormat="1" ht="27.75" customHeight="1" x14ac:dyDescent="0.35">
      <c r="A166" s="146" t="s">
        <v>10</v>
      </c>
      <c r="B166" s="149" t="s">
        <v>11</v>
      </c>
      <c r="C166" s="150" t="s">
        <v>116</v>
      </c>
      <c r="D166" s="149" t="s">
        <v>435</v>
      </c>
      <c r="E166" s="151" t="s">
        <v>436</v>
      </c>
      <c r="F166" s="151" t="s">
        <v>437</v>
      </c>
      <c r="G166" s="152" t="s">
        <v>438</v>
      </c>
      <c r="H166" s="153">
        <v>16100</v>
      </c>
      <c r="I166" s="153">
        <v>800</v>
      </c>
      <c r="J166" s="154" t="s">
        <v>1845</v>
      </c>
      <c r="K166" s="155">
        <f>+I166*3</f>
        <v>2400</v>
      </c>
      <c r="L166" s="155">
        <f>+I166*4</f>
        <v>3200</v>
      </c>
      <c r="M166" s="154">
        <f t="shared" si="12"/>
        <v>5.1999999999999993</v>
      </c>
      <c r="N166" s="154">
        <f t="shared" si="13"/>
        <v>1</v>
      </c>
      <c r="O166" s="153">
        <v>4125</v>
      </c>
      <c r="P166" s="98" t="str">
        <f t="shared" si="14"/>
        <v>over</v>
      </c>
      <c r="Q166" s="153">
        <v>1</v>
      </c>
      <c r="R166" s="153"/>
      <c r="S166" s="153"/>
      <c r="T166" s="67"/>
      <c r="U166" s="68"/>
    </row>
    <row r="167" spans="1:21" s="24" customFormat="1" ht="27.75" customHeight="1" x14ac:dyDescent="0.35">
      <c r="A167" s="146" t="s">
        <v>10</v>
      </c>
      <c r="B167" s="149" t="s">
        <v>17</v>
      </c>
      <c r="C167" s="150" t="s">
        <v>61</v>
      </c>
      <c r="D167" s="149" t="s">
        <v>439</v>
      </c>
      <c r="E167" s="151" t="s">
        <v>440</v>
      </c>
      <c r="F167" s="151" t="s">
        <v>441</v>
      </c>
      <c r="G167" s="152" t="s">
        <v>442</v>
      </c>
      <c r="H167" s="153">
        <v>16100</v>
      </c>
      <c r="I167" s="153">
        <v>800</v>
      </c>
      <c r="J167" s="154" t="s">
        <v>1845</v>
      </c>
      <c r="K167" s="155">
        <f>+I167*3</f>
        <v>2400</v>
      </c>
      <c r="L167" s="155">
        <f>+I167*4</f>
        <v>3200</v>
      </c>
      <c r="M167" s="154">
        <f t="shared" si="12"/>
        <v>15.5</v>
      </c>
      <c r="N167" s="154">
        <f t="shared" si="13"/>
        <v>1</v>
      </c>
      <c r="O167" s="153">
        <v>12336</v>
      </c>
      <c r="P167" s="98" t="str">
        <f t="shared" si="14"/>
        <v>over</v>
      </c>
      <c r="Q167" s="153">
        <v>1</v>
      </c>
      <c r="R167" s="153"/>
      <c r="S167" s="153"/>
      <c r="T167" s="67"/>
      <c r="U167" s="68"/>
    </row>
    <row r="168" spans="1:21" s="24" customFormat="1" ht="27.75" customHeight="1" x14ac:dyDescent="0.35">
      <c r="A168" s="146" t="s">
        <v>10</v>
      </c>
      <c r="B168" s="149" t="s">
        <v>17</v>
      </c>
      <c r="C168" s="150" t="s">
        <v>61</v>
      </c>
      <c r="D168" s="149" t="s">
        <v>443</v>
      </c>
      <c r="E168" s="151" t="s">
        <v>444</v>
      </c>
      <c r="F168" s="151" t="s">
        <v>445</v>
      </c>
      <c r="G168" s="152" t="s">
        <v>446</v>
      </c>
      <c r="H168" s="153">
        <v>16100</v>
      </c>
      <c r="I168" s="153">
        <v>800</v>
      </c>
      <c r="J168" s="154" t="s">
        <v>1845</v>
      </c>
      <c r="K168" s="155">
        <f>+I168*3</f>
        <v>2400</v>
      </c>
      <c r="L168" s="155">
        <f>+I168*4</f>
        <v>3200</v>
      </c>
      <c r="M168" s="154">
        <f t="shared" si="12"/>
        <v>11.9</v>
      </c>
      <c r="N168" s="154">
        <f t="shared" si="13"/>
        <v>1</v>
      </c>
      <c r="O168" s="153">
        <v>9494</v>
      </c>
      <c r="P168" s="98" t="str">
        <f t="shared" si="14"/>
        <v>over</v>
      </c>
      <c r="Q168" s="153">
        <v>1</v>
      </c>
      <c r="R168" s="153"/>
      <c r="S168" s="153"/>
      <c r="T168" s="67"/>
      <c r="U168" s="68"/>
    </row>
    <row r="169" spans="1:21" s="24" customFormat="1" ht="27.75" customHeight="1" x14ac:dyDescent="0.35">
      <c r="A169" s="146" t="s">
        <v>10</v>
      </c>
      <c r="B169" s="149" t="s">
        <v>17</v>
      </c>
      <c r="C169" s="150" t="s">
        <v>116</v>
      </c>
      <c r="D169" s="149" t="s">
        <v>447</v>
      </c>
      <c r="E169" s="151" t="s">
        <v>448</v>
      </c>
      <c r="F169" s="151" t="s">
        <v>449</v>
      </c>
      <c r="G169" s="152" t="s">
        <v>450</v>
      </c>
      <c r="H169" s="153">
        <v>16100</v>
      </c>
      <c r="I169" s="153">
        <v>800</v>
      </c>
      <c r="J169" s="154" t="s">
        <v>1845</v>
      </c>
      <c r="K169" s="155">
        <f>+I169*3</f>
        <v>2400</v>
      </c>
      <c r="L169" s="155">
        <f>+I169*4</f>
        <v>3200</v>
      </c>
      <c r="M169" s="154">
        <f t="shared" si="12"/>
        <v>4.1999999999999993</v>
      </c>
      <c r="N169" s="154">
        <f t="shared" si="13"/>
        <v>1</v>
      </c>
      <c r="O169" s="153">
        <v>3300</v>
      </c>
      <c r="P169" s="98" t="str">
        <f t="shared" si="14"/>
        <v>over</v>
      </c>
      <c r="Q169" s="153">
        <v>1</v>
      </c>
      <c r="R169" s="153"/>
      <c r="S169" s="153"/>
      <c r="T169" s="67"/>
      <c r="U169" s="68"/>
    </row>
    <row r="170" spans="1:21" s="24" customFormat="1" ht="27.75" customHeight="1" x14ac:dyDescent="0.35">
      <c r="A170" s="146" t="s">
        <v>10</v>
      </c>
      <c r="B170" s="149" t="s">
        <v>17</v>
      </c>
      <c r="C170" s="150" t="s">
        <v>61</v>
      </c>
      <c r="D170" s="149" t="s">
        <v>451</v>
      </c>
      <c r="E170" s="151" t="s">
        <v>452</v>
      </c>
      <c r="F170" s="151" t="s">
        <v>453</v>
      </c>
      <c r="G170" s="152" t="s">
        <v>454</v>
      </c>
      <c r="H170" s="153">
        <v>16100</v>
      </c>
      <c r="I170" s="153">
        <v>800</v>
      </c>
      <c r="J170" s="154" t="s">
        <v>1845</v>
      </c>
      <c r="K170" s="155">
        <f>+I170*3</f>
        <v>2400</v>
      </c>
      <c r="L170" s="155">
        <f>+I170*4</f>
        <v>3200</v>
      </c>
      <c r="M170" s="154">
        <f t="shared" si="12"/>
        <v>1.9000000000000001</v>
      </c>
      <c r="N170" s="154">
        <f t="shared" si="13"/>
        <v>0</v>
      </c>
      <c r="O170" s="153">
        <v>1465</v>
      </c>
      <c r="P170" s="98" t="str">
        <f t="shared" si="14"/>
        <v>kritis</v>
      </c>
      <c r="Q170" s="153">
        <v>1</v>
      </c>
      <c r="R170" s="153"/>
      <c r="S170" s="153"/>
      <c r="T170" s="67"/>
      <c r="U170" s="68"/>
    </row>
    <row r="171" spans="1:21" s="24" customFormat="1" ht="27.75" customHeight="1" x14ac:dyDescent="0.35">
      <c r="A171" s="146" t="s">
        <v>10</v>
      </c>
      <c r="B171" s="149" t="s">
        <v>17</v>
      </c>
      <c r="C171" s="150" t="s">
        <v>92</v>
      </c>
      <c r="D171" s="149" t="s">
        <v>455</v>
      </c>
      <c r="E171" s="151" t="s">
        <v>456</v>
      </c>
      <c r="F171" s="151" t="s">
        <v>457</v>
      </c>
      <c r="G171" s="152" t="s">
        <v>458</v>
      </c>
      <c r="H171" s="153"/>
      <c r="I171" s="153"/>
      <c r="J171" s="154"/>
      <c r="K171" s="155"/>
      <c r="L171" s="155"/>
      <c r="M171" s="154" t="e">
        <f t="shared" si="12"/>
        <v>#DIV/0!</v>
      </c>
      <c r="N171" s="154" t="e">
        <f t="shared" si="13"/>
        <v>#DIV/0!</v>
      </c>
      <c r="O171" s="153">
        <v>0</v>
      </c>
      <c r="P171" s="98" t="str">
        <f t="shared" si="14"/>
        <v>over</v>
      </c>
      <c r="Q171" s="153"/>
      <c r="R171" s="153"/>
      <c r="S171" s="153"/>
      <c r="T171" s="67"/>
      <c r="U171" s="68"/>
    </row>
    <row r="172" spans="1:21" s="24" customFormat="1" ht="27.75" customHeight="1" x14ac:dyDescent="0.35">
      <c r="A172" s="146" t="s">
        <v>10</v>
      </c>
      <c r="B172" s="149" t="s">
        <v>17</v>
      </c>
      <c r="C172" s="150" t="s">
        <v>92</v>
      </c>
      <c r="D172" s="149" t="s">
        <v>2603</v>
      </c>
      <c r="E172" s="151" t="s">
        <v>459</v>
      </c>
      <c r="F172" s="151" t="s">
        <v>460</v>
      </c>
      <c r="G172" s="152" t="s">
        <v>461</v>
      </c>
      <c r="H172" s="153">
        <v>70750</v>
      </c>
      <c r="I172" s="153">
        <v>3200</v>
      </c>
      <c r="J172" s="154" t="s">
        <v>1844</v>
      </c>
      <c r="K172" s="155">
        <f>+I172*2</f>
        <v>6400</v>
      </c>
      <c r="L172" s="155">
        <f>+I172*3</f>
        <v>9600</v>
      </c>
      <c r="M172" s="154">
        <f t="shared" si="12"/>
        <v>2.6</v>
      </c>
      <c r="N172" s="154">
        <f t="shared" si="13"/>
        <v>1</v>
      </c>
      <c r="O172" s="153">
        <v>8050</v>
      </c>
      <c r="P172" s="98" t="str">
        <f t="shared" si="14"/>
        <v>aman</v>
      </c>
      <c r="Q172" s="153">
        <v>1</v>
      </c>
      <c r="R172" s="153"/>
      <c r="S172" s="153"/>
      <c r="T172" s="67"/>
      <c r="U172" s="68"/>
    </row>
    <row r="173" spans="1:21" s="24" customFormat="1" ht="27.75" customHeight="1" x14ac:dyDescent="0.35">
      <c r="A173" s="146" t="s">
        <v>10</v>
      </c>
      <c r="B173" s="149" t="s">
        <v>17</v>
      </c>
      <c r="C173" s="150" t="s">
        <v>92</v>
      </c>
      <c r="D173" s="149" t="s">
        <v>2604</v>
      </c>
      <c r="E173" s="151" t="s">
        <v>462</v>
      </c>
      <c r="F173" s="151" t="s">
        <v>463</v>
      </c>
      <c r="G173" s="152" t="s">
        <v>464</v>
      </c>
      <c r="H173" s="153">
        <v>70750</v>
      </c>
      <c r="I173" s="153">
        <v>3200</v>
      </c>
      <c r="J173" s="154" t="s">
        <v>1844</v>
      </c>
      <c r="K173" s="155">
        <f>+I173*2</f>
        <v>6400</v>
      </c>
      <c r="L173" s="155">
        <f>+I173*3</f>
        <v>9600</v>
      </c>
      <c r="M173" s="154">
        <f t="shared" si="12"/>
        <v>1.4000000000000001</v>
      </c>
      <c r="N173" s="154">
        <f t="shared" si="13"/>
        <v>0</v>
      </c>
      <c r="O173" s="153">
        <v>4340</v>
      </c>
      <c r="P173" s="98" t="str">
        <f t="shared" si="14"/>
        <v>kritis</v>
      </c>
      <c r="Q173" s="153">
        <v>1</v>
      </c>
      <c r="R173" s="153"/>
      <c r="S173" s="153"/>
      <c r="T173" s="67"/>
      <c r="U173" s="68"/>
    </row>
    <row r="174" spans="1:21" s="24" customFormat="1" ht="27.75" customHeight="1" x14ac:dyDescent="0.35">
      <c r="A174" s="146" t="s">
        <v>10</v>
      </c>
      <c r="B174" s="149" t="s">
        <v>11</v>
      </c>
      <c r="C174" s="150" t="s">
        <v>92</v>
      </c>
      <c r="D174" s="149" t="s">
        <v>2605</v>
      </c>
      <c r="E174" s="151" t="s">
        <v>465</v>
      </c>
      <c r="F174" s="151" t="s">
        <v>466</v>
      </c>
      <c r="G174" s="152" t="s">
        <v>467</v>
      </c>
      <c r="H174" s="153">
        <v>16800</v>
      </c>
      <c r="I174" s="153">
        <v>1000</v>
      </c>
      <c r="J174" s="154" t="s">
        <v>1845</v>
      </c>
      <c r="K174" s="155">
        <f>+I174*3</f>
        <v>3000</v>
      </c>
      <c r="L174" s="155">
        <f>+I174*4</f>
        <v>4000</v>
      </c>
      <c r="M174" s="154">
        <f t="shared" si="12"/>
        <v>5.3</v>
      </c>
      <c r="N174" s="154">
        <f t="shared" si="13"/>
        <v>1</v>
      </c>
      <c r="O174" s="153">
        <v>5290</v>
      </c>
      <c r="P174" s="98" t="str">
        <f t="shared" si="14"/>
        <v>over</v>
      </c>
      <c r="Q174" s="153">
        <v>1</v>
      </c>
      <c r="R174" s="153"/>
      <c r="S174" s="153"/>
      <c r="T174" s="67"/>
      <c r="U174" s="68"/>
    </row>
    <row r="175" spans="1:21" s="24" customFormat="1" ht="27.75" customHeight="1" x14ac:dyDescent="0.35">
      <c r="A175" s="146" t="s">
        <v>10</v>
      </c>
      <c r="B175" s="149" t="s">
        <v>17</v>
      </c>
      <c r="C175" s="150" t="s">
        <v>61</v>
      </c>
      <c r="D175" s="149" t="s">
        <v>1990</v>
      </c>
      <c r="E175" s="151" t="s">
        <v>1991</v>
      </c>
      <c r="F175" s="151" t="s">
        <v>1992</v>
      </c>
      <c r="G175" s="152" t="s">
        <v>1993</v>
      </c>
      <c r="H175" s="153">
        <v>1000</v>
      </c>
      <c r="I175" s="153">
        <v>200</v>
      </c>
      <c r="J175" s="154" t="s">
        <v>1838</v>
      </c>
      <c r="K175" s="155">
        <f>+I175*4</f>
        <v>800</v>
      </c>
      <c r="L175" s="155">
        <f>+I175*5</f>
        <v>1000</v>
      </c>
      <c r="M175" s="154">
        <f t="shared" si="12"/>
        <v>0</v>
      </c>
      <c r="N175" s="154">
        <f t="shared" si="13"/>
        <v>0</v>
      </c>
      <c r="O175" s="153">
        <v>0</v>
      </c>
      <c r="P175" s="98" t="str">
        <f t="shared" si="14"/>
        <v>kritis</v>
      </c>
      <c r="Q175" s="153">
        <v>1</v>
      </c>
      <c r="R175" s="153"/>
      <c r="S175" s="153"/>
      <c r="T175" s="67"/>
      <c r="U175" s="68"/>
    </row>
    <row r="176" spans="1:21" s="24" customFormat="1" ht="27.75" customHeight="1" x14ac:dyDescent="0.35">
      <c r="A176" s="146" t="s">
        <v>10</v>
      </c>
      <c r="B176" s="149" t="s">
        <v>17</v>
      </c>
      <c r="C176" s="150" t="s">
        <v>31</v>
      </c>
      <c r="D176" s="149" t="s">
        <v>2627</v>
      </c>
      <c r="E176" s="151" t="s">
        <v>471</v>
      </c>
      <c r="F176" s="151" t="s">
        <v>472</v>
      </c>
      <c r="G176" s="152" t="s">
        <v>473</v>
      </c>
      <c r="H176" s="153">
        <v>16100</v>
      </c>
      <c r="I176" s="153">
        <v>800</v>
      </c>
      <c r="J176" s="154" t="s">
        <v>1845</v>
      </c>
      <c r="K176" s="155">
        <f>+I176*3</f>
        <v>2400</v>
      </c>
      <c r="L176" s="155">
        <f>+I176*4</f>
        <v>3200</v>
      </c>
      <c r="M176" s="154">
        <f t="shared" si="12"/>
        <v>8.9</v>
      </c>
      <c r="N176" s="154">
        <f t="shared" si="13"/>
        <v>1</v>
      </c>
      <c r="O176" s="153">
        <v>7112</v>
      </c>
      <c r="P176" s="98" t="str">
        <f t="shared" si="14"/>
        <v>over</v>
      </c>
      <c r="Q176" s="153">
        <v>1</v>
      </c>
      <c r="R176" s="153"/>
      <c r="S176" s="153"/>
      <c r="T176" s="67"/>
      <c r="U176" s="68"/>
    </row>
    <row r="177" spans="1:21" s="24" customFormat="1" ht="27.75" customHeight="1" x14ac:dyDescent="0.35">
      <c r="A177" s="146" t="s">
        <v>10</v>
      </c>
      <c r="B177" s="149" t="s">
        <v>17</v>
      </c>
      <c r="C177" s="150" t="s">
        <v>31</v>
      </c>
      <c r="D177" s="149" t="s">
        <v>474</v>
      </c>
      <c r="E177" s="151" t="s">
        <v>475</v>
      </c>
      <c r="F177" s="151" t="s">
        <v>476</v>
      </c>
      <c r="G177" s="152" t="s">
        <v>477</v>
      </c>
      <c r="H177" s="153">
        <v>16100</v>
      </c>
      <c r="I177" s="153">
        <v>800</v>
      </c>
      <c r="J177" s="154" t="s">
        <v>1845</v>
      </c>
      <c r="K177" s="155">
        <f>+I177*3</f>
        <v>2400</v>
      </c>
      <c r="L177" s="155">
        <f>+I177*4</f>
        <v>3200</v>
      </c>
      <c r="M177" s="154">
        <f t="shared" si="12"/>
        <v>5.3999999999999995</v>
      </c>
      <c r="N177" s="154">
        <f t="shared" si="13"/>
        <v>1</v>
      </c>
      <c r="O177" s="153">
        <v>4274</v>
      </c>
      <c r="P177" s="98" t="str">
        <f t="shared" si="14"/>
        <v>over</v>
      </c>
      <c r="Q177" s="153">
        <v>1</v>
      </c>
      <c r="R177" s="153"/>
      <c r="S177" s="153"/>
      <c r="T177" s="67"/>
      <c r="U177" s="68"/>
    </row>
    <row r="178" spans="1:21" s="24" customFormat="1" ht="27.75" customHeight="1" x14ac:dyDescent="0.35">
      <c r="A178" s="146" t="s">
        <v>10</v>
      </c>
      <c r="B178" s="149" t="s">
        <v>17</v>
      </c>
      <c r="C178" s="150" t="s">
        <v>31</v>
      </c>
      <c r="D178" s="149" t="s">
        <v>478</v>
      </c>
      <c r="E178" s="151" t="s">
        <v>479</v>
      </c>
      <c r="F178" s="151" t="s">
        <v>480</v>
      </c>
      <c r="G178" s="152" t="s">
        <v>481</v>
      </c>
      <c r="H178" s="153">
        <v>16100</v>
      </c>
      <c r="I178" s="153">
        <v>800</v>
      </c>
      <c r="J178" s="154" t="s">
        <v>1845</v>
      </c>
      <c r="K178" s="155">
        <f>+I178*3</f>
        <v>2400</v>
      </c>
      <c r="L178" s="155">
        <f>+I178*4</f>
        <v>3200</v>
      </c>
      <c r="M178" s="154">
        <f t="shared" si="12"/>
        <v>0.7</v>
      </c>
      <c r="N178" s="154">
        <f t="shared" si="13"/>
        <v>0</v>
      </c>
      <c r="O178" s="153">
        <v>500</v>
      </c>
      <c r="P178" s="98" t="str">
        <f t="shared" si="14"/>
        <v>kritis</v>
      </c>
      <c r="Q178" s="153">
        <v>1</v>
      </c>
      <c r="R178" s="153"/>
      <c r="S178" s="153"/>
      <c r="T178" s="67"/>
      <c r="U178" s="68"/>
    </row>
    <row r="179" spans="1:21" s="24" customFormat="1" ht="27.75" customHeight="1" x14ac:dyDescent="0.35">
      <c r="A179" s="146" t="s">
        <v>10</v>
      </c>
      <c r="B179" s="149" t="s">
        <v>17</v>
      </c>
      <c r="C179" s="150" t="s">
        <v>61</v>
      </c>
      <c r="D179" s="149" t="s">
        <v>482</v>
      </c>
      <c r="E179" s="151" t="s">
        <v>483</v>
      </c>
      <c r="F179" s="151" t="s">
        <v>484</v>
      </c>
      <c r="G179" s="152" t="s">
        <v>485</v>
      </c>
      <c r="H179" s="153">
        <v>16100</v>
      </c>
      <c r="I179" s="153">
        <v>800</v>
      </c>
      <c r="J179" s="154" t="s">
        <v>1845</v>
      </c>
      <c r="K179" s="155">
        <f>+I179*3</f>
        <v>2400</v>
      </c>
      <c r="L179" s="155">
        <f>+I179*4</f>
        <v>3200</v>
      </c>
      <c r="M179" s="154">
        <f t="shared" si="12"/>
        <v>11.4</v>
      </c>
      <c r="N179" s="154">
        <f t="shared" si="13"/>
        <v>1</v>
      </c>
      <c r="O179" s="153">
        <v>9101</v>
      </c>
      <c r="P179" s="98" t="str">
        <f t="shared" si="14"/>
        <v>over</v>
      </c>
      <c r="Q179" s="153">
        <v>1</v>
      </c>
      <c r="R179" s="153"/>
      <c r="S179" s="153"/>
      <c r="T179" s="67"/>
      <c r="U179" s="68"/>
    </row>
    <row r="180" spans="1:21" s="24" customFormat="1" ht="27.75" customHeight="1" x14ac:dyDescent="0.35">
      <c r="A180" s="146" t="s">
        <v>10</v>
      </c>
      <c r="B180" s="149" t="s">
        <v>17</v>
      </c>
      <c r="C180" s="150" t="s">
        <v>116</v>
      </c>
      <c r="D180" s="149" t="s">
        <v>486</v>
      </c>
      <c r="E180" s="151" t="s">
        <v>487</v>
      </c>
      <c r="F180" s="151" t="s">
        <v>488</v>
      </c>
      <c r="G180" s="152" t="s">
        <v>489</v>
      </c>
      <c r="H180" s="153">
        <v>16100</v>
      </c>
      <c r="I180" s="153">
        <v>800</v>
      </c>
      <c r="J180" s="154" t="s">
        <v>1845</v>
      </c>
      <c r="K180" s="155">
        <f>+I180*3</f>
        <v>2400</v>
      </c>
      <c r="L180" s="155">
        <f>+I180*4</f>
        <v>3200</v>
      </c>
      <c r="M180" s="154">
        <f t="shared" si="12"/>
        <v>5.5</v>
      </c>
      <c r="N180" s="154">
        <f t="shared" si="13"/>
        <v>1</v>
      </c>
      <c r="O180" s="153">
        <v>4400</v>
      </c>
      <c r="P180" s="98" t="str">
        <f t="shared" si="14"/>
        <v>over</v>
      </c>
      <c r="Q180" s="153">
        <v>1</v>
      </c>
      <c r="R180" s="153"/>
      <c r="S180" s="153"/>
      <c r="T180" s="67"/>
      <c r="U180" s="68"/>
    </row>
    <row r="181" spans="1:21" s="24" customFormat="1" ht="27.75" customHeight="1" x14ac:dyDescent="0.35">
      <c r="A181" s="146" t="s">
        <v>10</v>
      </c>
      <c r="B181" s="149" t="s">
        <v>17</v>
      </c>
      <c r="C181" s="150" t="s">
        <v>61</v>
      </c>
      <c r="D181" s="149">
        <v>0</v>
      </c>
      <c r="E181" s="151" t="s">
        <v>490</v>
      </c>
      <c r="F181" s="151" t="s">
        <v>491</v>
      </c>
      <c r="G181" s="152" t="s">
        <v>492</v>
      </c>
      <c r="H181" s="153"/>
      <c r="I181" s="153"/>
      <c r="J181" s="154"/>
      <c r="K181" s="155"/>
      <c r="L181" s="155"/>
      <c r="M181" s="154" t="e">
        <f t="shared" si="12"/>
        <v>#DIV/0!</v>
      </c>
      <c r="N181" s="154" t="e">
        <f t="shared" si="13"/>
        <v>#DIV/0!</v>
      </c>
      <c r="O181" s="153">
        <v>0</v>
      </c>
      <c r="P181" s="98" t="str">
        <f t="shared" si="14"/>
        <v>over</v>
      </c>
      <c r="Q181" s="153"/>
      <c r="R181" s="153"/>
      <c r="S181" s="153"/>
      <c r="T181" s="67"/>
      <c r="U181" s="68"/>
    </row>
    <row r="182" spans="1:21" s="24" customFormat="1" ht="27.75" customHeight="1" x14ac:dyDescent="0.35">
      <c r="A182" s="146" t="s">
        <v>10</v>
      </c>
      <c r="B182" s="149" t="s">
        <v>17</v>
      </c>
      <c r="C182" s="150" t="s">
        <v>129</v>
      </c>
      <c r="D182" s="149">
        <v>0</v>
      </c>
      <c r="E182" s="151" t="s">
        <v>493</v>
      </c>
      <c r="F182" s="151" t="s">
        <v>494</v>
      </c>
      <c r="G182" s="152" t="s">
        <v>495</v>
      </c>
      <c r="H182" s="153"/>
      <c r="I182" s="153"/>
      <c r="J182" s="154"/>
      <c r="K182" s="155"/>
      <c r="L182" s="155"/>
      <c r="M182" s="154" t="e">
        <f t="shared" si="12"/>
        <v>#DIV/0!</v>
      </c>
      <c r="N182" s="154" t="e">
        <f t="shared" si="13"/>
        <v>#DIV/0!</v>
      </c>
      <c r="O182" s="153">
        <v>0</v>
      </c>
      <c r="P182" s="98" t="str">
        <f t="shared" si="14"/>
        <v>over</v>
      </c>
      <c r="Q182" s="153"/>
      <c r="R182" s="153"/>
      <c r="S182" s="153"/>
      <c r="T182" s="67"/>
      <c r="U182" s="68"/>
    </row>
    <row r="183" spans="1:21" s="24" customFormat="1" ht="27.75" customHeight="1" x14ac:dyDescent="0.35">
      <c r="A183" s="146" t="s">
        <v>10</v>
      </c>
      <c r="B183" s="149" t="s">
        <v>17</v>
      </c>
      <c r="C183" s="150" t="s">
        <v>61</v>
      </c>
      <c r="D183" s="149">
        <v>0</v>
      </c>
      <c r="E183" s="151" t="s">
        <v>496</v>
      </c>
      <c r="F183" s="151" t="s">
        <v>497</v>
      </c>
      <c r="G183" s="152" t="s">
        <v>498</v>
      </c>
      <c r="H183" s="153"/>
      <c r="I183" s="153"/>
      <c r="J183" s="154"/>
      <c r="K183" s="155"/>
      <c r="L183" s="155"/>
      <c r="M183" s="154" t="e">
        <f t="shared" si="12"/>
        <v>#DIV/0!</v>
      </c>
      <c r="N183" s="154" t="e">
        <f t="shared" si="13"/>
        <v>#DIV/0!</v>
      </c>
      <c r="O183" s="153">
        <v>0</v>
      </c>
      <c r="P183" s="98" t="str">
        <f t="shared" si="14"/>
        <v>over</v>
      </c>
      <c r="Q183" s="153"/>
      <c r="R183" s="153"/>
      <c r="S183" s="153"/>
      <c r="T183" s="67"/>
      <c r="U183" s="68"/>
    </row>
    <row r="184" spans="1:21" s="24" customFormat="1" ht="27.75" customHeight="1" x14ac:dyDescent="0.35">
      <c r="A184" s="146" t="s">
        <v>10</v>
      </c>
      <c r="B184" s="149" t="s">
        <v>17</v>
      </c>
      <c r="C184" s="150" t="s">
        <v>129</v>
      </c>
      <c r="D184" s="149">
        <v>0</v>
      </c>
      <c r="E184" s="151" t="s">
        <v>499</v>
      </c>
      <c r="F184" s="151" t="s">
        <v>500</v>
      </c>
      <c r="G184" s="152" t="s">
        <v>501</v>
      </c>
      <c r="H184" s="153"/>
      <c r="I184" s="153"/>
      <c r="J184" s="154"/>
      <c r="K184" s="155"/>
      <c r="L184" s="155"/>
      <c r="M184" s="154" t="e">
        <f t="shared" si="12"/>
        <v>#DIV/0!</v>
      </c>
      <c r="N184" s="154" t="e">
        <f t="shared" si="13"/>
        <v>#DIV/0!</v>
      </c>
      <c r="O184" s="153">
        <v>0</v>
      </c>
      <c r="P184" s="98" t="str">
        <f t="shared" si="14"/>
        <v>over</v>
      </c>
      <c r="Q184" s="153"/>
      <c r="R184" s="153"/>
      <c r="S184" s="153"/>
      <c r="T184" s="67"/>
      <c r="U184" s="68"/>
    </row>
    <row r="185" spans="1:21" s="24" customFormat="1" ht="27.75" customHeight="1" x14ac:dyDescent="0.35">
      <c r="A185" s="146" t="s">
        <v>10</v>
      </c>
      <c r="B185" s="149" t="s">
        <v>17</v>
      </c>
      <c r="C185" s="150" t="s">
        <v>116</v>
      </c>
      <c r="D185" s="149" t="s">
        <v>502</v>
      </c>
      <c r="E185" s="151" t="s">
        <v>503</v>
      </c>
      <c r="F185" s="151" t="s">
        <v>504</v>
      </c>
      <c r="G185" s="152" t="s">
        <v>505</v>
      </c>
      <c r="H185" s="153">
        <v>16100</v>
      </c>
      <c r="I185" s="153">
        <v>800</v>
      </c>
      <c r="J185" s="154" t="s">
        <v>1845</v>
      </c>
      <c r="K185" s="155">
        <f>+I185*3</f>
        <v>2400</v>
      </c>
      <c r="L185" s="155">
        <f>+I185*4</f>
        <v>3200</v>
      </c>
      <c r="M185" s="154">
        <f t="shared" si="12"/>
        <v>0</v>
      </c>
      <c r="N185" s="154">
        <f t="shared" si="13"/>
        <v>0</v>
      </c>
      <c r="O185" s="153">
        <v>0</v>
      </c>
      <c r="P185" s="98" t="str">
        <f t="shared" si="14"/>
        <v>kritis</v>
      </c>
      <c r="Q185" s="153">
        <v>1</v>
      </c>
      <c r="R185" s="153"/>
      <c r="S185" s="153"/>
      <c r="T185" s="67"/>
      <c r="U185" s="68"/>
    </row>
    <row r="186" spans="1:21" s="24" customFormat="1" ht="27.75" customHeight="1" x14ac:dyDescent="0.35">
      <c r="A186" s="146" t="s">
        <v>10</v>
      </c>
      <c r="B186" s="149" t="s">
        <v>17</v>
      </c>
      <c r="C186" s="150" t="s">
        <v>116</v>
      </c>
      <c r="D186" s="149" t="s">
        <v>506</v>
      </c>
      <c r="E186" s="151" t="s">
        <v>507</v>
      </c>
      <c r="F186" s="151" t="s">
        <v>508</v>
      </c>
      <c r="G186" s="152" t="s">
        <v>509</v>
      </c>
      <c r="H186" s="153">
        <v>16100</v>
      </c>
      <c r="I186" s="153">
        <v>800</v>
      </c>
      <c r="J186" s="154" t="s">
        <v>1845</v>
      </c>
      <c r="K186" s="155">
        <f>+I186*3</f>
        <v>2400</v>
      </c>
      <c r="L186" s="155">
        <f>+I186*4</f>
        <v>3200</v>
      </c>
      <c r="M186" s="154">
        <f t="shared" si="12"/>
        <v>0</v>
      </c>
      <c r="N186" s="154">
        <f t="shared" si="13"/>
        <v>0</v>
      </c>
      <c r="O186" s="153">
        <v>0</v>
      </c>
      <c r="P186" s="98" t="str">
        <f t="shared" si="14"/>
        <v>kritis</v>
      </c>
      <c r="Q186" s="153">
        <v>1</v>
      </c>
      <c r="R186" s="153"/>
      <c r="S186" s="153"/>
      <c r="T186" s="67"/>
      <c r="U186" s="68"/>
    </row>
    <row r="187" spans="1:21" s="24" customFormat="1" ht="27.75" customHeight="1" x14ac:dyDescent="0.35">
      <c r="A187" s="146" t="s">
        <v>10</v>
      </c>
      <c r="B187" s="149" t="s">
        <v>17</v>
      </c>
      <c r="C187" s="150" t="s">
        <v>61</v>
      </c>
      <c r="D187" s="149" t="s">
        <v>510</v>
      </c>
      <c r="E187" s="151" t="s">
        <v>511</v>
      </c>
      <c r="F187" s="151" t="s">
        <v>512</v>
      </c>
      <c r="G187" s="152" t="s">
        <v>513</v>
      </c>
      <c r="H187" s="153">
        <v>32200</v>
      </c>
      <c r="I187" s="153">
        <v>1400</v>
      </c>
      <c r="J187" s="154" t="s">
        <v>1844</v>
      </c>
      <c r="K187" s="155">
        <f>+I187*2</f>
        <v>2800</v>
      </c>
      <c r="L187" s="155">
        <f>+I187*3</f>
        <v>4200</v>
      </c>
      <c r="M187" s="154">
        <f t="shared" si="12"/>
        <v>3.5</v>
      </c>
      <c r="N187" s="154">
        <f t="shared" si="13"/>
        <v>1</v>
      </c>
      <c r="O187" s="153">
        <v>4777</v>
      </c>
      <c r="P187" s="98" t="str">
        <f t="shared" si="14"/>
        <v>over</v>
      </c>
      <c r="Q187" s="153">
        <v>1</v>
      </c>
      <c r="R187" s="153"/>
      <c r="S187" s="153"/>
      <c r="T187" s="67"/>
      <c r="U187" s="68"/>
    </row>
    <row r="188" spans="1:21" s="24" customFormat="1" ht="27.75" customHeight="1" x14ac:dyDescent="0.35">
      <c r="A188" s="146" t="s">
        <v>10</v>
      </c>
      <c r="B188" s="149" t="s">
        <v>16</v>
      </c>
      <c r="C188" s="150" t="s">
        <v>92</v>
      </c>
      <c r="D188" s="149" t="s">
        <v>2606</v>
      </c>
      <c r="E188" s="151" t="s">
        <v>514</v>
      </c>
      <c r="F188" s="151" t="s">
        <v>515</v>
      </c>
      <c r="G188" s="152" t="s">
        <v>516</v>
      </c>
      <c r="H188" s="153">
        <v>70750</v>
      </c>
      <c r="I188" s="153">
        <v>3000</v>
      </c>
      <c r="J188" s="154" t="s">
        <v>1844</v>
      </c>
      <c r="K188" s="155">
        <f>+I188*2</f>
        <v>6000</v>
      </c>
      <c r="L188" s="155">
        <f>+I188*3</f>
        <v>9000</v>
      </c>
      <c r="M188" s="154">
        <f t="shared" si="12"/>
        <v>2.7</v>
      </c>
      <c r="N188" s="154">
        <f t="shared" si="13"/>
        <v>1</v>
      </c>
      <c r="O188" s="153">
        <v>7975</v>
      </c>
      <c r="P188" s="98" t="str">
        <f t="shared" si="14"/>
        <v>aman</v>
      </c>
      <c r="Q188" s="153">
        <v>1</v>
      </c>
      <c r="R188" s="153"/>
      <c r="S188" s="153"/>
      <c r="T188" s="67"/>
      <c r="U188" s="68"/>
    </row>
    <row r="189" spans="1:21" s="24" customFormat="1" ht="27.75" customHeight="1" x14ac:dyDescent="0.35">
      <c r="A189" s="146" t="s">
        <v>10</v>
      </c>
      <c r="B189" s="149" t="s">
        <v>16</v>
      </c>
      <c r="C189" s="150" t="s">
        <v>92</v>
      </c>
      <c r="D189" s="149" t="s">
        <v>2607</v>
      </c>
      <c r="E189" s="151" t="s">
        <v>517</v>
      </c>
      <c r="F189" s="151" t="s">
        <v>518</v>
      </c>
      <c r="G189" s="152" t="s">
        <v>519</v>
      </c>
      <c r="H189" s="153">
        <v>70750</v>
      </c>
      <c r="I189" s="153">
        <v>3000</v>
      </c>
      <c r="J189" s="154" t="s">
        <v>1844</v>
      </c>
      <c r="K189" s="155">
        <f>+I189*2</f>
        <v>6000</v>
      </c>
      <c r="L189" s="155">
        <f>+I189*3</f>
        <v>9000</v>
      </c>
      <c r="M189" s="154">
        <f t="shared" si="12"/>
        <v>3.5</v>
      </c>
      <c r="N189" s="154">
        <f t="shared" si="13"/>
        <v>1</v>
      </c>
      <c r="O189" s="153">
        <v>10450</v>
      </c>
      <c r="P189" s="98" t="str">
        <f t="shared" si="14"/>
        <v>over</v>
      </c>
      <c r="Q189" s="153">
        <v>1</v>
      </c>
      <c r="R189" s="153"/>
      <c r="S189" s="153"/>
      <c r="T189" s="67"/>
      <c r="U189" s="68"/>
    </row>
    <row r="190" spans="1:21" s="24" customFormat="1" ht="27.75" customHeight="1" x14ac:dyDescent="0.35">
      <c r="A190" s="146" t="s">
        <v>10</v>
      </c>
      <c r="B190" s="149" t="s">
        <v>16</v>
      </c>
      <c r="C190" s="150" t="s">
        <v>92</v>
      </c>
      <c r="D190" s="149" t="s">
        <v>2608</v>
      </c>
      <c r="E190" s="151" t="s">
        <v>520</v>
      </c>
      <c r="F190" s="151" t="s">
        <v>521</v>
      </c>
      <c r="G190" s="152" t="s">
        <v>522</v>
      </c>
      <c r="H190" s="153">
        <v>70750</v>
      </c>
      <c r="I190" s="153">
        <v>3000</v>
      </c>
      <c r="J190" s="154" t="s">
        <v>1844</v>
      </c>
      <c r="K190" s="155">
        <f>+I190*2</f>
        <v>6000</v>
      </c>
      <c r="L190" s="155">
        <f>+I190*3</f>
        <v>9000</v>
      </c>
      <c r="M190" s="154">
        <f t="shared" si="12"/>
        <v>4.0999999999999996</v>
      </c>
      <c r="N190" s="154">
        <f t="shared" si="13"/>
        <v>1</v>
      </c>
      <c r="O190" s="153">
        <v>12100</v>
      </c>
      <c r="P190" s="98" t="str">
        <f t="shared" si="14"/>
        <v>over</v>
      </c>
      <c r="Q190" s="153">
        <v>1</v>
      </c>
      <c r="R190" s="153"/>
      <c r="S190" s="153"/>
      <c r="T190" s="67"/>
      <c r="U190" s="68"/>
    </row>
    <row r="191" spans="1:21" s="24" customFormat="1" ht="27.75" customHeight="1" x14ac:dyDescent="0.35">
      <c r="A191" s="146" t="s">
        <v>10</v>
      </c>
      <c r="B191" s="149" t="s">
        <v>16</v>
      </c>
      <c r="C191" s="150" t="s">
        <v>92</v>
      </c>
      <c r="D191" s="149" t="s">
        <v>2609</v>
      </c>
      <c r="E191" s="151" t="s">
        <v>523</v>
      </c>
      <c r="F191" s="151" t="s">
        <v>524</v>
      </c>
      <c r="G191" s="152" t="s">
        <v>525</v>
      </c>
      <c r="H191" s="153">
        <v>70750</v>
      </c>
      <c r="I191" s="153">
        <v>3000</v>
      </c>
      <c r="J191" s="154" t="s">
        <v>1844</v>
      </c>
      <c r="K191" s="155">
        <f>+I191*2</f>
        <v>6000</v>
      </c>
      <c r="L191" s="155">
        <f>+I191*3</f>
        <v>9000</v>
      </c>
      <c r="M191" s="154">
        <f t="shared" si="12"/>
        <v>5.3</v>
      </c>
      <c r="N191" s="154">
        <f t="shared" si="13"/>
        <v>1</v>
      </c>
      <c r="O191" s="153">
        <v>15850</v>
      </c>
      <c r="P191" s="98" t="str">
        <f t="shared" si="14"/>
        <v>over</v>
      </c>
      <c r="Q191" s="153">
        <v>1</v>
      </c>
      <c r="R191" s="153"/>
      <c r="S191" s="153"/>
      <c r="T191" s="67"/>
      <c r="U191" s="68"/>
    </row>
    <row r="192" spans="1:21" s="24" customFormat="1" ht="27.75" customHeight="1" x14ac:dyDescent="0.35">
      <c r="A192" s="146" t="s">
        <v>10</v>
      </c>
      <c r="B192" s="149" t="s">
        <v>16</v>
      </c>
      <c r="C192" s="150" t="s">
        <v>61</v>
      </c>
      <c r="D192" s="149" t="s">
        <v>526</v>
      </c>
      <c r="E192" s="151" t="s">
        <v>527</v>
      </c>
      <c r="F192" s="151" t="s">
        <v>528</v>
      </c>
      <c r="G192" s="152" t="s">
        <v>529</v>
      </c>
      <c r="H192" s="153">
        <v>8700</v>
      </c>
      <c r="I192" s="153">
        <v>1000</v>
      </c>
      <c r="J192" s="154" t="s">
        <v>1838</v>
      </c>
      <c r="K192" s="155">
        <f>+I192*4</f>
        <v>4000</v>
      </c>
      <c r="L192" s="155">
        <f>+I192*5</f>
        <v>5000</v>
      </c>
      <c r="M192" s="154">
        <f t="shared" si="12"/>
        <v>1.6</v>
      </c>
      <c r="N192" s="154">
        <f t="shared" si="13"/>
        <v>0</v>
      </c>
      <c r="O192" s="153">
        <v>1559</v>
      </c>
      <c r="P192" s="98" t="str">
        <f t="shared" si="14"/>
        <v>kritis</v>
      </c>
      <c r="Q192" s="153">
        <v>1</v>
      </c>
      <c r="R192" s="153"/>
      <c r="S192" s="153"/>
      <c r="T192" s="67"/>
      <c r="U192" s="68"/>
    </row>
    <row r="193" spans="1:21" s="24" customFormat="1" ht="27.75" customHeight="1" x14ac:dyDescent="0.35">
      <c r="A193" s="146" t="s">
        <v>10</v>
      </c>
      <c r="B193" s="149" t="s">
        <v>16</v>
      </c>
      <c r="C193" s="150" t="s">
        <v>61</v>
      </c>
      <c r="D193" s="149" t="s">
        <v>530</v>
      </c>
      <c r="E193" s="151" t="s">
        <v>531</v>
      </c>
      <c r="F193" s="151" t="s">
        <v>532</v>
      </c>
      <c r="G193" s="152" t="s">
        <v>533</v>
      </c>
      <c r="H193" s="153">
        <v>4350</v>
      </c>
      <c r="I193" s="153">
        <v>500</v>
      </c>
      <c r="J193" s="154" t="s">
        <v>1838</v>
      </c>
      <c r="K193" s="155">
        <f>+I193*4</f>
        <v>2000</v>
      </c>
      <c r="L193" s="155">
        <f>+I193*5</f>
        <v>2500</v>
      </c>
      <c r="M193" s="154">
        <f t="shared" si="12"/>
        <v>8.5</v>
      </c>
      <c r="N193" s="154">
        <f t="shared" si="13"/>
        <v>1</v>
      </c>
      <c r="O193" s="153">
        <v>4234</v>
      </c>
      <c r="P193" s="98" t="str">
        <f t="shared" si="14"/>
        <v>over</v>
      </c>
      <c r="Q193" s="153">
        <v>1</v>
      </c>
      <c r="R193" s="153"/>
      <c r="S193" s="153"/>
      <c r="T193" s="67"/>
      <c r="U193" s="68"/>
    </row>
    <row r="194" spans="1:21" s="24" customFormat="1" ht="27.75" customHeight="1" x14ac:dyDescent="0.35">
      <c r="A194" s="146" t="s">
        <v>10</v>
      </c>
      <c r="B194" s="149" t="s">
        <v>16</v>
      </c>
      <c r="C194" s="150" t="s">
        <v>31</v>
      </c>
      <c r="D194" s="149" t="s">
        <v>2628</v>
      </c>
      <c r="E194" s="151" t="s">
        <v>1994</v>
      </c>
      <c r="F194" s="151" t="s">
        <v>1995</v>
      </c>
      <c r="G194" s="152" t="s">
        <v>1996</v>
      </c>
      <c r="H194" s="153">
        <v>13100</v>
      </c>
      <c r="I194" s="153">
        <v>1000</v>
      </c>
      <c r="J194" s="154" t="s">
        <v>1845</v>
      </c>
      <c r="K194" s="155">
        <f>+I194*3</f>
        <v>3000</v>
      </c>
      <c r="L194" s="155">
        <f>+I194*4</f>
        <v>4000</v>
      </c>
      <c r="M194" s="154">
        <f t="shared" si="12"/>
        <v>2.1</v>
      </c>
      <c r="N194" s="154">
        <f t="shared" si="13"/>
        <v>0</v>
      </c>
      <c r="O194" s="153">
        <v>2100</v>
      </c>
      <c r="P194" s="98" t="str">
        <f t="shared" si="14"/>
        <v>kritis</v>
      </c>
      <c r="Q194" s="153">
        <v>1</v>
      </c>
      <c r="R194" s="153"/>
      <c r="S194" s="153"/>
      <c r="T194" s="67"/>
      <c r="U194" s="68"/>
    </row>
    <row r="195" spans="1:21" s="24" customFormat="1" ht="27.75" customHeight="1" x14ac:dyDescent="0.35">
      <c r="A195" s="146" t="s">
        <v>10</v>
      </c>
      <c r="B195" s="149" t="s">
        <v>17</v>
      </c>
      <c r="C195" s="150" t="s">
        <v>116</v>
      </c>
      <c r="D195" s="149" t="s">
        <v>534</v>
      </c>
      <c r="E195" s="151" t="s">
        <v>535</v>
      </c>
      <c r="F195" s="151" t="s">
        <v>536</v>
      </c>
      <c r="G195" s="152" t="s">
        <v>537</v>
      </c>
      <c r="H195" s="153">
        <v>31350</v>
      </c>
      <c r="I195" s="153">
        <v>1500</v>
      </c>
      <c r="J195" s="154" t="s">
        <v>1844</v>
      </c>
      <c r="K195" s="155">
        <f>+I195*2</f>
        <v>3000</v>
      </c>
      <c r="L195" s="155">
        <f>+I195*3</f>
        <v>4500</v>
      </c>
      <c r="M195" s="154">
        <f t="shared" si="12"/>
        <v>0.7</v>
      </c>
      <c r="N195" s="154">
        <f t="shared" si="13"/>
        <v>0</v>
      </c>
      <c r="O195" s="153">
        <v>1000</v>
      </c>
      <c r="P195" s="98" t="str">
        <f t="shared" si="14"/>
        <v>kritis</v>
      </c>
      <c r="Q195" s="153">
        <v>1</v>
      </c>
      <c r="R195" s="153"/>
      <c r="S195" s="153"/>
      <c r="T195" s="67"/>
      <c r="U195" s="68"/>
    </row>
    <row r="196" spans="1:21" s="24" customFormat="1" ht="27.75" customHeight="1" x14ac:dyDescent="0.35">
      <c r="A196" s="146" t="s">
        <v>10</v>
      </c>
      <c r="B196" s="149" t="s">
        <v>17</v>
      </c>
      <c r="C196" s="150" t="s">
        <v>116</v>
      </c>
      <c r="D196" s="149" t="s">
        <v>2911</v>
      </c>
      <c r="E196" s="151" t="s">
        <v>2912</v>
      </c>
      <c r="F196" s="151" t="s">
        <v>2913</v>
      </c>
      <c r="G196" s="152" t="s">
        <v>2914</v>
      </c>
      <c r="H196" s="153"/>
      <c r="I196" s="153"/>
      <c r="J196" s="154"/>
      <c r="K196" s="155"/>
      <c r="L196" s="155"/>
      <c r="M196" s="154" t="e">
        <f t="shared" si="12"/>
        <v>#DIV/0!</v>
      </c>
      <c r="N196" s="154" t="e">
        <f t="shared" si="13"/>
        <v>#DIV/0!</v>
      </c>
      <c r="O196" s="153">
        <v>0</v>
      </c>
      <c r="P196" s="98" t="str">
        <f t="shared" si="14"/>
        <v>over</v>
      </c>
      <c r="Q196" s="153"/>
      <c r="R196" s="153"/>
      <c r="S196" s="153"/>
      <c r="T196" s="67"/>
      <c r="U196" s="68"/>
    </row>
    <row r="197" spans="1:21" s="24" customFormat="1" ht="27.75" customHeight="1" x14ac:dyDescent="0.35">
      <c r="A197" s="146" t="s">
        <v>10</v>
      </c>
      <c r="B197" s="149" t="s">
        <v>17</v>
      </c>
      <c r="C197" s="150" t="s">
        <v>61</v>
      </c>
      <c r="D197" s="149" t="s">
        <v>1997</v>
      </c>
      <c r="E197" s="151" t="s">
        <v>1998</v>
      </c>
      <c r="F197" s="151" t="s">
        <v>1999</v>
      </c>
      <c r="G197" s="152" t="s">
        <v>2000</v>
      </c>
      <c r="H197" s="153">
        <v>1000</v>
      </c>
      <c r="I197" s="153">
        <v>200</v>
      </c>
      <c r="J197" s="154" t="s">
        <v>1838</v>
      </c>
      <c r="K197" s="155">
        <f t="shared" ref="K197:K202" si="17">+I197*4</f>
        <v>800</v>
      </c>
      <c r="L197" s="155">
        <f t="shared" ref="L197:L202" si="18">+I197*5</f>
        <v>1000</v>
      </c>
      <c r="M197" s="154">
        <f t="shared" si="12"/>
        <v>16.900000000000002</v>
      </c>
      <c r="N197" s="154">
        <f t="shared" si="13"/>
        <v>1</v>
      </c>
      <c r="O197" s="153">
        <v>3378</v>
      </c>
      <c r="P197" s="98" t="str">
        <f t="shared" si="14"/>
        <v>over</v>
      </c>
      <c r="Q197" s="153">
        <v>1</v>
      </c>
      <c r="R197" s="153"/>
      <c r="S197" s="153"/>
      <c r="T197" s="67"/>
      <c r="U197" s="68"/>
    </row>
    <row r="198" spans="1:21" s="24" customFormat="1" ht="27.75" customHeight="1" x14ac:dyDescent="0.35">
      <c r="A198" s="146" t="s">
        <v>10</v>
      </c>
      <c r="B198" s="149" t="s">
        <v>17</v>
      </c>
      <c r="C198" s="150" t="s">
        <v>61</v>
      </c>
      <c r="D198" s="149" t="s">
        <v>2001</v>
      </c>
      <c r="E198" s="151" t="s">
        <v>2002</v>
      </c>
      <c r="F198" s="151" t="s">
        <v>2003</v>
      </c>
      <c r="G198" s="152" t="s">
        <v>2004</v>
      </c>
      <c r="H198" s="153">
        <v>1000</v>
      </c>
      <c r="I198" s="153">
        <v>200</v>
      </c>
      <c r="J198" s="154" t="s">
        <v>1838</v>
      </c>
      <c r="K198" s="155">
        <f t="shared" si="17"/>
        <v>800</v>
      </c>
      <c r="L198" s="155">
        <f t="shared" si="18"/>
        <v>1000</v>
      </c>
      <c r="M198" s="154">
        <f t="shared" si="12"/>
        <v>10.4</v>
      </c>
      <c r="N198" s="154">
        <f t="shared" si="13"/>
        <v>1</v>
      </c>
      <c r="O198" s="153">
        <v>2070</v>
      </c>
      <c r="P198" s="98" t="str">
        <f t="shared" si="14"/>
        <v>over</v>
      </c>
      <c r="Q198" s="153">
        <v>1</v>
      </c>
      <c r="R198" s="153"/>
      <c r="S198" s="153"/>
      <c r="T198" s="67"/>
      <c r="U198" s="68"/>
    </row>
    <row r="199" spans="1:21" s="24" customFormat="1" ht="27.75" customHeight="1" x14ac:dyDescent="0.35">
      <c r="A199" s="146" t="s">
        <v>10</v>
      </c>
      <c r="B199" s="149" t="s">
        <v>17</v>
      </c>
      <c r="C199" s="150" t="s">
        <v>61</v>
      </c>
      <c r="D199" s="149" t="s">
        <v>2005</v>
      </c>
      <c r="E199" s="151" t="s">
        <v>2006</v>
      </c>
      <c r="F199" s="151" t="s">
        <v>2007</v>
      </c>
      <c r="G199" s="152" t="s">
        <v>2008</v>
      </c>
      <c r="H199" s="153">
        <v>1000</v>
      </c>
      <c r="I199" s="153">
        <v>200</v>
      </c>
      <c r="J199" s="154" t="s">
        <v>1838</v>
      </c>
      <c r="K199" s="155">
        <f t="shared" si="17"/>
        <v>800</v>
      </c>
      <c r="L199" s="155">
        <f t="shared" si="18"/>
        <v>1000</v>
      </c>
      <c r="M199" s="154">
        <f t="shared" si="12"/>
        <v>8.6</v>
      </c>
      <c r="N199" s="154">
        <f t="shared" si="13"/>
        <v>1</v>
      </c>
      <c r="O199" s="153">
        <v>1712</v>
      </c>
      <c r="P199" s="98" t="str">
        <f t="shared" si="14"/>
        <v>over</v>
      </c>
      <c r="Q199" s="153">
        <v>1</v>
      </c>
      <c r="R199" s="153"/>
      <c r="S199" s="153"/>
      <c r="T199" s="67"/>
      <c r="U199" s="68"/>
    </row>
    <row r="200" spans="1:21" s="24" customFormat="1" ht="27.75" customHeight="1" x14ac:dyDescent="0.35">
      <c r="A200" s="146" t="s">
        <v>10</v>
      </c>
      <c r="B200" s="149" t="s">
        <v>17</v>
      </c>
      <c r="C200" s="150" t="s">
        <v>61</v>
      </c>
      <c r="D200" s="149" t="s">
        <v>2009</v>
      </c>
      <c r="E200" s="151" t="s">
        <v>2010</v>
      </c>
      <c r="F200" s="151" t="s">
        <v>2011</v>
      </c>
      <c r="G200" s="152" t="s">
        <v>2012</v>
      </c>
      <c r="H200" s="153">
        <v>1000</v>
      </c>
      <c r="I200" s="153">
        <v>200</v>
      </c>
      <c r="J200" s="154" t="s">
        <v>1838</v>
      </c>
      <c r="K200" s="155">
        <f t="shared" si="17"/>
        <v>800</v>
      </c>
      <c r="L200" s="155">
        <f t="shared" si="18"/>
        <v>1000</v>
      </c>
      <c r="M200" s="154">
        <f t="shared" si="12"/>
        <v>7.1</v>
      </c>
      <c r="N200" s="154">
        <f t="shared" si="13"/>
        <v>1</v>
      </c>
      <c r="O200" s="153">
        <v>1412</v>
      </c>
      <c r="P200" s="98" t="str">
        <f t="shared" si="14"/>
        <v>over</v>
      </c>
      <c r="Q200" s="153">
        <v>1</v>
      </c>
      <c r="R200" s="153"/>
      <c r="S200" s="153"/>
      <c r="T200" s="67"/>
      <c r="U200" s="68"/>
    </row>
    <row r="201" spans="1:21" s="24" customFormat="1" ht="27.75" customHeight="1" x14ac:dyDescent="0.35">
      <c r="A201" s="146" t="s">
        <v>10</v>
      </c>
      <c r="B201" s="149" t="s">
        <v>17</v>
      </c>
      <c r="C201" s="150" t="s">
        <v>61</v>
      </c>
      <c r="D201" s="149" t="s">
        <v>538</v>
      </c>
      <c r="E201" s="151" t="s">
        <v>539</v>
      </c>
      <c r="F201" s="151" t="s">
        <v>540</v>
      </c>
      <c r="G201" s="152" t="s">
        <v>541</v>
      </c>
      <c r="H201" s="153">
        <v>240</v>
      </c>
      <c r="I201" s="153">
        <v>80</v>
      </c>
      <c r="J201" s="154" t="s">
        <v>1838</v>
      </c>
      <c r="K201" s="155">
        <f t="shared" si="17"/>
        <v>320</v>
      </c>
      <c r="L201" s="155">
        <f t="shared" si="18"/>
        <v>400</v>
      </c>
      <c r="M201" s="154">
        <f t="shared" si="12"/>
        <v>44.6</v>
      </c>
      <c r="N201" s="154">
        <f t="shared" si="13"/>
        <v>1</v>
      </c>
      <c r="O201" s="153">
        <v>3562</v>
      </c>
      <c r="P201" s="98" t="str">
        <f t="shared" si="14"/>
        <v>over</v>
      </c>
      <c r="Q201" s="153">
        <v>1</v>
      </c>
      <c r="R201" s="153"/>
      <c r="S201" s="153"/>
      <c r="T201" s="67"/>
      <c r="U201" s="68"/>
    </row>
    <row r="202" spans="1:21" s="24" customFormat="1" ht="27.75" customHeight="1" x14ac:dyDescent="0.35">
      <c r="A202" s="146" t="s">
        <v>10</v>
      </c>
      <c r="B202" s="149" t="s">
        <v>17</v>
      </c>
      <c r="C202" s="150" t="s">
        <v>61</v>
      </c>
      <c r="D202" s="149" t="s">
        <v>542</v>
      </c>
      <c r="E202" s="151" t="s">
        <v>543</v>
      </c>
      <c r="F202" s="151" t="s">
        <v>544</v>
      </c>
      <c r="G202" s="152" t="s">
        <v>545</v>
      </c>
      <c r="H202" s="153">
        <v>240</v>
      </c>
      <c r="I202" s="153">
        <v>80</v>
      </c>
      <c r="J202" s="154" t="s">
        <v>1838</v>
      </c>
      <c r="K202" s="155">
        <f t="shared" si="17"/>
        <v>320</v>
      </c>
      <c r="L202" s="155">
        <f t="shared" si="18"/>
        <v>400</v>
      </c>
      <c r="M202" s="154">
        <f t="shared" si="12"/>
        <v>37.6</v>
      </c>
      <c r="N202" s="154">
        <f t="shared" si="13"/>
        <v>1</v>
      </c>
      <c r="O202" s="153">
        <v>3002</v>
      </c>
      <c r="P202" s="98" t="str">
        <f t="shared" si="14"/>
        <v>over</v>
      </c>
      <c r="Q202" s="153">
        <v>1</v>
      </c>
      <c r="R202" s="153"/>
      <c r="S202" s="153"/>
      <c r="T202" s="67"/>
      <c r="U202" s="68"/>
    </row>
    <row r="203" spans="1:21" s="24" customFormat="1" ht="27.75" customHeight="1" x14ac:dyDescent="0.35">
      <c r="A203" s="146" t="s">
        <v>10</v>
      </c>
      <c r="B203" s="149" t="s">
        <v>17</v>
      </c>
      <c r="C203" s="150" t="s">
        <v>116</v>
      </c>
      <c r="D203" s="149" t="s">
        <v>546</v>
      </c>
      <c r="E203" s="151" t="s">
        <v>547</v>
      </c>
      <c r="F203" s="151" t="s">
        <v>548</v>
      </c>
      <c r="G203" s="152" t="s">
        <v>549</v>
      </c>
      <c r="H203" s="153">
        <v>320</v>
      </c>
      <c r="I203" s="153">
        <v>80</v>
      </c>
      <c r="J203" s="154" t="s">
        <v>1838</v>
      </c>
      <c r="K203" s="155">
        <f>+I203*2</f>
        <v>160</v>
      </c>
      <c r="L203" s="155">
        <f>+I203*3</f>
        <v>240</v>
      </c>
      <c r="M203" s="154">
        <f t="shared" ref="M203:M266" si="19">+ROUNDUP(O203/I203,1)</f>
        <v>11.9</v>
      </c>
      <c r="N203" s="154">
        <f t="shared" ref="N203:N266" si="20">IF(AND(J203="FAST",M203&gt;=2),1,IF(AND(J203="MEDIUM",M203&gt;=3),1,IF(AND(J203="SLOW",M203&gt;=5),1,0)))</f>
        <v>1</v>
      </c>
      <c r="O203" s="153">
        <v>950</v>
      </c>
      <c r="P203" s="98" t="str">
        <f t="shared" ref="P203:P266" si="21">IF(O203&lt;K203,"kritis",IF(O203&lt;L203,"aman","over"))</f>
        <v>over</v>
      </c>
      <c r="Q203" s="153">
        <v>1</v>
      </c>
      <c r="R203" s="153"/>
      <c r="S203" s="153"/>
      <c r="T203" s="67"/>
      <c r="U203" s="68"/>
    </row>
    <row r="204" spans="1:21" s="24" customFormat="1" ht="27.75" customHeight="1" x14ac:dyDescent="0.35">
      <c r="A204" s="146" t="s">
        <v>10</v>
      </c>
      <c r="B204" s="149" t="s">
        <v>17</v>
      </c>
      <c r="C204" s="150" t="s">
        <v>116</v>
      </c>
      <c r="D204" s="149" t="s">
        <v>550</v>
      </c>
      <c r="E204" s="151" t="s">
        <v>551</v>
      </c>
      <c r="F204" s="151" t="s">
        <v>552</v>
      </c>
      <c r="G204" s="152" t="s">
        <v>553</v>
      </c>
      <c r="H204" s="153">
        <v>320</v>
      </c>
      <c r="I204" s="153">
        <v>80</v>
      </c>
      <c r="J204" s="154" t="s">
        <v>1838</v>
      </c>
      <c r="K204" s="155">
        <f>+I204*2</f>
        <v>160</v>
      </c>
      <c r="L204" s="155">
        <f>+I204*3</f>
        <v>240</v>
      </c>
      <c r="M204" s="154">
        <f t="shared" si="19"/>
        <v>3.8000000000000003</v>
      </c>
      <c r="N204" s="154">
        <f t="shared" si="20"/>
        <v>0</v>
      </c>
      <c r="O204" s="153">
        <v>300</v>
      </c>
      <c r="P204" s="98" t="str">
        <f t="shared" si="21"/>
        <v>over</v>
      </c>
      <c r="Q204" s="153">
        <v>1</v>
      </c>
      <c r="R204" s="153"/>
      <c r="S204" s="153"/>
      <c r="T204" s="67"/>
      <c r="U204" s="68"/>
    </row>
    <row r="205" spans="1:21" s="24" customFormat="1" ht="27.75" customHeight="1" x14ac:dyDescent="0.35">
      <c r="A205" s="146" t="s">
        <v>10</v>
      </c>
      <c r="B205" s="149" t="s">
        <v>17</v>
      </c>
      <c r="C205" s="150" t="s">
        <v>129</v>
      </c>
      <c r="D205" s="149" t="s">
        <v>554</v>
      </c>
      <c r="E205" s="151" t="s">
        <v>555</v>
      </c>
      <c r="F205" s="151" t="s">
        <v>556</v>
      </c>
      <c r="G205" s="152" t="s">
        <v>557</v>
      </c>
      <c r="H205" s="153">
        <v>240</v>
      </c>
      <c r="I205" s="153">
        <v>80</v>
      </c>
      <c r="J205" s="154" t="s">
        <v>1838</v>
      </c>
      <c r="K205" s="155">
        <f>+I205*4</f>
        <v>320</v>
      </c>
      <c r="L205" s="155">
        <f>+I205*5</f>
        <v>400</v>
      </c>
      <c r="M205" s="154">
        <f t="shared" si="19"/>
        <v>20.100000000000001</v>
      </c>
      <c r="N205" s="154">
        <f t="shared" si="20"/>
        <v>1</v>
      </c>
      <c r="O205" s="153">
        <v>1601</v>
      </c>
      <c r="P205" s="98" t="str">
        <f t="shared" si="21"/>
        <v>over</v>
      </c>
      <c r="Q205" s="153">
        <v>1</v>
      </c>
      <c r="R205" s="153"/>
      <c r="S205" s="153"/>
      <c r="T205" s="67"/>
      <c r="U205" s="68"/>
    </row>
    <row r="206" spans="1:21" s="24" customFormat="1" ht="27.75" customHeight="1" x14ac:dyDescent="0.35">
      <c r="A206" s="146" t="s">
        <v>10</v>
      </c>
      <c r="B206" s="149" t="s">
        <v>17</v>
      </c>
      <c r="C206" s="150" t="s">
        <v>61</v>
      </c>
      <c r="D206" s="149" t="s">
        <v>558</v>
      </c>
      <c r="E206" s="151" t="s">
        <v>559</v>
      </c>
      <c r="F206" s="151" t="s">
        <v>560</v>
      </c>
      <c r="G206" s="152" t="s">
        <v>561</v>
      </c>
      <c r="H206" s="153">
        <v>320</v>
      </c>
      <c r="I206" s="153">
        <v>80</v>
      </c>
      <c r="J206" s="154" t="s">
        <v>1838</v>
      </c>
      <c r="K206" s="155">
        <f>+I206*4</f>
        <v>320</v>
      </c>
      <c r="L206" s="155">
        <f>+I206*5</f>
        <v>400</v>
      </c>
      <c r="M206" s="154">
        <f t="shared" si="19"/>
        <v>20.8</v>
      </c>
      <c r="N206" s="154">
        <f t="shared" si="20"/>
        <v>1</v>
      </c>
      <c r="O206" s="153">
        <v>1659</v>
      </c>
      <c r="P206" s="98" t="str">
        <f t="shared" si="21"/>
        <v>over</v>
      </c>
      <c r="Q206" s="153">
        <v>1</v>
      </c>
      <c r="R206" s="153"/>
      <c r="S206" s="153"/>
      <c r="T206" s="67"/>
      <c r="U206" s="68"/>
    </row>
    <row r="207" spans="1:21" s="24" customFormat="1" ht="27.75" customHeight="1" x14ac:dyDescent="0.35">
      <c r="A207" s="146" t="s">
        <v>10</v>
      </c>
      <c r="B207" s="149" t="s">
        <v>17</v>
      </c>
      <c r="C207" s="150" t="s">
        <v>61</v>
      </c>
      <c r="D207" s="149" t="s">
        <v>562</v>
      </c>
      <c r="E207" s="151" t="s">
        <v>563</v>
      </c>
      <c r="F207" s="151" t="s">
        <v>564</v>
      </c>
      <c r="G207" s="152" t="s">
        <v>565</v>
      </c>
      <c r="H207" s="153">
        <v>240</v>
      </c>
      <c r="I207" s="153">
        <v>80</v>
      </c>
      <c r="J207" s="154" t="s">
        <v>1838</v>
      </c>
      <c r="K207" s="155">
        <f>+I207*4</f>
        <v>320</v>
      </c>
      <c r="L207" s="155">
        <f>+I207*5</f>
        <v>400</v>
      </c>
      <c r="M207" s="154">
        <f t="shared" si="19"/>
        <v>31.3</v>
      </c>
      <c r="N207" s="154">
        <f t="shared" si="20"/>
        <v>1</v>
      </c>
      <c r="O207" s="153">
        <v>2498</v>
      </c>
      <c r="P207" s="98" t="str">
        <f t="shared" si="21"/>
        <v>over</v>
      </c>
      <c r="Q207" s="153">
        <v>1</v>
      </c>
      <c r="R207" s="153"/>
      <c r="S207" s="153"/>
      <c r="T207" s="67"/>
      <c r="U207" s="68"/>
    </row>
    <row r="208" spans="1:21" s="24" customFormat="1" ht="27.75" customHeight="1" x14ac:dyDescent="0.35">
      <c r="A208" s="146" t="s">
        <v>10</v>
      </c>
      <c r="B208" s="149" t="s">
        <v>17</v>
      </c>
      <c r="C208" s="150" t="s">
        <v>61</v>
      </c>
      <c r="D208" s="149" t="s">
        <v>566</v>
      </c>
      <c r="E208" s="151" t="s">
        <v>567</v>
      </c>
      <c r="F208" s="151" t="s">
        <v>568</v>
      </c>
      <c r="G208" s="152" t="s">
        <v>569</v>
      </c>
      <c r="H208" s="153">
        <v>240</v>
      </c>
      <c r="I208" s="153">
        <v>80</v>
      </c>
      <c r="J208" s="154" t="s">
        <v>1838</v>
      </c>
      <c r="K208" s="155">
        <f>+I208*4</f>
        <v>320</v>
      </c>
      <c r="L208" s="155">
        <f>+I208*5</f>
        <v>400</v>
      </c>
      <c r="M208" s="154">
        <f t="shared" si="19"/>
        <v>22.3</v>
      </c>
      <c r="N208" s="154">
        <f t="shared" si="20"/>
        <v>1</v>
      </c>
      <c r="O208" s="153">
        <v>1778</v>
      </c>
      <c r="P208" s="98" t="str">
        <f t="shared" si="21"/>
        <v>over</v>
      </c>
      <c r="Q208" s="153">
        <v>1</v>
      </c>
      <c r="R208" s="153"/>
      <c r="S208" s="153"/>
      <c r="T208" s="67"/>
      <c r="U208" s="68"/>
    </row>
    <row r="209" spans="1:21" s="24" customFormat="1" ht="27.75" customHeight="1" x14ac:dyDescent="0.35">
      <c r="A209" s="146" t="s">
        <v>10</v>
      </c>
      <c r="B209" s="149" t="s">
        <v>16</v>
      </c>
      <c r="C209" s="150" t="s">
        <v>116</v>
      </c>
      <c r="D209" s="149" t="s">
        <v>223</v>
      </c>
      <c r="E209" s="151" t="s">
        <v>571</v>
      </c>
      <c r="F209" s="151" t="s">
        <v>572</v>
      </c>
      <c r="G209" s="152" t="s">
        <v>2686</v>
      </c>
      <c r="H209" s="153">
        <v>2548</v>
      </c>
      <c r="I209" s="153">
        <v>500</v>
      </c>
      <c r="J209" s="154" t="s">
        <v>1838</v>
      </c>
      <c r="K209" s="155">
        <f>+I209*2</f>
        <v>1000</v>
      </c>
      <c r="L209" s="155">
        <f>+I209*3</f>
        <v>1500</v>
      </c>
      <c r="M209" s="154">
        <f t="shared" si="19"/>
        <v>5.8999999999999995</v>
      </c>
      <c r="N209" s="154">
        <f t="shared" si="20"/>
        <v>1</v>
      </c>
      <c r="O209" s="153">
        <v>2935</v>
      </c>
      <c r="P209" s="98" t="str">
        <f t="shared" si="21"/>
        <v>over</v>
      </c>
      <c r="Q209" s="153">
        <v>1</v>
      </c>
      <c r="R209" s="153"/>
      <c r="S209" s="153"/>
      <c r="T209" s="67"/>
      <c r="U209" s="68"/>
    </row>
    <row r="210" spans="1:21" s="24" customFormat="1" ht="27.75" customHeight="1" x14ac:dyDescent="0.35">
      <c r="A210" s="146" t="s">
        <v>10</v>
      </c>
      <c r="B210" s="149" t="s">
        <v>17</v>
      </c>
      <c r="C210" s="150" t="s">
        <v>116</v>
      </c>
      <c r="D210" s="149" t="s">
        <v>573</v>
      </c>
      <c r="E210" s="151" t="s">
        <v>574</v>
      </c>
      <c r="F210" s="151" t="s">
        <v>575</v>
      </c>
      <c r="G210" s="152" t="s">
        <v>576</v>
      </c>
      <c r="H210" s="153">
        <v>240</v>
      </c>
      <c r="I210" s="153">
        <v>80</v>
      </c>
      <c r="J210" s="154" t="s">
        <v>1838</v>
      </c>
      <c r="K210" s="155">
        <f>+I210*2</f>
        <v>160</v>
      </c>
      <c r="L210" s="155">
        <f>+I210*3</f>
        <v>240</v>
      </c>
      <c r="M210" s="154">
        <f t="shared" si="19"/>
        <v>37.5</v>
      </c>
      <c r="N210" s="154">
        <f t="shared" si="20"/>
        <v>1</v>
      </c>
      <c r="O210" s="153">
        <v>3000</v>
      </c>
      <c r="P210" s="98" t="str">
        <f t="shared" si="21"/>
        <v>over</v>
      </c>
      <c r="Q210" s="153">
        <v>1</v>
      </c>
      <c r="R210" s="153"/>
      <c r="S210" s="153"/>
      <c r="T210" s="67"/>
      <c r="U210" s="68"/>
    </row>
    <row r="211" spans="1:21" s="24" customFormat="1" ht="27.75" customHeight="1" x14ac:dyDescent="0.35">
      <c r="A211" s="146" t="s">
        <v>10</v>
      </c>
      <c r="B211" s="149" t="s">
        <v>17</v>
      </c>
      <c r="C211" s="150" t="s">
        <v>61</v>
      </c>
      <c r="D211" s="149" t="s">
        <v>577</v>
      </c>
      <c r="E211" s="151" t="s">
        <v>578</v>
      </c>
      <c r="F211" s="151" t="s">
        <v>579</v>
      </c>
      <c r="G211" s="152" t="s">
        <v>580</v>
      </c>
      <c r="H211" s="153">
        <v>480</v>
      </c>
      <c r="I211" s="153">
        <v>80</v>
      </c>
      <c r="J211" s="154" t="s">
        <v>1838</v>
      </c>
      <c r="K211" s="155">
        <f>+I211*4</f>
        <v>320</v>
      </c>
      <c r="L211" s="155">
        <f>+I211*5</f>
        <v>400</v>
      </c>
      <c r="M211" s="154">
        <f t="shared" si="19"/>
        <v>0</v>
      </c>
      <c r="N211" s="154">
        <f t="shared" si="20"/>
        <v>0</v>
      </c>
      <c r="O211" s="153">
        <v>0</v>
      </c>
      <c r="P211" s="98" t="str">
        <f t="shared" si="21"/>
        <v>kritis</v>
      </c>
      <c r="Q211" s="153">
        <v>1</v>
      </c>
      <c r="R211" s="153"/>
      <c r="S211" s="153"/>
      <c r="T211" s="67"/>
      <c r="U211" s="68"/>
    </row>
    <row r="212" spans="1:21" s="24" customFormat="1" ht="27.75" customHeight="1" x14ac:dyDescent="0.35">
      <c r="A212" s="146" t="s">
        <v>10</v>
      </c>
      <c r="B212" s="149" t="s">
        <v>17</v>
      </c>
      <c r="C212" s="150" t="s">
        <v>129</v>
      </c>
      <c r="D212" s="149" t="s">
        <v>581</v>
      </c>
      <c r="E212" s="151" t="s">
        <v>582</v>
      </c>
      <c r="F212" s="151" t="s">
        <v>583</v>
      </c>
      <c r="G212" s="152" t="s">
        <v>584</v>
      </c>
      <c r="H212" s="153">
        <v>480</v>
      </c>
      <c r="I212" s="153">
        <v>80</v>
      </c>
      <c r="J212" s="154" t="s">
        <v>1838</v>
      </c>
      <c r="K212" s="155">
        <f>+I212*4</f>
        <v>320</v>
      </c>
      <c r="L212" s="155">
        <f>+I212*5</f>
        <v>400</v>
      </c>
      <c r="M212" s="154">
        <f t="shared" si="19"/>
        <v>6.8</v>
      </c>
      <c r="N212" s="154">
        <f t="shared" si="20"/>
        <v>1</v>
      </c>
      <c r="O212" s="153">
        <v>544</v>
      </c>
      <c r="P212" s="98" t="str">
        <f t="shared" si="21"/>
        <v>over</v>
      </c>
      <c r="Q212" s="153">
        <v>1</v>
      </c>
      <c r="R212" s="153"/>
      <c r="S212" s="153"/>
      <c r="T212" s="67"/>
      <c r="U212" s="68"/>
    </row>
    <row r="213" spans="1:21" s="24" customFormat="1" ht="27.75" customHeight="1" x14ac:dyDescent="0.35">
      <c r="A213" s="146" t="s">
        <v>10</v>
      </c>
      <c r="B213" s="149" t="s">
        <v>17</v>
      </c>
      <c r="C213" s="150" t="s">
        <v>129</v>
      </c>
      <c r="D213" s="149" t="s">
        <v>585</v>
      </c>
      <c r="E213" s="151" t="s">
        <v>586</v>
      </c>
      <c r="F213" s="151" t="s">
        <v>587</v>
      </c>
      <c r="G213" s="152" t="s">
        <v>588</v>
      </c>
      <c r="H213" s="153">
        <v>320</v>
      </c>
      <c r="I213" s="153">
        <v>80</v>
      </c>
      <c r="J213" s="154" t="s">
        <v>1838</v>
      </c>
      <c r="K213" s="155">
        <f>+I213*4</f>
        <v>320</v>
      </c>
      <c r="L213" s="155">
        <f>+I213*5</f>
        <v>400</v>
      </c>
      <c r="M213" s="154">
        <f t="shared" si="19"/>
        <v>33.6</v>
      </c>
      <c r="N213" s="154">
        <f t="shared" si="20"/>
        <v>1</v>
      </c>
      <c r="O213" s="153">
        <v>2686</v>
      </c>
      <c r="P213" s="98" t="str">
        <f t="shared" si="21"/>
        <v>over</v>
      </c>
      <c r="Q213" s="153">
        <v>1</v>
      </c>
      <c r="R213" s="153"/>
      <c r="S213" s="153"/>
      <c r="T213" s="67"/>
      <c r="U213" s="68"/>
    </row>
    <row r="214" spans="1:21" s="24" customFormat="1" ht="27.75" customHeight="1" x14ac:dyDescent="0.35">
      <c r="A214" s="146" t="s">
        <v>10</v>
      </c>
      <c r="B214" s="149" t="s">
        <v>17</v>
      </c>
      <c r="C214" s="150" t="s">
        <v>61</v>
      </c>
      <c r="D214" s="149" t="s">
        <v>589</v>
      </c>
      <c r="E214" s="151" t="s">
        <v>590</v>
      </c>
      <c r="F214" s="151" t="s">
        <v>591</v>
      </c>
      <c r="G214" s="152" t="s">
        <v>592</v>
      </c>
      <c r="H214" s="153">
        <v>240</v>
      </c>
      <c r="I214" s="153">
        <v>80</v>
      </c>
      <c r="J214" s="154" t="s">
        <v>1838</v>
      </c>
      <c r="K214" s="155">
        <f>+I214*4</f>
        <v>320</v>
      </c>
      <c r="L214" s="155">
        <f>+I214*5</f>
        <v>400</v>
      </c>
      <c r="M214" s="154">
        <f t="shared" si="19"/>
        <v>21.3</v>
      </c>
      <c r="N214" s="154">
        <f t="shared" si="20"/>
        <v>1</v>
      </c>
      <c r="O214" s="153">
        <v>1700</v>
      </c>
      <c r="P214" s="98" t="str">
        <f t="shared" si="21"/>
        <v>over</v>
      </c>
      <c r="Q214" s="153">
        <v>1</v>
      </c>
      <c r="R214" s="153"/>
      <c r="S214" s="153"/>
      <c r="T214" s="67"/>
      <c r="U214" s="68"/>
    </row>
    <row r="215" spans="1:21" s="24" customFormat="1" ht="27.75" customHeight="1" x14ac:dyDescent="0.35">
      <c r="A215" s="146" t="s">
        <v>10</v>
      </c>
      <c r="B215" s="149" t="s">
        <v>17</v>
      </c>
      <c r="C215" s="150" t="s">
        <v>116</v>
      </c>
      <c r="D215" s="149" t="s">
        <v>593</v>
      </c>
      <c r="E215" s="151" t="s">
        <v>594</v>
      </c>
      <c r="F215" s="151" t="s">
        <v>595</v>
      </c>
      <c r="G215" s="152" t="s">
        <v>596</v>
      </c>
      <c r="H215" s="153">
        <v>240</v>
      </c>
      <c r="I215" s="153">
        <v>80</v>
      </c>
      <c r="J215" s="154" t="s">
        <v>1838</v>
      </c>
      <c r="K215" s="155">
        <f>+I215*2</f>
        <v>160</v>
      </c>
      <c r="L215" s="155">
        <f>+I215*3</f>
        <v>240</v>
      </c>
      <c r="M215" s="154">
        <f t="shared" si="19"/>
        <v>0</v>
      </c>
      <c r="N215" s="154">
        <f t="shared" si="20"/>
        <v>0</v>
      </c>
      <c r="O215" s="153">
        <v>0</v>
      </c>
      <c r="P215" s="98" t="str">
        <f t="shared" si="21"/>
        <v>kritis</v>
      </c>
      <c r="Q215" s="153">
        <v>1</v>
      </c>
      <c r="R215" s="153"/>
      <c r="S215" s="153"/>
      <c r="T215" s="67"/>
      <c r="U215" s="68"/>
    </row>
    <row r="216" spans="1:21" s="24" customFormat="1" ht="27.75" customHeight="1" x14ac:dyDescent="0.35">
      <c r="A216" s="146" t="s">
        <v>10</v>
      </c>
      <c r="B216" s="149" t="s">
        <v>17</v>
      </c>
      <c r="C216" s="150" t="s">
        <v>129</v>
      </c>
      <c r="D216" s="149" t="s">
        <v>597</v>
      </c>
      <c r="E216" s="151" t="s">
        <v>598</v>
      </c>
      <c r="F216" s="151" t="s">
        <v>599</v>
      </c>
      <c r="G216" s="152" t="s">
        <v>600</v>
      </c>
      <c r="H216" s="153">
        <v>480</v>
      </c>
      <c r="I216" s="153">
        <v>80</v>
      </c>
      <c r="J216" s="154" t="s">
        <v>1838</v>
      </c>
      <c r="K216" s="155">
        <f>+I216*4</f>
        <v>320</v>
      </c>
      <c r="L216" s="155">
        <f>+I216*5</f>
        <v>400</v>
      </c>
      <c r="M216" s="154">
        <f t="shared" si="19"/>
        <v>34.800000000000004</v>
      </c>
      <c r="N216" s="154">
        <f t="shared" si="20"/>
        <v>1</v>
      </c>
      <c r="O216" s="153">
        <v>2782</v>
      </c>
      <c r="P216" s="98" t="str">
        <f t="shared" si="21"/>
        <v>over</v>
      </c>
      <c r="Q216" s="153">
        <v>1</v>
      </c>
      <c r="R216" s="153"/>
      <c r="S216" s="153"/>
      <c r="T216" s="67"/>
      <c r="U216" s="68"/>
    </row>
    <row r="217" spans="1:21" s="24" customFormat="1" ht="27.75" customHeight="1" x14ac:dyDescent="0.35">
      <c r="A217" s="146" t="s">
        <v>10</v>
      </c>
      <c r="B217" s="149" t="s">
        <v>17</v>
      </c>
      <c r="C217" s="150" t="s">
        <v>129</v>
      </c>
      <c r="D217" s="149" t="s">
        <v>601</v>
      </c>
      <c r="E217" s="151" t="s">
        <v>602</v>
      </c>
      <c r="F217" s="151" t="s">
        <v>603</v>
      </c>
      <c r="G217" s="152" t="s">
        <v>604</v>
      </c>
      <c r="H217" s="153">
        <v>480</v>
      </c>
      <c r="I217" s="153">
        <v>80</v>
      </c>
      <c r="J217" s="154" t="s">
        <v>1838</v>
      </c>
      <c r="K217" s="155">
        <f>+I217*4</f>
        <v>320</v>
      </c>
      <c r="L217" s="155">
        <f>+I217*5</f>
        <v>400</v>
      </c>
      <c r="M217" s="154">
        <f t="shared" si="19"/>
        <v>28.5</v>
      </c>
      <c r="N217" s="154">
        <f t="shared" si="20"/>
        <v>1</v>
      </c>
      <c r="O217" s="153">
        <v>2275</v>
      </c>
      <c r="P217" s="98" t="str">
        <f t="shared" si="21"/>
        <v>over</v>
      </c>
      <c r="Q217" s="153">
        <v>1</v>
      </c>
      <c r="R217" s="153"/>
      <c r="S217" s="153"/>
      <c r="T217" s="67"/>
      <c r="U217" s="68"/>
    </row>
    <row r="218" spans="1:21" s="24" customFormat="1" ht="27.75" customHeight="1" x14ac:dyDescent="0.35">
      <c r="A218" s="146" t="s">
        <v>10</v>
      </c>
      <c r="B218" s="149" t="s">
        <v>16</v>
      </c>
      <c r="C218" s="150" t="s">
        <v>61</v>
      </c>
      <c r="D218" s="149" t="s">
        <v>605</v>
      </c>
      <c r="E218" s="151" t="s">
        <v>606</v>
      </c>
      <c r="F218" s="151" t="s">
        <v>607</v>
      </c>
      <c r="G218" s="152" t="s">
        <v>2650</v>
      </c>
      <c r="H218" s="153">
        <v>6750</v>
      </c>
      <c r="I218" s="153">
        <v>1000</v>
      </c>
      <c r="J218" s="154" t="s">
        <v>1838</v>
      </c>
      <c r="K218" s="155">
        <f>+I218*4</f>
        <v>4000</v>
      </c>
      <c r="L218" s="155">
        <f>+I218*5</f>
        <v>5000</v>
      </c>
      <c r="M218" s="154">
        <f t="shared" si="19"/>
        <v>0.7</v>
      </c>
      <c r="N218" s="154">
        <f t="shared" si="20"/>
        <v>0</v>
      </c>
      <c r="O218" s="153">
        <v>700</v>
      </c>
      <c r="P218" s="98" t="str">
        <f t="shared" si="21"/>
        <v>kritis</v>
      </c>
      <c r="Q218" s="153">
        <v>1</v>
      </c>
      <c r="R218" s="153"/>
      <c r="S218" s="153"/>
      <c r="T218" s="67"/>
      <c r="U218" s="68"/>
    </row>
    <row r="219" spans="1:21" s="24" customFormat="1" ht="27.75" customHeight="1" x14ac:dyDescent="0.35">
      <c r="A219" s="146" t="s">
        <v>10</v>
      </c>
      <c r="B219" s="149" t="s">
        <v>16</v>
      </c>
      <c r="C219" s="150" t="s">
        <v>129</v>
      </c>
      <c r="D219" s="149" t="s">
        <v>608</v>
      </c>
      <c r="E219" s="151" t="s">
        <v>609</v>
      </c>
      <c r="F219" s="151" t="s">
        <v>610</v>
      </c>
      <c r="G219" s="152" t="s">
        <v>611</v>
      </c>
      <c r="H219" s="153">
        <v>6750</v>
      </c>
      <c r="I219" s="153">
        <v>1000</v>
      </c>
      <c r="J219" s="154" t="s">
        <v>1838</v>
      </c>
      <c r="K219" s="155">
        <f>+I219*4</f>
        <v>4000</v>
      </c>
      <c r="L219" s="155">
        <f>+I219*5</f>
        <v>5000</v>
      </c>
      <c r="M219" s="154">
        <f t="shared" si="19"/>
        <v>0.9</v>
      </c>
      <c r="N219" s="154">
        <f t="shared" si="20"/>
        <v>0</v>
      </c>
      <c r="O219" s="153">
        <v>825</v>
      </c>
      <c r="P219" s="98" t="str">
        <f t="shared" si="21"/>
        <v>kritis</v>
      </c>
      <c r="Q219" s="153">
        <v>1</v>
      </c>
      <c r="R219" s="153"/>
      <c r="S219" s="153"/>
      <c r="T219" s="67"/>
      <c r="U219" s="68"/>
    </row>
    <row r="220" spans="1:21" s="24" customFormat="1" ht="27.75" customHeight="1" x14ac:dyDescent="0.35">
      <c r="A220" s="146" t="s">
        <v>10</v>
      </c>
      <c r="B220" s="149" t="s">
        <v>17</v>
      </c>
      <c r="C220" s="150" t="s">
        <v>61</v>
      </c>
      <c r="D220" s="149" t="s">
        <v>2013</v>
      </c>
      <c r="E220" s="151" t="s">
        <v>2014</v>
      </c>
      <c r="F220" s="151" t="s">
        <v>2015</v>
      </c>
      <c r="G220" s="152" t="s">
        <v>2016</v>
      </c>
      <c r="H220" s="153">
        <v>13100</v>
      </c>
      <c r="I220" s="153">
        <v>1000</v>
      </c>
      <c r="J220" s="154" t="s">
        <v>1845</v>
      </c>
      <c r="K220" s="155">
        <f>+I220*3</f>
        <v>3000</v>
      </c>
      <c r="L220" s="155">
        <f>+I220*4</f>
        <v>4000</v>
      </c>
      <c r="M220" s="154">
        <f t="shared" si="19"/>
        <v>2.6</v>
      </c>
      <c r="N220" s="154">
        <f t="shared" si="20"/>
        <v>0</v>
      </c>
      <c r="O220" s="153">
        <v>2571</v>
      </c>
      <c r="P220" s="98" t="str">
        <f t="shared" si="21"/>
        <v>kritis</v>
      </c>
      <c r="Q220" s="153">
        <v>1</v>
      </c>
      <c r="R220" s="153"/>
      <c r="S220" s="153"/>
      <c r="T220" s="67"/>
      <c r="U220" s="68"/>
    </row>
    <row r="221" spans="1:21" s="24" customFormat="1" ht="27.75" customHeight="1" x14ac:dyDescent="0.35">
      <c r="A221" s="146" t="s">
        <v>10</v>
      </c>
      <c r="B221" s="149" t="s">
        <v>16</v>
      </c>
      <c r="C221" s="150" t="s">
        <v>116</v>
      </c>
      <c r="D221" s="149" t="s">
        <v>612</v>
      </c>
      <c r="E221" s="151" t="s">
        <v>613</v>
      </c>
      <c r="F221" s="151" t="s">
        <v>614</v>
      </c>
      <c r="G221" s="152" t="s">
        <v>615</v>
      </c>
      <c r="H221" s="153">
        <v>2548</v>
      </c>
      <c r="I221" s="153">
        <v>500</v>
      </c>
      <c r="J221" s="154" t="s">
        <v>1838</v>
      </c>
      <c r="K221" s="155">
        <f>+I221*2</f>
        <v>1000</v>
      </c>
      <c r="L221" s="155">
        <f>+I221*3</f>
        <v>1500</v>
      </c>
      <c r="M221" s="154">
        <f t="shared" si="19"/>
        <v>6</v>
      </c>
      <c r="N221" s="154">
        <f t="shared" si="20"/>
        <v>1</v>
      </c>
      <c r="O221" s="153">
        <v>2960</v>
      </c>
      <c r="P221" s="98" t="str">
        <f t="shared" si="21"/>
        <v>over</v>
      </c>
      <c r="Q221" s="153">
        <v>1</v>
      </c>
      <c r="R221" s="153"/>
      <c r="S221" s="153"/>
      <c r="T221" s="67"/>
      <c r="U221" s="68"/>
    </row>
    <row r="222" spans="1:21" s="24" customFormat="1" ht="27.75" customHeight="1" x14ac:dyDescent="0.35">
      <c r="A222" s="146" t="s">
        <v>10</v>
      </c>
      <c r="B222" s="149" t="s">
        <v>17</v>
      </c>
      <c r="C222" s="150" t="s">
        <v>129</v>
      </c>
      <c r="D222" s="149" t="s">
        <v>616</v>
      </c>
      <c r="E222" s="151" t="s">
        <v>617</v>
      </c>
      <c r="F222" s="151" t="s">
        <v>618</v>
      </c>
      <c r="G222" s="152" t="s">
        <v>619</v>
      </c>
      <c r="H222" s="153">
        <v>240</v>
      </c>
      <c r="I222" s="153">
        <v>80</v>
      </c>
      <c r="J222" s="154" t="s">
        <v>1838</v>
      </c>
      <c r="K222" s="155">
        <f>+I222*4</f>
        <v>320</v>
      </c>
      <c r="L222" s="155">
        <f>+I222*5</f>
        <v>400</v>
      </c>
      <c r="M222" s="154">
        <f t="shared" si="19"/>
        <v>65.2</v>
      </c>
      <c r="N222" s="154">
        <f t="shared" si="20"/>
        <v>1</v>
      </c>
      <c r="O222" s="153">
        <v>5216</v>
      </c>
      <c r="P222" s="98" t="str">
        <f t="shared" si="21"/>
        <v>over</v>
      </c>
      <c r="Q222" s="153">
        <v>1</v>
      </c>
      <c r="R222" s="153"/>
      <c r="S222" s="153"/>
      <c r="T222" s="67"/>
      <c r="U222" s="68"/>
    </row>
    <row r="223" spans="1:21" s="24" customFormat="1" ht="27.75" customHeight="1" x14ac:dyDescent="0.35">
      <c r="A223" s="146" t="s">
        <v>10</v>
      </c>
      <c r="B223" s="149" t="s">
        <v>17</v>
      </c>
      <c r="C223" s="150" t="s">
        <v>129</v>
      </c>
      <c r="D223" s="157" t="s">
        <v>620</v>
      </c>
      <c r="E223" s="158" t="s">
        <v>621</v>
      </c>
      <c r="F223" s="159" t="s">
        <v>622</v>
      </c>
      <c r="G223" s="160" t="s">
        <v>623</v>
      </c>
      <c r="H223" s="153">
        <v>320</v>
      </c>
      <c r="I223" s="153">
        <v>80</v>
      </c>
      <c r="J223" s="154" t="s">
        <v>1838</v>
      </c>
      <c r="K223" s="155">
        <f>+I223*4</f>
        <v>320</v>
      </c>
      <c r="L223" s="155">
        <f>+I223*5</f>
        <v>400</v>
      </c>
      <c r="M223" s="154">
        <f t="shared" si="19"/>
        <v>0</v>
      </c>
      <c r="N223" s="154">
        <f t="shared" si="20"/>
        <v>0</v>
      </c>
      <c r="O223" s="153">
        <v>0</v>
      </c>
      <c r="P223" s="98" t="str">
        <f t="shared" si="21"/>
        <v>kritis</v>
      </c>
      <c r="Q223" s="153">
        <v>1</v>
      </c>
      <c r="R223" s="153"/>
      <c r="S223" s="153"/>
      <c r="T223" s="67"/>
      <c r="U223" s="68"/>
    </row>
    <row r="224" spans="1:21" s="24" customFormat="1" ht="27.75" customHeight="1" x14ac:dyDescent="0.35">
      <c r="A224" s="146" t="s">
        <v>10</v>
      </c>
      <c r="B224" s="149" t="s">
        <v>17</v>
      </c>
      <c r="C224" s="150" t="s">
        <v>31</v>
      </c>
      <c r="D224" s="149" t="s">
        <v>2629</v>
      </c>
      <c r="E224" s="151" t="s">
        <v>2017</v>
      </c>
      <c r="F224" s="151" t="s">
        <v>2018</v>
      </c>
      <c r="G224" s="152" t="s">
        <v>2019</v>
      </c>
      <c r="H224" s="153">
        <v>13100</v>
      </c>
      <c r="I224" s="153">
        <v>600</v>
      </c>
      <c r="J224" s="154" t="s">
        <v>1845</v>
      </c>
      <c r="K224" s="155">
        <f>+I224*3</f>
        <v>1800</v>
      </c>
      <c r="L224" s="155">
        <f>+I224*4</f>
        <v>2400</v>
      </c>
      <c r="M224" s="154">
        <f t="shared" si="19"/>
        <v>3.3000000000000003</v>
      </c>
      <c r="N224" s="154">
        <f t="shared" si="20"/>
        <v>1</v>
      </c>
      <c r="O224" s="153">
        <v>1950</v>
      </c>
      <c r="P224" s="98" t="str">
        <f t="shared" si="21"/>
        <v>aman</v>
      </c>
      <c r="Q224" s="153">
        <v>1</v>
      </c>
      <c r="R224" s="153"/>
      <c r="S224" s="153"/>
      <c r="T224" s="67"/>
      <c r="U224" s="68"/>
    </row>
    <row r="225" spans="1:21" s="24" customFormat="1" ht="27.75" customHeight="1" x14ac:dyDescent="0.35">
      <c r="A225" s="146" t="s">
        <v>10</v>
      </c>
      <c r="B225" s="149" t="s">
        <v>17</v>
      </c>
      <c r="C225" s="150" t="s">
        <v>31</v>
      </c>
      <c r="D225" s="149" t="s">
        <v>2020</v>
      </c>
      <c r="E225" s="151" t="s">
        <v>2021</v>
      </c>
      <c r="F225" s="151" t="s">
        <v>2022</v>
      </c>
      <c r="G225" s="152" t="s">
        <v>2023</v>
      </c>
      <c r="H225" s="153">
        <v>1000</v>
      </c>
      <c r="I225" s="153">
        <v>200</v>
      </c>
      <c r="J225" s="154" t="s">
        <v>1838</v>
      </c>
      <c r="K225" s="155">
        <f t="shared" ref="K225:K234" si="22">+I225*4</f>
        <v>800</v>
      </c>
      <c r="L225" s="155">
        <f t="shared" ref="L225:L234" si="23">+I225*5</f>
        <v>1000</v>
      </c>
      <c r="M225" s="154">
        <f t="shared" si="19"/>
        <v>4.8</v>
      </c>
      <c r="N225" s="154">
        <f t="shared" si="20"/>
        <v>0</v>
      </c>
      <c r="O225" s="153">
        <v>950</v>
      </c>
      <c r="P225" s="98" t="str">
        <f t="shared" si="21"/>
        <v>aman</v>
      </c>
      <c r="Q225" s="153">
        <v>1</v>
      </c>
      <c r="R225" s="153"/>
      <c r="S225" s="153"/>
      <c r="T225" s="67"/>
      <c r="U225" s="68"/>
    </row>
    <row r="226" spans="1:21" s="24" customFormat="1" ht="27.75" customHeight="1" x14ac:dyDescent="0.35">
      <c r="A226" s="146" t="s">
        <v>10</v>
      </c>
      <c r="B226" s="149" t="s">
        <v>17</v>
      </c>
      <c r="C226" s="150" t="s">
        <v>31</v>
      </c>
      <c r="D226" s="149" t="s">
        <v>2024</v>
      </c>
      <c r="E226" s="151" t="s">
        <v>2025</v>
      </c>
      <c r="F226" s="151" t="s">
        <v>2026</v>
      </c>
      <c r="G226" s="152" t="s">
        <v>2027</v>
      </c>
      <c r="H226" s="153">
        <v>1000</v>
      </c>
      <c r="I226" s="153">
        <v>200</v>
      </c>
      <c r="J226" s="154" t="s">
        <v>1838</v>
      </c>
      <c r="K226" s="155">
        <f t="shared" si="22"/>
        <v>800</v>
      </c>
      <c r="L226" s="155">
        <f t="shared" si="23"/>
        <v>1000</v>
      </c>
      <c r="M226" s="154">
        <f t="shared" si="19"/>
        <v>13.5</v>
      </c>
      <c r="N226" s="154">
        <f t="shared" si="20"/>
        <v>1</v>
      </c>
      <c r="O226" s="153">
        <v>2700</v>
      </c>
      <c r="P226" s="98" t="str">
        <f t="shared" si="21"/>
        <v>over</v>
      </c>
      <c r="Q226" s="153">
        <v>1</v>
      </c>
      <c r="R226" s="153"/>
      <c r="S226" s="153"/>
      <c r="T226" s="67"/>
      <c r="U226" s="68"/>
    </row>
    <row r="227" spans="1:21" s="24" customFormat="1" ht="27.75" customHeight="1" x14ac:dyDescent="0.35">
      <c r="A227" s="146" t="s">
        <v>10</v>
      </c>
      <c r="B227" s="149" t="s">
        <v>16</v>
      </c>
      <c r="C227" s="150" t="s">
        <v>61</v>
      </c>
      <c r="D227" s="149" t="s">
        <v>624</v>
      </c>
      <c r="E227" s="151" t="s">
        <v>625</v>
      </c>
      <c r="F227" s="151" t="s">
        <v>626</v>
      </c>
      <c r="G227" s="152" t="s">
        <v>627</v>
      </c>
      <c r="H227" s="153">
        <v>2548</v>
      </c>
      <c r="I227" s="153">
        <v>500</v>
      </c>
      <c r="J227" s="154" t="s">
        <v>1838</v>
      </c>
      <c r="K227" s="155">
        <f t="shared" si="22"/>
        <v>2000</v>
      </c>
      <c r="L227" s="155">
        <f t="shared" si="23"/>
        <v>2500</v>
      </c>
      <c r="M227" s="154">
        <f t="shared" si="19"/>
        <v>1.4000000000000001</v>
      </c>
      <c r="N227" s="154">
        <f t="shared" si="20"/>
        <v>0</v>
      </c>
      <c r="O227" s="153">
        <v>696</v>
      </c>
      <c r="P227" s="98" t="str">
        <f t="shared" si="21"/>
        <v>kritis</v>
      </c>
      <c r="Q227" s="153">
        <v>1</v>
      </c>
      <c r="R227" s="153"/>
      <c r="S227" s="153"/>
      <c r="T227" s="67"/>
      <c r="U227" s="68"/>
    </row>
    <row r="228" spans="1:21" s="24" customFormat="1" ht="27.75" customHeight="1" x14ac:dyDescent="0.35">
      <c r="A228" s="146" t="s">
        <v>10</v>
      </c>
      <c r="B228" s="149" t="s">
        <v>16</v>
      </c>
      <c r="C228" s="150" t="s">
        <v>61</v>
      </c>
      <c r="D228" s="149" t="s">
        <v>628</v>
      </c>
      <c r="E228" s="151" t="s">
        <v>629</v>
      </c>
      <c r="F228" s="151" t="s">
        <v>630</v>
      </c>
      <c r="G228" s="152" t="s">
        <v>631</v>
      </c>
      <c r="H228" s="153">
        <v>2548</v>
      </c>
      <c r="I228" s="153">
        <v>500</v>
      </c>
      <c r="J228" s="154" t="s">
        <v>1838</v>
      </c>
      <c r="K228" s="155">
        <f t="shared" si="22"/>
        <v>2000</v>
      </c>
      <c r="L228" s="155">
        <f t="shared" si="23"/>
        <v>2500</v>
      </c>
      <c r="M228" s="154">
        <f t="shared" si="19"/>
        <v>2.6</v>
      </c>
      <c r="N228" s="154">
        <f t="shared" si="20"/>
        <v>0</v>
      </c>
      <c r="O228" s="153">
        <v>1300</v>
      </c>
      <c r="P228" s="98" t="str">
        <f t="shared" si="21"/>
        <v>kritis</v>
      </c>
      <c r="Q228" s="153">
        <v>1</v>
      </c>
      <c r="R228" s="153"/>
      <c r="S228" s="153"/>
      <c r="T228" s="67"/>
      <c r="U228" s="68"/>
    </row>
    <row r="229" spans="1:21" s="24" customFormat="1" ht="27.75" customHeight="1" x14ac:dyDescent="0.35">
      <c r="A229" s="146" t="s">
        <v>10</v>
      </c>
      <c r="B229" s="149" t="s">
        <v>16</v>
      </c>
      <c r="C229" s="150" t="s">
        <v>61</v>
      </c>
      <c r="D229" s="149" t="s">
        <v>632</v>
      </c>
      <c r="E229" s="151" t="s">
        <v>633</v>
      </c>
      <c r="F229" s="151" t="s">
        <v>634</v>
      </c>
      <c r="G229" s="152" t="s">
        <v>635</v>
      </c>
      <c r="H229" s="153">
        <v>2548</v>
      </c>
      <c r="I229" s="153">
        <v>500</v>
      </c>
      <c r="J229" s="154" t="s">
        <v>1838</v>
      </c>
      <c r="K229" s="155">
        <f t="shared" si="22"/>
        <v>2000</v>
      </c>
      <c r="L229" s="155">
        <f t="shared" si="23"/>
        <v>2500</v>
      </c>
      <c r="M229" s="154">
        <f t="shared" si="19"/>
        <v>2</v>
      </c>
      <c r="N229" s="154">
        <f t="shared" si="20"/>
        <v>0</v>
      </c>
      <c r="O229" s="153">
        <v>1000</v>
      </c>
      <c r="P229" s="98" t="str">
        <f t="shared" si="21"/>
        <v>kritis</v>
      </c>
      <c r="Q229" s="153">
        <v>1</v>
      </c>
      <c r="R229" s="153"/>
      <c r="S229" s="153"/>
      <c r="T229" s="67"/>
      <c r="U229" s="68"/>
    </row>
    <row r="230" spans="1:21" s="24" customFormat="1" ht="27.75" customHeight="1" x14ac:dyDescent="0.35">
      <c r="A230" s="146" t="s">
        <v>10</v>
      </c>
      <c r="B230" s="149" t="s">
        <v>16</v>
      </c>
      <c r="C230" s="150" t="s">
        <v>61</v>
      </c>
      <c r="D230" s="149" t="s">
        <v>636</v>
      </c>
      <c r="E230" s="151" t="s">
        <v>637</v>
      </c>
      <c r="F230" s="151" t="s">
        <v>638</v>
      </c>
      <c r="G230" s="152" t="s">
        <v>639</v>
      </c>
      <c r="H230" s="153">
        <v>2548</v>
      </c>
      <c r="I230" s="153">
        <v>500</v>
      </c>
      <c r="J230" s="154" t="s">
        <v>1838</v>
      </c>
      <c r="K230" s="155">
        <f t="shared" si="22"/>
        <v>2000</v>
      </c>
      <c r="L230" s="155">
        <f t="shared" si="23"/>
        <v>2500</v>
      </c>
      <c r="M230" s="154">
        <f t="shared" si="19"/>
        <v>5.5</v>
      </c>
      <c r="N230" s="154">
        <f t="shared" si="20"/>
        <v>1</v>
      </c>
      <c r="O230" s="153">
        <v>2705</v>
      </c>
      <c r="P230" s="98" t="str">
        <f t="shared" si="21"/>
        <v>over</v>
      </c>
      <c r="Q230" s="153">
        <v>1</v>
      </c>
      <c r="R230" s="153"/>
      <c r="S230" s="153"/>
      <c r="T230" s="67"/>
      <c r="U230" s="68"/>
    </row>
    <row r="231" spans="1:21" s="24" customFormat="1" ht="27.75" customHeight="1" x14ac:dyDescent="0.35">
      <c r="A231" s="146" t="s">
        <v>10</v>
      </c>
      <c r="B231" s="149" t="s">
        <v>17</v>
      </c>
      <c r="C231" s="150" t="s">
        <v>61</v>
      </c>
      <c r="D231" s="149" t="s">
        <v>640</v>
      </c>
      <c r="E231" s="151" t="s">
        <v>641</v>
      </c>
      <c r="F231" s="151" t="s">
        <v>642</v>
      </c>
      <c r="G231" s="152" t="s">
        <v>643</v>
      </c>
      <c r="H231" s="153">
        <v>240</v>
      </c>
      <c r="I231" s="153">
        <v>80</v>
      </c>
      <c r="J231" s="154" t="s">
        <v>1838</v>
      </c>
      <c r="K231" s="155">
        <f t="shared" si="22"/>
        <v>320</v>
      </c>
      <c r="L231" s="155">
        <f t="shared" si="23"/>
        <v>400</v>
      </c>
      <c r="M231" s="154">
        <f t="shared" si="19"/>
        <v>32.200000000000003</v>
      </c>
      <c r="N231" s="154">
        <f t="shared" si="20"/>
        <v>1</v>
      </c>
      <c r="O231" s="153">
        <v>2575</v>
      </c>
      <c r="P231" s="98" t="str">
        <f t="shared" si="21"/>
        <v>over</v>
      </c>
      <c r="Q231" s="153">
        <v>1</v>
      </c>
      <c r="R231" s="153"/>
      <c r="S231" s="153"/>
      <c r="T231" s="67"/>
      <c r="U231" s="68"/>
    </row>
    <row r="232" spans="1:21" s="24" customFormat="1" ht="27.75" customHeight="1" x14ac:dyDescent="0.35">
      <c r="A232" s="146" t="s">
        <v>10</v>
      </c>
      <c r="B232" s="149" t="s">
        <v>16</v>
      </c>
      <c r="C232" s="150" t="s">
        <v>31</v>
      </c>
      <c r="D232" s="149" t="s">
        <v>2630</v>
      </c>
      <c r="E232" s="151">
        <v>0</v>
      </c>
      <c r="F232" s="151" t="s">
        <v>644</v>
      </c>
      <c r="G232" s="152" t="s">
        <v>645</v>
      </c>
      <c r="H232" s="153">
        <v>1490</v>
      </c>
      <c r="I232" s="153">
        <v>500</v>
      </c>
      <c r="J232" s="154" t="s">
        <v>1838</v>
      </c>
      <c r="K232" s="155">
        <f t="shared" si="22"/>
        <v>2000</v>
      </c>
      <c r="L232" s="155">
        <f t="shared" si="23"/>
        <v>2500</v>
      </c>
      <c r="M232" s="154">
        <f t="shared" si="19"/>
        <v>2.6</v>
      </c>
      <c r="N232" s="154">
        <f t="shared" si="20"/>
        <v>0</v>
      </c>
      <c r="O232" s="153">
        <v>1253</v>
      </c>
      <c r="P232" s="98" t="str">
        <f t="shared" si="21"/>
        <v>kritis</v>
      </c>
      <c r="Q232" s="153">
        <v>1</v>
      </c>
      <c r="R232" s="153"/>
      <c r="S232" s="153"/>
      <c r="T232" s="67"/>
      <c r="U232" s="68"/>
    </row>
    <row r="233" spans="1:21" s="24" customFormat="1" ht="27.75" customHeight="1" x14ac:dyDescent="0.35">
      <c r="A233" s="146" t="s">
        <v>10</v>
      </c>
      <c r="B233" s="149" t="s">
        <v>17</v>
      </c>
      <c r="C233" s="150" t="s">
        <v>61</v>
      </c>
      <c r="D233" s="149" t="s">
        <v>646</v>
      </c>
      <c r="E233" s="151" t="s">
        <v>647</v>
      </c>
      <c r="F233" s="151" t="s">
        <v>648</v>
      </c>
      <c r="G233" s="152" t="s">
        <v>649</v>
      </c>
      <c r="H233" s="153">
        <v>4350</v>
      </c>
      <c r="I233" s="153">
        <v>300</v>
      </c>
      <c r="J233" s="154" t="s">
        <v>1838</v>
      </c>
      <c r="K233" s="155">
        <f t="shared" si="22"/>
        <v>1200</v>
      </c>
      <c r="L233" s="155">
        <f t="shared" si="23"/>
        <v>1500</v>
      </c>
      <c r="M233" s="154">
        <f t="shared" si="19"/>
        <v>1.9000000000000001</v>
      </c>
      <c r="N233" s="154">
        <f t="shared" si="20"/>
        <v>0</v>
      </c>
      <c r="O233" s="153">
        <v>568</v>
      </c>
      <c r="P233" s="98" t="str">
        <f t="shared" si="21"/>
        <v>kritis</v>
      </c>
      <c r="Q233" s="153">
        <v>1</v>
      </c>
      <c r="R233" s="153"/>
      <c r="S233" s="153"/>
      <c r="T233" s="67"/>
      <c r="U233" s="68"/>
    </row>
    <row r="234" spans="1:21" s="24" customFormat="1" ht="27.75" customHeight="1" x14ac:dyDescent="0.35">
      <c r="A234" s="146" t="s">
        <v>10</v>
      </c>
      <c r="B234" s="149" t="s">
        <v>17</v>
      </c>
      <c r="C234" s="150" t="s">
        <v>61</v>
      </c>
      <c r="D234" s="149" t="s">
        <v>650</v>
      </c>
      <c r="E234" s="151" t="s">
        <v>651</v>
      </c>
      <c r="F234" s="151" t="s">
        <v>652</v>
      </c>
      <c r="G234" s="152" t="s">
        <v>653</v>
      </c>
      <c r="H234" s="153">
        <v>240</v>
      </c>
      <c r="I234" s="153">
        <v>80</v>
      </c>
      <c r="J234" s="154" t="s">
        <v>1838</v>
      </c>
      <c r="K234" s="155">
        <f t="shared" si="22"/>
        <v>320</v>
      </c>
      <c r="L234" s="155">
        <f t="shared" si="23"/>
        <v>400</v>
      </c>
      <c r="M234" s="154">
        <f t="shared" si="19"/>
        <v>4.6999999999999993</v>
      </c>
      <c r="N234" s="154">
        <f t="shared" si="20"/>
        <v>0</v>
      </c>
      <c r="O234" s="153">
        <v>372</v>
      </c>
      <c r="P234" s="98" t="str">
        <f t="shared" si="21"/>
        <v>aman</v>
      </c>
      <c r="Q234" s="153">
        <v>1</v>
      </c>
      <c r="R234" s="153"/>
      <c r="S234" s="153"/>
      <c r="T234" s="67"/>
      <c r="U234" s="68"/>
    </row>
    <row r="235" spans="1:21" s="24" customFormat="1" ht="27.75" customHeight="1" x14ac:dyDescent="0.35">
      <c r="A235" s="146" t="s">
        <v>10</v>
      </c>
      <c r="B235" s="149" t="s">
        <v>17</v>
      </c>
      <c r="C235" s="150" t="s">
        <v>116</v>
      </c>
      <c r="D235" s="149" t="s">
        <v>654</v>
      </c>
      <c r="E235" s="151" t="s">
        <v>655</v>
      </c>
      <c r="F235" s="151" t="s">
        <v>656</v>
      </c>
      <c r="G235" s="152" t="s">
        <v>657</v>
      </c>
      <c r="H235" s="153">
        <v>240</v>
      </c>
      <c r="I235" s="153">
        <v>80</v>
      </c>
      <c r="J235" s="154" t="s">
        <v>1838</v>
      </c>
      <c r="K235" s="155">
        <f>+I235*2</f>
        <v>160</v>
      </c>
      <c r="L235" s="155">
        <f>+I235*3</f>
        <v>240</v>
      </c>
      <c r="M235" s="154">
        <f t="shared" si="19"/>
        <v>9.5</v>
      </c>
      <c r="N235" s="154">
        <f t="shared" si="20"/>
        <v>1</v>
      </c>
      <c r="O235" s="153">
        <v>758</v>
      </c>
      <c r="P235" s="98" t="str">
        <f t="shared" si="21"/>
        <v>over</v>
      </c>
      <c r="Q235" s="153">
        <v>1</v>
      </c>
      <c r="R235" s="153"/>
      <c r="S235" s="153"/>
      <c r="T235" s="67"/>
      <c r="U235" s="68"/>
    </row>
    <row r="236" spans="1:21" s="24" customFormat="1" ht="27.75" customHeight="1" x14ac:dyDescent="0.35">
      <c r="A236" s="146" t="s">
        <v>10</v>
      </c>
      <c r="B236" s="149" t="s">
        <v>17</v>
      </c>
      <c r="C236" s="150" t="s">
        <v>116</v>
      </c>
      <c r="D236" s="149" t="s">
        <v>658</v>
      </c>
      <c r="E236" s="151" t="s">
        <v>659</v>
      </c>
      <c r="F236" s="151" t="s">
        <v>660</v>
      </c>
      <c r="G236" s="152" t="s">
        <v>661</v>
      </c>
      <c r="H236" s="153">
        <v>240</v>
      </c>
      <c r="I236" s="153">
        <v>80</v>
      </c>
      <c r="J236" s="154" t="s">
        <v>1838</v>
      </c>
      <c r="K236" s="155">
        <f>+I236*2</f>
        <v>160</v>
      </c>
      <c r="L236" s="155">
        <f>+I236*3</f>
        <v>240</v>
      </c>
      <c r="M236" s="154">
        <f t="shared" si="19"/>
        <v>11.1</v>
      </c>
      <c r="N236" s="154">
        <f t="shared" si="20"/>
        <v>1</v>
      </c>
      <c r="O236" s="153">
        <v>885</v>
      </c>
      <c r="P236" s="98" t="str">
        <f t="shared" si="21"/>
        <v>over</v>
      </c>
      <c r="Q236" s="153">
        <v>1</v>
      </c>
      <c r="R236" s="153"/>
      <c r="S236" s="153"/>
      <c r="T236" s="67"/>
      <c r="U236" s="68"/>
    </row>
    <row r="237" spans="1:21" s="24" customFormat="1" ht="27.75" customHeight="1" x14ac:dyDescent="0.35">
      <c r="A237" s="146" t="s">
        <v>10</v>
      </c>
      <c r="B237" s="149" t="s">
        <v>17</v>
      </c>
      <c r="C237" s="150" t="s">
        <v>61</v>
      </c>
      <c r="D237" s="149" t="s">
        <v>662</v>
      </c>
      <c r="E237" s="151" t="s">
        <v>663</v>
      </c>
      <c r="F237" s="151" t="s">
        <v>664</v>
      </c>
      <c r="G237" s="152" t="s">
        <v>665</v>
      </c>
      <c r="H237" s="153">
        <v>240</v>
      </c>
      <c r="I237" s="153">
        <v>80</v>
      </c>
      <c r="J237" s="154" t="s">
        <v>1838</v>
      </c>
      <c r="K237" s="155">
        <f>+I237*4</f>
        <v>320</v>
      </c>
      <c r="L237" s="155">
        <f>+I237*5</f>
        <v>400</v>
      </c>
      <c r="M237" s="154">
        <f t="shared" si="19"/>
        <v>6.1999999999999993</v>
      </c>
      <c r="N237" s="154">
        <f t="shared" si="20"/>
        <v>1</v>
      </c>
      <c r="O237" s="153">
        <v>489</v>
      </c>
      <c r="P237" s="98" t="str">
        <f t="shared" si="21"/>
        <v>over</v>
      </c>
      <c r="Q237" s="153">
        <v>1</v>
      </c>
      <c r="R237" s="153"/>
      <c r="S237" s="153"/>
      <c r="T237" s="67"/>
      <c r="U237" s="68"/>
    </row>
    <row r="238" spans="1:21" s="24" customFormat="1" ht="27.75" customHeight="1" x14ac:dyDescent="0.35">
      <c r="A238" s="146" t="s">
        <v>10</v>
      </c>
      <c r="B238" s="149" t="s">
        <v>16</v>
      </c>
      <c r="C238" s="150" t="s">
        <v>31</v>
      </c>
      <c r="D238" s="149" t="s">
        <v>2028</v>
      </c>
      <c r="E238" s="151" t="s">
        <v>2029</v>
      </c>
      <c r="F238" s="151" t="s">
        <v>2030</v>
      </c>
      <c r="G238" s="152" t="s">
        <v>2031</v>
      </c>
      <c r="H238" s="153">
        <v>1000</v>
      </c>
      <c r="I238" s="153">
        <v>200</v>
      </c>
      <c r="J238" s="154" t="s">
        <v>1838</v>
      </c>
      <c r="K238" s="155">
        <f>+I238*4</f>
        <v>800</v>
      </c>
      <c r="L238" s="155">
        <f>+I238*5</f>
        <v>1000</v>
      </c>
      <c r="M238" s="154">
        <f t="shared" si="19"/>
        <v>0</v>
      </c>
      <c r="N238" s="154">
        <f t="shared" si="20"/>
        <v>0</v>
      </c>
      <c r="O238" s="153">
        <v>0</v>
      </c>
      <c r="P238" s="98" t="str">
        <f t="shared" si="21"/>
        <v>kritis</v>
      </c>
      <c r="Q238" s="153">
        <v>1</v>
      </c>
      <c r="R238" s="153"/>
      <c r="S238" s="153"/>
      <c r="T238" s="67"/>
      <c r="U238" s="68"/>
    </row>
    <row r="239" spans="1:21" s="24" customFormat="1" ht="27.75" customHeight="1" x14ac:dyDescent="0.35">
      <c r="A239" s="146" t="s">
        <v>10</v>
      </c>
      <c r="B239" s="149" t="s">
        <v>16</v>
      </c>
      <c r="C239" s="150" t="s">
        <v>31</v>
      </c>
      <c r="D239" s="149" t="s">
        <v>2631</v>
      </c>
      <c r="E239" s="151" t="s">
        <v>666</v>
      </c>
      <c r="F239" s="151" t="s">
        <v>667</v>
      </c>
      <c r="G239" s="152" t="s">
        <v>668</v>
      </c>
      <c r="H239" s="153">
        <v>1490</v>
      </c>
      <c r="I239" s="153">
        <v>500</v>
      </c>
      <c r="J239" s="154" t="s">
        <v>1838</v>
      </c>
      <c r="K239" s="155">
        <f>+I239*4</f>
        <v>2000</v>
      </c>
      <c r="L239" s="155">
        <f>+I239*5</f>
        <v>2500</v>
      </c>
      <c r="M239" s="154">
        <f t="shared" si="19"/>
        <v>1.2</v>
      </c>
      <c r="N239" s="154">
        <f t="shared" si="20"/>
        <v>0</v>
      </c>
      <c r="O239" s="153">
        <v>600</v>
      </c>
      <c r="P239" s="98" t="str">
        <f t="shared" si="21"/>
        <v>kritis</v>
      </c>
      <c r="Q239" s="153">
        <v>1</v>
      </c>
      <c r="R239" s="153"/>
      <c r="S239" s="153"/>
      <c r="T239" s="67"/>
      <c r="U239" s="68"/>
    </row>
    <row r="240" spans="1:21" s="24" customFormat="1" ht="27.75" customHeight="1" x14ac:dyDescent="0.35">
      <c r="A240" s="146" t="s">
        <v>10</v>
      </c>
      <c r="B240" s="149" t="s">
        <v>16</v>
      </c>
      <c r="C240" s="150" t="s">
        <v>61</v>
      </c>
      <c r="D240" s="149" t="s">
        <v>669</v>
      </c>
      <c r="E240" s="151">
        <v>0</v>
      </c>
      <c r="F240" s="151" t="s">
        <v>670</v>
      </c>
      <c r="G240" s="152" t="s">
        <v>671</v>
      </c>
      <c r="H240" s="153">
        <v>6750</v>
      </c>
      <c r="I240" s="153">
        <v>1000</v>
      </c>
      <c r="J240" s="154" t="s">
        <v>1838</v>
      </c>
      <c r="K240" s="155">
        <f>+I240*4</f>
        <v>4000</v>
      </c>
      <c r="L240" s="155">
        <f>+I240*5</f>
        <v>5000</v>
      </c>
      <c r="M240" s="154">
        <f t="shared" si="19"/>
        <v>1.7000000000000002</v>
      </c>
      <c r="N240" s="154">
        <f t="shared" si="20"/>
        <v>0</v>
      </c>
      <c r="O240" s="153">
        <v>1693</v>
      </c>
      <c r="P240" s="98" t="str">
        <f t="shared" si="21"/>
        <v>kritis</v>
      </c>
      <c r="Q240" s="153">
        <v>1</v>
      </c>
      <c r="R240" s="153"/>
      <c r="S240" s="153"/>
      <c r="T240" s="67"/>
      <c r="U240" s="68"/>
    </row>
    <row r="241" spans="1:21" s="24" customFormat="1" ht="27.75" customHeight="1" x14ac:dyDescent="0.35">
      <c r="A241" s="146" t="s">
        <v>10</v>
      </c>
      <c r="B241" s="149" t="s">
        <v>16</v>
      </c>
      <c r="C241" s="150" t="s">
        <v>61</v>
      </c>
      <c r="D241" s="149" t="s">
        <v>672</v>
      </c>
      <c r="E241" s="151" t="s">
        <v>673</v>
      </c>
      <c r="F241" s="151" t="s">
        <v>674</v>
      </c>
      <c r="G241" s="152" t="s">
        <v>675</v>
      </c>
      <c r="H241" s="153">
        <v>13850</v>
      </c>
      <c r="I241" s="153">
        <v>1000</v>
      </c>
      <c r="J241" s="154" t="s">
        <v>1845</v>
      </c>
      <c r="K241" s="155">
        <f>+I241*3</f>
        <v>3000</v>
      </c>
      <c r="L241" s="155">
        <f>+I241*4</f>
        <v>4000</v>
      </c>
      <c r="M241" s="154">
        <f t="shared" si="19"/>
        <v>0.6</v>
      </c>
      <c r="N241" s="154">
        <f t="shared" si="20"/>
        <v>0</v>
      </c>
      <c r="O241" s="153">
        <v>600</v>
      </c>
      <c r="P241" s="98" t="str">
        <f t="shared" si="21"/>
        <v>kritis</v>
      </c>
      <c r="Q241" s="153">
        <v>1</v>
      </c>
      <c r="R241" s="153"/>
      <c r="S241" s="153"/>
      <c r="T241" s="67"/>
      <c r="U241" s="68"/>
    </row>
    <row r="242" spans="1:21" s="24" customFormat="1" ht="27.75" customHeight="1" x14ac:dyDescent="0.35">
      <c r="A242" s="146" t="s">
        <v>10</v>
      </c>
      <c r="B242" s="149" t="s">
        <v>17</v>
      </c>
      <c r="C242" s="150" t="s">
        <v>31</v>
      </c>
      <c r="D242" s="157" t="s">
        <v>2632</v>
      </c>
      <c r="E242" s="158" t="s">
        <v>676</v>
      </c>
      <c r="F242" s="159" t="s">
        <v>677</v>
      </c>
      <c r="G242" s="160" t="s">
        <v>678</v>
      </c>
      <c r="H242" s="153">
        <v>800</v>
      </c>
      <c r="I242" s="153">
        <v>80</v>
      </c>
      <c r="J242" s="154" t="s">
        <v>1838</v>
      </c>
      <c r="K242" s="155">
        <f>+I242*4</f>
        <v>320</v>
      </c>
      <c r="L242" s="155">
        <f>+I242*5</f>
        <v>400</v>
      </c>
      <c r="M242" s="154">
        <f t="shared" si="19"/>
        <v>0</v>
      </c>
      <c r="N242" s="154">
        <f t="shared" si="20"/>
        <v>0</v>
      </c>
      <c r="O242" s="153">
        <v>0</v>
      </c>
      <c r="P242" s="98" t="str">
        <f t="shared" si="21"/>
        <v>kritis</v>
      </c>
      <c r="Q242" s="153">
        <v>1</v>
      </c>
      <c r="R242" s="153"/>
      <c r="S242" s="153"/>
      <c r="T242" s="67"/>
      <c r="U242" s="68"/>
    </row>
    <row r="243" spans="1:21" s="24" customFormat="1" ht="27.75" customHeight="1" x14ac:dyDescent="0.35">
      <c r="A243" s="146" t="s">
        <v>10</v>
      </c>
      <c r="B243" s="149" t="s">
        <v>17</v>
      </c>
      <c r="C243" s="150" t="s">
        <v>31</v>
      </c>
      <c r="D243" s="149" t="s">
        <v>2633</v>
      </c>
      <c r="E243" s="151" t="s">
        <v>679</v>
      </c>
      <c r="F243" s="151" t="s">
        <v>680</v>
      </c>
      <c r="G243" s="152" t="s">
        <v>681</v>
      </c>
      <c r="H243" s="153">
        <v>800</v>
      </c>
      <c r="I243" s="153">
        <v>80</v>
      </c>
      <c r="J243" s="154" t="s">
        <v>1838</v>
      </c>
      <c r="K243" s="155">
        <f>+I243*4</f>
        <v>320</v>
      </c>
      <c r="L243" s="155">
        <f>+I243*5</f>
        <v>400</v>
      </c>
      <c r="M243" s="154">
        <f t="shared" si="19"/>
        <v>0</v>
      </c>
      <c r="N243" s="154">
        <f t="shared" si="20"/>
        <v>0</v>
      </c>
      <c r="O243" s="153">
        <v>0</v>
      </c>
      <c r="P243" s="98" t="str">
        <f t="shared" si="21"/>
        <v>kritis</v>
      </c>
      <c r="Q243" s="153">
        <v>1</v>
      </c>
      <c r="R243" s="153"/>
      <c r="S243" s="153"/>
      <c r="T243" s="67"/>
      <c r="U243" s="68"/>
    </row>
    <row r="244" spans="1:21" s="24" customFormat="1" ht="27.75" customHeight="1" x14ac:dyDescent="0.35">
      <c r="A244" s="146" t="s">
        <v>10</v>
      </c>
      <c r="B244" s="149" t="s">
        <v>16</v>
      </c>
      <c r="C244" s="150" t="s">
        <v>61</v>
      </c>
      <c r="D244" s="149" t="s">
        <v>682</v>
      </c>
      <c r="E244" s="151" t="s">
        <v>683</v>
      </c>
      <c r="F244" s="151" t="s">
        <v>684</v>
      </c>
      <c r="G244" s="152" t="s">
        <v>685</v>
      </c>
      <c r="H244" s="153">
        <v>2548</v>
      </c>
      <c r="I244" s="153">
        <v>500</v>
      </c>
      <c r="J244" s="154" t="s">
        <v>1838</v>
      </c>
      <c r="K244" s="155">
        <f>+I244*4</f>
        <v>2000</v>
      </c>
      <c r="L244" s="155">
        <f>+I244*5</f>
        <v>2500</v>
      </c>
      <c r="M244" s="154">
        <f t="shared" si="19"/>
        <v>2.6</v>
      </c>
      <c r="N244" s="154">
        <f t="shared" si="20"/>
        <v>0</v>
      </c>
      <c r="O244" s="153">
        <v>1300</v>
      </c>
      <c r="P244" s="98" t="str">
        <f t="shared" si="21"/>
        <v>kritis</v>
      </c>
      <c r="Q244" s="153">
        <v>1</v>
      </c>
      <c r="R244" s="153"/>
      <c r="S244" s="153"/>
      <c r="T244" s="67"/>
      <c r="U244" s="68"/>
    </row>
    <row r="245" spans="1:21" s="24" customFormat="1" ht="27.75" customHeight="1" x14ac:dyDescent="0.35">
      <c r="A245" s="146" t="s">
        <v>10</v>
      </c>
      <c r="B245" s="149" t="s">
        <v>16</v>
      </c>
      <c r="C245" s="150" t="s">
        <v>61</v>
      </c>
      <c r="D245" s="149" t="s">
        <v>686</v>
      </c>
      <c r="E245" s="151" t="s">
        <v>687</v>
      </c>
      <c r="F245" s="151" t="s">
        <v>688</v>
      </c>
      <c r="G245" s="152" t="s">
        <v>689</v>
      </c>
      <c r="H245" s="153">
        <v>2548</v>
      </c>
      <c r="I245" s="153">
        <v>500</v>
      </c>
      <c r="J245" s="154" t="s">
        <v>1838</v>
      </c>
      <c r="K245" s="155">
        <f>+I245*4</f>
        <v>2000</v>
      </c>
      <c r="L245" s="155">
        <f>+I245*5</f>
        <v>2500</v>
      </c>
      <c r="M245" s="154">
        <f t="shared" si="19"/>
        <v>1</v>
      </c>
      <c r="N245" s="154">
        <f t="shared" si="20"/>
        <v>0</v>
      </c>
      <c r="O245" s="153">
        <v>500</v>
      </c>
      <c r="P245" s="98" t="str">
        <f t="shared" si="21"/>
        <v>kritis</v>
      </c>
      <c r="Q245" s="153">
        <v>1</v>
      </c>
      <c r="R245" s="153"/>
      <c r="S245" s="153"/>
      <c r="T245" s="67"/>
      <c r="U245" s="68"/>
    </row>
    <row r="246" spans="1:21" s="24" customFormat="1" ht="27.75" customHeight="1" x14ac:dyDescent="0.35">
      <c r="A246" s="146" t="s">
        <v>10</v>
      </c>
      <c r="B246" s="149" t="s">
        <v>17</v>
      </c>
      <c r="C246" s="150" t="s">
        <v>61</v>
      </c>
      <c r="D246" s="149">
        <v>0</v>
      </c>
      <c r="E246" s="151">
        <v>0</v>
      </c>
      <c r="F246" s="151" t="s">
        <v>691</v>
      </c>
      <c r="G246" s="152" t="s">
        <v>692</v>
      </c>
      <c r="H246" s="153"/>
      <c r="I246" s="153"/>
      <c r="J246" s="154"/>
      <c r="K246" s="155"/>
      <c r="L246" s="155"/>
      <c r="M246" s="154" t="e">
        <f t="shared" si="19"/>
        <v>#DIV/0!</v>
      </c>
      <c r="N246" s="154" t="e">
        <f t="shared" si="20"/>
        <v>#DIV/0!</v>
      </c>
      <c r="O246" s="153">
        <v>0</v>
      </c>
      <c r="P246" s="98" t="str">
        <f t="shared" si="21"/>
        <v>over</v>
      </c>
      <c r="Q246" s="153"/>
      <c r="R246" s="153"/>
      <c r="S246" s="153"/>
      <c r="T246" s="69"/>
      <c r="U246" s="68"/>
    </row>
    <row r="247" spans="1:21" s="24" customFormat="1" ht="27.75" customHeight="1" x14ac:dyDescent="0.35">
      <c r="A247" s="146" t="s">
        <v>10</v>
      </c>
      <c r="B247" s="149" t="s">
        <v>17</v>
      </c>
      <c r="C247" s="150" t="s">
        <v>31</v>
      </c>
      <c r="D247" s="149" t="s">
        <v>693</v>
      </c>
      <c r="E247" s="151" t="s">
        <v>694</v>
      </c>
      <c r="F247" s="151" t="s">
        <v>695</v>
      </c>
      <c r="G247" s="152" t="s">
        <v>696</v>
      </c>
      <c r="H247" s="153">
        <v>240</v>
      </c>
      <c r="I247" s="153">
        <v>80</v>
      </c>
      <c r="J247" s="154" t="s">
        <v>1838</v>
      </c>
      <c r="K247" s="155">
        <f t="shared" ref="K247:K252" si="24">+I247*4</f>
        <v>320</v>
      </c>
      <c r="L247" s="155">
        <f t="shared" ref="L247:L252" si="25">+I247*5</f>
        <v>400</v>
      </c>
      <c r="M247" s="154">
        <f t="shared" si="19"/>
        <v>2.5</v>
      </c>
      <c r="N247" s="154">
        <f t="shared" si="20"/>
        <v>0</v>
      </c>
      <c r="O247" s="153">
        <v>200</v>
      </c>
      <c r="P247" s="98" t="str">
        <f t="shared" si="21"/>
        <v>kritis</v>
      </c>
      <c r="Q247" s="153">
        <v>1</v>
      </c>
      <c r="R247" s="153"/>
      <c r="S247" s="153"/>
      <c r="T247" s="67"/>
      <c r="U247" s="68"/>
    </row>
    <row r="248" spans="1:21" s="24" customFormat="1" ht="27.75" customHeight="1" x14ac:dyDescent="0.35">
      <c r="A248" s="146" t="s">
        <v>10</v>
      </c>
      <c r="B248" s="149" t="s">
        <v>16</v>
      </c>
      <c r="C248" s="150" t="s">
        <v>31</v>
      </c>
      <c r="D248" s="149" t="s">
        <v>2634</v>
      </c>
      <c r="E248" s="151" t="s">
        <v>697</v>
      </c>
      <c r="F248" s="151" t="s">
        <v>698</v>
      </c>
      <c r="G248" s="152" t="s">
        <v>699</v>
      </c>
      <c r="H248" s="153">
        <v>2548</v>
      </c>
      <c r="I248" s="153">
        <v>500</v>
      </c>
      <c r="J248" s="154" t="s">
        <v>1838</v>
      </c>
      <c r="K248" s="155">
        <f t="shared" si="24"/>
        <v>2000</v>
      </c>
      <c r="L248" s="155">
        <f t="shared" si="25"/>
        <v>2500</v>
      </c>
      <c r="M248" s="154">
        <f t="shared" si="19"/>
        <v>3.3000000000000003</v>
      </c>
      <c r="N248" s="154">
        <f t="shared" si="20"/>
        <v>0</v>
      </c>
      <c r="O248" s="153">
        <v>1607</v>
      </c>
      <c r="P248" s="98" t="str">
        <f t="shared" si="21"/>
        <v>kritis</v>
      </c>
      <c r="Q248" s="153">
        <v>1</v>
      </c>
      <c r="R248" s="153"/>
      <c r="S248" s="153"/>
      <c r="T248" s="67"/>
      <c r="U248" s="68"/>
    </row>
    <row r="249" spans="1:21" s="24" customFormat="1" ht="27.75" customHeight="1" x14ac:dyDescent="0.35">
      <c r="A249" s="146" t="s">
        <v>10</v>
      </c>
      <c r="B249" s="149" t="s">
        <v>16</v>
      </c>
      <c r="C249" s="150" t="s">
        <v>61</v>
      </c>
      <c r="D249" s="149" t="s">
        <v>2032</v>
      </c>
      <c r="E249" s="151" t="s">
        <v>2033</v>
      </c>
      <c r="F249" s="151" t="s">
        <v>2034</v>
      </c>
      <c r="G249" s="152" t="s">
        <v>2035</v>
      </c>
      <c r="H249" s="153">
        <v>1000</v>
      </c>
      <c r="I249" s="153">
        <v>200</v>
      </c>
      <c r="J249" s="154" t="s">
        <v>1838</v>
      </c>
      <c r="K249" s="155">
        <f t="shared" si="24"/>
        <v>800</v>
      </c>
      <c r="L249" s="155">
        <f t="shared" si="25"/>
        <v>1000</v>
      </c>
      <c r="M249" s="154">
        <f t="shared" si="19"/>
        <v>0</v>
      </c>
      <c r="N249" s="154">
        <f t="shared" si="20"/>
        <v>0</v>
      </c>
      <c r="O249" s="153">
        <v>0</v>
      </c>
      <c r="P249" s="98" t="str">
        <f t="shared" si="21"/>
        <v>kritis</v>
      </c>
      <c r="Q249" s="153">
        <v>1</v>
      </c>
      <c r="R249" s="153"/>
      <c r="S249" s="153"/>
      <c r="T249" s="67"/>
      <c r="U249" s="68"/>
    </row>
    <row r="250" spans="1:21" s="24" customFormat="1" ht="27.75" customHeight="1" x14ac:dyDescent="0.35">
      <c r="A250" s="146" t="s">
        <v>10</v>
      </c>
      <c r="B250" s="149" t="s">
        <v>16</v>
      </c>
      <c r="C250" s="150" t="s">
        <v>61</v>
      </c>
      <c r="D250" s="149" t="s">
        <v>700</v>
      </c>
      <c r="E250" s="151" t="s">
        <v>701</v>
      </c>
      <c r="F250" s="151" t="s">
        <v>702</v>
      </c>
      <c r="G250" s="152" t="s">
        <v>703</v>
      </c>
      <c r="H250" s="153">
        <v>2548</v>
      </c>
      <c r="I250" s="153">
        <v>500</v>
      </c>
      <c r="J250" s="154" t="s">
        <v>1838</v>
      </c>
      <c r="K250" s="155">
        <f t="shared" si="24"/>
        <v>2000</v>
      </c>
      <c r="L250" s="155">
        <f t="shared" si="25"/>
        <v>2500</v>
      </c>
      <c r="M250" s="154">
        <f t="shared" si="19"/>
        <v>3.1</v>
      </c>
      <c r="N250" s="154">
        <f t="shared" si="20"/>
        <v>0</v>
      </c>
      <c r="O250" s="153">
        <v>1546</v>
      </c>
      <c r="P250" s="98" t="str">
        <f t="shared" si="21"/>
        <v>kritis</v>
      </c>
      <c r="Q250" s="153">
        <v>1</v>
      </c>
      <c r="R250" s="153"/>
      <c r="S250" s="153"/>
      <c r="T250" s="67"/>
      <c r="U250" s="68"/>
    </row>
    <row r="251" spans="1:21" s="24" customFormat="1" ht="27.75" customHeight="1" x14ac:dyDescent="0.35">
      <c r="A251" s="146" t="s">
        <v>10</v>
      </c>
      <c r="B251" s="149" t="s">
        <v>16</v>
      </c>
      <c r="C251" s="150" t="s">
        <v>61</v>
      </c>
      <c r="D251" s="149" t="s">
        <v>704</v>
      </c>
      <c r="E251" s="151" t="s">
        <v>705</v>
      </c>
      <c r="F251" s="151" t="s">
        <v>706</v>
      </c>
      <c r="G251" s="152" t="s">
        <v>707</v>
      </c>
      <c r="H251" s="153">
        <v>2548</v>
      </c>
      <c r="I251" s="153">
        <v>500</v>
      </c>
      <c r="J251" s="154" t="s">
        <v>1838</v>
      </c>
      <c r="K251" s="155">
        <f t="shared" si="24"/>
        <v>2000</v>
      </c>
      <c r="L251" s="155">
        <f t="shared" si="25"/>
        <v>2500</v>
      </c>
      <c r="M251" s="154">
        <f t="shared" si="19"/>
        <v>4.3</v>
      </c>
      <c r="N251" s="154">
        <f t="shared" si="20"/>
        <v>0</v>
      </c>
      <c r="O251" s="153">
        <v>2110</v>
      </c>
      <c r="P251" s="98" t="str">
        <f t="shared" si="21"/>
        <v>aman</v>
      </c>
      <c r="Q251" s="153">
        <v>1</v>
      </c>
      <c r="R251" s="153"/>
      <c r="S251" s="153"/>
      <c r="T251" s="67"/>
      <c r="U251" s="68"/>
    </row>
    <row r="252" spans="1:21" s="24" customFormat="1" ht="27.75" customHeight="1" x14ac:dyDescent="0.35">
      <c r="A252" s="146" t="s">
        <v>10</v>
      </c>
      <c r="B252" s="149" t="s">
        <v>17</v>
      </c>
      <c r="C252" s="150" t="s">
        <v>31</v>
      </c>
      <c r="D252" s="149" t="s">
        <v>2635</v>
      </c>
      <c r="E252" s="151" t="s">
        <v>708</v>
      </c>
      <c r="F252" s="151" t="s">
        <v>709</v>
      </c>
      <c r="G252" s="152" t="s">
        <v>710</v>
      </c>
      <c r="H252" s="153">
        <v>400</v>
      </c>
      <c r="I252" s="153">
        <v>80</v>
      </c>
      <c r="J252" s="154" t="s">
        <v>1838</v>
      </c>
      <c r="K252" s="155">
        <f t="shared" si="24"/>
        <v>320</v>
      </c>
      <c r="L252" s="155">
        <f t="shared" si="25"/>
        <v>400</v>
      </c>
      <c r="M252" s="154">
        <f t="shared" si="19"/>
        <v>0</v>
      </c>
      <c r="N252" s="154">
        <f t="shared" si="20"/>
        <v>0</v>
      </c>
      <c r="O252" s="153">
        <v>0</v>
      </c>
      <c r="P252" s="98" t="str">
        <f t="shared" si="21"/>
        <v>kritis</v>
      </c>
      <c r="Q252" s="153">
        <v>1</v>
      </c>
      <c r="R252" s="153"/>
      <c r="S252" s="153"/>
      <c r="T252" s="67"/>
      <c r="U252" s="68"/>
    </row>
    <row r="253" spans="1:21" s="24" customFormat="1" ht="27.75" customHeight="1" x14ac:dyDescent="0.35">
      <c r="A253" s="146" t="s">
        <v>10</v>
      </c>
      <c r="B253" s="149" t="s">
        <v>17</v>
      </c>
      <c r="C253" s="150" t="s">
        <v>31</v>
      </c>
      <c r="D253" s="149" t="s">
        <v>711</v>
      </c>
      <c r="E253" s="151" t="s">
        <v>712</v>
      </c>
      <c r="F253" s="151" t="s">
        <v>713</v>
      </c>
      <c r="G253" s="152" t="s">
        <v>714</v>
      </c>
      <c r="H253" s="153">
        <v>16100</v>
      </c>
      <c r="I253" s="153">
        <v>800</v>
      </c>
      <c r="J253" s="154" t="s">
        <v>1845</v>
      </c>
      <c r="K253" s="155">
        <f>+I253*3</f>
        <v>2400</v>
      </c>
      <c r="L253" s="155">
        <f>+I253*4</f>
        <v>3200</v>
      </c>
      <c r="M253" s="154">
        <f t="shared" si="19"/>
        <v>0</v>
      </c>
      <c r="N253" s="154">
        <f t="shared" si="20"/>
        <v>0</v>
      </c>
      <c r="O253" s="153">
        <v>0</v>
      </c>
      <c r="P253" s="98" t="str">
        <f t="shared" si="21"/>
        <v>kritis</v>
      </c>
      <c r="Q253" s="153">
        <v>1</v>
      </c>
      <c r="R253" s="153"/>
      <c r="S253" s="153"/>
      <c r="T253" s="67"/>
      <c r="U253" s="68"/>
    </row>
    <row r="254" spans="1:21" s="24" customFormat="1" ht="27.75" customHeight="1" x14ac:dyDescent="0.35">
      <c r="A254" s="146" t="s">
        <v>10</v>
      </c>
      <c r="B254" s="149" t="s">
        <v>17</v>
      </c>
      <c r="C254" s="150" t="s">
        <v>92</v>
      </c>
      <c r="D254" s="149" t="s">
        <v>2610</v>
      </c>
      <c r="E254" s="151" t="s">
        <v>715</v>
      </c>
      <c r="F254" s="151" t="s">
        <v>716</v>
      </c>
      <c r="G254" s="152" t="s">
        <v>717</v>
      </c>
      <c r="H254" s="153">
        <v>249822</v>
      </c>
      <c r="I254" s="153">
        <v>12500</v>
      </c>
      <c r="J254" s="154" t="s">
        <v>1844</v>
      </c>
      <c r="K254" s="155">
        <f>+I254*2</f>
        <v>25000</v>
      </c>
      <c r="L254" s="155">
        <f>+I254*3</f>
        <v>37500</v>
      </c>
      <c r="M254" s="154">
        <f t="shared" si="19"/>
        <v>5.3999999999999995</v>
      </c>
      <c r="N254" s="154">
        <f t="shared" si="20"/>
        <v>1</v>
      </c>
      <c r="O254" s="153">
        <v>67200</v>
      </c>
      <c r="P254" s="98" t="str">
        <f t="shared" si="21"/>
        <v>over</v>
      </c>
      <c r="Q254" s="153">
        <v>1</v>
      </c>
      <c r="R254" s="153"/>
      <c r="S254" s="153"/>
      <c r="T254" s="67"/>
      <c r="U254" s="68"/>
    </row>
    <row r="255" spans="1:21" s="24" customFormat="1" ht="27.75" customHeight="1" x14ac:dyDescent="0.35">
      <c r="A255" s="146" t="s">
        <v>10</v>
      </c>
      <c r="B255" s="149" t="s">
        <v>11</v>
      </c>
      <c r="C255" s="150" t="s">
        <v>116</v>
      </c>
      <c r="D255" s="149" t="s">
        <v>2687</v>
      </c>
      <c r="E255" s="151" t="s">
        <v>718</v>
      </c>
      <c r="F255" s="151" t="s">
        <v>719</v>
      </c>
      <c r="G255" s="152" t="s">
        <v>720</v>
      </c>
      <c r="H255" s="153">
        <v>675</v>
      </c>
      <c r="I255" s="153">
        <v>100</v>
      </c>
      <c r="J255" s="154" t="s">
        <v>1838</v>
      </c>
      <c r="K255" s="155">
        <f>+I255*2</f>
        <v>200</v>
      </c>
      <c r="L255" s="155">
        <f>+I255*3</f>
        <v>300</v>
      </c>
      <c r="M255" s="154">
        <f t="shared" si="19"/>
        <v>1.7</v>
      </c>
      <c r="N255" s="154">
        <f t="shared" si="20"/>
        <v>0</v>
      </c>
      <c r="O255" s="153">
        <v>170</v>
      </c>
      <c r="P255" s="98" t="str">
        <f t="shared" si="21"/>
        <v>kritis</v>
      </c>
      <c r="Q255" s="153">
        <v>1</v>
      </c>
      <c r="R255" s="153"/>
      <c r="S255" s="153"/>
      <c r="T255" s="67"/>
      <c r="U255" s="68"/>
    </row>
    <row r="256" spans="1:21" s="24" customFormat="1" ht="27.75" customHeight="1" x14ac:dyDescent="0.35">
      <c r="A256" s="146" t="s">
        <v>10</v>
      </c>
      <c r="B256" s="149" t="s">
        <v>11</v>
      </c>
      <c r="C256" s="150" t="s">
        <v>116</v>
      </c>
      <c r="D256" s="149" t="s">
        <v>2688</v>
      </c>
      <c r="E256" s="151" t="s">
        <v>721</v>
      </c>
      <c r="F256" s="151" t="s">
        <v>722</v>
      </c>
      <c r="G256" s="152" t="s">
        <v>723</v>
      </c>
      <c r="H256" s="153">
        <v>1000</v>
      </c>
      <c r="I256" s="153">
        <v>800</v>
      </c>
      <c r="J256" s="154" t="s">
        <v>1838</v>
      </c>
      <c r="K256" s="155">
        <f>+I256*2</f>
        <v>1600</v>
      </c>
      <c r="L256" s="155">
        <f>+I256*3</f>
        <v>2400</v>
      </c>
      <c r="M256" s="154">
        <f t="shared" si="19"/>
        <v>9.1999999999999993</v>
      </c>
      <c r="N256" s="154">
        <f t="shared" si="20"/>
        <v>1</v>
      </c>
      <c r="O256" s="153">
        <v>7339</v>
      </c>
      <c r="P256" s="98" t="str">
        <f t="shared" si="21"/>
        <v>over</v>
      </c>
      <c r="Q256" s="153">
        <v>1</v>
      </c>
      <c r="R256" s="153"/>
      <c r="S256" s="153"/>
      <c r="T256" s="67"/>
      <c r="U256" s="68"/>
    </row>
    <row r="257" spans="1:21" s="24" customFormat="1" ht="27.75" customHeight="1" x14ac:dyDescent="0.35">
      <c r="A257" s="146" t="s">
        <v>10</v>
      </c>
      <c r="B257" s="149" t="s">
        <v>11</v>
      </c>
      <c r="C257" s="150" t="s">
        <v>61</v>
      </c>
      <c r="D257" s="149" t="s">
        <v>2651</v>
      </c>
      <c r="E257" s="151" t="s">
        <v>724</v>
      </c>
      <c r="F257" s="151" t="s">
        <v>725</v>
      </c>
      <c r="G257" s="152" t="s">
        <v>726</v>
      </c>
      <c r="H257" s="153">
        <v>450</v>
      </c>
      <c r="I257" s="153">
        <v>200</v>
      </c>
      <c r="J257" s="154" t="s">
        <v>1838</v>
      </c>
      <c r="K257" s="155">
        <f>+I257*4</f>
        <v>800</v>
      </c>
      <c r="L257" s="155">
        <f>+I257*5</f>
        <v>1000</v>
      </c>
      <c r="M257" s="154">
        <f t="shared" si="19"/>
        <v>4.8</v>
      </c>
      <c r="N257" s="154">
        <f t="shared" si="20"/>
        <v>0</v>
      </c>
      <c r="O257" s="153">
        <v>953</v>
      </c>
      <c r="P257" s="98" t="str">
        <f t="shared" si="21"/>
        <v>aman</v>
      </c>
      <c r="Q257" s="153">
        <v>1</v>
      </c>
      <c r="R257" s="153"/>
      <c r="S257" s="153"/>
      <c r="T257" s="67"/>
      <c r="U257" s="68"/>
    </row>
    <row r="258" spans="1:21" s="24" customFormat="1" ht="27.75" customHeight="1" x14ac:dyDescent="0.35">
      <c r="A258" s="146" t="s">
        <v>10</v>
      </c>
      <c r="B258" s="149" t="s">
        <v>17</v>
      </c>
      <c r="C258" s="150" t="s">
        <v>61</v>
      </c>
      <c r="D258" s="149" t="s">
        <v>727</v>
      </c>
      <c r="E258" s="151" t="s">
        <v>728</v>
      </c>
      <c r="F258" s="151" t="s">
        <v>729</v>
      </c>
      <c r="G258" s="152" t="s">
        <v>730</v>
      </c>
      <c r="H258" s="153">
        <v>16100</v>
      </c>
      <c r="I258" s="153">
        <v>800</v>
      </c>
      <c r="J258" s="154" t="s">
        <v>1845</v>
      </c>
      <c r="K258" s="155">
        <f>+I258*3</f>
        <v>2400</v>
      </c>
      <c r="L258" s="155">
        <f>+I258*4</f>
        <v>3200</v>
      </c>
      <c r="M258" s="154">
        <f t="shared" si="19"/>
        <v>4.6999999999999993</v>
      </c>
      <c r="N258" s="154">
        <f t="shared" si="20"/>
        <v>1</v>
      </c>
      <c r="O258" s="153">
        <v>3759</v>
      </c>
      <c r="P258" s="98" t="str">
        <f t="shared" si="21"/>
        <v>over</v>
      </c>
      <c r="Q258" s="153">
        <v>1</v>
      </c>
      <c r="R258" s="153"/>
      <c r="S258" s="153"/>
      <c r="T258" s="67"/>
      <c r="U258" s="68"/>
    </row>
    <row r="259" spans="1:21" s="24" customFormat="1" ht="27.75" customHeight="1" x14ac:dyDescent="0.35">
      <c r="A259" s="146" t="s">
        <v>10</v>
      </c>
      <c r="B259" s="149" t="s">
        <v>17</v>
      </c>
      <c r="C259" s="150" t="s">
        <v>116</v>
      </c>
      <c r="D259" s="149" t="s">
        <v>731</v>
      </c>
      <c r="E259" s="151" t="s">
        <v>732</v>
      </c>
      <c r="F259" s="151" t="s">
        <v>733</v>
      </c>
      <c r="G259" s="152" t="s">
        <v>734</v>
      </c>
      <c r="H259" s="153">
        <v>16100</v>
      </c>
      <c r="I259" s="153">
        <v>800</v>
      </c>
      <c r="J259" s="154" t="s">
        <v>1845</v>
      </c>
      <c r="K259" s="155">
        <f>+I259*3</f>
        <v>2400</v>
      </c>
      <c r="L259" s="155">
        <f>+I259*4</f>
        <v>3200</v>
      </c>
      <c r="M259" s="154">
        <f t="shared" si="19"/>
        <v>4.3</v>
      </c>
      <c r="N259" s="154">
        <f t="shared" si="20"/>
        <v>1</v>
      </c>
      <c r="O259" s="153">
        <v>3400</v>
      </c>
      <c r="P259" s="98" t="str">
        <f t="shared" si="21"/>
        <v>over</v>
      </c>
      <c r="Q259" s="153">
        <v>1</v>
      </c>
      <c r="R259" s="153"/>
      <c r="S259" s="153"/>
      <c r="T259" s="67"/>
      <c r="U259" s="68"/>
    </row>
    <row r="260" spans="1:21" s="24" customFormat="1" ht="27.75" customHeight="1" x14ac:dyDescent="0.35">
      <c r="A260" s="146" t="s">
        <v>10</v>
      </c>
      <c r="B260" s="149" t="s">
        <v>17</v>
      </c>
      <c r="C260" s="150" t="s">
        <v>31</v>
      </c>
      <c r="D260" s="149" t="s">
        <v>735</v>
      </c>
      <c r="E260" s="151" t="s">
        <v>736</v>
      </c>
      <c r="F260" s="151" t="s">
        <v>737</v>
      </c>
      <c r="G260" s="152" t="s">
        <v>738</v>
      </c>
      <c r="H260" s="153"/>
      <c r="I260" s="153"/>
      <c r="J260" s="154"/>
      <c r="K260" s="155"/>
      <c r="L260" s="155"/>
      <c r="M260" s="154" t="e">
        <f t="shared" si="19"/>
        <v>#DIV/0!</v>
      </c>
      <c r="N260" s="154" t="e">
        <f t="shared" si="20"/>
        <v>#DIV/0!</v>
      </c>
      <c r="O260" s="153">
        <v>0</v>
      </c>
      <c r="P260" s="98" t="str">
        <f t="shared" si="21"/>
        <v>over</v>
      </c>
      <c r="Q260" s="153">
        <v>1</v>
      </c>
      <c r="R260" s="153"/>
      <c r="S260" s="153"/>
      <c r="T260" s="67"/>
      <c r="U260" s="68"/>
    </row>
    <row r="261" spans="1:21" s="24" customFormat="1" ht="27.75" customHeight="1" x14ac:dyDescent="0.35">
      <c r="A261" s="146" t="s">
        <v>10</v>
      </c>
      <c r="B261" s="149" t="s">
        <v>11</v>
      </c>
      <c r="C261" s="150" t="s">
        <v>61</v>
      </c>
      <c r="D261" s="149" t="s">
        <v>2652</v>
      </c>
      <c r="E261" s="151" t="s">
        <v>739</v>
      </c>
      <c r="F261" s="151" t="s">
        <v>740</v>
      </c>
      <c r="G261" s="152" t="s">
        <v>741</v>
      </c>
      <c r="H261" s="153">
        <v>13000</v>
      </c>
      <c r="I261" s="153">
        <v>900</v>
      </c>
      <c r="J261" s="154" t="s">
        <v>1845</v>
      </c>
      <c r="K261" s="155">
        <f>+I261*3</f>
        <v>2700</v>
      </c>
      <c r="L261" s="155">
        <f>+I261*4</f>
        <v>3600</v>
      </c>
      <c r="M261" s="154">
        <f t="shared" si="19"/>
        <v>1.1000000000000001</v>
      </c>
      <c r="N261" s="154">
        <f t="shared" si="20"/>
        <v>0</v>
      </c>
      <c r="O261" s="153">
        <v>927</v>
      </c>
      <c r="P261" s="98" t="str">
        <f t="shared" si="21"/>
        <v>kritis</v>
      </c>
      <c r="Q261" s="153">
        <v>1</v>
      </c>
      <c r="R261" s="153"/>
      <c r="S261" s="153"/>
      <c r="T261" s="67"/>
      <c r="U261" s="68"/>
    </row>
    <row r="262" spans="1:21" s="24" customFormat="1" ht="27.75" customHeight="1" x14ac:dyDescent="0.35">
      <c r="A262" s="146" t="s">
        <v>10</v>
      </c>
      <c r="B262" s="149" t="s">
        <v>11</v>
      </c>
      <c r="C262" s="150" t="s">
        <v>61</v>
      </c>
      <c r="D262" s="149" t="s">
        <v>742</v>
      </c>
      <c r="E262" s="151" t="s">
        <v>743</v>
      </c>
      <c r="F262" s="151" t="s">
        <v>744</v>
      </c>
      <c r="G262" s="152" t="s">
        <v>745</v>
      </c>
      <c r="H262" s="153">
        <v>2300</v>
      </c>
      <c r="I262" s="153">
        <v>300</v>
      </c>
      <c r="J262" s="154" t="s">
        <v>1838</v>
      </c>
      <c r="K262" s="155">
        <f t="shared" ref="K262:K270" si="26">+I262*4</f>
        <v>1200</v>
      </c>
      <c r="L262" s="155">
        <f t="shared" ref="L262:L270" si="27">+I262*5</f>
        <v>1500</v>
      </c>
      <c r="M262" s="154">
        <f t="shared" si="19"/>
        <v>2.9</v>
      </c>
      <c r="N262" s="154">
        <f t="shared" si="20"/>
        <v>0</v>
      </c>
      <c r="O262" s="153">
        <v>850</v>
      </c>
      <c r="P262" s="98" t="str">
        <f t="shared" si="21"/>
        <v>kritis</v>
      </c>
      <c r="Q262" s="153">
        <v>1</v>
      </c>
      <c r="R262" s="153"/>
      <c r="S262" s="153"/>
      <c r="T262" s="67"/>
      <c r="U262" s="68"/>
    </row>
    <row r="263" spans="1:21" s="24" customFormat="1" ht="27.75" customHeight="1" x14ac:dyDescent="0.35">
      <c r="A263" s="146" t="s">
        <v>10</v>
      </c>
      <c r="B263" s="149" t="s">
        <v>11</v>
      </c>
      <c r="C263" s="150" t="s">
        <v>61</v>
      </c>
      <c r="D263" s="149" t="s">
        <v>746</v>
      </c>
      <c r="E263" s="151" t="s">
        <v>747</v>
      </c>
      <c r="F263" s="151" t="s">
        <v>748</v>
      </c>
      <c r="G263" s="152" t="s">
        <v>749</v>
      </c>
      <c r="H263" s="153">
        <v>300</v>
      </c>
      <c r="I263" s="153">
        <v>200</v>
      </c>
      <c r="J263" s="154" t="s">
        <v>1838</v>
      </c>
      <c r="K263" s="155">
        <f t="shared" si="26"/>
        <v>800</v>
      </c>
      <c r="L263" s="155">
        <f t="shared" si="27"/>
        <v>1000</v>
      </c>
      <c r="M263" s="154">
        <f t="shared" si="19"/>
        <v>4</v>
      </c>
      <c r="N263" s="154">
        <f t="shared" si="20"/>
        <v>0</v>
      </c>
      <c r="O263" s="153">
        <v>800</v>
      </c>
      <c r="P263" s="98" t="str">
        <f t="shared" si="21"/>
        <v>aman</v>
      </c>
      <c r="Q263" s="153">
        <v>1</v>
      </c>
      <c r="R263" s="153"/>
      <c r="S263" s="153"/>
      <c r="T263" s="67"/>
      <c r="U263" s="68"/>
    </row>
    <row r="264" spans="1:21" s="24" customFormat="1" ht="27.75" customHeight="1" x14ac:dyDescent="0.35">
      <c r="A264" s="146" t="s">
        <v>10</v>
      </c>
      <c r="B264" s="149" t="s">
        <v>11</v>
      </c>
      <c r="C264" s="150" t="s">
        <v>61</v>
      </c>
      <c r="D264" s="149" t="s">
        <v>750</v>
      </c>
      <c r="E264" s="151" t="s">
        <v>751</v>
      </c>
      <c r="F264" s="151" t="s">
        <v>752</v>
      </c>
      <c r="G264" s="152" t="s">
        <v>753</v>
      </c>
      <c r="H264" s="153">
        <v>300</v>
      </c>
      <c r="I264" s="153">
        <v>100</v>
      </c>
      <c r="J264" s="154" t="s">
        <v>1838</v>
      </c>
      <c r="K264" s="155">
        <f t="shared" si="26"/>
        <v>400</v>
      </c>
      <c r="L264" s="155">
        <f t="shared" si="27"/>
        <v>500</v>
      </c>
      <c r="M264" s="154">
        <f t="shared" si="19"/>
        <v>11</v>
      </c>
      <c r="N264" s="154">
        <f t="shared" si="20"/>
        <v>1</v>
      </c>
      <c r="O264" s="153">
        <v>1100</v>
      </c>
      <c r="P264" s="98" t="str">
        <f t="shared" si="21"/>
        <v>over</v>
      </c>
      <c r="Q264" s="153">
        <v>1</v>
      </c>
      <c r="R264" s="153"/>
      <c r="S264" s="153"/>
      <c r="T264" s="67"/>
      <c r="U264" s="68"/>
    </row>
    <row r="265" spans="1:21" s="24" customFormat="1" ht="27.75" customHeight="1" x14ac:dyDescent="0.35">
      <c r="A265" s="146" t="s">
        <v>10</v>
      </c>
      <c r="B265" s="149" t="s">
        <v>11</v>
      </c>
      <c r="C265" s="150" t="s">
        <v>61</v>
      </c>
      <c r="D265" s="149" t="s">
        <v>754</v>
      </c>
      <c r="E265" s="151" t="s">
        <v>755</v>
      </c>
      <c r="F265" s="151" t="s">
        <v>756</v>
      </c>
      <c r="G265" s="152" t="s">
        <v>757</v>
      </c>
      <c r="H265" s="153">
        <v>3700</v>
      </c>
      <c r="I265" s="153">
        <v>200</v>
      </c>
      <c r="J265" s="154" t="s">
        <v>1838</v>
      </c>
      <c r="K265" s="155">
        <f t="shared" si="26"/>
        <v>800</v>
      </c>
      <c r="L265" s="155">
        <f t="shared" si="27"/>
        <v>1000</v>
      </c>
      <c r="M265" s="154">
        <f t="shared" si="19"/>
        <v>12.5</v>
      </c>
      <c r="N265" s="154">
        <f t="shared" si="20"/>
        <v>1</v>
      </c>
      <c r="O265" s="153">
        <v>2500</v>
      </c>
      <c r="P265" s="98" t="str">
        <f t="shared" si="21"/>
        <v>over</v>
      </c>
      <c r="Q265" s="153">
        <v>1</v>
      </c>
      <c r="R265" s="153"/>
      <c r="S265" s="153"/>
      <c r="T265" s="67"/>
      <c r="U265" s="68"/>
    </row>
    <row r="266" spans="1:21" s="24" customFormat="1" ht="27.75" customHeight="1" x14ac:dyDescent="0.35">
      <c r="A266" s="146" t="s">
        <v>10</v>
      </c>
      <c r="B266" s="149" t="s">
        <v>11</v>
      </c>
      <c r="C266" s="150" t="s">
        <v>61</v>
      </c>
      <c r="D266" s="149" t="s">
        <v>758</v>
      </c>
      <c r="E266" s="151" t="s">
        <v>759</v>
      </c>
      <c r="F266" s="151" t="s">
        <v>760</v>
      </c>
      <c r="G266" s="152" t="s">
        <v>761</v>
      </c>
      <c r="H266" s="153">
        <v>3700</v>
      </c>
      <c r="I266" s="153">
        <v>200</v>
      </c>
      <c r="J266" s="154" t="s">
        <v>1838</v>
      </c>
      <c r="K266" s="155">
        <f t="shared" si="26"/>
        <v>800</v>
      </c>
      <c r="L266" s="155">
        <f t="shared" si="27"/>
        <v>1000</v>
      </c>
      <c r="M266" s="154">
        <f t="shared" si="19"/>
        <v>10.799999999999999</v>
      </c>
      <c r="N266" s="154">
        <f t="shared" si="20"/>
        <v>1</v>
      </c>
      <c r="O266" s="153">
        <v>2150</v>
      </c>
      <c r="P266" s="98" t="str">
        <f t="shared" si="21"/>
        <v>over</v>
      </c>
      <c r="Q266" s="153">
        <v>1</v>
      </c>
      <c r="R266" s="153"/>
      <c r="S266" s="153"/>
      <c r="T266" s="67"/>
      <c r="U266" s="68"/>
    </row>
    <row r="267" spans="1:21" s="24" customFormat="1" ht="27.75" customHeight="1" x14ac:dyDescent="0.35">
      <c r="A267" s="146" t="s">
        <v>10</v>
      </c>
      <c r="B267" s="149" t="s">
        <v>11</v>
      </c>
      <c r="C267" s="150" t="s">
        <v>61</v>
      </c>
      <c r="D267" s="149" t="s">
        <v>762</v>
      </c>
      <c r="E267" s="151" t="s">
        <v>763</v>
      </c>
      <c r="F267" s="151" t="s">
        <v>764</v>
      </c>
      <c r="G267" s="152" t="s">
        <v>765</v>
      </c>
      <c r="H267" s="153">
        <v>4200</v>
      </c>
      <c r="I267" s="153">
        <v>200</v>
      </c>
      <c r="J267" s="154" t="s">
        <v>1838</v>
      </c>
      <c r="K267" s="155">
        <f t="shared" si="26"/>
        <v>800</v>
      </c>
      <c r="L267" s="155">
        <f t="shared" si="27"/>
        <v>1000</v>
      </c>
      <c r="M267" s="154">
        <f t="shared" ref="M267:M330" si="28">+ROUNDUP(O267/I267,1)</f>
        <v>14.799999999999999</v>
      </c>
      <c r="N267" s="154">
        <f t="shared" ref="N267:N330" si="29">IF(AND(J267="FAST",M267&gt;=2),1,IF(AND(J267="MEDIUM",M267&gt;=3),1,IF(AND(J267="SLOW",M267&gt;=5),1,0)))</f>
        <v>1</v>
      </c>
      <c r="O267" s="153">
        <v>2950</v>
      </c>
      <c r="P267" s="98" t="str">
        <f t="shared" ref="P267:P330" si="30">IF(O267&lt;K267,"kritis",IF(O267&lt;L267,"aman","over"))</f>
        <v>over</v>
      </c>
      <c r="Q267" s="153">
        <v>1</v>
      </c>
      <c r="R267" s="153"/>
      <c r="S267" s="153"/>
      <c r="T267" s="67"/>
      <c r="U267" s="68"/>
    </row>
    <row r="268" spans="1:21" s="24" customFormat="1" ht="27.75" customHeight="1" x14ac:dyDescent="0.35">
      <c r="A268" s="146" t="s">
        <v>10</v>
      </c>
      <c r="B268" s="149" t="s">
        <v>11</v>
      </c>
      <c r="C268" s="150" t="s">
        <v>61</v>
      </c>
      <c r="D268" s="149" t="s">
        <v>766</v>
      </c>
      <c r="E268" s="151" t="s">
        <v>767</v>
      </c>
      <c r="F268" s="151" t="s">
        <v>768</v>
      </c>
      <c r="G268" s="152" t="s">
        <v>769</v>
      </c>
      <c r="H268" s="153">
        <v>4300</v>
      </c>
      <c r="I268" s="153">
        <v>200</v>
      </c>
      <c r="J268" s="154" t="s">
        <v>1838</v>
      </c>
      <c r="K268" s="155">
        <f t="shared" si="26"/>
        <v>800</v>
      </c>
      <c r="L268" s="155">
        <f t="shared" si="27"/>
        <v>1000</v>
      </c>
      <c r="M268" s="154">
        <f t="shared" si="28"/>
        <v>14</v>
      </c>
      <c r="N268" s="154">
        <f t="shared" si="29"/>
        <v>1</v>
      </c>
      <c r="O268" s="153">
        <v>2800</v>
      </c>
      <c r="P268" s="98" t="str">
        <f t="shared" si="30"/>
        <v>over</v>
      </c>
      <c r="Q268" s="153">
        <v>1</v>
      </c>
      <c r="R268" s="153"/>
      <c r="S268" s="153"/>
      <c r="T268" s="67"/>
      <c r="U268" s="68"/>
    </row>
    <row r="269" spans="1:21" s="24" customFormat="1" ht="27.75" customHeight="1" x14ac:dyDescent="0.35">
      <c r="A269" s="146" t="s">
        <v>10</v>
      </c>
      <c r="B269" s="149" t="s">
        <v>11</v>
      </c>
      <c r="C269" s="150" t="s">
        <v>61</v>
      </c>
      <c r="D269" s="149" t="s">
        <v>770</v>
      </c>
      <c r="E269" s="151" t="s">
        <v>771</v>
      </c>
      <c r="F269" s="151" t="s">
        <v>772</v>
      </c>
      <c r="G269" s="152" t="s">
        <v>773</v>
      </c>
      <c r="H269" s="153">
        <v>300</v>
      </c>
      <c r="I269" s="153">
        <v>200</v>
      </c>
      <c r="J269" s="154" t="s">
        <v>1838</v>
      </c>
      <c r="K269" s="155">
        <f t="shared" si="26"/>
        <v>800</v>
      </c>
      <c r="L269" s="155">
        <f t="shared" si="27"/>
        <v>1000</v>
      </c>
      <c r="M269" s="154">
        <f t="shared" si="28"/>
        <v>9.7999999999999989</v>
      </c>
      <c r="N269" s="154">
        <f t="shared" si="29"/>
        <v>1</v>
      </c>
      <c r="O269" s="153">
        <v>1950</v>
      </c>
      <c r="P269" s="98" t="str">
        <f t="shared" si="30"/>
        <v>over</v>
      </c>
      <c r="Q269" s="153">
        <v>1</v>
      </c>
      <c r="R269" s="153"/>
      <c r="S269" s="153"/>
      <c r="T269" s="67"/>
      <c r="U269" s="68"/>
    </row>
    <row r="270" spans="1:21" s="24" customFormat="1" ht="27.75" customHeight="1" x14ac:dyDescent="0.35">
      <c r="A270" s="146" t="s">
        <v>10</v>
      </c>
      <c r="B270" s="149" t="s">
        <v>11</v>
      </c>
      <c r="C270" s="150" t="s">
        <v>61</v>
      </c>
      <c r="D270" s="149" t="s">
        <v>774</v>
      </c>
      <c r="E270" s="151" t="s">
        <v>775</v>
      </c>
      <c r="F270" s="151" t="s">
        <v>776</v>
      </c>
      <c r="G270" s="152" t="s">
        <v>777</v>
      </c>
      <c r="H270" s="153">
        <v>300</v>
      </c>
      <c r="I270" s="153">
        <v>200</v>
      </c>
      <c r="J270" s="154" t="s">
        <v>1838</v>
      </c>
      <c r="K270" s="155">
        <f t="shared" si="26"/>
        <v>800</v>
      </c>
      <c r="L270" s="155">
        <f t="shared" si="27"/>
        <v>1000</v>
      </c>
      <c r="M270" s="154">
        <f t="shared" si="28"/>
        <v>3</v>
      </c>
      <c r="N270" s="154">
        <f t="shared" si="29"/>
        <v>0</v>
      </c>
      <c r="O270" s="153">
        <v>600</v>
      </c>
      <c r="P270" s="98" t="str">
        <f t="shared" si="30"/>
        <v>kritis</v>
      </c>
      <c r="Q270" s="153">
        <v>1</v>
      </c>
      <c r="R270" s="153"/>
      <c r="S270" s="153"/>
      <c r="T270" s="67"/>
      <c r="U270" s="68"/>
    </row>
    <row r="271" spans="1:21" s="24" customFormat="1" ht="27.75" customHeight="1" x14ac:dyDescent="0.35">
      <c r="A271" s="146" t="s">
        <v>10</v>
      </c>
      <c r="B271" s="149" t="s">
        <v>16</v>
      </c>
      <c r="C271" s="150" t="s">
        <v>116</v>
      </c>
      <c r="D271" s="149" t="s">
        <v>778</v>
      </c>
      <c r="E271" s="151" t="s">
        <v>779</v>
      </c>
      <c r="F271" s="151" t="s">
        <v>780</v>
      </c>
      <c r="G271" s="152" t="s">
        <v>781</v>
      </c>
      <c r="H271" s="153">
        <v>2548</v>
      </c>
      <c r="I271" s="153">
        <v>500</v>
      </c>
      <c r="J271" s="154" t="s">
        <v>1838</v>
      </c>
      <c r="K271" s="155">
        <f>+I271*2</f>
        <v>1000</v>
      </c>
      <c r="L271" s="155">
        <f>+I271*3</f>
        <v>1500</v>
      </c>
      <c r="M271" s="154">
        <f t="shared" si="28"/>
        <v>0</v>
      </c>
      <c r="N271" s="154">
        <f t="shared" si="29"/>
        <v>0</v>
      </c>
      <c r="O271" s="153">
        <v>0</v>
      </c>
      <c r="P271" s="98" t="str">
        <f t="shared" si="30"/>
        <v>kritis</v>
      </c>
      <c r="Q271" s="153">
        <v>1</v>
      </c>
      <c r="R271" s="153"/>
      <c r="S271" s="153"/>
      <c r="T271" s="67"/>
      <c r="U271" s="68"/>
    </row>
    <row r="272" spans="1:21" s="24" customFormat="1" ht="27.75" customHeight="1" x14ac:dyDescent="0.35">
      <c r="A272" s="146" t="s">
        <v>10</v>
      </c>
      <c r="B272" s="149" t="s">
        <v>17</v>
      </c>
      <c r="C272" s="150" t="s">
        <v>61</v>
      </c>
      <c r="D272" s="149" t="s">
        <v>2915</v>
      </c>
      <c r="E272" s="151" t="s">
        <v>2916</v>
      </c>
      <c r="F272" s="151" t="s">
        <v>2917</v>
      </c>
      <c r="G272" s="152" t="s">
        <v>2918</v>
      </c>
      <c r="H272" s="153"/>
      <c r="I272" s="153"/>
      <c r="J272" s="154"/>
      <c r="K272" s="155"/>
      <c r="L272" s="155"/>
      <c r="M272" s="154" t="e">
        <f t="shared" si="28"/>
        <v>#DIV/0!</v>
      </c>
      <c r="N272" s="154" t="e">
        <f t="shared" si="29"/>
        <v>#DIV/0!</v>
      </c>
      <c r="O272" s="153">
        <v>340</v>
      </c>
      <c r="P272" s="98" t="str">
        <f t="shared" si="30"/>
        <v>over</v>
      </c>
      <c r="Q272" s="153"/>
      <c r="R272" s="153"/>
      <c r="S272" s="153"/>
      <c r="T272" s="67"/>
      <c r="U272" s="68"/>
    </row>
    <row r="273" spans="1:21" s="24" customFormat="1" ht="27.75" customHeight="1" x14ac:dyDescent="0.35">
      <c r="A273" s="146" t="s">
        <v>10</v>
      </c>
      <c r="B273" s="149" t="s">
        <v>17</v>
      </c>
      <c r="C273" s="150" t="s">
        <v>61</v>
      </c>
      <c r="D273" s="149" t="s">
        <v>2036</v>
      </c>
      <c r="E273" s="151" t="s">
        <v>2037</v>
      </c>
      <c r="F273" s="151" t="s">
        <v>2038</v>
      </c>
      <c r="G273" s="152" t="s">
        <v>2039</v>
      </c>
      <c r="H273" s="153"/>
      <c r="I273" s="153"/>
      <c r="J273" s="154"/>
      <c r="K273" s="155"/>
      <c r="L273" s="155"/>
      <c r="M273" s="154" t="e">
        <f t="shared" si="28"/>
        <v>#DIV/0!</v>
      </c>
      <c r="N273" s="154" t="e">
        <f t="shared" si="29"/>
        <v>#DIV/0!</v>
      </c>
      <c r="O273" s="153">
        <v>0</v>
      </c>
      <c r="P273" s="98" t="str">
        <f t="shared" si="30"/>
        <v>over</v>
      </c>
      <c r="Q273" s="153"/>
      <c r="R273" s="153"/>
      <c r="S273" s="153"/>
      <c r="T273" s="67"/>
      <c r="U273" s="68"/>
    </row>
    <row r="274" spans="1:21" s="24" customFormat="1" ht="27.75" customHeight="1" x14ac:dyDescent="0.35">
      <c r="A274" s="146" t="s">
        <v>10</v>
      </c>
      <c r="B274" s="149" t="s">
        <v>17</v>
      </c>
      <c r="C274" s="150" t="s">
        <v>61</v>
      </c>
      <c r="D274" s="157" t="s">
        <v>2040</v>
      </c>
      <c r="E274" s="158" t="s">
        <v>2041</v>
      </c>
      <c r="F274" s="159" t="s">
        <v>2042</v>
      </c>
      <c r="G274" s="160" t="s">
        <v>2043</v>
      </c>
      <c r="H274" s="153"/>
      <c r="I274" s="153"/>
      <c r="J274" s="154"/>
      <c r="K274" s="155"/>
      <c r="L274" s="155"/>
      <c r="M274" s="154" t="e">
        <f t="shared" si="28"/>
        <v>#DIV/0!</v>
      </c>
      <c r="N274" s="154" t="e">
        <f t="shared" si="29"/>
        <v>#DIV/0!</v>
      </c>
      <c r="O274" s="153">
        <v>1300</v>
      </c>
      <c r="P274" s="98" t="str">
        <f t="shared" si="30"/>
        <v>over</v>
      </c>
      <c r="Q274" s="153"/>
      <c r="R274" s="153"/>
      <c r="S274" s="153"/>
      <c r="T274" s="67"/>
      <c r="U274" s="68"/>
    </row>
    <row r="275" spans="1:21" s="24" customFormat="1" ht="27.75" customHeight="1" x14ac:dyDescent="0.35">
      <c r="A275" s="146" t="s">
        <v>10</v>
      </c>
      <c r="B275" s="149" t="s">
        <v>17</v>
      </c>
      <c r="C275" s="150" t="s">
        <v>61</v>
      </c>
      <c r="D275" s="149" t="s">
        <v>2919</v>
      </c>
      <c r="E275" s="151" t="s">
        <v>2920</v>
      </c>
      <c r="F275" s="151" t="s">
        <v>2921</v>
      </c>
      <c r="G275" s="152" t="s">
        <v>2922</v>
      </c>
      <c r="H275" s="153"/>
      <c r="I275" s="153"/>
      <c r="J275" s="154"/>
      <c r="K275" s="155"/>
      <c r="L275" s="155"/>
      <c r="M275" s="154" t="e">
        <f t="shared" si="28"/>
        <v>#DIV/0!</v>
      </c>
      <c r="N275" s="154" t="e">
        <f t="shared" si="29"/>
        <v>#DIV/0!</v>
      </c>
      <c r="O275" s="153">
        <v>0</v>
      </c>
      <c r="P275" s="98" t="str">
        <f t="shared" si="30"/>
        <v>over</v>
      </c>
      <c r="Q275" s="153"/>
      <c r="R275" s="153"/>
      <c r="S275" s="153"/>
      <c r="T275" s="67"/>
      <c r="U275" s="68"/>
    </row>
    <row r="276" spans="1:21" s="24" customFormat="1" ht="27.75" customHeight="1" x14ac:dyDescent="0.35">
      <c r="A276" s="146" t="s">
        <v>10</v>
      </c>
      <c r="B276" s="149" t="s">
        <v>17</v>
      </c>
      <c r="C276" s="150" t="s">
        <v>31</v>
      </c>
      <c r="D276" s="149" t="s">
        <v>782</v>
      </c>
      <c r="E276" s="151" t="s">
        <v>783</v>
      </c>
      <c r="F276" s="151" t="s">
        <v>784</v>
      </c>
      <c r="G276" s="152" t="s">
        <v>785</v>
      </c>
      <c r="H276" s="153">
        <v>16100</v>
      </c>
      <c r="I276" s="153">
        <v>800</v>
      </c>
      <c r="J276" s="154" t="s">
        <v>1845</v>
      </c>
      <c r="K276" s="155">
        <f>+I276*3</f>
        <v>2400</v>
      </c>
      <c r="L276" s="155">
        <f>+I276*4</f>
        <v>3200</v>
      </c>
      <c r="M276" s="154">
        <f t="shared" si="28"/>
        <v>3.5</v>
      </c>
      <c r="N276" s="154">
        <f t="shared" si="29"/>
        <v>1</v>
      </c>
      <c r="O276" s="153">
        <v>2785</v>
      </c>
      <c r="P276" s="98" t="str">
        <f t="shared" si="30"/>
        <v>aman</v>
      </c>
      <c r="Q276" s="153">
        <v>1</v>
      </c>
      <c r="R276" s="153"/>
      <c r="S276" s="153"/>
      <c r="T276" s="67"/>
      <c r="U276" s="68"/>
    </row>
    <row r="277" spans="1:21" s="24" customFormat="1" ht="27.75" customHeight="1" x14ac:dyDescent="0.35">
      <c r="A277" s="146" t="s">
        <v>10</v>
      </c>
      <c r="B277" s="149" t="s">
        <v>11</v>
      </c>
      <c r="C277" s="150" t="s">
        <v>254</v>
      </c>
      <c r="D277" s="149" t="s">
        <v>2044</v>
      </c>
      <c r="E277" s="151" t="s">
        <v>2045</v>
      </c>
      <c r="F277" s="151" t="s">
        <v>2046</v>
      </c>
      <c r="G277" s="152" t="s">
        <v>2047</v>
      </c>
      <c r="H277" s="153"/>
      <c r="I277" s="153"/>
      <c r="J277" s="154"/>
      <c r="K277" s="155"/>
      <c r="L277" s="155"/>
      <c r="M277" s="154" t="e">
        <f t="shared" si="28"/>
        <v>#DIV/0!</v>
      </c>
      <c r="N277" s="154" t="e">
        <f t="shared" si="29"/>
        <v>#DIV/0!</v>
      </c>
      <c r="O277" s="153">
        <v>0</v>
      </c>
      <c r="P277" s="98" t="str">
        <f t="shared" si="30"/>
        <v>over</v>
      </c>
      <c r="Q277" s="153"/>
      <c r="R277" s="153"/>
      <c r="S277" s="153"/>
      <c r="T277" s="67"/>
      <c r="U277" s="68"/>
    </row>
    <row r="278" spans="1:21" s="24" customFormat="1" ht="27.75" customHeight="1" x14ac:dyDescent="0.35">
      <c r="A278" s="146" t="s">
        <v>10</v>
      </c>
      <c r="B278" s="149" t="s">
        <v>17</v>
      </c>
      <c r="C278" s="150" t="s">
        <v>116</v>
      </c>
      <c r="D278" s="149" t="s">
        <v>786</v>
      </c>
      <c r="E278" s="151">
        <v>0</v>
      </c>
      <c r="F278" s="151" t="s">
        <v>787</v>
      </c>
      <c r="G278" s="152" t="s">
        <v>788</v>
      </c>
      <c r="H278" s="153">
        <v>240</v>
      </c>
      <c r="I278" s="153">
        <v>80</v>
      </c>
      <c r="J278" s="154" t="s">
        <v>1838</v>
      </c>
      <c r="K278" s="155">
        <f>+I278*2</f>
        <v>160</v>
      </c>
      <c r="L278" s="155">
        <f>+I278*3</f>
        <v>240</v>
      </c>
      <c r="M278" s="154">
        <f t="shared" si="28"/>
        <v>37.5</v>
      </c>
      <c r="N278" s="154">
        <f t="shared" si="29"/>
        <v>1</v>
      </c>
      <c r="O278" s="153">
        <v>3000</v>
      </c>
      <c r="P278" s="98" t="str">
        <f t="shared" si="30"/>
        <v>over</v>
      </c>
      <c r="Q278" s="153">
        <v>1</v>
      </c>
      <c r="R278" s="153"/>
      <c r="S278" s="153"/>
      <c r="T278" s="67"/>
      <c r="U278" s="68"/>
    </row>
    <row r="279" spans="1:21" s="24" customFormat="1" ht="27.75" customHeight="1" x14ac:dyDescent="0.35">
      <c r="A279" s="146" t="s">
        <v>10</v>
      </c>
      <c r="B279" s="149" t="s">
        <v>17</v>
      </c>
      <c r="C279" s="150" t="s">
        <v>129</v>
      </c>
      <c r="D279" s="149" t="s">
        <v>789</v>
      </c>
      <c r="E279" s="151">
        <v>0</v>
      </c>
      <c r="F279" s="151" t="s">
        <v>790</v>
      </c>
      <c r="G279" s="152" t="s">
        <v>2586</v>
      </c>
      <c r="H279" s="153">
        <v>38300</v>
      </c>
      <c r="I279" s="153">
        <v>2000</v>
      </c>
      <c r="J279" s="154" t="s">
        <v>1844</v>
      </c>
      <c r="K279" s="155">
        <f>+I279*2</f>
        <v>4000</v>
      </c>
      <c r="L279" s="155">
        <f>+I279*3</f>
        <v>6000</v>
      </c>
      <c r="M279" s="154">
        <f t="shared" si="28"/>
        <v>4.1999999999999993</v>
      </c>
      <c r="N279" s="154">
        <f t="shared" si="29"/>
        <v>1</v>
      </c>
      <c r="O279" s="153">
        <v>8290</v>
      </c>
      <c r="P279" s="98" t="str">
        <f t="shared" si="30"/>
        <v>over</v>
      </c>
      <c r="Q279" s="153">
        <v>1</v>
      </c>
      <c r="R279" s="153"/>
      <c r="S279" s="153"/>
      <c r="T279" s="67"/>
      <c r="U279" s="68"/>
    </row>
    <row r="280" spans="1:21" s="24" customFormat="1" ht="27.75" customHeight="1" x14ac:dyDescent="0.35">
      <c r="A280" s="146" t="s">
        <v>10</v>
      </c>
      <c r="B280" s="149" t="s">
        <v>11</v>
      </c>
      <c r="C280" s="150" t="s">
        <v>249</v>
      </c>
      <c r="D280" s="149" t="s">
        <v>791</v>
      </c>
      <c r="E280" s="151" t="s">
        <v>792</v>
      </c>
      <c r="F280" s="151" t="s">
        <v>793</v>
      </c>
      <c r="G280" s="152" t="s">
        <v>794</v>
      </c>
      <c r="H280" s="153">
        <v>120966</v>
      </c>
      <c r="I280" s="153">
        <v>6000</v>
      </c>
      <c r="J280" s="154" t="s">
        <v>1844</v>
      </c>
      <c r="K280" s="155">
        <f>+I280*2</f>
        <v>12000</v>
      </c>
      <c r="L280" s="155">
        <f>+I280*3</f>
        <v>18000</v>
      </c>
      <c r="M280" s="154">
        <f t="shared" si="28"/>
        <v>0</v>
      </c>
      <c r="N280" s="154">
        <f t="shared" si="29"/>
        <v>0</v>
      </c>
      <c r="O280" s="153">
        <v>0</v>
      </c>
      <c r="P280" s="98" t="str">
        <f t="shared" si="30"/>
        <v>kritis</v>
      </c>
      <c r="Q280" s="153">
        <v>1</v>
      </c>
      <c r="R280" s="153"/>
      <c r="S280" s="153"/>
      <c r="T280" s="67"/>
      <c r="U280" s="68"/>
    </row>
    <row r="281" spans="1:21" s="24" customFormat="1" ht="27.75" customHeight="1" x14ac:dyDescent="0.35">
      <c r="A281" s="146" t="s">
        <v>10</v>
      </c>
      <c r="B281" s="149" t="s">
        <v>11</v>
      </c>
      <c r="C281" s="150" t="s">
        <v>249</v>
      </c>
      <c r="D281" s="149" t="s">
        <v>2048</v>
      </c>
      <c r="E281" s="151" t="s">
        <v>2670</v>
      </c>
      <c r="F281" s="151" t="s">
        <v>2049</v>
      </c>
      <c r="G281" s="152" t="s">
        <v>2050</v>
      </c>
      <c r="H281" s="153"/>
      <c r="I281" s="153"/>
      <c r="J281" s="154"/>
      <c r="K281" s="155"/>
      <c r="L281" s="155"/>
      <c r="M281" s="154" t="e">
        <f t="shared" si="28"/>
        <v>#DIV/0!</v>
      </c>
      <c r="N281" s="154" t="e">
        <f t="shared" si="29"/>
        <v>#DIV/0!</v>
      </c>
      <c r="O281" s="153">
        <v>0</v>
      </c>
      <c r="P281" s="98" t="str">
        <f t="shared" si="30"/>
        <v>over</v>
      </c>
      <c r="Q281" s="153"/>
      <c r="R281" s="153"/>
      <c r="S281" s="153"/>
      <c r="T281" s="67"/>
      <c r="U281" s="68"/>
    </row>
    <row r="282" spans="1:21" s="24" customFormat="1" ht="27.75" customHeight="1" x14ac:dyDescent="0.35">
      <c r="A282" s="146" t="s">
        <v>10</v>
      </c>
      <c r="B282" s="149" t="s">
        <v>11</v>
      </c>
      <c r="C282" s="150" t="s">
        <v>254</v>
      </c>
      <c r="D282" s="149" t="s">
        <v>796</v>
      </c>
      <c r="E282" s="151" t="s">
        <v>797</v>
      </c>
      <c r="F282" s="151" t="s">
        <v>798</v>
      </c>
      <c r="G282" s="152" t="s">
        <v>799</v>
      </c>
      <c r="H282" s="153">
        <v>48300</v>
      </c>
      <c r="I282" s="153">
        <v>2000</v>
      </c>
      <c r="J282" s="154" t="s">
        <v>1844</v>
      </c>
      <c r="K282" s="155">
        <f>+I282*2</f>
        <v>4000</v>
      </c>
      <c r="L282" s="155">
        <f>+I282*3</f>
        <v>6000</v>
      </c>
      <c r="M282" s="154">
        <f t="shared" si="28"/>
        <v>0.4</v>
      </c>
      <c r="N282" s="154">
        <f t="shared" si="29"/>
        <v>0</v>
      </c>
      <c r="O282" s="153">
        <v>770</v>
      </c>
      <c r="P282" s="98" t="str">
        <f t="shared" si="30"/>
        <v>kritis</v>
      </c>
      <c r="Q282" s="153">
        <v>1</v>
      </c>
      <c r="R282" s="153"/>
      <c r="S282" s="153"/>
      <c r="T282" s="67"/>
      <c r="U282" s="68"/>
    </row>
    <row r="283" spans="1:21" s="24" customFormat="1" ht="27.75" customHeight="1" x14ac:dyDescent="0.35">
      <c r="A283" s="146" t="s">
        <v>10</v>
      </c>
      <c r="B283" s="149" t="s">
        <v>11</v>
      </c>
      <c r="C283" s="150" t="s">
        <v>254</v>
      </c>
      <c r="D283" s="149" t="s">
        <v>800</v>
      </c>
      <c r="E283" s="151" t="s">
        <v>801</v>
      </c>
      <c r="F283" s="151" t="s">
        <v>802</v>
      </c>
      <c r="G283" s="152" t="s">
        <v>803</v>
      </c>
      <c r="H283" s="153">
        <v>10000</v>
      </c>
      <c r="I283" s="153">
        <v>700</v>
      </c>
      <c r="J283" s="154" t="s">
        <v>1845</v>
      </c>
      <c r="K283" s="155">
        <f>+I283*3</f>
        <v>2100</v>
      </c>
      <c r="L283" s="155">
        <f>+I283*4</f>
        <v>2800</v>
      </c>
      <c r="M283" s="154">
        <f t="shared" si="28"/>
        <v>0</v>
      </c>
      <c r="N283" s="154">
        <f t="shared" si="29"/>
        <v>0</v>
      </c>
      <c r="O283" s="153">
        <v>0</v>
      </c>
      <c r="P283" s="98" t="str">
        <f t="shared" si="30"/>
        <v>kritis</v>
      </c>
      <c r="Q283" s="153">
        <v>1</v>
      </c>
      <c r="R283" s="153"/>
      <c r="S283" s="153"/>
      <c r="T283" s="67"/>
      <c r="U283" s="68"/>
    </row>
    <row r="284" spans="1:21" s="24" customFormat="1" ht="27.75" customHeight="1" x14ac:dyDescent="0.35">
      <c r="A284" s="146" t="s">
        <v>10</v>
      </c>
      <c r="B284" s="149" t="s">
        <v>11</v>
      </c>
      <c r="C284" s="150" t="s">
        <v>12</v>
      </c>
      <c r="D284" s="149" t="s">
        <v>2051</v>
      </c>
      <c r="E284" s="151" t="s">
        <v>2923</v>
      </c>
      <c r="F284" s="151" t="s">
        <v>2053</v>
      </c>
      <c r="G284" s="152" t="s">
        <v>2924</v>
      </c>
      <c r="H284" s="153"/>
      <c r="I284" s="153"/>
      <c r="J284" s="154"/>
      <c r="K284" s="155"/>
      <c r="L284" s="155"/>
      <c r="M284" s="154" t="e">
        <f t="shared" si="28"/>
        <v>#DIV/0!</v>
      </c>
      <c r="N284" s="154" t="e">
        <f t="shared" si="29"/>
        <v>#DIV/0!</v>
      </c>
      <c r="O284" s="153">
        <v>0</v>
      </c>
      <c r="P284" s="98" t="str">
        <f t="shared" si="30"/>
        <v>over</v>
      </c>
      <c r="Q284" s="153"/>
      <c r="R284" s="153"/>
      <c r="S284" s="153"/>
      <c r="T284" s="67"/>
      <c r="U284" s="68"/>
    </row>
    <row r="285" spans="1:21" s="24" customFormat="1" ht="27.75" customHeight="1" x14ac:dyDescent="0.35">
      <c r="A285" s="146" t="s">
        <v>10</v>
      </c>
      <c r="B285" s="149" t="s">
        <v>11</v>
      </c>
      <c r="C285" s="150" t="s">
        <v>47</v>
      </c>
      <c r="D285" s="149" t="s">
        <v>804</v>
      </c>
      <c r="E285" s="151">
        <v>0</v>
      </c>
      <c r="F285" s="151" t="s">
        <v>805</v>
      </c>
      <c r="G285" s="152" t="s">
        <v>806</v>
      </c>
      <c r="H285" s="153">
        <v>23765</v>
      </c>
      <c r="I285" s="153">
        <v>1200</v>
      </c>
      <c r="J285" s="154" t="s">
        <v>1844</v>
      </c>
      <c r="K285" s="155">
        <f>+I285*2</f>
        <v>2400</v>
      </c>
      <c r="L285" s="155">
        <f>+I285*3</f>
        <v>3600</v>
      </c>
      <c r="M285" s="154">
        <f t="shared" si="28"/>
        <v>1.7000000000000002</v>
      </c>
      <c r="N285" s="154">
        <f t="shared" si="29"/>
        <v>0</v>
      </c>
      <c r="O285" s="153">
        <v>2000</v>
      </c>
      <c r="P285" s="98" t="str">
        <f t="shared" si="30"/>
        <v>kritis</v>
      </c>
      <c r="Q285" s="153">
        <v>1</v>
      </c>
      <c r="R285" s="153"/>
      <c r="S285" s="153"/>
      <c r="T285" s="67"/>
      <c r="U285" s="68"/>
    </row>
    <row r="286" spans="1:21" s="24" customFormat="1" ht="27.75" customHeight="1" x14ac:dyDescent="0.35">
      <c r="A286" s="146" t="s">
        <v>10</v>
      </c>
      <c r="B286" s="149" t="s">
        <v>11</v>
      </c>
      <c r="C286" s="150" t="s">
        <v>254</v>
      </c>
      <c r="D286" s="149" t="s">
        <v>807</v>
      </c>
      <c r="E286" s="151">
        <v>0</v>
      </c>
      <c r="F286" s="151" t="s">
        <v>808</v>
      </c>
      <c r="G286" s="152" t="s">
        <v>809</v>
      </c>
      <c r="H286" s="153">
        <v>22350</v>
      </c>
      <c r="I286" s="153">
        <v>1200</v>
      </c>
      <c r="J286" s="154" t="s">
        <v>1844</v>
      </c>
      <c r="K286" s="155">
        <f>+I286*2</f>
        <v>2400</v>
      </c>
      <c r="L286" s="155">
        <f>+I286*3</f>
        <v>3600</v>
      </c>
      <c r="M286" s="154">
        <f t="shared" si="28"/>
        <v>0.30000000000000004</v>
      </c>
      <c r="N286" s="154">
        <f t="shared" si="29"/>
        <v>0</v>
      </c>
      <c r="O286" s="153">
        <v>300</v>
      </c>
      <c r="P286" s="98" t="str">
        <f t="shared" si="30"/>
        <v>kritis</v>
      </c>
      <c r="Q286" s="153">
        <v>1</v>
      </c>
      <c r="R286" s="153"/>
      <c r="S286" s="153"/>
      <c r="T286" s="67"/>
      <c r="U286" s="68"/>
    </row>
    <row r="287" spans="1:21" s="24" customFormat="1" ht="27.75" customHeight="1" x14ac:dyDescent="0.35">
      <c r="A287" s="146" t="s">
        <v>10</v>
      </c>
      <c r="B287" s="149" t="s">
        <v>17</v>
      </c>
      <c r="C287" s="150" t="s">
        <v>12</v>
      </c>
      <c r="D287" s="149" t="s">
        <v>2556</v>
      </c>
      <c r="E287" s="151" t="s">
        <v>2671</v>
      </c>
      <c r="F287" s="151" t="s">
        <v>2554</v>
      </c>
      <c r="G287" s="152" t="s">
        <v>2672</v>
      </c>
      <c r="H287" s="153">
        <v>16100</v>
      </c>
      <c r="I287" s="153">
        <v>800</v>
      </c>
      <c r="J287" s="154" t="s">
        <v>1845</v>
      </c>
      <c r="K287" s="155">
        <f>+I287*3</f>
        <v>2400</v>
      </c>
      <c r="L287" s="155">
        <f>+I287*4</f>
        <v>3200</v>
      </c>
      <c r="M287" s="154">
        <f t="shared" si="28"/>
        <v>1.8</v>
      </c>
      <c r="N287" s="154">
        <f t="shared" si="29"/>
        <v>0</v>
      </c>
      <c r="O287" s="153">
        <v>1399</v>
      </c>
      <c r="P287" s="98" t="str">
        <f t="shared" si="30"/>
        <v>kritis</v>
      </c>
      <c r="Q287" s="153">
        <v>1</v>
      </c>
      <c r="R287" s="153"/>
      <c r="S287" s="153"/>
      <c r="T287" s="67"/>
      <c r="U287" s="68"/>
    </row>
    <row r="288" spans="1:21" s="24" customFormat="1" ht="27.75" customHeight="1" x14ac:dyDescent="0.35">
      <c r="A288" s="146" t="s">
        <v>10</v>
      </c>
      <c r="B288" s="149" t="s">
        <v>17</v>
      </c>
      <c r="C288" s="150" t="s">
        <v>12</v>
      </c>
      <c r="D288" s="149" t="s">
        <v>2557</v>
      </c>
      <c r="E288" s="151" t="s">
        <v>2673</v>
      </c>
      <c r="F288" s="151" t="s">
        <v>2555</v>
      </c>
      <c r="G288" s="152" t="s">
        <v>2674</v>
      </c>
      <c r="H288" s="153">
        <v>16100</v>
      </c>
      <c r="I288" s="153">
        <v>800</v>
      </c>
      <c r="J288" s="154" t="s">
        <v>1845</v>
      </c>
      <c r="K288" s="155">
        <f>+I288*3</f>
        <v>2400</v>
      </c>
      <c r="L288" s="155">
        <f>+I288*4</f>
        <v>3200</v>
      </c>
      <c r="M288" s="154">
        <f t="shared" si="28"/>
        <v>3.5</v>
      </c>
      <c r="N288" s="154">
        <f t="shared" si="29"/>
        <v>1</v>
      </c>
      <c r="O288" s="153">
        <v>2800</v>
      </c>
      <c r="P288" s="98" t="str">
        <f t="shared" si="30"/>
        <v>aman</v>
      </c>
      <c r="Q288" s="153">
        <v>1</v>
      </c>
      <c r="R288" s="153"/>
      <c r="S288" s="153"/>
      <c r="T288" s="67"/>
      <c r="U288" s="68"/>
    </row>
    <row r="289" spans="1:21" s="24" customFormat="1" ht="27.75" customHeight="1" x14ac:dyDescent="0.35">
      <c r="A289" s="146" t="s">
        <v>10</v>
      </c>
      <c r="B289" s="149" t="s">
        <v>17</v>
      </c>
      <c r="C289" s="150" t="s">
        <v>249</v>
      </c>
      <c r="D289" s="149" t="s">
        <v>2675</v>
      </c>
      <c r="E289" s="151" t="s">
        <v>432</v>
      </c>
      <c r="F289" s="151" t="s">
        <v>2676</v>
      </c>
      <c r="G289" s="152" t="s">
        <v>2677</v>
      </c>
      <c r="H289" s="153">
        <v>16100</v>
      </c>
      <c r="I289" s="153">
        <v>800</v>
      </c>
      <c r="J289" s="154" t="s">
        <v>1845</v>
      </c>
      <c r="K289" s="155">
        <f>+I289*3</f>
        <v>2400</v>
      </c>
      <c r="L289" s="155">
        <f>+I289*4</f>
        <v>3200</v>
      </c>
      <c r="M289" s="154">
        <f t="shared" si="28"/>
        <v>3</v>
      </c>
      <c r="N289" s="154">
        <f t="shared" si="29"/>
        <v>1</v>
      </c>
      <c r="O289" s="153">
        <v>2400</v>
      </c>
      <c r="P289" s="98" t="str">
        <f t="shared" si="30"/>
        <v>aman</v>
      </c>
      <c r="Q289" s="153">
        <v>1</v>
      </c>
      <c r="R289" s="153"/>
      <c r="S289" s="153"/>
      <c r="T289" s="67"/>
      <c r="U289" s="68"/>
    </row>
    <row r="290" spans="1:21" s="24" customFormat="1" ht="27.75" customHeight="1" x14ac:dyDescent="0.35">
      <c r="A290" s="146" t="s">
        <v>10</v>
      </c>
      <c r="B290" s="149" t="s">
        <v>17</v>
      </c>
      <c r="C290" s="150" t="s">
        <v>249</v>
      </c>
      <c r="D290" s="149" t="s">
        <v>2678</v>
      </c>
      <c r="E290" s="151" t="s">
        <v>690</v>
      </c>
      <c r="F290" s="151" t="s">
        <v>2679</v>
      </c>
      <c r="G290" s="152" t="s">
        <v>2680</v>
      </c>
      <c r="H290" s="153">
        <v>16100</v>
      </c>
      <c r="I290" s="153">
        <v>800</v>
      </c>
      <c r="J290" s="154" t="s">
        <v>1845</v>
      </c>
      <c r="K290" s="155">
        <f>+I290*3</f>
        <v>2400</v>
      </c>
      <c r="L290" s="155">
        <f>+I290*4</f>
        <v>3200</v>
      </c>
      <c r="M290" s="154">
        <f t="shared" si="28"/>
        <v>0</v>
      </c>
      <c r="N290" s="154">
        <f t="shared" si="29"/>
        <v>0</v>
      </c>
      <c r="O290" s="153">
        <v>0</v>
      </c>
      <c r="P290" s="98" t="str">
        <f t="shared" si="30"/>
        <v>kritis</v>
      </c>
      <c r="Q290" s="153">
        <v>1</v>
      </c>
      <c r="R290" s="153"/>
      <c r="S290" s="153"/>
      <c r="T290" s="67"/>
      <c r="U290" s="68"/>
    </row>
    <row r="291" spans="1:21" s="24" customFormat="1" ht="27.75" customHeight="1" x14ac:dyDescent="0.35">
      <c r="A291" s="146" t="s">
        <v>10</v>
      </c>
      <c r="B291" s="149" t="s">
        <v>17</v>
      </c>
      <c r="C291" s="150" t="s">
        <v>249</v>
      </c>
      <c r="D291" s="149" t="s">
        <v>2681</v>
      </c>
      <c r="E291" s="151" t="s">
        <v>468</v>
      </c>
      <c r="F291" s="151" t="s">
        <v>2682</v>
      </c>
      <c r="G291" s="152" t="s">
        <v>2683</v>
      </c>
      <c r="H291" s="153">
        <v>16100</v>
      </c>
      <c r="I291" s="153">
        <v>800</v>
      </c>
      <c r="J291" s="154" t="s">
        <v>1845</v>
      </c>
      <c r="K291" s="155">
        <f>+I291*3</f>
        <v>2400</v>
      </c>
      <c r="L291" s="155">
        <f>+I291*4</f>
        <v>3200</v>
      </c>
      <c r="M291" s="154">
        <f t="shared" si="28"/>
        <v>0</v>
      </c>
      <c r="N291" s="154">
        <f t="shared" si="29"/>
        <v>0</v>
      </c>
      <c r="O291" s="153">
        <v>0</v>
      </c>
      <c r="P291" s="98" t="str">
        <f t="shared" si="30"/>
        <v>kritis</v>
      </c>
      <c r="Q291" s="153">
        <v>1</v>
      </c>
      <c r="R291" s="153"/>
      <c r="S291" s="153"/>
      <c r="T291" s="67"/>
      <c r="U291" s="68"/>
    </row>
    <row r="292" spans="1:21" s="24" customFormat="1" ht="27.75" customHeight="1" x14ac:dyDescent="0.35">
      <c r="A292" s="146" t="s">
        <v>10</v>
      </c>
      <c r="B292" s="149" t="s">
        <v>17</v>
      </c>
      <c r="C292" s="150" t="s">
        <v>249</v>
      </c>
      <c r="D292" s="149" t="s">
        <v>2925</v>
      </c>
      <c r="E292" s="151" t="s">
        <v>2926</v>
      </c>
      <c r="F292" s="151" t="s">
        <v>2927</v>
      </c>
      <c r="G292" s="152" t="s">
        <v>2928</v>
      </c>
      <c r="H292" s="153">
        <v>31350</v>
      </c>
      <c r="I292" s="153">
        <v>1500</v>
      </c>
      <c r="J292" s="154" t="s">
        <v>1844</v>
      </c>
      <c r="K292" s="155">
        <f>+I292*2</f>
        <v>3000</v>
      </c>
      <c r="L292" s="155">
        <f>+I292*3</f>
        <v>4500</v>
      </c>
      <c r="M292" s="154">
        <f t="shared" si="28"/>
        <v>3.2</v>
      </c>
      <c r="N292" s="154">
        <f t="shared" si="29"/>
        <v>1</v>
      </c>
      <c r="O292" s="153">
        <v>4720</v>
      </c>
      <c r="P292" s="98" t="str">
        <f t="shared" si="30"/>
        <v>over</v>
      </c>
      <c r="Q292" s="153">
        <v>1</v>
      </c>
      <c r="R292" s="153"/>
      <c r="S292" s="153"/>
      <c r="T292" s="67"/>
      <c r="U292" s="68"/>
    </row>
    <row r="293" spans="1:21" s="24" customFormat="1" ht="27.75" customHeight="1" x14ac:dyDescent="0.35">
      <c r="A293" s="146" t="s">
        <v>10</v>
      </c>
      <c r="B293" s="149" t="s">
        <v>11</v>
      </c>
      <c r="C293" s="150" t="s">
        <v>254</v>
      </c>
      <c r="D293" s="149" t="s">
        <v>2929</v>
      </c>
      <c r="E293" s="151" t="s">
        <v>2930</v>
      </c>
      <c r="F293" s="151" t="s">
        <v>2931</v>
      </c>
      <c r="G293" s="152" t="s">
        <v>2932</v>
      </c>
      <c r="H293" s="153"/>
      <c r="I293" s="153"/>
      <c r="J293" s="154"/>
      <c r="K293" s="155"/>
      <c r="L293" s="155"/>
      <c r="M293" s="154" t="e">
        <f t="shared" si="28"/>
        <v>#DIV/0!</v>
      </c>
      <c r="N293" s="154" t="e">
        <f t="shared" si="29"/>
        <v>#DIV/0!</v>
      </c>
      <c r="O293" s="153">
        <v>0</v>
      </c>
      <c r="P293" s="98" t="str">
        <f t="shared" si="30"/>
        <v>over</v>
      </c>
      <c r="Q293" s="153"/>
      <c r="R293" s="153"/>
      <c r="S293" s="153"/>
      <c r="T293" s="67"/>
      <c r="U293" s="68"/>
    </row>
    <row r="294" spans="1:21" s="24" customFormat="1" ht="27.75" customHeight="1" x14ac:dyDescent="0.35">
      <c r="A294" s="147" t="s">
        <v>795</v>
      </c>
      <c r="B294" s="149" t="s">
        <v>2562</v>
      </c>
      <c r="C294" s="150" t="s">
        <v>2731</v>
      </c>
      <c r="D294" s="149" t="s">
        <v>2732</v>
      </c>
      <c r="E294" s="151" t="s">
        <v>2733</v>
      </c>
      <c r="F294" s="151" t="s">
        <v>2734</v>
      </c>
      <c r="G294" s="152" t="s">
        <v>2735</v>
      </c>
      <c r="H294" s="153">
        <v>40000</v>
      </c>
      <c r="I294" s="153">
        <v>2200</v>
      </c>
      <c r="J294" s="154" t="s">
        <v>1844</v>
      </c>
      <c r="K294" s="155">
        <f>+I294*2</f>
        <v>4400</v>
      </c>
      <c r="L294" s="155">
        <f>+I294*3</f>
        <v>6600</v>
      </c>
      <c r="M294" s="154">
        <f t="shared" si="28"/>
        <v>0</v>
      </c>
      <c r="N294" s="154">
        <f t="shared" si="29"/>
        <v>0</v>
      </c>
      <c r="O294" s="153">
        <v>0</v>
      </c>
      <c r="P294" s="98" t="str">
        <f t="shared" si="30"/>
        <v>kritis</v>
      </c>
      <c r="Q294" s="153">
        <v>1</v>
      </c>
      <c r="R294" s="153"/>
      <c r="S294" s="153"/>
      <c r="T294" s="67"/>
      <c r="U294" s="68"/>
    </row>
    <row r="295" spans="1:21" s="24" customFormat="1" ht="27.75" customHeight="1" x14ac:dyDescent="0.35">
      <c r="A295" s="147" t="s">
        <v>795</v>
      </c>
      <c r="B295" s="149" t="s">
        <v>2562</v>
      </c>
      <c r="C295" s="150" t="s">
        <v>2731</v>
      </c>
      <c r="D295" s="149" t="s">
        <v>2933</v>
      </c>
      <c r="E295" s="151" t="s">
        <v>2934</v>
      </c>
      <c r="F295" s="151" t="s">
        <v>2935</v>
      </c>
      <c r="G295" s="152" t="s">
        <v>2936</v>
      </c>
      <c r="H295" s="153">
        <v>3200</v>
      </c>
      <c r="I295" s="153">
        <v>200</v>
      </c>
      <c r="J295" s="154" t="s">
        <v>1838</v>
      </c>
      <c r="K295" s="155">
        <f>+I295*4</f>
        <v>800</v>
      </c>
      <c r="L295" s="155">
        <f>+I295*5</f>
        <v>1000</v>
      </c>
      <c r="M295" s="154">
        <f t="shared" si="28"/>
        <v>0</v>
      </c>
      <c r="N295" s="154">
        <f t="shared" si="29"/>
        <v>0</v>
      </c>
      <c r="O295" s="153">
        <v>0</v>
      </c>
      <c r="P295" s="98" t="str">
        <f t="shared" si="30"/>
        <v>kritis</v>
      </c>
      <c r="Q295" s="153">
        <v>1</v>
      </c>
      <c r="R295" s="153"/>
      <c r="S295" s="153"/>
      <c r="T295" s="67"/>
      <c r="U295" s="68"/>
    </row>
    <row r="296" spans="1:21" s="24" customFormat="1" ht="27.75" customHeight="1" x14ac:dyDescent="0.35">
      <c r="A296" s="147" t="s">
        <v>795</v>
      </c>
      <c r="B296" s="149" t="s">
        <v>2562</v>
      </c>
      <c r="C296" s="150" t="s">
        <v>2731</v>
      </c>
      <c r="D296" s="149" t="s">
        <v>2736</v>
      </c>
      <c r="E296" s="151" t="s">
        <v>2737</v>
      </c>
      <c r="F296" s="151" t="s">
        <v>2738</v>
      </c>
      <c r="G296" s="152" t="s">
        <v>2739</v>
      </c>
      <c r="H296" s="153"/>
      <c r="I296" s="153"/>
      <c r="J296" s="154"/>
      <c r="K296" s="155"/>
      <c r="L296" s="155"/>
      <c r="M296" s="154" t="e">
        <f t="shared" si="28"/>
        <v>#DIV/0!</v>
      </c>
      <c r="N296" s="154" t="e">
        <f t="shared" si="29"/>
        <v>#DIV/0!</v>
      </c>
      <c r="O296" s="153">
        <v>0</v>
      </c>
      <c r="P296" s="98" t="str">
        <f t="shared" si="30"/>
        <v>over</v>
      </c>
      <c r="Q296" s="153"/>
      <c r="R296" s="153"/>
      <c r="S296" s="153"/>
      <c r="T296" s="67"/>
      <c r="U296" s="68"/>
    </row>
    <row r="297" spans="1:21" s="24" customFormat="1" ht="27.75" customHeight="1" x14ac:dyDescent="0.35">
      <c r="A297" s="147" t="s">
        <v>795</v>
      </c>
      <c r="B297" s="149" t="s">
        <v>2562</v>
      </c>
      <c r="C297" s="150" t="s">
        <v>2731</v>
      </c>
      <c r="D297" s="149" t="s">
        <v>2740</v>
      </c>
      <c r="E297" s="151" t="s">
        <v>2741</v>
      </c>
      <c r="F297" s="151" t="s">
        <v>2742</v>
      </c>
      <c r="G297" s="152" t="s">
        <v>2743</v>
      </c>
      <c r="H297" s="153">
        <v>4600</v>
      </c>
      <c r="I297" s="153">
        <v>300</v>
      </c>
      <c r="J297" s="154" t="s">
        <v>1838</v>
      </c>
      <c r="K297" s="155">
        <f>+I297*4</f>
        <v>1200</v>
      </c>
      <c r="L297" s="155">
        <f>+I297*5</f>
        <v>1500</v>
      </c>
      <c r="M297" s="154">
        <f t="shared" si="28"/>
        <v>0</v>
      </c>
      <c r="N297" s="154">
        <f t="shared" si="29"/>
        <v>0</v>
      </c>
      <c r="O297" s="153">
        <v>0</v>
      </c>
      <c r="P297" s="98" t="str">
        <f t="shared" si="30"/>
        <v>kritis</v>
      </c>
      <c r="Q297" s="153">
        <v>1</v>
      </c>
      <c r="R297" s="153"/>
      <c r="S297" s="153"/>
      <c r="T297" s="67"/>
      <c r="U297" s="68"/>
    </row>
    <row r="298" spans="1:21" s="24" customFormat="1" ht="27.75" customHeight="1" x14ac:dyDescent="0.35">
      <c r="A298" s="147" t="s">
        <v>795</v>
      </c>
      <c r="B298" s="149" t="s">
        <v>2562</v>
      </c>
      <c r="C298" s="150" t="s">
        <v>2731</v>
      </c>
      <c r="D298" s="149" t="s">
        <v>2744</v>
      </c>
      <c r="E298" s="151" t="s">
        <v>2745</v>
      </c>
      <c r="F298" s="151" t="s">
        <v>2746</v>
      </c>
      <c r="G298" s="152" t="s">
        <v>2747</v>
      </c>
      <c r="H298" s="153">
        <v>1100</v>
      </c>
      <c r="I298" s="153">
        <v>100</v>
      </c>
      <c r="J298" s="154" t="s">
        <v>1838</v>
      </c>
      <c r="K298" s="155">
        <f>+I298*4</f>
        <v>400</v>
      </c>
      <c r="L298" s="155">
        <f>+I298*5</f>
        <v>500</v>
      </c>
      <c r="M298" s="154">
        <f t="shared" si="28"/>
        <v>0</v>
      </c>
      <c r="N298" s="154">
        <f t="shared" si="29"/>
        <v>0</v>
      </c>
      <c r="O298" s="153">
        <v>0</v>
      </c>
      <c r="P298" s="98" t="str">
        <f t="shared" si="30"/>
        <v>kritis</v>
      </c>
      <c r="Q298" s="153">
        <v>1</v>
      </c>
      <c r="R298" s="153"/>
      <c r="S298" s="153"/>
      <c r="T298" s="67"/>
      <c r="U298" s="68"/>
    </row>
    <row r="299" spans="1:21" s="24" customFormat="1" ht="27.75" customHeight="1" x14ac:dyDescent="0.35">
      <c r="A299" s="147" t="s">
        <v>795</v>
      </c>
      <c r="B299" s="149" t="s">
        <v>2562</v>
      </c>
      <c r="C299" s="150" t="s">
        <v>2731</v>
      </c>
      <c r="D299" s="149" t="s">
        <v>2937</v>
      </c>
      <c r="E299" s="151" t="s">
        <v>2938</v>
      </c>
      <c r="F299" s="151" t="s">
        <v>2939</v>
      </c>
      <c r="G299" s="152" t="s">
        <v>2940</v>
      </c>
      <c r="H299" s="153">
        <v>6400</v>
      </c>
      <c r="I299" s="153">
        <v>300</v>
      </c>
      <c r="J299" s="154" t="s">
        <v>1838</v>
      </c>
      <c r="K299" s="155">
        <f>+I299*4</f>
        <v>1200</v>
      </c>
      <c r="L299" s="155">
        <f>+I299*5</f>
        <v>1500</v>
      </c>
      <c r="M299" s="154">
        <f t="shared" si="28"/>
        <v>0</v>
      </c>
      <c r="N299" s="154">
        <f t="shared" si="29"/>
        <v>0</v>
      </c>
      <c r="O299" s="153">
        <v>0</v>
      </c>
      <c r="P299" s="98" t="str">
        <f t="shared" si="30"/>
        <v>kritis</v>
      </c>
      <c r="Q299" s="153">
        <v>1</v>
      </c>
      <c r="R299" s="153"/>
      <c r="S299" s="153"/>
      <c r="T299" s="67"/>
      <c r="U299" s="68"/>
    </row>
    <row r="300" spans="1:21" s="24" customFormat="1" ht="27.75" customHeight="1" x14ac:dyDescent="0.35">
      <c r="A300" s="147" t="s">
        <v>795</v>
      </c>
      <c r="B300" s="149" t="s">
        <v>2562</v>
      </c>
      <c r="C300" s="150" t="s">
        <v>2731</v>
      </c>
      <c r="D300" s="149" t="s">
        <v>2748</v>
      </c>
      <c r="E300" s="151" t="s">
        <v>2749</v>
      </c>
      <c r="F300" s="151" t="s">
        <v>2750</v>
      </c>
      <c r="G300" s="152" t="s">
        <v>2751</v>
      </c>
      <c r="H300" s="153"/>
      <c r="I300" s="153"/>
      <c r="J300" s="154"/>
      <c r="K300" s="155"/>
      <c r="L300" s="155"/>
      <c r="M300" s="154" t="e">
        <f t="shared" si="28"/>
        <v>#DIV/0!</v>
      </c>
      <c r="N300" s="154" t="e">
        <f t="shared" si="29"/>
        <v>#DIV/0!</v>
      </c>
      <c r="O300" s="153">
        <v>0</v>
      </c>
      <c r="P300" s="98" t="str">
        <f t="shared" si="30"/>
        <v>over</v>
      </c>
      <c r="Q300" s="153"/>
      <c r="R300" s="153"/>
      <c r="S300" s="153"/>
      <c r="T300" s="67"/>
      <c r="U300" s="68"/>
    </row>
    <row r="301" spans="1:21" s="24" customFormat="1" ht="27.75" customHeight="1" x14ac:dyDescent="0.35">
      <c r="A301" s="147" t="s">
        <v>795</v>
      </c>
      <c r="B301" s="149" t="s">
        <v>2562</v>
      </c>
      <c r="C301" s="150" t="s">
        <v>2731</v>
      </c>
      <c r="D301" s="149" t="s">
        <v>2941</v>
      </c>
      <c r="E301" s="151" t="s">
        <v>2942</v>
      </c>
      <c r="F301" s="151" t="s">
        <v>2943</v>
      </c>
      <c r="G301" s="152" t="s">
        <v>2944</v>
      </c>
      <c r="H301" s="153">
        <v>600</v>
      </c>
      <c r="I301" s="153">
        <v>160</v>
      </c>
      <c r="J301" s="154" t="s">
        <v>1838</v>
      </c>
      <c r="K301" s="155">
        <f>+I301*4</f>
        <v>640</v>
      </c>
      <c r="L301" s="155">
        <f>+I301*5</f>
        <v>800</v>
      </c>
      <c r="M301" s="154">
        <f t="shared" si="28"/>
        <v>0</v>
      </c>
      <c r="N301" s="154">
        <f t="shared" si="29"/>
        <v>0</v>
      </c>
      <c r="O301" s="153">
        <v>0</v>
      </c>
      <c r="P301" s="98" t="str">
        <f t="shared" si="30"/>
        <v>kritis</v>
      </c>
      <c r="Q301" s="153">
        <v>1</v>
      </c>
      <c r="R301" s="153"/>
      <c r="S301" s="153"/>
      <c r="T301" s="67"/>
      <c r="U301" s="68"/>
    </row>
    <row r="302" spans="1:21" s="24" customFormat="1" ht="27.75" customHeight="1" x14ac:dyDescent="0.35">
      <c r="A302" s="147" t="s">
        <v>795</v>
      </c>
      <c r="B302" s="149" t="s">
        <v>2562</v>
      </c>
      <c r="C302" s="150" t="s">
        <v>2731</v>
      </c>
      <c r="D302" s="149" t="s">
        <v>2752</v>
      </c>
      <c r="E302" s="151" t="s">
        <v>2753</v>
      </c>
      <c r="F302" s="151" t="s">
        <v>2754</v>
      </c>
      <c r="G302" s="152" t="s">
        <v>2755</v>
      </c>
      <c r="H302" s="153"/>
      <c r="I302" s="153"/>
      <c r="J302" s="154"/>
      <c r="K302" s="155"/>
      <c r="L302" s="155"/>
      <c r="M302" s="154" t="e">
        <f t="shared" si="28"/>
        <v>#DIV/0!</v>
      </c>
      <c r="N302" s="154" t="e">
        <f t="shared" si="29"/>
        <v>#DIV/0!</v>
      </c>
      <c r="O302" s="153">
        <v>0</v>
      </c>
      <c r="P302" s="98" t="str">
        <f t="shared" si="30"/>
        <v>over</v>
      </c>
      <c r="Q302" s="153"/>
      <c r="R302" s="153"/>
      <c r="S302" s="153"/>
      <c r="T302" s="67"/>
      <c r="U302" s="68"/>
    </row>
    <row r="303" spans="1:21" s="24" customFormat="1" ht="27.75" customHeight="1" x14ac:dyDescent="0.35">
      <c r="A303" s="147" t="s">
        <v>795</v>
      </c>
      <c r="B303" s="149" t="s">
        <v>810</v>
      </c>
      <c r="C303" s="150" t="s">
        <v>22</v>
      </c>
      <c r="D303" s="149" t="s">
        <v>811</v>
      </c>
      <c r="E303" s="151" t="s">
        <v>812</v>
      </c>
      <c r="F303" s="151" t="s">
        <v>813</v>
      </c>
      <c r="G303" s="152" t="s">
        <v>814</v>
      </c>
      <c r="H303" s="153">
        <v>3600</v>
      </c>
      <c r="I303" s="153">
        <v>300</v>
      </c>
      <c r="J303" s="154" t="s">
        <v>1838</v>
      </c>
      <c r="K303" s="155">
        <f>+I303*4</f>
        <v>1200</v>
      </c>
      <c r="L303" s="155">
        <f>+I303*5</f>
        <v>1500</v>
      </c>
      <c r="M303" s="154">
        <f t="shared" si="28"/>
        <v>0</v>
      </c>
      <c r="N303" s="154">
        <f t="shared" si="29"/>
        <v>0</v>
      </c>
      <c r="O303" s="153">
        <v>0</v>
      </c>
      <c r="P303" s="98" t="str">
        <f t="shared" si="30"/>
        <v>kritis</v>
      </c>
      <c r="Q303" s="153">
        <v>1</v>
      </c>
      <c r="R303" s="153"/>
      <c r="S303" s="153"/>
      <c r="T303" s="67"/>
      <c r="U303" s="68"/>
    </row>
    <row r="304" spans="1:21" s="24" customFormat="1" ht="27.75" customHeight="1" x14ac:dyDescent="0.35">
      <c r="A304" s="147" t="s">
        <v>795</v>
      </c>
      <c r="B304" s="149" t="s">
        <v>815</v>
      </c>
      <c r="C304" s="150" t="s">
        <v>12</v>
      </c>
      <c r="D304" s="149" t="s">
        <v>2055</v>
      </c>
      <c r="E304" s="151" t="s">
        <v>2056</v>
      </c>
      <c r="F304" s="151" t="s">
        <v>2057</v>
      </c>
      <c r="G304" s="152" t="s">
        <v>2058</v>
      </c>
      <c r="H304" s="153">
        <v>1000</v>
      </c>
      <c r="I304" s="153">
        <v>200</v>
      </c>
      <c r="J304" s="154" t="s">
        <v>1838</v>
      </c>
      <c r="K304" s="155">
        <f>+I304*4</f>
        <v>800</v>
      </c>
      <c r="L304" s="155">
        <f>+I304*5</f>
        <v>1000</v>
      </c>
      <c r="M304" s="154">
        <f t="shared" si="28"/>
        <v>3.1</v>
      </c>
      <c r="N304" s="154">
        <f t="shared" si="29"/>
        <v>0</v>
      </c>
      <c r="O304" s="153">
        <v>602</v>
      </c>
      <c r="P304" s="98" t="str">
        <f t="shared" si="30"/>
        <v>kritis</v>
      </c>
      <c r="Q304" s="153">
        <v>1</v>
      </c>
      <c r="R304" s="153"/>
      <c r="S304" s="153"/>
      <c r="T304" s="67"/>
      <c r="U304" s="68"/>
    </row>
    <row r="305" spans="1:21" s="24" customFormat="1" ht="27.75" customHeight="1" x14ac:dyDescent="0.35">
      <c r="A305" s="147" t="s">
        <v>795</v>
      </c>
      <c r="B305" s="149" t="s">
        <v>815</v>
      </c>
      <c r="C305" s="150" t="s">
        <v>12</v>
      </c>
      <c r="D305" s="149" t="s">
        <v>816</v>
      </c>
      <c r="E305" s="151" t="s">
        <v>817</v>
      </c>
      <c r="F305" s="151" t="s">
        <v>818</v>
      </c>
      <c r="G305" s="152" t="s">
        <v>819</v>
      </c>
      <c r="H305" s="153">
        <v>500</v>
      </c>
      <c r="I305" s="153">
        <v>200</v>
      </c>
      <c r="J305" s="154" t="s">
        <v>1838</v>
      </c>
      <c r="K305" s="155">
        <f>+I305*4</f>
        <v>800</v>
      </c>
      <c r="L305" s="155">
        <f>+I305*5</f>
        <v>1000</v>
      </c>
      <c r="M305" s="154">
        <f t="shared" si="28"/>
        <v>0</v>
      </c>
      <c r="N305" s="154">
        <f t="shared" si="29"/>
        <v>0</v>
      </c>
      <c r="O305" s="153">
        <v>0</v>
      </c>
      <c r="P305" s="98" t="str">
        <f t="shared" si="30"/>
        <v>kritis</v>
      </c>
      <c r="Q305" s="153">
        <v>1</v>
      </c>
      <c r="R305" s="153"/>
      <c r="S305" s="153"/>
      <c r="T305" s="67"/>
      <c r="U305" s="68"/>
    </row>
    <row r="306" spans="1:21" s="24" customFormat="1" ht="27.75" customHeight="1" x14ac:dyDescent="0.35">
      <c r="A306" s="147" t="s">
        <v>795</v>
      </c>
      <c r="B306" s="149" t="s">
        <v>815</v>
      </c>
      <c r="C306" s="150" t="s">
        <v>12</v>
      </c>
      <c r="D306" s="149" t="s">
        <v>820</v>
      </c>
      <c r="E306" s="151" t="s">
        <v>821</v>
      </c>
      <c r="F306" s="151" t="s">
        <v>822</v>
      </c>
      <c r="G306" s="152" t="s">
        <v>823</v>
      </c>
      <c r="H306" s="153"/>
      <c r="I306" s="153"/>
      <c r="J306" s="154"/>
      <c r="K306" s="155"/>
      <c r="L306" s="155"/>
      <c r="M306" s="154" t="e">
        <f t="shared" si="28"/>
        <v>#DIV/0!</v>
      </c>
      <c r="N306" s="154" t="e">
        <f t="shared" si="29"/>
        <v>#DIV/0!</v>
      </c>
      <c r="O306" s="153">
        <v>1215</v>
      </c>
      <c r="P306" s="98" t="str">
        <f t="shared" si="30"/>
        <v>over</v>
      </c>
      <c r="Q306" s="153"/>
      <c r="R306" s="153"/>
      <c r="S306" s="153"/>
      <c r="T306" s="67"/>
      <c r="U306" s="68"/>
    </row>
    <row r="307" spans="1:21" s="24" customFormat="1" ht="27.75" customHeight="1" x14ac:dyDescent="0.35">
      <c r="A307" s="147" t="s">
        <v>795</v>
      </c>
      <c r="B307" s="149" t="s">
        <v>810</v>
      </c>
      <c r="C307" s="150" t="s">
        <v>12</v>
      </c>
      <c r="D307" s="149" t="s">
        <v>824</v>
      </c>
      <c r="E307" s="151">
        <v>0</v>
      </c>
      <c r="F307" s="151" t="s">
        <v>825</v>
      </c>
      <c r="G307" s="152" t="s">
        <v>2572</v>
      </c>
      <c r="H307" s="153">
        <v>2200</v>
      </c>
      <c r="I307" s="153">
        <v>150</v>
      </c>
      <c r="J307" s="154" t="s">
        <v>1838</v>
      </c>
      <c r="K307" s="155">
        <f>+I307*4</f>
        <v>600</v>
      </c>
      <c r="L307" s="155">
        <f>+I307*5</f>
        <v>750</v>
      </c>
      <c r="M307" s="154">
        <f t="shared" si="28"/>
        <v>0</v>
      </c>
      <c r="N307" s="154">
        <f t="shared" si="29"/>
        <v>0</v>
      </c>
      <c r="O307" s="153">
        <v>0</v>
      </c>
      <c r="P307" s="98" t="str">
        <f t="shared" si="30"/>
        <v>kritis</v>
      </c>
      <c r="Q307" s="153">
        <v>1</v>
      </c>
      <c r="R307" s="153"/>
      <c r="S307" s="153"/>
      <c r="T307" s="67"/>
      <c r="U307" s="68"/>
    </row>
    <row r="308" spans="1:21" s="24" customFormat="1" ht="27.75" customHeight="1" x14ac:dyDescent="0.35">
      <c r="A308" s="147" t="s">
        <v>795</v>
      </c>
      <c r="B308" s="149" t="s">
        <v>815</v>
      </c>
      <c r="C308" s="150" t="s">
        <v>12</v>
      </c>
      <c r="D308" s="149" t="s">
        <v>2059</v>
      </c>
      <c r="E308" s="151" t="s">
        <v>2060</v>
      </c>
      <c r="F308" s="151" t="s">
        <v>2061</v>
      </c>
      <c r="G308" s="152" t="s">
        <v>2062</v>
      </c>
      <c r="H308" s="153">
        <v>1000</v>
      </c>
      <c r="I308" s="153">
        <v>200</v>
      </c>
      <c r="J308" s="154" t="s">
        <v>1838</v>
      </c>
      <c r="K308" s="155">
        <f>+I308*4</f>
        <v>800</v>
      </c>
      <c r="L308" s="155">
        <f>+I308*5</f>
        <v>1000</v>
      </c>
      <c r="M308" s="154">
        <f t="shared" si="28"/>
        <v>0</v>
      </c>
      <c r="N308" s="154">
        <f t="shared" si="29"/>
        <v>0</v>
      </c>
      <c r="O308" s="153">
        <v>0</v>
      </c>
      <c r="P308" s="98" t="str">
        <f t="shared" si="30"/>
        <v>kritis</v>
      </c>
      <c r="Q308" s="153">
        <v>1</v>
      </c>
      <c r="R308" s="153"/>
      <c r="S308" s="153"/>
      <c r="T308" s="67"/>
      <c r="U308" s="68"/>
    </row>
    <row r="309" spans="1:21" s="24" customFormat="1" ht="27.75" customHeight="1" x14ac:dyDescent="0.35">
      <c r="A309" s="147" t="s">
        <v>795</v>
      </c>
      <c r="B309" s="149" t="s">
        <v>810</v>
      </c>
      <c r="C309" s="150" t="s">
        <v>22</v>
      </c>
      <c r="D309" s="149" t="s">
        <v>2063</v>
      </c>
      <c r="E309" s="151" t="s">
        <v>2064</v>
      </c>
      <c r="F309" s="151" t="s">
        <v>2065</v>
      </c>
      <c r="G309" s="152" t="s">
        <v>2066</v>
      </c>
      <c r="H309" s="153">
        <v>800</v>
      </c>
      <c r="I309" s="153">
        <v>100</v>
      </c>
      <c r="J309" s="154" t="s">
        <v>1838</v>
      </c>
      <c r="K309" s="155">
        <f>+I309*4</f>
        <v>400</v>
      </c>
      <c r="L309" s="155">
        <f>+I309*5</f>
        <v>500</v>
      </c>
      <c r="M309" s="154">
        <f t="shared" si="28"/>
        <v>3.9</v>
      </c>
      <c r="N309" s="154">
        <f t="shared" si="29"/>
        <v>0</v>
      </c>
      <c r="O309" s="153">
        <v>383</v>
      </c>
      <c r="P309" s="98" t="str">
        <f t="shared" si="30"/>
        <v>kritis</v>
      </c>
      <c r="Q309" s="153">
        <v>1</v>
      </c>
      <c r="R309" s="153"/>
      <c r="S309" s="153"/>
      <c r="T309" s="67"/>
      <c r="U309" s="68"/>
    </row>
    <row r="310" spans="1:21" s="24" customFormat="1" ht="27.75" customHeight="1" x14ac:dyDescent="0.35">
      <c r="A310" s="147" t="s">
        <v>795</v>
      </c>
      <c r="B310" s="149" t="s">
        <v>810</v>
      </c>
      <c r="C310" s="150" t="s">
        <v>61</v>
      </c>
      <c r="D310" s="149" t="s">
        <v>826</v>
      </c>
      <c r="E310" s="151" t="s">
        <v>827</v>
      </c>
      <c r="F310" s="151" t="s">
        <v>828</v>
      </c>
      <c r="G310" s="152" t="s">
        <v>829</v>
      </c>
      <c r="H310" s="153">
        <v>7000</v>
      </c>
      <c r="I310" s="153">
        <v>500</v>
      </c>
      <c r="J310" s="154" t="s">
        <v>1838</v>
      </c>
      <c r="K310" s="155">
        <f>+I310*4</f>
        <v>2000</v>
      </c>
      <c r="L310" s="155">
        <f>+I310*5</f>
        <v>2500</v>
      </c>
      <c r="M310" s="154">
        <f t="shared" si="28"/>
        <v>3.3</v>
      </c>
      <c r="N310" s="154">
        <f t="shared" si="29"/>
        <v>0</v>
      </c>
      <c r="O310" s="153">
        <v>1650</v>
      </c>
      <c r="P310" s="98" t="str">
        <f t="shared" si="30"/>
        <v>kritis</v>
      </c>
      <c r="Q310" s="153">
        <v>1</v>
      </c>
      <c r="R310" s="153"/>
      <c r="S310" s="153"/>
      <c r="T310" s="67"/>
      <c r="U310" s="68"/>
    </row>
    <row r="311" spans="1:21" s="24" customFormat="1" ht="27.75" customHeight="1" x14ac:dyDescent="0.35">
      <c r="A311" s="147" t="s">
        <v>795</v>
      </c>
      <c r="B311" s="149" t="s">
        <v>810</v>
      </c>
      <c r="C311" s="150" t="s">
        <v>61</v>
      </c>
      <c r="D311" s="149" t="s">
        <v>2067</v>
      </c>
      <c r="E311" s="151" t="s">
        <v>2068</v>
      </c>
      <c r="F311" s="151" t="s">
        <v>2069</v>
      </c>
      <c r="G311" s="152" t="s">
        <v>2070</v>
      </c>
      <c r="H311" s="153"/>
      <c r="I311" s="153"/>
      <c r="J311" s="154"/>
      <c r="K311" s="155"/>
      <c r="L311" s="155"/>
      <c r="M311" s="154" t="e">
        <f t="shared" si="28"/>
        <v>#DIV/0!</v>
      </c>
      <c r="N311" s="154" t="e">
        <f t="shared" si="29"/>
        <v>#DIV/0!</v>
      </c>
      <c r="O311" s="153">
        <v>0</v>
      </c>
      <c r="P311" s="98" t="str">
        <f t="shared" si="30"/>
        <v>over</v>
      </c>
      <c r="Q311" s="153"/>
      <c r="R311" s="153"/>
      <c r="S311" s="153"/>
      <c r="T311" s="67"/>
      <c r="U311" s="68"/>
    </row>
    <row r="312" spans="1:21" s="24" customFormat="1" ht="27.75" customHeight="1" x14ac:dyDescent="0.35">
      <c r="A312" s="147" t="s">
        <v>795</v>
      </c>
      <c r="B312" s="149" t="s">
        <v>810</v>
      </c>
      <c r="C312" s="150" t="s">
        <v>61</v>
      </c>
      <c r="D312" s="149" t="s">
        <v>2071</v>
      </c>
      <c r="E312" s="151" t="s">
        <v>2072</v>
      </c>
      <c r="F312" s="151" t="s">
        <v>2073</v>
      </c>
      <c r="G312" s="152" t="s">
        <v>2074</v>
      </c>
      <c r="H312" s="153">
        <v>800</v>
      </c>
      <c r="I312" s="153">
        <v>400</v>
      </c>
      <c r="J312" s="154" t="s">
        <v>1838</v>
      </c>
      <c r="K312" s="155">
        <f>+I312*4</f>
        <v>1600</v>
      </c>
      <c r="L312" s="155">
        <f>+I312*5</f>
        <v>2000</v>
      </c>
      <c r="M312" s="154">
        <f t="shared" si="28"/>
        <v>3.9</v>
      </c>
      <c r="N312" s="154">
        <f t="shared" si="29"/>
        <v>0</v>
      </c>
      <c r="O312" s="153">
        <v>1541</v>
      </c>
      <c r="P312" s="98" t="str">
        <f t="shared" si="30"/>
        <v>kritis</v>
      </c>
      <c r="Q312" s="153">
        <v>1</v>
      </c>
      <c r="R312" s="153"/>
      <c r="S312" s="153"/>
      <c r="T312" s="67"/>
      <c r="U312" s="68"/>
    </row>
    <row r="313" spans="1:21" s="24" customFormat="1" ht="27.75" customHeight="1" x14ac:dyDescent="0.35">
      <c r="A313" s="147" t="s">
        <v>795</v>
      </c>
      <c r="B313" s="149" t="s">
        <v>810</v>
      </c>
      <c r="C313" s="150" t="s">
        <v>12</v>
      </c>
      <c r="D313" s="149" t="s">
        <v>2075</v>
      </c>
      <c r="E313" s="151" t="s">
        <v>2076</v>
      </c>
      <c r="F313" s="151" t="s">
        <v>2077</v>
      </c>
      <c r="G313" s="152" t="s">
        <v>2078</v>
      </c>
      <c r="H313" s="153"/>
      <c r="I313" s="153"/>
      <c r="J313" s="154"/>
      <c r="K313" s="155"/>
      <c r="L313" s="155"/>
      <c r="M313" s="154" t="e">
        <f t="shared" si="28"/>
        <v>#DIV/0!</v>
      </c>
      <c r="N313" s="154" t="e">
        <f t="shared" si="29"/>
        <v>#DIV/0!</v>
      </c>
      <c r="O313" s="153">
        <v>0</v>
      </c>
      <c r="P313" s="98" t="str">
        <f t="shared" si="30"/>
        <v>over</v>
      </c>
      <c r="Q313" s="153"/>
      <c r="R313" s="153"/>
      <c r="S313" s="153"/>
      <c r="T313" s="67"/>
      <c r="U313" s="68"/>
    </row>
    <row r="314" spans="1:21" s="24" customFormat="1" ht="27.75" customHeight="1" x14ac:dyDescent="0.35">
      <c r="A314" s="147" t="s">
        <v>795</v>
      </c>
      <c r="B314" s="149" t="s">
        <v>810</v>
      </c>
      <c r="C314" s="150" t="s">
        <v>61</v>
      </c>
      <c r="D314" s="149" t="s">
        <v>830</v>
      </c>
      <c r="E314" s="151" t="s">
        <v>831</v>
      </c>
      <c r="F314" s="151" t="s">
        <v>832</v>
      </c>
      <c r="G314" s="152" t="s">
        <v>833</v>
      </c>
      <c r="H314" s="153">
        <v>200</v>
      </c>
      <c r="I314" s="153">
        <v>200</v>
      </c>
      <c r="J314" s="154" t="s">
        <v>1838</v>
      </c>
      <c r="K314" s="155">
        <f>+I314*4</f>
        <v>800</v>
      </c>
      <c r="L314" s="155">
        <f>+I314*5</f>
        <v>1000</v>
      </c>
      <c r="M314" s="154">
        <f t="shared" si="28"/>
        <v>8.4</v>
      </c>
      <c r="N314" s="154">
        <f t="shared" si="29"/>
        <v>1</v>
      </c>
      <c r="O314" s="153">
        <v>1665</v>
      </c>
      <c r="P314" s="98" t="str">
        <f t="shared" si="30"/>
        <v>over</v>
      </c>
      <c r="Q314" s="153">
        <v>1</v>
      </c>
      <c r="R314" s="153"/>
      <c r="S314" s="153"/>
      <c r="T314" s="67"/>
      <c r="U314" s="68"/>
    </row>
    <row r="315" spans="1:21" s="24" customFormat="1" ht="27.75" customHeight="1" x14ac:dyDescent="0.35">
      <c r="A315" s="147" t="s">
        <v>795</v>
      </c>
      <c r="B315" s="149" t="s">
        <v>2562</v>
      </c>
      <c r="C315" s="150" t="s">
        <v>2731</v>
      </c>
      <c r="D315" s="149" t="s">
        <v>2945</v>
      </c>
      <c r="E315" s="151" t="s">
        <v>2946</v>
      </c>
      <c r="F315" s="151" t="s">
        <v>2947</v>
      </c>
      <c r="G315" s="152" t="s">
        <v>2948</v>
      </c>
      <c r="H315" s="153">
        <v>4500</v>
      </c>
      <c r="I315" s="153">
        <v>240</v>
      </c>
      <c r="J315" s="154" t="s">
        <v>1838</v>
      </c>
      <c r="K315" s="155">
        <f>+I315*4</f>
        <v>960</v>
      </c>
      <c r="L315" s="155">
        <f>+I315*5</f>
        <v>1200</v>
      </c>
      <c r="M315" s="154">
        <f t="shared" si="28"/>
        <v>0</v>
      </c>
      <c r="N315" s="154">
        <f t="shared" si="29"/>
        <v>0</v>
      </c>
      <c r="O315" s="153">
        <v>0</v>
      </c>
      <c r="P315" s="98" t="str">
        <f t="shared" si="30"/>
        <v>kritis</v>
      </c>
      <c r="Q315" s="153">
        <v>1</v>
      </c>
      <c r="R315" s="153"/>
      <c r="S315" s="153"/>
      <c r="T315" s="67"/>
      <c r="U315" s="68"/>
    </row>
    <row r="316" spans="1:21" s="24" customFormat="1" ht="27.75" customHeight="1" x14ac:dyDescent="0.35">
      <c r="A316" s="147" t="s">
        <v>795</v>
      </c>
      <c r="B316" s="149" t="s">
        <v>810</v>
      </c>
      <c r="C316" s="150" t="s">
        <v>12</v>
      </c>
      <c r="D316" s="149" t="s">
        <v>2079</v>
      </c>
      <c r="E316" s="151">
        <v>0</v>
      </c>
      <c r="F316" s="151" t="s">
        <v>2080</v>
      </c>
      <c r="G316" s="152" t="s">
        <v>2081</v>
      </c>
      <c r="H316" s="153"/>
      <c r="I316" s="153"/>
      <c r="J316" s="154"/>
      <c r="K316" s="155"/>
      <c r="L316" s="155"/>
      <c r="M316" s="154" t="e">
        <f t="shared" si="28"/>
        <v>#DIV/0!</v>
      </c>
      <c r="N316" s="154" t="e">
        <f t="shared" si="29"/>
        <v>#DIV/0!</v>
      </c>
      <c r="O316" s="153">
        <v>0</v>
      </c>
      <c r="P316" s="98" t="str">
        <f t="shared" si="30"/>
        <v>over</v>
      </c>
      <c r="Q316" s="153"/>
      <c r="R316" s="153"/>
      <c r="S316" s="153"/>
      <c r="T316" s="67"/>
      <c r="U316" s="68"/>
    </row>
    <row r="317" spans="1:21" s="24" customFormat="1" ht="27.75" customHeight="1" x14ac:dyDescent="0.35">
      <c r="A317" s="147" t="s">
        <v>795</v>
      </c>
      <c r="B317" s="149" t="s">
        <v>810</v>
      </c>
      <c r="C317" s="150" t="s">
        <v>61</v>
      </c>
      <c r="D317" s="149" t="s">
        <v>2082</v>
      </c>
      <c r="E317" s="151" t="s">
        <v>2083</v>
      </c>
      <c r="F317" s="151" t="s">
        <v>2084</v>
      </c>
      <c r="G317" s="152" t="s">
        <v>2085</v>
      </c>
      <c r="H317" s="153">
        <v>1000</v>
      </c>
      <c r="I317" s="153">
        <v>500</v>
      </c>
      <c r="J317" s="154" t="s">
        <v>1838</v>
      </c>
      <c r="K317" s="155">
        <f>+I317*4</f>
        <v>2000</v>
      </c>
      <c r="L317" s="155">
        <f>+I317*5</f>
        <v>2500</v>
      </c>
      <c r="M317" s="154">
        <f t="shared" si="28"/>
        <v>5.3</v>
      </c>
      <c r="N317" s="154">
        <f t="shared" si="29"/>
        <v>1</v>
      </c>
      <c r="O317" s="153">
        <v>2606</v>
      </c>
      <c r="P317" s="98" t="str">
        <f t="shared" si="30"/>
        <v>over</v>
      </c>
      <c r="Q317" s="153">
        <v>1</v>
      </c>
      <c r="R317" s="153"/>
      <c r="S317" s="153"/>
      <c r="T317" s="67"/>
      <c r="U317" s="68"/>
    </row>
    <row r="318" spans="1:21" s="24" customFormat="1" ht="27.75" customHeight="1" x14ac:dyDescent="0.35">
      <c r="A318" s="147" t="s">
        <v>795</v>
      </c>
      <c r="B318" s="149" t="s">
        <v>810</v>
      </c>
      <c r="C318" s="150" t="s">
        <v>12</v>
      </c>
      <c r="D318" s="149" t="s">
        <v>834</v>
      </c>
      <c r="E318" s="151" t="s">
        <v>835</v>
      </c>
      <c r="F318" s="151" t="s">
        <v>836</v>
      </c>
      <c r="G318" s="152" t="s">
        <v>837</v>
      </c>
      <c r="H318" s="153">
        <v>400</v>
      </c>
      <c r="I318" s="153">
        <v>400</v>
      </c>
      <c r="J318" s="154" t="s">
        <v>1838</v>
      </c>
      <c r="K318" s="155">
        <f>+I318*4</f>
        <v>1600</v>
      </c>
      <c r="L318" s="155">
        <f>+I318*5</f>
        <v>2000</v>
      </c>
      <c r="M318" s="154">
        <f t="shared" si="28"/>
        <v>2.8000000000000003</v>
      </c>
      <c r="N318" s="154">
        <f t="shared" si="29"/>
        <v>0</v>
      </c>
      <c r="O318" s="153">
        <v>1100</v>
      </c>
      <c r="P318" s="98" t="str">
        <f t="shared" si="30"/>
        <v>kritis</v>
      </c>
      <c r="Q318" s="153">
        <v>1</v>
      </c>
      <c r="R318" s="153"/>
      <c r="S318" s="153"/>
      <c r="T318" s="67"/>
      <c r="U318" s="68"/>
    </row>
    <row r="319" spans="1:21" s="24" customFormat="1" ht="27.75" customHeight="1" x14ac:dyDescent="0.35">
      <c r="A319" s="147" t="s">
        <v>795</v>
      </c>
      <c r="B319" s="149" t="s">
        <v>810</v>
      </c>
      <c r="C319" s="150" t="s">
        <v>61</v>
      </c>
      <c r="D319" s="149" t="s">
        <v>838</v>
      </c>
      <c r="E319" s="151" t="s">
        <v>839</v>
      </c>
      <c r="F319" s="151" t="s">
        <v>840</v>
      </c>
      <c r="G319" s="152" t="s">
        <v>841</v>
      </c>
      <c r="H319" s="153">
        <v>7500</v>
      </c>
      <c r="I319" s="153">
        <v>3500</v>
      </c>
      <c r="J319" s="154" t="s">
        <v>1838</v>
      </c>
      <c r="K319" s="155">
        <f>+I319*4</f>
        <v>14000</v>
      </c>
      <c r="L319" s="155">
        <f>+I319*5</f>
        <v>17500</v>
      </c>
      <c r="M319" s="154">
        <f t="shared" si="28"/>
        <v>0.30000000000000004</v>
      </c>
      <c r="N319" s="154">
        <f t="shared" si="29"/>
        <v>0</v>
      </c>
      <c r="O319" s="153">
        <v>818</v>
      </c>
      <c r="P319" s="98" t="str">
        <f t="shared" si="30"/>
        <v>kritis</v>
      </c>
      <c r="Q319" s="153">
        <v>1</v>
      </c>
      <c r="R319" s="153"/>
      <c r="S319" s="153"/>
      <c r="T319" s="67"/>
      <c r="U319" s="68"/>
    </row>
    <row r="320" spans="1:21" s="24" customFormat="1" ht="27.75" customHeight="1" x14ac:dyDescent="0.35">
      <c r="A320" s="147" t="s">
        <v>795</v>
      </c>
      <c r="B320" s="149" t="s">
        <v>810</v>
      </c>
      <c r="C320" s="150" t="s">
        <v>92</v>
      </c>
      <c r="D320" s="149" t="s">
        <v>842</v>
      </c>
      <c r="E320" s="151" t="s">
        <v>843</v>
      </c>
      <c r="F320" s="151" t="s">
        <v>844</v>
      </c>
      <c r="G320" s="152" t="s">
        <v>845</v>
      </c>
      <c r="H320" s="153">
        <v>15000</v>
      </c>
      <c r="I320" s="153">
        <v>1000</v>
      </c>
      <c r="J320" s="154" t="s">
        <v>1845</v>
      </c>
      <c r="K320" s="155">
        <f>+I320*3</f>
        <v>3000</v>
      </c>
      <c r="L320" s="155">
        <f>+I320*4</f>
        <v>4000</v>
      </c>
      <c r="M320" s="154">
        <f t="shared" si="28"/>
        <v>9.6</v>
      </c>
      <c r="N320" s="154">
        <f t="shared" si="29"/>
        <v>1</v>
      </c>
      <c r="O320" s="153">
        <v>9537</v>
      </c>
      <c r="P320" s="98" t="str">
        <f t="shared" si="30"/>
        <v>over</v>
      </c>
      <c r="Q320" s="153">
        <v>1</v>
      </c>
      <c r="R320" s="153"/>
      <c r="S320" s="153"/>
      <c r="T320" s="67"/>
      <c r="U320" s="68"/>
    </row>
    <row r="321" spans="1:21" s="24" customFormat="1" ht="27.75" customHeight="1" x14ac:dyDescent="0.35">
      <c r="A321" s="147" t="s">
        <v>795</v>
      </c>
      <c r="B321" s="149" t="s">
        <v>810</v>
      </c>
      <c r="C321" s="150" t="s">
        <v>61</v>
      </c>
      <c r="D321" s="149" t="s">
        <v>846</v>
      </c>
      <c r="E321" s="151" t="s">
        <v>847</v>
      </c>
      <c r="F321" s="151" t="s">
        <v>848</v>
      </c>
      <c r="G321" s="152" t="s">
        <v>849</v>
      </c>
      <c r="H321" s="153">
        <v>14000</v>
      </c>
      <c r="I321" s="153">
        <v>1000</v>
      </c>
      <c r="J321" s="154" t="s">
        <v>1845</v>
      </c>
      <c r="K321" s="155">
        <f>+I321*3</f>
        <v>3000</v>
      </c>
      <c r="L321" s="155">
        <f>+I321*4</f>
        <v>4000</v>
      </c>
      <c r="M321" s="154">
        <f t="shared" si="28"/>
        <v>3.9</v>
      </c>
      <c r="N321" s="154">
        <f t="shared" si="29"/>
        <v>1</v>
      </c>
      <c r="O321" s="153">
        <v>3889</v>
      </c>
      <c r="P321" s="98" t="str">
        <f t="shared" si="30"/>
        <v>aman</v>
      </c>
      <c r="Q321" s="153">
        <v>1</v>
      </c>
      <c r="R321" s="153"/>
      <c r="S321" s="153"/>
      <c r="T321" s="67"/>
      <c r="U321" s="68"/>
    </row>
    <row r="322" spans="1:21" s="24" customFormat="1" ht="27.75" customHeight="1" x14ac:dyDescent="0.35">
      <c r="A322" s="147" t="s">
        <v>795</v>
      </c>
      <c r="B322" s="149" t="s">
        <v>810</v>
      </c>
      <c r="C322" s="150" t="s">
        <v>116</v>
      </c>
      <c r="D322" s="149" t="s">
        <v>2086</v>
      </c>
      <c r="E322" s="151" t="s">
        <v>2087</v>
      </c>
      <c r="F322" s="151" t="s">
        <v>2088</v>
      </c>
      <c r="G322" s="152" t="s">
        <v>2089</v>
      </c>
      <c r="H322" s="153">
        <v>1000</v>
      </c>
      <c r="I322" s="153">
        <v>500</v>
      </c>
      <c r="J322" s="154" t="s">
        <v>1838</v>
      </c>
      <c r="K322" s="155">
        <f>+I322*2</f>
        <v>1000</v>
      </c>
      <c r="L322" s="155">
        <f>+I322*3</f>
        <v>1500</v>
      </c>
      <c r="M322" s="154">
        <f t="shared" si="28"/>
        <v>0</v>
      </c>
      <c r="N322" s="154">
        <f t="shared" si="29"/>
        <v>0</v>
      </c>
      <c r="O322" s="153">
        <v>0</v>
      </c>
      <c r="P322" s="98" t="str">
        <f t="shared" si="30"/>
        <v>kritis</v>
      </c>
      <c r="Q322" s="153">
        <v>1</v>
      </c>
      <c r="R322" s="153"/>
      <c r="S322" s="153"/>
      <c r="T322" s="67"/>
      <c r="U322" s="68"/>
    </row>
    <row r="323" spans="1:21" s="24" customFormat="1" ht="27.75" customHeight="1" x14ac:dyDescent="0.35">
      <c r="A323" s="147" t="s">
        <v>795</v>
      </c>
      <c r="B323" s="149" t="s">
        <v>810</v>
      </c>
      <c r="C323" s="150" t="s">
        <v>129</v>
      </c>
      <c r="D323" s="149" t="s">
        <v>850</v>
      </c>
      <c r="E323" s="151" t="s">
        <v>851</v>
      </c>
      <c r="F323" s="151" t="s">
        <v>852</v>
      </c>
      <c r="G323" s="152" t="s">
        <v>853</v>
      </c>
      <c r="H323" s="153">
        <v>400</v>
      </c>
      <c r="I323" s="153">
        <v>400</v>
      </c>
      <c r="J323" s="154" t="s">
        <v>1838</v>
      </c>
      <c r="K323" s="155">
        <f>+I323*4</f>
        <v>1600</v>
      </c>
      <c r="L323" s="155">
        <f>+I323*5</f>
        <v>2000</v>
      </c>
      <c r="M323" s="154">
        <f t="shared" si="28"/>
        <v>34.700000000000003</v>
      </c>
      <c r="N323" s="154">
        <f t="shared" si="29"/>
        <v>1</v>
      </c>
      <c r="O323" s="153">
        <v>13872</v>
      </c>
      <c r="P323" s="98" t="str">
        <f t="shared" si="30"/>
        <v>over</v>
      </c>
      <c r="Q323" s="153">
        <v>1</v>
      </c>
      <c r="R323" s="153"/>
      <c r="S323" s="153"/>
      <c r="T323" s="67"/>
      <c r="U323" s="68"/>
    </row>
    <row r="324" spans="1:21" s="24" customFormat="1" ht="27.75" customHeight="1" x14ac:dyDescent="0.35">
      <c r="A324" s="147" t="s">
        <v>795</v>
      </c>
      <c r="B324" s="149" t="s">
        <v>810</v>
      </c>
      <c r="C324" s="150" t="s">
        <v>129</v>
      </c>
      <c r="D324" s="149" t="s">
        <v>854</v>
      </c>
      <c r="E324" s="151" t="s">
        <v>855</v>
      </c>
      <c r="F324" s="151" t="s">
        <v>856</v>
      </c>
      <c r="G324" s="152" t="s">
        <v>857</v>
      </c>
      <c r="H324" s="153">
        <v>2000</v>
      </c>
      <c r="I324" s="153">
        <v>500</v>
      </c>
      <c r="J324" s="154" t="s">
        <v>1838</v>
      </c>
      <c r="K324" s="155">
        <f>+I324*4</f>
        <v>2000</v>
      </c>
      <c r="L324" s="155">
        <f>+I324*5</f>
        <v>2500</v>
      </c>
      <c r="M324" s="154">
        <f t="shared" si="28"/>
        <v>6.1</v>
      </c>
      <c r="N324" s="154">
        <f t="shared" si="29"/>
        <v>1</v>
      </c>
      <c r="O324" s="153">
        <v>3041</v>
      </c>
      <c r="P324" s="98" t="str">
        <f t="shared" si="30"/>
        <v>over</v>
      </c>
      <c r="Q324" s="153">
        <v>1</v>
      </c>
      <c r="R324" s="153"/>
      <c r="S324" s="153"/>
      <c r="T324" s="67"/>
      <c r="U324" s="68"/>
    </row>
    <row r="325" spans="1:21" s="24" customFormat="1" ht="27.75" customHeight="1" x14ac:dyDescent="0.35">
      <c r="A325" s="147" t="s">
        <v>795</v>
      </c>
      <c r="B325" s="149" t="s">
        <v>2562</v>
      </c>
      <c r="C325" s="150" t="s">
        <v>22</v>
      </c>
      <c r="D325" s="149" t="s">
        <v>2090</v>
      </c>
      <c r="E325" s="151" t="s">
        <v>2091</v>
      </c>
      <c r="F325" s="151" t="s">
        <v>2092</v>
      </c>
      <c r="G325" s="152" t="s">
        <v>2093</v>
      </c>
      <c r="H325" s="153"/>
      <c r="I325" s="153"/>
      <c r="J325" s="154"/>
      <c r="K325" s="155"/>
      <c r="L325" s="155"/>
      <c r="M325" s="154" t="e">
        <f t="shared" si="28"/>
        <v>#DIV/0!</v>
      </c>
      <c r="N325" s="154" t="e">
        <f t="shared" si="29"/>
        <v>#DIV/0!</v>
      </c>
      <c r="O325" s="153">
        <v>0</v>
      </c>
      <c r="P325" s="98" t="str">
        <f t="shared" si="30"/>
        <v>over</v>
      </c>
      <c r="Q325" s="153"/>
      <c r="R325" s="153"/>
      <c r="S325" s="153"/>
      <c r="T325" s="67"/>
      <c r="U325" s="68"/>
    </row>
    <row r="326" spans="1:21" s="24" customFormat="1" ht="27.75" customHeight="1" x14ac:dyDescent="0.35">
      <c r="A326" s="147" t="s">
        <v>795</v>
      </c>
      <c r="B326" s="149" t="s">
        <v>2562</v>
      </c>
      <c r="C326" s="150" t="s">
        <v>2731</v>
      </c>
      <c r="D326" s="149" t="s">
        <v>2949</v>
      </c>
      <c r="E326" s="151" t="s">
        <v>2950</v>
      </c>
      <c r="F326" s="151" t="s">
        <v>2951</v>
      </c>
      <c r="G326" s="152" t="s">
        <v>2952</v>
      </c>
      <c r="H326" s="153">
        <v>8500</v>
      </c>
      <c r="I326" s="153">
        <v>400</v>
      </c>
      <c r="J326" s="154" t="s">
        <v>1838</v>
      </c>
      <c r="K326" s="155">
        <f>+I326*4</f>
        <v>1600</v>
      </c>
      <c r="L326" s="155">
        <f>+I326*5</f>
        <v>2000</v>
      </c>
      <c r="M326" s="154">
        <f t="shared" si="28"/>
        <v>0</v>
      </c>
      <c r="N326" s="154">
        <f t="shared" si="29"/>
        <v>0</v>
      </c>
      <c r="O326" s="153">
        <v>0</v>
      </c>
      <c r="P326" s="98" t="str">
        <f t="shared" si="30"/>
        <v>kritis</v>
      </c>
      <c r="Q326" s="153">
        <v>1</v>
      </c>
      <c r="R326" s="153"/>
      <c r="S326" s="153"/>
      <c r="T326" s="67"/>
      <c r="U326" s="68"/>
    </row>
    <row r="327" spans="1:21" s="24" customFormat="1" ht="27.75" customHeight="1" x14ac:dyDescent="0.35">
      <c r="A327" s="147" t="s">
        <v>795</v>
      </c>
      <c r="B327" s="149" t="s">
        <v>810</v>
      </c>
      <c r="C327" s="150" t="s">
        <v>12</v>
      </c>
      <c r="D327" s="149" t="s">
        <v>2094</v>
      </c>
      <c r="E327" s="151">
        <v>0</v>
      </c>
      <c r="F327" s="151" t="s">
        <v>2095</v>
      </c>
      <c r="G327" s="152" t="s">
        <v>2096</v>
      </c>
      <c r="H327" s="153"/>
      <c r="I327" s="153"/>
      <c r="J327" s="154"/>
      <c r="K327" s="155"/>
      <c r="L327" s="155"/>
      <c r="M327" s="154" t="e">
        <f t="shared" si="28"/>
        <v>#DIV/0!</v>
      </c>
      <c r="N327" s="154" t="e">
        <f t="shared" si="29"/>
        <v>#DIV/0!</v>
      </c>
      <c r="O327" s="153">
        <v>0</v>
      </c>
      <c r="P327" s="98" t="str">
        <f t="shared" si="30"/>
        <v>over</v>
      </c>
      <c r="Q327" s="153"/>
      <c r="R327" s="153"/>
      <c r="S327" s="153"/>
      <c r="T327" s="67"/>
      <c r="U327" s="68"/>
    </row>
    <row r="328" spans="1:21" s="24" customFormat="1" ht="27.75" customHeight="1" x14ac:dyDescent="0.35">
      <c r="A328" s="147" t="s">
        <v>795</v>
      </c>
      <c r="B328" s="149" t="s">
        <v>810</v>
      </c>
      <c r="C328" s="150" t="s">
        <v>12</v>
      </c>
      <c r="D328" s="149" t="s">
        <v>2097</v>
      </c>
      <c r="E328" s="151">
        <v>0</v>
      </c>
      <c r="F328" s="151" t="s">
        <v>2098</v>
      </c>
      <c r="G328" s="152" t="s">
        <v>2099</v>
      </c>
      <c r="H328" s="153"/>
      <c r="I328" s="153"/>
      <c r="J328" s="154"/>
      <c r="K328" s="155"/>
      <c r="L328" s="155"/>
      <c r="M328" s="154" t="e">
        <f t="shared" si="28"/>
        <v>#DIV/0!</v>
      </c>
      <c r="N328" s="154" t="e">
        <f t="shared" si="29"/>
        <v>#DIV/0!</v>
      </c>
      <c r="O328" s="153">
        <v>0</v>
      </c>
      <c r="P328" s="98" t="str">
        <f t="shared" si="30"/>
        <v>over</v>
      </c>
      <c r="Q328" s="153"/>
      <c r="R328" s="153"/>
      <c r="S328" s="153"/>
      <c r="T328" s="67"/>
      <c r="U328" s="68"/>
    </row>
    <row r="329" spans="1:21" s="24" customFormat="1" ht="27.75" customHeight="1" x14ac:dyDescent="0.35">
      <c r="A329" s="147" t="s">
        <v>795</v>
      </c>
      <c r="B329" s="149" t="s">
        <v>810</v>
      </c>
      <c r="C329" s="150" t="s">
        <v>61</v>
      </c>
      <c r="D329" s="149" t="s">
        <v>858</v>
      </c>
      <c r="E329" s="151" t="s">
        <v>859</v>
      </c>
      <c r="F329" s="151" t="s">
        <v>860</v>
      </c>
      <c r="G329" s="152" t="s">
        <v>861</v>
      </c>
      <c r="H329" s="153">
        <v>400</v>
      </c>
      <c r="I329" s="153">
        <v>200</v>
      </c>
      <c r="J329" s="154" t="s">
        <v>1838</v>
      </c>
      <c r="K329" s="155">
        <f>+I329*4</f>
        <v>800</v>
      </c>
      <c r="L329" s="155">
        <f>+I329*5</f>
        <v>1000</v>
      </c>
      <c r="M329" s="154">
        <f t="shared" si="28"/>
        <v>0.9</v>
      </c>
      <c r="N329" s="154">
        <f t="shared" si="29"/>
        <v>0</v>
      </c>
      <c r="O329" s="153">
        <v>164</v>
      </c>
      <c r="P329" s="98" t="str">
        <f t="shared" si="30"/>
        <v>kritis</v>
      </c>
      <c r="Q329" s="153">
        <v>1</v>
      </c>
      <c r="R329" s="153"/>
      <c r="S329" s="153"/>
      <c r="T329" s="67"/>
      <c r="U329" s="68"/>
    </row>
    <row r="330" spans="1:21" s="24" customFormat="1" ht="27.75" customHeight="1" x14ac:dyDescent="0.35">
      <c r="A330" s="147" t="s">
        <v>795</v>
      </c>
      <c r="B330" s="149" t="s">
        <v>810</v>
      </c>
      <c r="C330" s="150" t="s">
        <v>116</v>
      </c>
      <c r="D330" s="149" t="s">
        <v>862</v>
      </c>
      <c r="E330" s="151" t="s">
        <v>863</v>
      </c>
      <c r="F330" s="151" t="s">
        <v>864</v>
      </c>
      <c r="G330" s="152" t="s">
        <v>865</v>
      </c>
      <c r="H330" s="153">
        <v>2500</v>
      </c>
      <c r="I330" s="153">
        <v>500</v>
      </c>
      <c r="J330" s="154" t="s">
        <v>1838</v>
      </c>
      <c r="K330" s="155">
        <f>+I330*2</f>
        <v>1000</v>
      </c>
      <c r="L330" s="155">
        <f>+I330*3</f>
        <v>1500</v>
      </c>
      <c r="M330" s="154">
        <f t="shared" si="28"/>
        <v>3.3</v>
      </c>
      <c r="N330" s="154">
        <f t="shared" si="29"/>
        <v>0</v>
      </c>
      <c r="O330" s="153">
        <v>1650</v>
      </c>
      <c r="P330" s="98" t="str">
        <f t="shared" si="30"/>
        <v>over</v>
      </c>
      <c r="Q330" s="153">
        <v>1</v>
      </c>
      <c r="R330" s="153"/>
      <c r="S330" s="153"/>
      <c r="T330" s="67"/>
      <c r="U330" s="68"/>
    </row>
    <row r="331" spans="1:21" s="24" customFormat="1" ht="27.75" customHeight="1" x14ac:dyDescent="0.35">
      <c r="A331" s="147" t="s">
        <v>795</v>
      </c>
      <c r="B331" s="149" t="s">
        <v>810</v>
      </c>
      <c r="C331" s="150" t="s">
        <v>61</v>
      </c>
      <c r="D331" s="149" t="s">
        <v>866</v>
      </c>
      <c r="E331" s="151" t="s">
        <v>867</v>
      </c>
      <c r="F331" s="151" t="s">
        <v>868</v>
      </c>
      <c r="G331" s="152" t="s">
        <v>869</v>
      </c>
      <c r="H331" s="153">
        <v>9500</v>
      </c>
      <c r="I331" s="153">
        <v>500</v>
      </c>
      <c r="J331" s="154" t="s">
        <v>1838</v>
      </c>
      <c r="K331" s="155">
        <f t="shared" ref="K331:K337" si="31">+I331*4</f>
        <v>2000</v>
      </c>
      <c r="L331" s="155">
        <f t="shared" ref="L331:L337" si="32">+I331*5</f>
        <v>2500</v>
      </c>
      <c r="M331" s="154">
        <f t="shared" ref="M331:M394" si="33">+ROUNDUP(O331/I331,1)</f>
        <v>6.3</v>
      </c>
      <c r="N331" s="154">
        <f t="shared" ref="N331:N394" si="34">IF(AND(J331="FAST",M331&gt;=2),1,IF(AND(J331="MEDIUM",M331&gt;=3),1,IF(AND(J331="SLOW",M331&gt;=5),1,0)))</f>
        <v>1</v>
      </c>
      <c r="O331" s="153">
        <v>3146</v>
      </c>
      <c r="P331" s="98" t="str">
        <f t="shared" ref="P331:P394" si="35">IF(O331&lt;K331,"kritis",IF(O331&lt;L331,"aman","over"))</f>
        <v>over</v>
      </c>
      <c r="Q331" s="153">
        <v>1</v>
      </c>
      <c r="R331" s="153"/>
      <c r="S331" s="153"/>
      <c r="T331" s="67"/>
      <c r="U331" s="68"/>
    </row>
    <row r="332" spans="1:21" s="24" customFormat="1" ht="27.75" customHeight="1" x14ac:dyDescent="0.35">
      <c r="A332" s="147" t="s">
        <v>795</v>
      </c>
      <c r="B332" s="149" t="s">
        <v>810</v>
      </c>
      <c r="C332" s="150" t="s">
        <v>61</v>
      </c>
      <c r="D332" s="149" t="s">
        <v>870</v>
      </c>
      <c r="E332" s="151">
        <v>0</v>
      </c>
      <c r="F332" s="151" t="s">
        <v>871</v>
      </c>
      <c r="G332" s="152" t="s">
        <v>872</v>
      </c>
      <c r="H332" s="153">
        <v>7000</v>
      </c>
      <c r="I332" s="153">
        <v>500</v>
      </c>
      <c r="J332" s="154" t="s">
        <v>1838</v>
      </c>
      <c r="K332" s="155">
        <f t="shared" si="31"/>
        <v>2000</v>
      </c>
      <c r="L332" s="155">
        <f t="shared" si="32"/>
        <v>2500</v>
      </c>
      <c r="M332" s="154">
        <f t="shared" si="33"/>
        <v>10.199999999999999</v>
      </c>
      <c r="N332" s="154">
        <f t="shared" si="34"/>
        <v>1</v>
      </c>
      <c r="O332" s="153">
        <v>5070</v>
      </c>
      <c r="P332" s="98" t="str">
        <f t="shared" si="35"/>
        <v>over</v>
      </c>
      <c r="Q332" s="153">
        <v>1</v>
      </c>
      <c r="R332" s="153"/>
      <c r="S332" s="153"/>
      <c r="T332" s="67"/>
      <c r="U332" s="68"/>
    </row>
    <row r="333" spans="1:21" s="24" customFormat="1" ht="27.75" customHeight="1" x14ac:dyDescent="0.35">
      <c r="A333" s="147" t="s">
        <v>795</v>
      </c>
      <c r="B333" s="149" t="s">
        <v>810</v>
      </c>
      <c r="C333" s="150" t="s">
        <v>61</v>
      </c>
      <c r="D333" s="149" t="s">
        <v>873</v>
      </c>
      <c r="E333" s="151" t="s">
        <v>874</v>
      </c>
      <c r="F333" s="151" t="s">
        <v>875</v>
      </c>
      <c r="G333" s="152" t="s">
        <v>876</v>
      </c>
      <c r="H333" s="153">
        <v>6500</v>
      </c>
      <c r="I333" s="153">
        <v>500</v>
      </c>
      <c r="J333" s="154" t="s">
        <v>1838</v>
      </c>
      <c r="K333" s="155">
        <f t="shared" si="31"/>
        <v>2000</v>
      </c>
      <c r="L333" s="155">
        <f t="shared" si="32"/>
        <v>2500</v>
      </c>
      <c r="M333" s="154">
        <f t="shared" si="33"/>
        <v>2.6</v>
      </c>
      <c r="N333" s="154">
        <f t="shared" si="34"/>
        <v>0</v>
      </c>
      <c r="O333" s="153">
        <v>1300</v>
      </c>
      <c r="P333" s="98" t="str">
        <f t="shared" si="35"/>
        <v>kritis</v>
      </c>
      <c r="Q333" s="153">
        <v>1</v>
      </c>
      <c r="R333" s="153"/>
      <c r="S333" s="153"/>
      <c r="T333" s="67"/>
      <c r="U333" s="68"/>
    </row>
    <row r="334" spans="1:21" s="24" customFormat="1" ht="27.75" customHeight="1" x14ac:dyDescent="0.35">
      <c r="A334" s="147" t="s">
        <v>795</v>
      </c>
      <c r="B334" s="149" t="s">
        <v>810</v>
      </c>
      <c r="C334" s="150" t="s">
        <v>61</v>
      </c>
      <c r="D334" s="149" t="s">
        <v>877</v>
      </c>
      <c r="E334" s="151" t="s">
        <v>878</v>
      </c>
      <c r="F334" s="151" t="s">
        <v>879</v>
      </c>
      <c r="G334" s="152" t="s">
        <v>880</v>
      </c>
      <c r="H334" s="153">
        <v>6500</v>
      </c>
      <c r="I334" s="153">
        <v>500</v>
      </c>
      <c r="J334" s="154" t="s">
        <v>1838</v>
      </c>
      <c r="K334" s="155">
        <f t="shared" si="31"/>
        <v>2000</v>
      </c>
      <c r="L334" s="155">
        <f t="shared" si="32"/>
        <v>2500</v>
      </c>
      <c r="M334" s="154">
        <f t="shared" si="33"/>
        <v>1.2000000000000002</v>
      </c>
      <c r="N334" s="154">
        <f t="shared" si="34"/>
        <v>0</v>
      </c>
      <c r="O334" s="153">
        <v>554</v>
      </c>
      <c r="P334" s="98" t="str">
        <f t="shared" si="35"/>
        <v>kritis</v>
      </c>
      <c r="Q334" s="153">
        <v>1</v>
      </c>
      <c r="R334" s="153"/>
      <c r="S334" s="153"/>
      <c r="T334" s="67"/>
      <c r="U334" s="68"/>
    </row>
    <row r="335" spans="1:21" s="24" customFormat="1" ht="27.75" customHeight="1" x14ac:dyDescent="0.35">
      <c r="A335" s="147" t="s">
        <v>795</v>
      </c>
      <c r="B335" s="149" t="s">
        <v>810</v>
      </c>
      <c r="C335" s="150" t="s">
        <v>61</v>
      </c>
      <c r="D335" s="149" t="s">
        <v>881</v>
      </c>
      <c r="E335" s="151" t="s">
        <v>882</v>
      </c>
      <c r="F335" s="151" t="s">
        <v>883</v>
      </c>
      <c r="G335" s="152" t="s">
        <v>884</v>
      </c>
      <c r="H335" s="153">
        <v>6500</v>
      </c>
      <c r="I335" s="153">
        <v>500</v>
      </c>
      <c r="J335" s="154" t="s">
        <v>1838</v>
      </c>
      <c r="K335" s="155">
        <f t="shared" si="31"/>
        <v>2000</v>
      </c>
      <c r="L335" s="155">
        <f t="shared" si="32"/>
        <v>2500</v>
      </c>
      <c r="M335" s="154">
        <f t="shared" si="33"/>
        <v>9.4</v>
      </c>
      <c r="N335" s="154">
        <f t="shared" si="34"/>
        <v>1</v>
      </c>
      <c r="O335" s="153">
        <v>4654</v>
      </c>
      <c r="P335" s="98" t="str">
        <f t="shared" si="35"/>
        <v>over</v>
      </c>
      <c r="Q335" s="153">
        <v>1</v>
      </c>
      <c r="R335" s="153"/>
      <c r="S335" s="153"/>
      <c r="T335" s="67"/>
      <c r="U335" s="68"/>
    </row>
    <row r="336" spans="1:21" s="24" customFormat="1" ht="27.75" customHeight="1" x14ac:dyDescent="0.35">
      <c r="A336" s="147" t="s">
        <v>795</v>
      </c>
      <c r="B336" s="149" t="s">
        <v>810</v>
      </c>
      <c r="C336" s="150" t="s">
        <v>61</v>
      </c>
      <c r="D336" s="149" t="s">
        <v>885</v>
      </c>
      <c r="E336" s="151" t="s">
        <v>886</v>
      </c>
      <c r="F336" s="151" t="s">
        <v>887</v>
      </c>
      <c r="G336" s="152" t="s">
        <v>888</v>
      </c>
      <c r="H336" s="153">
        <v>7000</v>
      </c>
      <c r="I336" s="153">
        <v>500</v>
      </c>
      <c r="J336" s="154" t="s">
        <v>1838</v>
      </c>
      <c r="K336" s="155">
        <f t="shared" si="31"/>
        <v>2000</v>
      </c>
      <c r="L336" s="155">
        <f t="shared" si="32"/>
        <v>2500</v>
      </c>
      <c r="M336" s="154">
        <f t="shared" si="33"/>
        <v>5.3999999999999995</v>
      </c>
      <c r="N336" s="154">
        <f t="shared" si="34"/>
        <v>1</v>
      </c>
      <c r="O336" s="153">
        <v>2682</v>
      </c>
      <c r="P336" s="98" t="str">
        <f t="shared" si="35"/>
        <v>over</v>
      </c>
      <c r="Q336" s="153">
        <v>1</v>
      </c>
      <c r="R336" s="153"/>
      <c r="S336" s="153"/>
      <c r="T336" s="67"/>
      <c r="U336" s="68"/>
    </row>
    <row r="337" spans="1:21" s="24" customFormat="1" ht="27.75" customHeight="1" x14ac:dyDescent="0.35">
      <c r="A337" s="147" t="s">
        <v>795</v>
      </c>
      <c r="B337" s="149" t="s">
        <v>810</v>
      </c>
      <c r="C337" s="150" t="s">
        <v>129</v>
      </c>
      <c r="D337" s="149" t="s">
        <v>889</v>
      </c>
      <c r="E337" s="151" t="s">
        <v>890</v>
      </c>
      <c r="F337" s="151" t="s">
        <v>891</v>
      </c>
      <c r="G337" s="152" t="s">
        <v>892</v>
      </c>
      <c r="H337" s="153">
        <v>9000</v>
      </c>
      <c r="I337" s="153">
        <v>1000</v>
      </c>
      <c r="J337" s="154" t="s">
        <v>1838</v>
      </c>
      <c r="K337" s="155">
        <f t="shared" si="31"/>
        <v>4000</v>
      </c>
      <c r="L337" s="155">
        <f t="shared" si="32"/>
        <v>5000</v>
      </c>
      <c r="M337" s="154">
        <f t="shared" si="33"/>
        <v>4.5999999999999996</v>
      </c>
      <c r="N337" s="154">
        <f t="shared" si="34"/>
        <v>0</v>
      </c>
      <c r="O337" s="153">
        <v>4530</v>
      </c>
      <c r="P337" s="98" t="str">
        <f t="shared" si="35"/>
        <v>aman</v>
      </c>
      <c r="Q337" s="153">
        <v>1</v>
      </c>
      <c r="R337" s="153"/>
      <c r="S337" s="153"/>
      <c r="T337" s="67"/>
      <c r="U337" s="68"/>
    </row>
    <row r="338" spans="1:21" s="24" customFormat="1" ht="27.75" customHeight="1" x14ac:dyDescent="0.35">
      <c r="A338" s="147" t="s">
        <v>795</v>
      </c>
      <c r="B338" s="149" t="s">
        <v>810</v>
      </c>
      <c r="C338" s="150" t="s">
        <v>116</v>
      </c>
      <c r="D338" s="149" t="s">
        <v>893</v>
      </c>
      <c r="E338" s="151" t="s">
        <v>894</v>
      </c>
      <c r="F338" s="151" t="s">
        <v>895</v>
      </c>
      <c r="G338" s="152" t="s">
        <v>896</v>
      </c>
      <c r="H338" s="153">
        <v>2000</v>
      </c>
      <c r="I338" s="153">
        <v>400</v>
      </c>
      <c r="J338" s="154" t="s">
        <v>1838</v>
      </c>
      <c r="K338" s="155">
        <f>+I338*2</f>
        <v>800</v>
      </c>
      <c r="L338" s="155">
        <f>+I338*3</f>
        <v>1200</v>
      </c>
      <c r="M338" s="154">
        <f t="shared" si="33"/>
        <v>2.9</v>
      </c>
      <c r="N338" s="154">
        <f t="shared" si="34"/>
        <v>0</v>
      </c>
      <c r="O338" s="153">
        <v>1150</v>
      </c>
      <c r="P338" s="98" t="str">
        <f t="shared" si="35"/>
        <v>aman</v>
      </c>
      <c r="Q338" s="153">
        <v>1</v>
      </c>
      <c r="R338" s="153"/>
      <c r="S338" s="153"/>
      <c r="T338" s="67"/>
      <c r="U338" s="68"/>
    </row>
    <row r="339" spans="1:21" s="24" customFormat="1" ht="27.75" customHeight="1" x14ac:dyDescent="0.35">
      <c r="A339" s="147" t="s">
        <v>795</v>
      </c>
      <c r="B339" s="149" t="s">
        <v>810</v>
      </c>
      <c r="C339" s="150" t="s">
        <v>61</v>
      </c>
      <c r="D339" s="149" t="s">
        <v>2100</v>
      </c>
      <c r="E339" s="151" t="s">
        <v>2101</v>
      </c>
      <c r="F339" s="151" t="s">
        <v>2102</v>
      </c>
      <c r="G339" s="152" t="s">
        <v>2103</v>
      </c>
      <c r="H339" s="153">
        <v>1500</v>
      </c>
      <c r="I339" s="153">
        <v>500</v>
      </c>
      <c r="J339" s="154" t="s">
        <v>1838</v>
      </c>
      <c r="K339" s="155">
        <f t="shared" ref="K339:K344" si="36">+I339*4</f>
        <v>2000</v>
      </c>
      <c r="L339" s="155">
        <f t="shared" ref="L339:L344" si="37">+I339*5</f>
        <v>2500</v>
      </c>
      <c r="M339" s="154">
        <f t="shared" si="33"/>
        <v>1.2</v>
      </c>
      <c r="N339" s="154">
        <f t="shared" si="34"/>
        <v>0</v>
      </c>
      <c r="O339" s="153">
        <v>600</v>
      </c>
      <c r="P339" s="98" t="str">
        <f t="shared" si="35"/>
        <v>kritis</v>
      </c>
      <c r="Q339" s="153">
        <v>1</v>
      </c>
      <c r="R339" s="153"/>
      <c r="S339" s="153"/>
      <c r="T339" s="67"/>
      <c r="U339" s="68"/>
    </row>
    <row r="340" spans="1:21" s="24" customFormat="1" ht="27.75" customHeight="1" x14ac:dyDescent="0.35">
      <c r="A340" s="147" t="s">
        <v>795</v>
      </c>
      <c r="B340" s="149" t="s">
        <v>810</v>
      </c>
      <c r="C340" s="150" t="s">
        <v>61</v>
      </c>
      <c r="D340" s="149" t="s">
        <v>2104</v>
      </c>
      <c r="E340" s="151" t="s">
        <v>2105</v>
      </c>
      <c r="F340" s="151" t="s">
        <v>2106</v>
      </c>
      <c r="G340" s="152" t="s">
        <v>2107</v>
      </c>
      <c r="H340" s="153">
        <v>1500</v>
      </c>
      <c r="I340" s="153">
        <v>300</v>
      </c>
      <c r="J340" s="154" t="s">
        <v>1838</v>
      </c>
      <c r="K340" s="155">
        <f t="shared" si="36"/>
        <v>1200</v>
      </c>
      <c r="L340" s="155">
        <f t="shared" si="37"/>
        <v>1500</v>
      </c>
      <c r="M340" s="154">
        <f t="shared" si="33"/>
        <v>15.5</v>
      </c>
      <c r="N340" s="154">
        <f t="shared" si="34"/>
        <v>1</v>
      </c>
      <c r="O340" s="153">
        <v>4639</v>
      </c>
      <c r="P340" s="98" t="str">
        <f t="shared" si="35"/>
        <v>over</v>
      </c>
      <c r="Q340" s="153">
        <v>1</v>
      </c>
      <c r="R340" s="153"/>
      <c r="S340" s="153"/>
      <c r="T340" s="67"/>
      <c r="U340" s="68"/>
    </row>
    <row r="341" spans="1:21" s="24" customFormat="1" ht="27.75" customHeight="1" x14ac:dyDescent="0.35">
      <c r="A341" s="147" t="s">
        <v>795</v>
      </c>
      <c r="B341" s="149" t="s">
        <v>810</v>
      </c>
      <c r="C341" s="150" t="s">
        <v>61</v>
      </c>
      <c r="D341" s="149" t="s">
        <v>897</v>
      </c>
      <c r="E341" s="151" t="s">
        <v>898</v>
      </c>
      <c r="F341" s="151" t="s">
        <v>899</v>
      </c>
      <c r="G341" s="152" t="s">
        <v>900</v>
      </c>
      <c r="H341" s="153">
        <v>5000</v>
      </c>
      <c r="I341" s="153">
        <v>500</v>
      </c>
      <c r="J341" s="154" t="s">
        <v>1838</v>
      </c>
      <c r="K341" s="155">
        <f t="shared" si="36"/>
        <v>2000</v>
      </c>
      <c r="L341" s="155">
        <f t="shared" si="37"/>
        <v>2500</v>
      </c>
      <c r="M341" s="154">
        <f t="shared" si="33"/>
        <v>8.7999999999999989</v>
      </c>
      <c r="N341" s="154">
        <f t="shared" si="34"/>
        <v>1</v>
      </c>
      <c r="O341" s="153">
        <v>4354</v>
      </c>
      <c r="P341" s="98" t="str">
        <f t="shared" si="35"/>
        <v>over</v>
      </c>
      <c r="Q341" s="153">
        <v>1</v>
      </c>
      <c r="R341" s="153"/>
      <c r="S341" s="153"/>
      <c r="T341" s="67"/>
      <c r="U341" s="68"/>
    </row>
    <row r="342" spans="1:21" s="24" customFormat="1" ht="27.75" customHeight="1" x14ac:dyDescent="0.35">
      <c r="A342" s="147" t="s">
        <v>795</v>
      </c>
      <c r="B342" s="149" t="s">
        <v>810</v>
      </c>
      <c r="C342" s="150" t="s">
        <v>61</v>
      </c>
      <c r="D342" s="149" t="s">
        <v>901</v>
      </c>
      <c r="E342" s="151" t="s">
        <v>902</v>
      </c>
      <c r="F342" s="151" t="s">
        <v>903</v>
      </c>
      <c r="G342" s="152" t="s">
        <v>2653</v>
      </c>
      <c r="H342" s="153">
        <v>9000</v>
      </c>
      <c r="I342" s="153">
        <v>1000</v>
      </c>
      <c r="J342" s="154" t="s">
        <v>1838</v>
      </c>
      <c r="K342" s="155">
        <f t="shared" si="36"/>
        <v>4000</v>
      </c>
      <c r="L342" s="155">
        <f t="shared" si="37"/>
        <v>5000</v>
      </c>
      <c r="M342" s="154">
        <f t="shared" si="33"/>
        <v>5.3</v>
      </c>
      <c r="N342" s="154">
        <f t="shared" si="34"/>
        <v>1</v>
      </c>
      <c r="O342" s="153">
        <v>5239</v>
      </c>
      <c r="P342" s="98" t="str">
        <f t="shared" si="35"/>
        <v>over</v>
      </c>
      <c r="Q342" s="153">
        <v>1</v>
      </c>
      <c r="R342" s="153"/>
      <c r="S342" s="153"/>
      <c r="T342" s="67"/>
      <c r="U342" s="68"/>
    </row>
    <row r="343" spans="1:21" s="24" customFormat="1" ht="27.75" customHeight="1" x14ac:dyDescent="0.35">
      <c r="A343" s="147" t="s">
        <v>795</v>
      </c>
      <c r="B343" s="149" t="s">
        <v>810</v>
      </c>
      <c r="C343" s="150" t="s">
        <v>31</v>
      </c>
      <c r="D343" s="149" t="s">
        <v>904</v>
      </c>
      <c r="E343" s="151">
        <v>0</v>
      </c>
      <c r="F343" s="151" t="s">
        <v>905</v>
      </c>
      <c r="G343" s="152" t="s">
        <v>906</v>
      </c>
      <c r="H343" s="153">
        <v>6000</v>
      </c>
      <c r="I343" s="153">
        <v>1000</v>
      </c>
      <c r="J343" s="154" t="s">
        <v>1838</v>
      </c>
      <c r="K343" s="155">
        <f t="shared" si="36"/>
        <v>4000</v>
      </c>
      <c r="L343" s="155">
        <f t="shared" si="37"/>
        <v>5000</v>
      </c>
      <c r="M343" s="154">
        <f t="shared" si="33"/>
        <v>0.4</v>
      </c>
      <c r="N343" s="154">
        <f t="shared" si="34"/>
        <v>0</v>
      </c>
      <c r="O343" s="153">
        <v>330</v>
      </c>
      <c r="P343" s="98" t="str">
        <f t="shared" si="35"/>
        <v>kritis</v>
      </c>
      <c r="Q343" s="153">
        <v>1</v>
      </c>
      <c r="R343" s="153"/>
      <c r="S343" s="153"/>
      <c r="T343" s="67"/>
      <c r="U343" s="68"/>
    </row>
    <row r="344" spans="1:21" s="24" customFormat="1" ht="27.75" customHeight="1" x14ac:dyDescent="0.35">
      <c r="A344" s="147" t="s">
        <v>795</v>
      </c>
      <c r="B344" s="149" t="s">
        <v>810</v>
      </c>
      <c r="C344" s="150" t="s">
        <v>61</v>
      </c>
      <c r="D344" s="149" t="s">
        <v>907</v>
      </c>
      <c r="E344" s="151" t="s">
        <v>908</v>
      </c>
      <c r="F344" s="151" t="s">
        <v>909</v>
      </c>
      <c r="G344" s="152" t="s">
        <v>910</v>
      </c>
      <c r="H344" s="153">
        <v>2400</v>
      </c>
      <c r="I344" s="153">
        <v>500</v>
      </c>
      <c r="J344" s="154" t="s">
        <v>1838</v>
      </c>
      <c r="K344" s="155">
        <f t="shared" si="36"/>
        <v>2000</v>
      </c>
      <c r="L344" s="155">
        <f t="shared" si="37"/>
        <v>2500</v>
      </c>
      <c r="M344" s="154">
        <f t="shared" si="33"/>
        <v>6.1999999999999993</v>
      </c>
      <c r="N344" s="154">
        <f t="shared" si="34"/>
        <v>1</v>
      </c>
      <c r="O344" s="153">
        <v>3099</v>
      </c>
      <c r="P344" s="98" t="str">
        <f t="shared" si="35"/>
        <v>over</v>
      </c>
      <c r="Q344" s="153">
        <v>1</v>
      </c>
      <c r="R344" s="153"/>
      <c r="S344" s="153"/>
      <c r="T344" s="67"/>
      <c r="U344" s="68"/>
    </row>
    <row r="345" spans="1:21" s="24" customFormat="1" ht="27.75" customHeight="1" x14ac:dyDescent="0.35">
      <c r="A345" s="147" t="s">
        <v>795</v>
      </c>
      <c r="B345" s="149" t="s">
        <v>810</v>
      </c>
      <c r="C345" s="150" t="s">
        <v>92</v>
      </c>
      <c r="D345" s="149" t="s">
        <v>911</v>
      </c>
      <c r="E345" s="151">
        <v>0</v>
      </c>
      <c r="F345" s="151" t="s">
        <v>912</v>
      </c>
      <c r="G345" s="152" t="s">
        <v>913</v>
      </c>
      <c r="H345" s="153">
        <v>14000</v>
      </c>
      <c r="I345" s="153">
        <v>1000</v>
      </c>
      <c r="J345" s="154" t="s">
        <v>1845</v>
      </c>
      <c r="K345" s="155">
        <f>+I345*3</f>
        <v>3000</v>
      </c>
      <c r="L345" s="155">
        <f>+I345*4</f>
        <v>4000</v>
      </c>
      <c r="M345" s="154">
        <f t="shared" si="33"/>
        <v>7.5</v>
      </c>
      <c r="N345" s="154">
        <f t="shared" si="34"/>
        <v>1</v>
      </c>
      <c r="O345" s="153">
        <v>7430</v>
      </c>
      <c r="P345" s="98" t="str">
        <f t="shared" si="35"/>
        <v>over</v>
      </c>
      <c r="Q345" s="153">
        <v>1</v>
      </c>
      <c r="R345" s="153"/>
      <c r="S345" s="153"/>
      <c r="T345" s="67"/>
      <c r="U345" s="68"/>
    </row>
    <row r="346" spans="1:21" s="24" customFormat="1" ht="27.75" customHeight="1" x14ac:dyDescent="0.35">
      <c r="A346" s="147" t="s">
        <v>795</v>
      </c>
      <c r="B346" s="149" t="s">
        <v>810</v>
      </c>
      <c r="C346" s="150" t="s">
        <v>92</v>
      </c>
      <c r="D346" s="149" t="s">
        <v>914</v>
      </c>
      <c r="E346" s="151" t="s">
        <v>915</v>
      </c>
      <c r="F346" s="151" t="s">
        <v>916</v>
      </c>
      <c r="G346" s="152" t="s">
        <v>917</v>
      </c>
      <c r="H346" s="153">
        <v>14000</v>
      </c>
      <c r="I346" s="153">
        <v>1000</v>
      </c>
      <c r="J346" s="154" t="s">
        <v>1845</v>
      </c>
      <c r="K346" s="155">
        <f>+I346*3</f>
        <v>3000</v>
      </c>
      <c r="L346" s="155">
        <f>+I346*4</f>
        <v>4000</v>
      </c>
      <c r="M346" s="154">
        <f t="shared" si="33"/>
        <v>6.6999999999999993</v>
      </c>
      <c r="N346" s="154">
        <f t="shared" si="34"/>
        <v>1</v>
      </c>
      <c r="O346" s="153">
        <v>6662</v>
      </c>
      <c r="P346" s="98" t="str">
        <f t="shared" si="35"/>
        <v>over</v>
      </c>
      <c r="Q346" s="153">
        <v>1</v>
      </c>
      <c r="R346" s="153"/>
      <c r="S346" s="153"/>
      <c r="T346" s="67"/>
      <c r="U346" s="68"/>
    </row>
    <row r="347" spans="1:21" s="24" customFormat="1" ht="27.75" customHeight="1" x14ac:dyDescent="0.35">
      <c r="A347" s="147" t="s">
        <v>795</v>
      </c>
      <c r="B347" s="149" t="s">
        <v>810</v>
      </c>
      <c r="C347" s="150" t="s">
        <v>61</v>
      </c>
      <c r="D347" s="149" t="s">
        <v>918</v>
      </c>
      <c r="E347" s="151" t="s">
        <v>919</v>
      </c>
      <c r="F347" s="151" t="s">
        <v>920</v>
      </c>
      <c r="G347" s="152" t="s">
        <v>921</v>
      </c>
      <c r="H347" s="153">
        <v>14000</v>
      </c>
      <c r="I347" s="153">
        <v>1000</v>
      </c>
      <c r="J347" s="154" t="s">
        <v>1845</v>
      </c>
      <c r="K347" s="155">
        <f>+I347*3</f>
        <v>3000</v>
      </c>
      <c r="L347" s="155">
        <f>+I347*4</f>
        <v>4000</v>
      </c>
      <c r="M347" s="154">
        <f t="shared" si="33"/>
        <v>2.3000000000000003</v>
      </c>
      <c r="N347" s="154">
        <f t="shared" si="34"/>
        <v>0</v>
      </c>
      <c r="O347" s="153">
        <v>2287</v>
      </c>
      <c r="P347" s="98" t="str">
        <f t="shared" si="35"/>
        <v>kritis</v>
      </c>
      <c r="Q347" s="153">
        <v>1</v>
      </c>
      <c r="R347" s="153"/>
      <c r="S347" s="153"/>
      <c r="T347" s="67"/>
      <c r="U347" s="68"/>
    </row>
    <row r="348" spans="1:21" s="24" customFormat="1" ht="27.75" customHeight="1" x14ac:dyDescent="0.35">
      <c r="A348" s="147" t="s">
        <v>795</v>
      </c>
      <c r="B348" s="149" t="s">
        <v>810</v>
      </c>
      <c r="C348" s="150" t="s">
        <v>61</v>
      </c>
      <c r="D348" s="149" t="s">
        <v>922</v>
      </c>
      <c r="E348" s="151">
        <v>0</v>
      </c>
      <c r="F348" s="151" t="s">
        <v>923</v>
      </c>
      <c r="G348" s="152" t="s">
        <v>924</v>
      </c>
      <c r="H348" s="153">
        <v>2000</v>
      </c>
      <c r="I348" s="153">
        <v>500</v>
      </c>
      <c r="J348" s="154" t="s">
        <v>1838</v>
      </c>
      <c r="K348" s="155">
        <f t="shared" ref="K348:K355" si="38">+I348*4</f>
        <v>2000</v>
      </c>
      <c r="L348" s="155">
        <f t="shared" ref="L348:L355" si="39">+I348*5</f>
        <v>2500</v>
      </c>
      <c r="M348" s="154">
        <f t="shared" si="33"/>
        <v>2.3000000000000003</v>
      </c>
      <c r="N348" s="154">
        <f t="shared" si="34"/>
        <v>0</v>
      </c>
      <c r="O348" s="153">
        <v>1107</v>
      </c>
      <c r="P348" s="98" t="str">
        <f t="shared" si="35"/>
        <v>kritis</v>
      </c>
      <c r="Q348" s="153">
        <v>1</v>
      </c>
      <c r="R348" s="153"/>
      <c r="S348" s="153"/>
      <c r="T348" s="67"/>
      <c r="U348" s="68"/>
    </row>
    <row r="349" spans="1:21" s="24" customFormat="1" ht="27.75" customHeight="1" x14ac:dyDescent="0.35">
      <c r="A349" s="147" t="s">
        <v>795</v>
      </c>
      <c r="B349" s="149" t="s">
        <v>810</v>
      </c>
      <c r="C349" s="150" t="s">
        <v>61</v>
      </c>
      <c r="D349" s="149" t="s">
        <v>925</v>
      </c>
      <c r="E349" s="151">
        <v>0</v>
      </c>
      <c r="F349" s="151" t="s">
        <v>926</v>
      </c>
      <c r="G349" s="152" t="s">
        <v>927</v>
      </c>
      <c r="H349" s="153">
        <v>7000</v>
      </c>
      <c r="I349" s="153">
        <v>500</v>
      </c>
      <c r="J349" s="154" t="s">
        <v>1838</v>
      </c>
      <c r="K349" s="155">
        <f t="shared" si="38"/>
        <v>2000</v>
      </c>
      <c r="L349" s="155">
        <f t="shared" si="39"/>
        <v>2500</v>
      </c>
      <c r="M349" s="154">
        <f t="shared" si="33"/>
        <v>10.7</v>
      </c>
      <c r="N349" s="154">
        <f t="shared" si="34"/>
        <v>1</v>
      </c>
      <c r="O349" s="153">
        <v>5342</v>
      </c>
      <c r="P349" s="98" t="str">
        <f t="shared" si="35"/>
        <v>over</v>
      </c>
      <c r="Q349" s="153">
        <v>1</v>
      </c>
      <c r="R349" s="153"/>
      <c r="S349" s="153"/>
      <c r="T349" s="67"/>
      <c r="U349" s="68"/>
    </row>
    <row r="350" spans="1:21" s="24" customFormat="1" ht="27.75" customHeight="1" x14ac:dyDescent="0.35">
      <c r="A350" s="147" t="s">
        <v>795</v>
      </c>
      <c r="B350" s="149" t="s">
        <v>810</v>
      </c>
      <c r="C350" s="150" t="s">
        <v>61</v>
      </c>
      <c r="D350" s="149" t="s">
        <v>928</v>
      </c>
      <c r="E350" s="151" t="s">
        <v>929</v>
      </c>
      <c r="F350" s="151" t="s">
        <v>930</v>
      </c>
      <c r="G350" s="152" t="s">
        <v>931</v>
      </c>
      <c r="H350" s="153">
        <v>7000</v>
      </c>
      <c r="I350" s="153">
        <v>500</v>
      </c>
      <c r="J350" s="154" t="s">
        <v>1838</v>
      </c>
      <c r="K350" s="155">
        <f t="shared" si="38"/>
        <v>2000</v>
      </c>
      <c r="L350" s="155">
        <f t="shared" si="39"/>
        <v>2500</v>
      </c>
      <c r="M350" s="154">
        <f t="shared" si="33"/>
        <v>3.6</v>
      </c>
      <c r="N350" s="154">
        <f t="shared" si="34"/>
        <v>0</v>
      </c>
      <c r="O350" s="153">
        <v>1764</v>
      </c>
      <c r="P350" s="98" t="str">
        <f t="shared" si="35"/>
        <v>kritis</v>
      </c>
      <c r="Q350" s="153">
        <v>1</v>
      </c>
      <c r="R350" s="153"/>
      <c r="S350" s="153"/>
      <c r="T350" s="67"/>
      <c r="U350" s="68"/>
    </row>
    <row r="351" spans="1:21" s="24" customFormat="1" ht="27.75" customHeight="1" x14ac:dyDescent="0.35">
      <c r="A351" s="148" t="s">
        <v>795</v>
      </c>
      <c r="B351" s="165" t="s">
        <v>810</v>
      </c>
      <c r="C351" s="165" t="s">
        <v>249</v>
      </c>
      <c r="D351" s="166" t="s">
        <v>3021</v>
      </c>
      <c r="E351" s="166" t="s">
        <v>933</v>
      </c>
      <c r="F351" s="167" t="s">
        <v>934</v>
      </c>
      <c r="G351" s="166" t="s">
        <v>935</v>
      </c>
      <c r="H351" s="153">
        <v>9000</v>
      </c>
      <c r="I351" s="153">
        <v>500</v>
      </c>
      <c r="J351" s="154" t="s">
        <v>1838</v>
      </c>
      <c r="K351" s="155">
        <f t="shared" si="38"/>
        <v>2000</v>
      </c>
      <c r="L351" s="155">
        <f t="shared" si="39"/>
        <v>2500</v>
      </c>
      <c r="M351" s="154">
        <f t="shared" si="33"/>
        <v>0</v>
      </c>
      <c r="N351" s="154">
        <f t="shared" si="34"/>
        <v>0</v>
      </c>
      <c r="O351" s="153">
        <v>0</v>
      </c>
      <c r="P351" s="98" t="str">
        <f t="shared" si="35"/>
        <v>kritis</v>
      </c>
      <c r="Q351" s="153">
        <v>1</v>
      </c>
      <c r="R351" s="153"/>
      <c r="S351" s="168"/>
      <c r="T351" s="67"/>
      <c r="U351" s="68"/>
    </row>
    <row r="352" spans="1:21" s="24" customFormat="1" ht="27.75" customHeight="1" x14ac:dyDescent="0.35">
      <c r="A352" s="147" t="s">
        <v>795</v>
      </c>
      <c r="B352" s="149" t="s">
        <v>810</v>
      </c>
      <c r="C352" s="150" t="s">
        <v>61</v>
      </c>
      <c r="D352" s="149" t="s">
        <v>937</v>
      </c>
      <c r="E352" s="151" t="s">
        <v>938</v>
      </c>
      <c r="F352" s="151" t="s">
        <v>939</v>
      </c>
      <c r="G352" s="152" t="s">
        <v>940</v>
      </c>
      <c r="H352" s="153">
        <v>8500</v>
      </c>
      <c r="I352" s="153">
        <v>1000</v>
      </c>
      <c r="J352" s="154" t="s">
        <v>1838</v>
      </c>
      <c r="K352" s="155">
        <f t="shared" si="38"/>
        <v>4000</v>
      </c>
      <c r="L352" s="155">
        <f t="shared" si="39"/>
        <v>5000</v>
      </c>
      <c r="M352" s="154">
        <f t="shared" si="33"/>
        <v>1.7000000000000002</v>
      </c>
      <c r="N352" s="154">
        <f t="shared" si="34"/>
        <v>0</v>
      </c>
      <c r="O352" s="153">
        <v>1678</v>
      </c>
      <c r="P352" s="98" t="str">
        <f t="shared" si="35"/>
        <v>kritis</v>
      </c>
      <c r="Q352" s="153">
        <v>1</v>
      </c>
      <c r="R352" s="153"/>
      <c r="S352" s="153"/>
      <c r="T352" s="67"/>
      <c r="U352" s="68"/>
    </row>
    <row r="353" spans="1:21" s="24" customFormat="1" ht="27.75" customHeight="1" x14ac:dyDescent="0.35">
      <c r="A353" s="147" t="s">
        <v>795</v>
      </c>
      <c r="B353" s="149" t="s">
        <v>810</v>
      </c>
      <c r="C353" s="150" t="s">
        <v>61</v>
      </c>
      <c r="D353" s="149" t="s">
        <v>941</v>
      </c>
      <c r="E353" s="151" t="s">
        <v>942</v>
      </c>
      <c r="F353" s="151" t="s">
        <v>943</v>
      </c>
      <c r="G353" s="152" t="s">
        <v>944</v>
      </c>
      <c r="H353" s="153">
        <v>8500</v>
      </c>
      <c r="I353" s="153">
        <v>1000</v>
      </c>
      <c r="J353" s="154" t="s">
        <v>1838</v>
      </c>
      <c r="K353" s="155">
        <f t="shared" si="38"/>
        <v>4000</v>
      </c>
      <c r="L353" s="155">
        <f t="shared" si="39"/>
        <v>5000</v>
      </c>
      <c r="M353" s="154">
        <f t="shared" si="33"/>
        <v>4.8999999999999995</v>
      </c>
      <c r="N353" s="154">
        <f t="shared" si="34"/>
        <v>0</v>
      </c>
      <c r="O353" s="153">
        <v>4826</v>
      </c>
      <c r="P353" s="98" t="str">
        <f t="shared" si="35"/>
        <v>aman</v>
      </c>
      <c r="Q353" s="153">
        <v>1</v>
      </c>
      <c r="R353" s="153"/>
      <c r="S353" s="153"/>
      <c r="T353" s="67"/>
      <c r="U353" s="68"/>
    </row>
    <row r="354" spans="1:21" s="24" customFormat="1" ht="27.75" customHeight="1" x14ac:dyDescent="0.35">
      <c r="A354" s="147" t="s">
        <v>795</v>
      </c>
      <c r="B354" s="149" t="s">
        <v>810</v>
      </c>
      <c r="C354" s="150" t="s">
        <v>61</v>
      </c>
      <c r="D354" s="149" t="s">
        <v>945</v>
      </c>
      <c r="E354" s="151" t="s">
        <v>946</v>
      </c>
      <c r="F354" s="151" t="s">
        <v>947</v>
      </c>
      <c r="G354" s="152" t="s">
        <v>948</v>
      </c>
      <c r="H354" s="153">
        <v>8500</v>
      </c>
      <c r="I354" s="153">
        <v>1000</v>
      </c>
      <c r="J354" s="154" t="s">
        <v>1838</v>
      </c>
      <c r="K354" s="155">
        <f t="shared" si="38"/>
        <v>4000</v>
      </c>
      <c r="L354" s="155">
        <f t="shared" si="39"/>
        <v>5000</v>
      </c>
      <c r="M354" s="154">
        <f t="shared" si="33"/>
        <v>0.2</v>
      </c>
      <c r="N354" s="154">
        <f t="shared" si="34"/>
        <v>0</v>
      </c>
      <c r="O354" s="153">
        <v>109</v>
      </c>
      <c r="P354" s="98" t="str">
        <f t="shared" si="35"/>
        <v>kritis</v>
      </c>
      <c r="Q354" s="153">
        <v>1</v>
      </c>
      <c r="R354" s="153"/>
      <c r="S354" s="153"/>
      <c r="T354" s="67"/>
      <c r="U354" s="68"/>
    </row>
    <row r="355" spans="1:21" s="24" customFormat="1" ht="27.75" customHeight="1" x14ac:dyDescent="0.35">
      <c r="A355" s="147" t="s">
        <v>795</v>
      </c>
      <c r="B355" s="149" t="s">
        <v>810</v>
      </c>
      <c r="C355" s="150" t="s">
        <v>61</v>
      </c>
      <c r="D355" s="149" t="s">
        <v>949</v>
      </c>
      <c r="E355" s="151" t="s">
        <v>950</v>
      </c>
      <c r="F355" s="151" t="s">
        <v>951</v>
      </c>
      <c r="G355" s="152" t="s">
        <v>952</v>
      </c>
      <c r="H355" s="153">
        <v>8500</v>
      </c>
      <c r="I355" s="153">
        <v>1000</v>
      </c>
      <c r="J355" s="154" t="s">
        <v>1838</v>
      </c>
      <c r="K355" s="155">
        <f t="shared" si="38"/>
        <v>4000</v>
      </c>
      <c r="L355" s="155">
        <f t="shared" si="39"/>
        <v>5000</v>
      </c>
      <c r="M355" s="154">
        <f t="shared" si="33"/>
        <v>2.8000000000000003</v>
      </c>
      <c r="N355" s="154">
        <f t="shared" si="34"/>
        <v>0</v>
      </c>
      <c r="O355" s="153">
        <v>2780</v>
      </c>
      <c r="P355" s="98" t="str">
        <f t="shared" si="35"/>
        <v>kritis</v>
      </c>
      <c r="Q355" s="153">
        <v>1</v>
      </c>
      <c r="R355" s="153"/>
      <c r="S355" s="153"/>
      <c r="T355" s="67"/>
      <c r="U355" s="68"/>
    </row>
    <row r="356" spans="1:21" s="24" customFormat="1" ht="27.75" customHeight="1" x14ac:dyDescent="0.35">
      <c r="A356" s="147" t="s">
        <v>795</v>
      </c>
      <c r="B356" s="149" t="s">
        <v>810</v>
      </c>
      <c r="C356" s="150" t="s">
        <v>61</v>
      </c>
      <c r="D356" s="149" t="s">
        <v>2108</v>
      </c>
      <c r="E356" s="151" t="s">
        <v>2109</v>
      </c>
      <c r="F356" s="151" t="s">
        <v>2110</v>
      </c>
      <c r="G356" s="152" t="s">
        <v>953</v>
      </c>
      <c r="H356" s="153"/>
      <c r="I356" s="153"/>
      <c r="J356" s="154"/>
      <c r="K356" s="155"/>
      <c r="L356" s="155"/>
      <c r="M356" s="154" t="e">
        <f t="shared" si="33"/>
        <v>#DIV/0!</v>
      </c>
      <c r="N356" s="154" t="e">
        <f t="shared" si="34"/>
        <v>#DIV/0!</v>
      </c>
      <c r="O356" s="153">
        <v>3199</v>
      </c>
      <c r="P356" s="98" t="str">
        <f t="shared" si="35"/>
        <v>over</v>
      </c>
      <c r="Q356" s="153"/>
      <c r="R356" s="153"/>
      <c r="S356" s="153"/>
      <c r="T356" s="67"/>
      <c r="U356" s="68"/>
    </row>
    <row r="357" spans="1:21" s="24" customFormat="1" ht="27.75" customHeight="1" x14ac:dyDescent="0.35">
      <c r="A357" s="147" t="s">
        <v>795</v>
      </c>
      <c r="B357" s="149" t="s">
        <v>810</v>
      </c>
      <c r="C357" s="150" t="s">
        <v>61</v>
      </c>
      <c r="D357" s="149" t="s">
        <v>954</v>
      </c>
      <c r="E357" s="151" t="s">
        <v>955</v>
      </c>
      <c r="F357" s="151" t="s">
        <v>956</v>
      </c>
      <c r="G357" s="152" t="s">
        <v>957</v>
      </c>
      <c r="H357" s="153">
        <v>7000</v>
      </c>
      <c r="I357" s="153">
        <v>1000</v>
      </c>
      <c r="J357" s="154" t="s">
        <v>1838</v>
      </c>
      <c r="K357" s="155">
        <f t="shared" ref="K357:K365" si="40">+I357*4</f>
        <v>4000</v>
      </c>
      <c r="L357" s="155">
        <f t="shared" ref="L357:L365" si="41">+I357*5</f>
        <v>5000</v>
      </c>
      <c r="M357" s="154">
        <f t="shared" si="33"/>
        <v>3.4</v>
      </c>
      <c r="N357" s="154">
        <f t="shared" si="34"/>
        <v>0</v>
      </c>
      <c r="O357" s="153">
        <v>3385</v>
      </c>
      <c r="P357" s="98" t="str">
        <f t="shared" si="35"/>
        <v>kritis</v>
      </c>
      <c r="Q357" s="153">
        <v>1</v>
      </c>
      <c r="R357" s="153"/>
      <c r="S357" s="153"/>
      <c r="T357" s="67"/>
      <c r="U357" s="68"/>
    </row>
    <row r="358" spans="1:21" s="24" customFormat="1" ht="27.75" customHeight="1" x14ac:dyDescent="0.35">
      <c r="A358" s="147" t="s">
        <v>795</v>
      </c>
      <c r="B358" s="149" t="s">
        <v>810</v>
      </c>
      <c r="C358" s="150" t="s">
        <v>129</v>
      </c>
      <c r="D358" s="149" t="s">
        <v>958</v>
      </c>
      <c r="E358" s="151" t="s">
        <v>959</v>
      </c>
      <c r="F358" s="151" t="s">
        <v>960</v>
      </c>
      <c r="G358" s="152" t="s">
        <v>961</v>
      </c>
      <c r="H358" s="153">
        <v>1800</v>
      </c>
      <c r="I358" s="153">
        <v>500</v>
      </c>
      <c r="J358" s="154" t="s">
        <v>1838</v>
      </c>
      <c r="K358" s="155">
        <f t="shared" si="40"/>
        <v>2000</v>
      </c>
      <c r="L358" s="155">
        <f t="shared" si="41"/>
        <v>2500</v>
      </c>
      <c r="M358" s="154">
        <f t="shared" si="33"/>
        <v>7.1</v>
      </c>
      <c r="N358" s="154">
        <f t="shared" si="34"/>
        <v>1</v>
      </c>
      <c r="O358" s="153">
        <v>3524</v>
      </c>
      <c r="P358" s="98" t="str">
        <f t="shared" si="35"/>
        <v>over</v>
      </c>
      <c r="Q358" s="153">
        <v>1</v>
      </c>
      <c r="R358" s="153"/>
      <c r="S358" s="153"/>
      <c r="T358" s="67"/>
      <c r="U358" s="68"/>
    </row>
    <row r="359" spans="1:21" s="24" customFormat="1" ht="27.75" customHeight="1" x14ac:dyDescent="0.35">
      <c r="A359" s="147" t="s">
        <v>795</v>
      </c>
      <c r="B359" s="149" t="s">
        <v>810</v>
      </c>
      <c r="C359" s="150" t="s">
        <v>61</v>
      </c>
      <c r="D359" s="149" t="s">
        <v>962</v>
      </c>
      <c r="E359" s="151" t="s">
        <v>963</v>
      </c>
      <c r="F359" s="151" t="s">
        <v>964</v>
      </c>
      <c r="G359" s="152" t="s">
        <v>965</v>
      </c>
      <c r="H359" s="153">
        <v>200</v>
      </c>
      <c r="I359" s="153">
        <v>200</v>
      </c>
      <c r="J359" s="154" t="s">
        <v>1838</v>
      </c>
      <c r="K359" s="155">
        <f t="shared" si="40"/>
        <v>800</v>
      </c>
      <c r="L359" s="155">
        <f t="shared" si="41"/>
        <v>1000</v>
      </c>
      <c r="M359" s="154">
        <f t="shared" si="33"/>
        <v>4.3</v>
      </c>
      <c r="N359" s="154">
        <f t="shared" si="34"/>
        <v>0</v>
      </c>
      <c r="O359" s="153">
        <v>850</v>
      </c>
      <c r="P359" s="98" t="str">
        <f t="shared" si="35"/>
        <v>aman</v>
      </c>
      <c r="Q359" s="153">
        <v>1</v>
      </c>
      <c r="R359" s="153"/>
      <c r="S359" s="153"/>
      <c r="T359" s="67"/>
      <c r="U359" s="68"/>
    </row>
    <row r="360" spans="1:21" s="24" customFormat="1" ht="27.75" customHeight="1" x14ac:dyDescent="0.35">
      <c r="A360" s="147" t="s">
        <v>795</v>
      </c>
      <c r="B360" s="149" t="s">
        <v>810</v>
      </c>
      <c r="C360" s="150" t="s">
        <v>61</v>
      </c>
      <c r="D360" s="149" t="s">
        <v>2111</v>
      </c>
      <c r="E360" s="151" t="s">
        <v>2112</v>
      </c>
      <c r="F360" s="151" t="s">
        <v>2113</v>
      </c>
      <c r="G360" s="152" t="s">
        <v>2114</v>
      </c>
      <c r="H360" s="153">
        <v>1800</v>
      </c>
      <c r="I360" s="153">
        <v>500</v>
      </c>
      <c r="J360" s="154" t="s">
        <v>1838</v>
      </c>
      <c r="K360" s="155">
        <f t="shared" si="40"/>
        <v>2000</v>
      </c>
      <c r="L360" s="155">
        <f t="shared" si="41"/>
        <v>2500</v>
      </c>
      <c r="M360" s="154">
        <f t="shared" si="33"/>
        <v>0.7</v>
      </c>
      <c r="N360" s="154">
        <f t="shared" si="34"/>
        <v>0</v>
      </c>
      <c r="O360" s="153">
        <v>320</v>
      </c>
      <c r="P360" s="98" t="str">
        <f t="shared" si="35"/>
        <v>kritis</v>
      </c>
      <c r="Q360" s="153">
        <v>1</v>
      </c>
      <c r="R360" s="153"/>
      <c r="S360" s="153"/>
      <c r="T360" s="67"/>
      <c r="U360" s="68"/>
    </row>
    <row r="361" spans="1:21" s="24" customFormat="1" ht="27.75" customHeight="1" x14ac:dyDescent="0.35">
      <c r="A361" s="147" t="s">
        <v>795</v>
      </c>
      <c r="B361" s="149" t="s">
        <v>810</v>
      </c>
      <c r="C361" s="150" t="s">
        <v>61</v>
      </c>
      <c r="D361" s="149" t="s">
        <v>2115</v>
      </c>
      <c r="E361" s="151" t="s">
        <v>2116</v>
      </c>
      <c r="F361" s="151" t="s">
        <v>2117</v>
      </c>
      <c r="G361" s="152" t="s">
        <v>2118</v>
      </c>
      <c r="H361" s="153">
        <v>500</v>
      </c>
      <c r="I361" s="153">
        <v>200</v>
      </c>
      <c r="J361" s="154" t="s">
        <v>1838</v>
      </c>
      <c r="K361" s="155">
        <f t="shared" si="40"/>
        <v>800</v>
      </c>
      <c r="L361" s="155">
        <f t="shared" si="41"/>
        <v>1000</v>
      </c>
      <c r="M361" s="154">
        <f t="shared" si="33"/>
        <v>27.200000000000003</v>
      </c>
      <c r="N361" s="154">
        <f t="shared" si="34"/>
        <v>1</v>
      </c>
      <c r="O361" s="153">
        <v>5434</v>
      </c>
      <c r="P361" s="98" t="str">
        <f t="shared" si="35"/>
        <v>over</v>
      </c>
      <c r="Q361" s="153">
        <v>1</v>
      </c>
      <c r="R361" s="153"/>
      <c r="S361" s="153"/>
      <c r="T361" s="67"/>
      <c r="U361" s="68"/>
    </row>
    <row r="362" spans="1:21" s="24" customFormat="1" ht="27.75" customHeight="1" x14ac:dyDescent="0.35">
      <c r="A362" s="147" t="s">
        <v>795</v>
      </c>
      <c r="B362" s="149" t="s">
        <v>810</v>
      </c>
      <c r="C362" s="150" t="s">
        <v>61</v>
      </c>
      <c r="D362" s="149" t="s">
        <v>966</v>
      </c>
      <c r="E362" s="151" t="s">
        <v>967</v>
      </c>
      <c r="F362" s="151" t="s">
        <v>968</v>
      </c>
      <c r="G362" s="152" t="s">
        <v>969</v>
      </c>
      <c r="H362" s="153">
        <v>7000</v>
      </c>
      <c r="I362" s="153">
        <v>1000</v>
      </c>
      <c r="J362" s="154" t="s">
        <v>1838</v>
      </c>
      <c r="K362" s="155">
        <f t="shared" si="40"/>
        <v>4000</v>
      </c>
      <c r="L362" s="155">
        <f t="shared" si="41"/>
        <v>5000</v>
      </c>
      <c r="M362" s="154">
        <f t="shared" si="33"/>
        <v>7.3999999999999995</v>
      </c>
      <c r="N362" s="154">
        <f t="shared" si="34"/>
        <v>1</v>
      </c>
      <c r="O362" s="153">
        <v>7306</v>
      </c>
      <c r="P362" s="98" t="str">
        <f t="shared" si="35"/>
        <v>over</v>
      </c>
      <c r="Q362" s="153">
        <v>1</v>
      </c>
      <c r="R362" s="153"/>
      <c r="S362" s="153"/>
      <c r="T362" s="67"/>
      <c r="U362" s="68"/>
    </row>
    <row r="363" spans="1:21" s="24" customFormat="1" ht="27.75" customHeight="1" x14ac:dyDescent="0.35">
      <c r="A363" s="147" t="s">
        <v>795</v>
      </c>
      <c r="B363" s="149" t="s">
        <v>810</v>
      </c>
      <c r="C363" s="150" t="s">
        <v>61</v>
      </c>
      <c r="D363" s="149" t="s">
        <v>970</v>
      </c>
      <c r="E363" s="151" t="s">
        <v>971</v>
      </c>
      <c r="F363" s="151" t="s">
        <v>972</v>
      </c>
      <c r="G363" s="152" t="s">
        <v>973</v>
      </c>
      <c r="H363" s="153">
        <v>6500</v>
      </c>
      <c r="I363" s="153">
        <v>500</v>
      </c>
      <c r="J363" s="154" t="s">
        <v>1838</v>
      </c>
      <c r="K363" s="155">
        <f t="shared" si="40"/>
        <v>2000</v>
      </c>
      <c r="L363" s="155">
        <f t="shared" si="41"/>
        <v>2500</v>
      </c>
      <c r="M363" s="154">
        <f t="shared" si="33"/>
        <v>6.3999999999999995</v>
      </c>
      <c r="N363" s="154">
        <f t="shared" si="34"/>
        <v>1</v>
      </c>
      <c r="O363" s="153">
        <v>3162</v>
      </c>
      <c r="P363" s="98" t="str">
        <f t="shared" si="35"/>
        <v>over</v>
      </c>
      <c r="Q363" s="153">
        <v>1</v>
      </c>
      <c r="R363" s="153"/>
      <c r="S363" s="153"/>
      <c r="T363" s="67"/>
      <c r="U363" s="68"/>
    </row>
    <row r="364" spans="1:21" s="24" customFormat="1" ht="27.75" customHeight="1" x14ac:dyDescent="0.35">
      <c r="A364" s="147" t="s">
        <v>795</v>
      </c>
      <c r="B364" s="149" t="s">
        <v>810</v>
      </c>
      <c r="C364" s="150" t="s">
        <v>61</v>
      </c>
      <c r="D364" s="149" t="s">
        <v>974</v>
      </c>
      <c r="E364" s="151" t="s">
        <v>975</v>
      </c>
      <c r="F364" s="151" t="s">
        <v>976</v>
      </c>
      <c r="G364" s="152" t="s">
        <v>977</v>
      </c>
      <c r="H364" s="153">
        <v>9000</v>
      </c>
      <c r="I364" s="153">
        <v>1000</v>
      </c>
      <c r="J364" s="154" t="s">
        <v>1838</v>
      </c>
      <c r="K364" s="155">
        <f t="shared" si="40"/>
        <v>4000</v>
      </c>
      <c r="L364" s="155">
        <f t="shared" si="41"/>
        <v>5000</v>
      </c>
      <c r="M364" s="154">
        <f t="shared" si="33"/>
        <v>8</v>
      </c>
      <c r="N364" s="154">
        <f t="shared" si="34"/>
        <v>1</v>
      </c>
      <c r="O364" s="153">
        <v>7971</v>
      </c>
      <c r="P364" s="98" t="str">
        <f t="shared" si="35"/>
        <v>over</v>
      </c>
      <c r="Q364" s="153">
        <v>1</v>
      </c>
      <c r="R364" s="153"/>
      <c r="S364" s="153"/>
      <c r="T364" s="67"/>
      <c r="U364" s="68"/>
    </row>
    <row r="365" spans="1:21" s="24" customFormat="1" ht="27.75" customHeight="1" x14ac:dyDescent="0.35">
      <c r="A365" s="147" t="s">
        <v>795</v>
      </c>
      <c r="B365" s="149" t="s">
        <v>810</v>
      </c>
      <c r="C365" s="150" t="s">
        <v>129</v>
      </c>
      <c r="D365" s="149" t="s">
        <v>978</v>
      </c>
      <c r="E365" s="151" t="s">
        <v>979</v>
      </c>
      <c r="F365" s="151" t="s">
        <v>980</v>
      </c>
      <c r="G365" s="152" t="s">
        <v>981</v>
      </c>
      <c r="H365" s="153">
        <v>9500</v>
      </c>
      <c r="I365" s="153">
        <v>1000</v>
      </c>
      <c r="J365" s="154" t="s">
        <v>1838</v>
      </c>
      <c r="K365" s="155">
        <f t="shared" si="40"/>
        <v>4000</v>
      </c>
      <c r="L365" s="155">
        <f t="shared" si="41"/>
        <v>5000</v>
      </c>
      <c r="M365" s="154">
        <f t="shared" si="33"/>
        <v>4.5999999999999996</v>
      </c>
      <c r="N365" s="154">
        <f t="shared" si="34"/>
        <v>0</v>
      </c>
      <c r="O365" s="153">
        <v>4560</v>
      </c>
      <c r="P365" s="98" t="str">
        <f t="shared" si="35"/>
        <v>aman</v>
      </c>
      <c r="Q365" s="153">
        <v>1</v>
      </c>
      <c r="R365" s="153"/>
      <c r="S365" s="153"/>
      <c r="T365" s="67"/>
      <c r="U365" s="68"/>
    </row>
    <row r="366" spans="1:21" s="24" customFormat="1" ht="27.75" customHeight="1" x14ac:dyDescent="0.35">
      <c r="A366" s="147" t="s">
        <v>795</v>
      </c>
      <c r="B366" s="149" t="s">
        <v>810</v>
      </c>
      <c r="C366" s="150" t="s">
        <v>116</v>
      </c>
      <c r="D366" s="149" t="s">
        <v>982</v>
      </c>
      <c r="E366" s="151" t="s">
        <v>983</v>
      </c>
      <c r="F366" s="151" t="s">
        <v>984</v>
      </c>
      <c r="G366" s="152" t="s">
        <v>985</v>
      </c>
      <c r="H366" s="153">
        <v>9000</v>
      </c>
      <c r="I366" s="153">
        <v>1000</v>
      </c>
      <c r="J366" s="154" t="s">
        <v>1838</v>
      </c>
      <c r="K366" s="155">
        <f>+I366*2</f>
        <v>2000</v>
      </c>
      <c r="L366" s="155">
        <f>+I366*3</f>
        <v>3000</v>
      </c>
      <c r="M366" s="154">
        <f t="shared" si="33"/>
        <v>3.2</v>
      </c>
      <c r="N366" s="154">
        <f t="shared" si="34"/>
        <v>0</v>
      </c>
      <c r="O366" s="153">
        <v>3143</v>
      </c>
      <c r="P366" s="98" t="str">
        <f t="shared" si="35"/>
        <v>over</v>
      </c>
      <c r="Q366" s="153">
        <v>1</v>
      </c>
      <c r="R366" s="153"/>
      <c r="S366" s="153"/>
      <c r="T366" s="67"/>
      <c r="U366" s="68"/>
    </row>
    <row r="367" spans="1:21" s="24" customFormat="1" ht="27.75" customHeight="1" x14ac:dyDescent="0.35">
      <c r="A367" s="147" t="s">
        <v>795</v>
      </c>
      <c r="B367" s="149" t="s">
        <v>810</v>
      </c>
      <c r="C367" s="150" t="s">
        <v>61</v>
      </c>
      <c r="D367" s="149" t="s">
        <v>986</v>
      </c>
      <c r="E367" s="151">
        <v>0</v>
      </c>
      <c r="F367" s="151" t="s">
        <v>987</v>
      </c>
      <c r="G367" s="152" t="s">
        <v>988</v>
      </c>
      <c r="H367" s="153">
        <v>8000</v>
      </c>
      <c r="I367" s="153">
        <v>1000</v>
      </c>
      <c r="J367" s="154" t="s">
        <v>1838</v>
      </c>
      <c r="K367" s="155">
        <f>+I367*4</f>
        <v>4000</v>
      </c>
      <c r="L367" s="155">
        <f>+I367*5</f>
        <v>5000</v>
      </c>
      <c r="M367" s="154">
        <f t="shared" si="33"/>
        <v>17.8</v>
      </c>
      <c r="N367" s="154">
        <f t="shared" si="34"/>
        <v>1</v>
      </c>
      <c r="O367" s="153">
        <v>17760</v>
      </c>
      <c r="P367" s="98" t="str">
        <f t="shared" si="35"/>
        <v>over</v>
      </c>
      <c r="Q367" s="153">
        <v>1</v>
      </c>
      <c r="R367" s="153"/>
      <c r="S367" s="153"/>
      <c r="T367" s="67"/>
      <c r="U367" s="68"/>
    </row>
    <row r="368" spans="1:21" s="24" customFormat="1" ht="27.75" customHeight="1" x14ac:dyDescent="0.35">
      <c r="A368" s="147" t="s">
        <v>795</v>
      </c>
      <c r="B368" s="149" t="s">
        <v>810</v>
      </c>
      <c r="C368" s="150" t="s">
        <v>61</v>
      </c>
      <c r="D368" s="149" t="s">
        <v>989</v>
      </c>
      <c r="E368" s="151">
        <v>0</v>
      </c>
      <c r="F368" s="151" t="s">
        <v>990</v>
      </c>
      <c r="G368" s="152" t="s">
        <v>991</v>
      </c>
      <c r="H368" s="153">
        <v>8000</v>
      </c>
      <c r="I368" s="153">
        <v>1000</v>
      </c>
      <c r="J368" s="154" t="s">
        <v>1838</v>
      </c>
      <c r="K368" s="155">
        <f>+I368*4</f>
        <v>4000</v>
      </c>
      <c r="L368" s="155">
        <f>+I368*5</f>
        <v>5000</v>
      </c>
      <c r="M368" s="154">
        <f t="shared" si="33"/>
        <v>0</v>
      </c>
      <c r="N368" s="154">
        <f t="shared" si="34"/>
        <v>0</v>
      </c>
      <c r="O368" s="153">
        <v>0</v>
      </c>
      <c r="P368" s="98" t="str">
        <f t="shared" si="35"/>
        <v>kritis</v>
      </c>
      <c r="Q368" s="153">
        <v>1</v>
      </c>
      <c r="R368" s="153"/>
      <c r="S368" s="153"/>
      <c r="T368" s="67"/>
      <c r="U368" s="68"/>
    </row>
    <row r="369" spans="1:21" s="24" customFormat="1" ht="27.75" customHeight="1" x14ac:dyDescent="0.35">
      <c r="A369" s="147" t="s">
        <v>795</v>
      </c>
      <c r="B369" s="149" t="s">
        <v>810</v>
      </c>
      <c r="C369" s="150" t="s">
        <v>61</v>
      </c>
      <c r="D369" s="149" t="s">
        <v>992</v>
      </c>
      <c r="E369" s="151" t="s">
        <v>993</v>
      </c>
      <c r="F369" s="151" t="s">
        <v>994</v>
      </c>
      <c r="G369" s="152" t="s">
        <v>961</v>
      </c>
      <c r="H369" s="153">
        <v>1800</v>
      </c>
      <c r="I369" s="153">
        <v>500</v>
      </c>
      <c r="J369" s="154" t="s">
        <v>1838</v>
      </c>
      <c r="K369" s="155">
        <f>+I369*4</f>
        <v>2000</v>
      </c>
      <c r="L369" s="155">
        <f>+I369*5</f>
        <v>2500</v>
      </c>
      <c r="M369" s="154">
        <f t="shared" si="33"/>
        <v>2.8000000000000003</v>
      </c>
      <c r="N369" s="154">
        <f t="shared" si="34"/>
        <v>0</v>
      </c>
      <c r="O369" s="153">
        <v>1360</v>
      </c>
      <c r="P369" s="98" t="str">
        <f t="shared" si="35"/>
        <v>kritis</v>
      </c>
      <c r="Q369" s="153">
        <v>1</v>
      </c>
      <c r="R369" s="153"/>
      <c r="S369" s="153"/>
      <c r="T369" s="67"/>
      <c r="U369" s="68"/>
    </row>
    <row r="370" spans="1:21" s="24" customFormat="1" ht="27.75" customHeight="1" x14ac:dyDescent="0.35">
      <c r="A370" s="147" t="s">
        <v>795</v>
      </c>
      <c r="B370" s="149" t="s">
        <v>810</v>
      </c>
      <c r="C370" s="150" t="s">
        <v>12</v>
      </c>
      <c r="D370" s="149" t="s">
        <v>2119</v>
      </c>
      <c r="E370" s="151" t="s">
        <v>2120</v>
      </c>
      <c r="F370" s="151" t="s">
        <v>2121</v>
      </c>
      <c r="G370" s="152" t="s">
        <v>2122</v>
      </c>
      <c r="H370" s="153"/>
      <c r="I370" s="153"/>
      <c r="J370" s="154"/>
      <c r="K370" s="155"/>
      <c r="L370" s="155"/>
      <c r="M370" s="154" t="e">
        <f t="shared" si="33"/>
        <v>#DIV/0!</v>
      </c>
      <c r="N370" s="154" t="e">
        <f t="shared" si="34"/>
        <v>#DIV/0!</v>
      </c>
      <c r="O370" s="153">
        <v>0</v>
      </c>
      <c r="P370" s="98" t="str">
        <f t="shared" si="35"/>
        <v>over</v>
      </c>
      <c r="Q370" s="153"/>
      <c r="R370" s="153"/>
      <c r="S370" s="153"/>
      <c r="T370" s="67"/>
      <c r="U370" s="68"/>
    </row>
    <row r="371" spans="1:21" s="24" customFormat="1" ht="27.75" customHeight="1" x14ac:dyDescent="0.35">
      <c r="A371" s="147" t="s">
        <v>795</v>
      </c>
      <c r="B371" s="149" t="s">
        <v>815</v>
      </c>
      <c r="C371" s="150" t="s">
        <v>12</v>
      </c>
      <c r="D371" s="149" t="s">
        <v>995</v>
      </c>
      <c r="E371" s="151">
        <v>0</v>
      </c>
      <c r="F371" s="151" t="s">
        <v>996</v>
      </c>
      <c r="G371" s="152" t="s">
        <v>997</v>
      </c>
      <c r="H371" s="153">
        <v>180</v>
      </c>
      <c r="I371" s="153">
        <v>180</v>
      </c>
      <c r="J371" s="154" t="s">
        <v>1838</v>
      </c>
      <c r="K371" s="155">
        <f>+I371*4</f>
        <v>720</v>
      </c>
      <c r="L371" s="155">
        <f>+I371*5</f>
        <v>900</v>
      </c>
      <c r="M371" s="154">
        <f t="shared" si="33"/>
        <v>0</v>
      </c>
      <c r="N371" s="154">
        <f t="shared" si="34"/>
        <v>0</v>
      </c>
      <c r="O371" s="153">
        <v>0</v>
      </c>
      <c r="P371" s="98" t="str">
        <f t="shared" si="35"/>
        <v>kritis</v>
      </c>
      <c r="Q371" s="153">
        <v>1</v>
      </c>
      <c r="R371" s="153"/>
      <c r="S371" s="153"/>
      <c r="T371" s="67"/>
      <c r="U371" s="68"/>
    </row>
    <row r="372" spans="1:21" s="24" customFormat="1" ht="27.75" customHeight="1" x14ac:dyDescent="0.35">
      <c r="A372" s="147" t="s">
        <v>795</v>
      </c>
      <c r="B372" s="149" t="s">
        <v>810</v>
      </c>
      <c r="C372" s="150" t="s">
        <v>116</v>
      </c>
      <c r="D372" s="149" t="s">
        <v>2123</v>
      </c>
      <c r="E372" s="151" t="s">
        <v>2689</v>
      </c>
      <c r="F372" s="151" t="s">
        <v>2124</v>
      </c>
      <c r="G372" s="152" t="s">
        <v>2125</v>
      </c>
      <c r="H372" s="153"/>
      <c r="I372" s="153"/>
      <c r="J372" s="154"/>
      <c r="K372" s="155"/>
      <c r="L372" s="155"/>
      <c r="M372" s="154" t="e">
        <f t="shared" si="33"/>
        <v>#DIV/0!</v>
      </c>
      <c r="N372" s="154" t="e">
        <f t="shared" si="34"/>
        <v>#DIV/0!</v>
      </c>
      <c r="O372" s="153">
        <v>1000</v>
      </c>
      <c r="P372" s="98" t="str">
        <f t="shared" si="35"/>
        <v>over</v>
      </c>
      <c r="Q372" s="153"/>
      <c r="R372" s="153"/>
      <c r="S372" s="153"/>
      <c r="T372" s="67"/>
      <c r="U372" s="68"/>
    </row>
    <row r="373" spans="1:21" s="24" customFormat="1" ht="27.75" customHeight="1" x14ac:dyDescent="0.35">
      <c r="A373" s="147" t="s">
        <v>795</v>
      </c>
      <c r="B373" s="149" t="s">
        <v>810</v>
      </c>
      <c r="C373" s="150" t="s">
        <v>116</v>
      </c>
      <c r="D373" s="149" t="s">
        <v>2690</v>
      </c>
      <c r="E373" s="151" t="s">
        <v>2691</v>
      </c>
      <c r="F373" s="151" t="s">
        <v>2692</v>
      </c>
      <c r="G373" s="152" t="s">
        <v>2693</v>
      </c>
      <c r="H373" s="153"/>
      <c r="I373" s="153"/>
      <c r="J373" s="154"/>
      <c r="K373" s="155"/>
      <c r="L373" s="155"/>
      <c r="M373" s="154" t="e">
        <f t="shared" si="33"/>
        <v>#DIV/0!</v>
      </c>
      <c r="N373" s="154" t="e">
        <f t="shared" si="34"/>
        <v>#DIV/0!</v>
      </c>
      <c r="O373" s="153">
        <v>0</v>
      </c>
      <c r="P373" s="98" t="str">
        <f t="shared" si="35"/>
        <v>over</v>
      </c>
      <c r="Q373" s="153"/>
      <c r="R373" s="153"/>
      <c r="S373" s="153"/>
      <c r="T373" s="67"/>
      <c r="U373" s="68"/>
    </row>
    <row r="374" spans="1:21" s="24" customFormat="1" ht="27.75" customHeight="1" x14ac:dyDescent="0.35">
      <c r="A374" s="147" t="s">
        <v>795</v>
      </c>
      <c r="B374" s="149" t="s">
        <v>810</v>
      </c>
      <c r="C374" s="150" t="s">
        <v>61</v>
      </c>
      <c r="D374" s="149" t="s">
        <v>998</v>
      </c>
      <c r="E374" s="151" t="s">
        <v>999</v>
      </c>
      <c r="F374" s="151" t="s">
        <v>1000</v>
      </c>
      <c r="G374" s="152" t="s">
        <v>1001</v>
      </c>
      <c r="H374" s="153">
        <v>6500</v>
      </c>
      <c r="I374" s="153">
        <v>1000</v>
      </c>
      <c r="J374" s="154" t="s">
        <v>1838</v>
      </c>
      <c r="K374" s="155">
        <f>+I374*4</f>
        <v>4000</v>
      </c>
      <c r="L374" s="155">
        <f>+I374*5</f>
        <v>5000</v>
      </c>
      <c r="M374" s="154">
        <f t="shared" si="33"/>
        <v>6.1</v>
      </c>
      <c r="N374" s="154">
        <f t="shared" si="34"/>
        <v>1</v>
      </c>
      <c r="O374" s="153">
        <v>6060</v>
      </c>
      <c r="P374" s="98" t="str">
        <f t="shared" si="35"/>
        <v>over</v>
      </c>
      <c r="Q374" s="153">
        <v>1</v>
      </c>
      <c r="R374" s="153"/>
      <c r="S374" s="153"/>
      <c r="T374" s="67"/>
      <c r="U374" s="68"/>
    </row>
    <row r="375" spans="1:21" s="24" customFormat="1" ht="27.75" customHeight="1" x14ac:dyDescent="0.35">
      <c r="A375" s="147" t="s">
        <v>795</v>
      </c>
      <c r="B375" s="149" t="s">
        <v>810</v>
      </c>
      <c r="C375" s="150" t="s">
        <v>116</v>
      </c>
      <c r="D375" s="149" t="s">
        <v>1002</v>
      </c>
      <c r="E375" s="151" t="s">
        <v>1003</v>
      </c>
      <c r="F375" s="151" t="s">
        <v>1004</v>
      </c>
      <c r="G375" s="152" t="s">
        <v>1005</v>
      </c>
      <c r="H375" s="153">
        <v>7500</v>
      </c>
      <c r="I375" s="153">
        <v>1000</v>
      </c>
      <c r="J375" s="154" t="s">
        <v>1838</v>
      </c>
      <c r="K375" s="155">
        <f>+I375*2</f>
        <v>2000</v>
      </c>
      <c r="L375" s="155">
        <f>+I375*3</f>
        <v>3000</v>
      </c>
      <c r="M375" s="154">
        <f t="shared" si="33"/>
        <v>2.2999999999999998</v>
      </c>
      <c r="N375" s="154">
        <f t="shared" si="34"/>
        <v>0</v>
      </c>
      <c r="O375" s="153">
        <v>2300</v>
      </c>
      <c r="P375" s="98" t="str">
        <f t="shared" si="35"/>
        <v>aman</v>
      </c>
      <c r="Q375" s="153">
        <v>1</v>
      </c>
      <c r="R375" s="153"/>
      <c r="S375" s="153"/>
      <c r="T375" s="67"/>
      <c r="U375" s="68"/>
    </row>
    <row r="376" spans="1:21" s="24" customFormat="1" ht="27.75" customHeight="1" x14ac:dyDescent="0.35">
      <c r="A376" s="147" t="s">
        <v>795</v>
      </c>
      <c r="B376" s="149" t="s">
        <v>810</v>
      </c>
      <c r="C376" s="150" t="s">
        <v>61</v>
      </c>
      <c r="D376" s="149" t="s">
        <v>1006</v>
      </c>
      <c r="E376" s="151" t="s">
        <v>1007</v>
      </c>
      <c r="F376" s="151" t="s">
        <v>1008</v>
      </c>
      <c r="G376" s="152" t="s">
        <v>1009</v>
      </c>
      <c r="H376" s="153">
        <v>8500</v>
      </c>
      <c r="I376" s="153">
        <v>1000</v>
      </c>
      <c r="J376" s="154" t="s">
        <v>1838</v>
      </c>
      <c r="K376" s="155">
        <f>+I376*4</f>
        <v>4000</v>
      </c>
      <c r="L376" s="155">
        <f>+I376*5</f>
        <v>5000</v>
      </c>
      <c r="M376" s="154">
        <f t="shared" si="33"/>
        <v>5.8</v>
      </c>
      <c r="N376" s="154">
        <f t="shared" si="34"/>
        <v>1</v>
      </c>
      <c r="O376" s="153">
        <v>5723</v>
      </c>
      <c r="P376" s="98" t="str">
        <f t="shared" si="35"/>
        <v>over</v>
      </c>
      <c r="Q376" s="153">
        <v>1</v>
      </c>
      <c r="R376" s="153"/>
      <c r="S376" s="153"/>
      <c r="T376" s="67"/>
      <c r="U376" s="68"/>
    </row>
    <row r="377" spans="1:21" s="24" customFormat="1" ht="27.75" customHeight="1" x14ac:dyDescent="0.35">
      <c r="A377" s="147" t="s">
        <v>795</v>
      </c>
      <c r="B377" s="149" t="s">
        <v>810</v>
      </c>
      <c r="C377" s="150" t="s">
        <v>116</v>
      </c>
      <c r="D377" s="149" t="s">
        <v>2126</v>
      </c>
      <c r="E377" s="151" t="s">
        <v>2127</v>
      </c>
      <c r="F377" s="151" t="s">
        <v>2128</v>
      </c>
      <c r="G377" s="152" t="s">
        <v>2129</v>
      </c>
      <c r="H377" s="153"/>
      <c r="I377" s="153"/>
      <c r="J377" s="154"/>
      <c r="K377" s="155"/>
      <c r="L377" s="155"/>
      <c r="M377" s="154" t="e">
        <f t="shared" si="33"/>
        <v>#DIV/0!</v>
      </c>
      <c r="N377" s="154" t="e">
        <f t="shared" si="34"/>
        <v>#DIV/0!</v>
      </c>
      <c r="O377" s="153">
        <v>150</v>
      </c>
      <c r="P377" s="98" t="str">
        <f t="shared" si="35"/>
        <v>over</v>
      </c>
      <c r="Q377" s="153"/>
      <c r="R377" s="153"/>
      <c r="S377" s="153"/>
      <c r="T377" s="67"/>
      <c r="U377" s="68"/>
    </row>
    <row r="378" spans="1:21" s="24" customFormat="1" ht="27.75" customHeight="1" x14ac:dyDescent="0.35">
      <c r="A378" s="147" t="s">
        <v>795</v>
      </c>
      <c r="B378" s="149" t="s">
        <v>810</v>
      </c>
      <c r="C378" s="150" t="s">
        <v>129</v>
      </c>
      <c r="D378" s="149" t="s">
        <v>1010</v>
      </c>
      <c r="E378" s="151" t="s">
        <v>1011</v>
      </c>
      <c r="F378" s="151" t="s">
        <v>1012</v>
      </c>
      <c r="G378" s="152" t="s">
        <v>1013</v>
      </c>
      <c r="H378" s="153">
        <v>8000</v>
      </c>
      <c r="I378" s="153">
        <v>1000</v>
      </c>
      <c r="J378" s="154" t="s">
        <v>1838</v>
      </c>
      <c r="K378" s="155">
        <f>+I378*4</f>
        <v>4000</v>
      </c>
      <c r="L378" s="155">
        <f>+I378*5</f>
        <v>5000</v>
      </c>
      <c r="M378" s="154">
        <f t="shared" si="33"/>
        <v>5.8999999999999995</v>
      </c>
      <c r="N378" s="154">
        <f t="shared" si="34"/>
        <v>1</v>
      </c>
      <c r="O378" s="153">
        <v>5801</v>
      </c>
      <c r="P378" s="98" t="str">
        <f t="shared" si="35"/>
        <v>over</v>
      </c>
      <c r="Q378" s="153">
        <v>1</v>
      </c>
      <c r="R378" s="153"/>
      <c r="S378" s="153"/>
      <c r="T378" s="67"/>
      <c r="U378" s="68"/>
    </row>
    <row r="379" spans="1:21" s="24" customFormat="1" ht="27.75" customHeight="1" x14ac:dyDescent="0.35">
      <c r="A379" s="147" t="s">
        <v>795</v>
      </c>
      <c r="B379" s="149" t="s">
        <v>810</v>
      </c>
      <c r="C379" s="150" t="s">
        <v>61</v>
      </c>
      <c r="D379" s="149" t="s">
        <v>1014</v>
      </c>
      <c r="E379" s="151" t="s">
        <v>1015</v>
      </c>
      <c r="F379" s="151" t="s">
        <v>1016</v>
      </c>
      <c r="G379" s="152" t="s">
        <v>1017</v>
      </c>
      <c r="H379" s="153">
        <v>6000</v>
      </c>
      <c r="I379" s="153">
        <v>500</v>
      </c>
      <c r="J379" s="154" t="s">
        <v>1838</v>
      </c>
      <c r="K379" s="155">
        <f>+I379*4</f>
        <v>2000</v>
      </c>
      <c r="L379" s="155">
        <f>+I379*5</f>
        <v>2500</v>
      </c>
      <c r="M379" s="154">
        <f t="shared" si="33"/>
        <v>8.1999999999999993</v>
      </c>
      <c r="N379" s="154">
        <f t="shared" si="34"/>
        <v>1</v>
      </c>
      <c r="O379" s="153">
        <v>4056</v>
      </c>
      <c r="P379" s="98" t="str">
        <f t="shared" si="35"/>
        <v>over</v>
      </c>
      <c r="Q379" s="153">
        <v>1</v>
      </c>
      <c r="R379" s="153"/>
      <c r="S379" s="153"/>
      <c r="T379" s="67"/>
      <c r="U379" s="68"/>
    </row>
    <row r="380" spans="1:21" s="24" customFormat="1" ht="27.75" customHeight="1" x14ac:dyDescent="0.35">
      <c r="A380" s="147" t="s">
        <v>795</v>
      </c>
      <c r="B380" s="149" t="s">
        <v>810</v>
      </c>
      <c r="C380" s="150" t="s">
        <v>61</v>
      </c>
      <c r="D380" s="149" t="s">
        <v>1018</v>
      </c>
      <c r="E380" s="151" t="s">
        <v>1019</v>
      </c>
      <c r="F380" s="151" t="s">
        <v>1020</v>
      </c>
      <c r="G380" s="152" t="s">
        <v>1021</v>
      </c>
      <c r="H380" s="153">
        <v>2000</v>
      </c>
      <c r="I380" s="153">
        <v>500</v>
      </c>
      <c r="J380" s="154" t="s">
        <v>1838</v>
      </c>
      <c r="K380" s="155">
        <f>+I380*4</f>
        <v>2000</v>
      </c>
      <c r="L380" s="155">
        <f>+I380*5</f>
        <v>2500</v>
      </c>
      <c r="M380" s="154">
        <f t="shared" si="33"/>
        <v>5.6</v>
      </c>
      <c r="N380" s="154">
        <f t="shared" si="34"/>
        <v>1</v>
      </c>
      <c r="O380" s="153">
        <v>2770</v>
      </c>
      <c r="P380" s="98" t="str">
        <f t="shared" si="35"/>
        <v>over</v>
      </c>
      <c r="Q380" s="153">
        <v>1</v>
      </c>
      <c r="R380" s="153"/>
      <c r="S380" s="153"/>
      <c r="T380" s="67"/>
      <c r="U380" s="68"/>
    </row>
    <row r="381" spans="1:21" s="24" customFormat="1" ht="27.75" customHeight="1" x14ac:dyDescent="0.35">
      <c r="A381" s="147" t="s">
        <v>795</v>
      </c>
      <c r="B381" s="149" t="s">
        <v>810</v>
      </c>
      <c r="C381" s="150" t="s">
        <v>61</v>
      </c>
      <c r="D381" s="149" t="s">
        <v>1022</v>
      </c>
      <c r="E381" s="151" t="s">
        <v>1023</v>
      </c>
      <c r="F381" s="151" t="s">
        <v>1024</v>
      </c>
      <c r="G381" s="152" t="s">
        <v>936</v>
      </c>
      <c r="H381" s="153">
        <v>16000</v>
      </c>
      <c r="I381" s="153">
        <v>2000</v>
      </c>
      <c r="J381" s="154" t="s">
        <v>1845</v>
      </c>
      <c r="K381" s="155">
        <f>+I381*3</f>
        <v>6000</v>
      </c>
      <c r="L381" s="155">
        <f>+I381*4</f>
        <v>8000</v>
      </c>
      <c r="M381" s="154">
        <f t="shared" si="33"/>
        <v>3.4</v>
      </c>
      <c r="N381" s="154">
        <f t="shared" si="34"/>
        <v>1</v>
      </c>
      <c r="O381" s="153">
        <v>6779</v>
      </c>
      <c r="P381" s="98" t="str">
        <f t="shared" si="35"/>
        <v>aman</v>
      </c>
      <c r="Q381" s="153">
        <v>1</v>
      </c>
      <c r="R381" s="153"/>
      <c r="S381" s="153"/>
      <c r="T381" s="67"/>
      <c r="U381" s="68"/>
    </row>
    <row r="382" spans="1:21" s="24" customFormat="1" ht="27.75" customHeight="1" x14ac:dyDescent="0.35">
      <c r="A382" s="147" t="s">
        <v>795</v>
      </c>
      <c r="B382" s="149" t="s">
        <v>810</v>
      </c>
      <c r="C382" s="150" t="s">
        <v>92</v>
      </c>
      <c r="D382" s="149" t="s">
        <v>1025</v>
      </c>
      <c r="E382" s="151" t="s">
        <v>1026</v>
      </c>
      <c r="F382" s="151" t="s">
        <v>1027</v>
      </c>
      <c r="G382" s="152" t="s">
        <v>1028</v>
      </c>
      <c r="H382" s="153">
        <v>25000</v>
      </c>
      <c r="I382" s="153">
        <v>2000</v>
      </c>
      <c r="J382" s="154" t="s">
        <v>1844</v>
      </c>
      <c r="K382" s="155">
        <f>+I382*2</f>
        <v>4000</v>
      </c>
      <c r="L382" s="155">
        <f>+I382*3</f>
        <v>6000</v>
      </c>
      <c r="M382" s="154">
        <f t="shared" si="33"/>
        <v>11.1</v>
      </c>
      <c r="N382" s="154">
        <f t="shared" si="34"/>
        <v>1</v>
      </c>
      <c r="O382" s="153">
        <v>22025</v>
      </c>
      <c r="P382" s="98" t="str">
        <f t="shared" si="35"/>
        <v>over</v>
      </c>
      <c r="Q382" s="153">
        <v>1</v>
      </c>
      <c r="R382" s="153"/>
      <c r="S382" s="153"/>
      <c r="T382" s="67"/>
      <c r="U382" s="68"/>
    </row>
    <row r="383" spans="1:21" s="24" customFormat="1" ht="27.75" customHeight="1" x14ac:dyDescent="0.35">
      <c r="A383" s="147" t="s">
        <v>795</v>
      </c>
      <c r="B383" s="149" t="s">
        <v>810</v>
      </c>
      <c r="C383" s="150" t="s">
        <v>61</v>
      </c>
      <c r="D383" s="149" t="s">
        <v>1029</v>
      </c>
      <c r="E383" s="151">
        <v>0</v>
      </c>
      <c r="F383" s="151" t="s">
        <v>1030</v>
      </c>
      <c r="G383" s="152" t="s">
        <v>1031</v>
      </c>
      <c r="H383" s="153">
        <v>7000</v>
      </c>
      <c r="I383" s="153">
        <v>1000</v>
      </c>
      <c r="J383" s="154" t="s">
        <v>1838</v>
      </c>
      <c r="K383" s="155">
        <f>+I383*4</f>
        <v>4000</v>
      </c>
      <c r="L383" s="155">
        <f>+I383*5</f>
        <v>5000</v>
      </c>
      <c r="M383" s="154">
        <f t="shared" si="33"/>
        <v>0.1</v>
      </c>
      <c r="N383" s="154">
        <f t="shared" si="34"/>
        <v>0</v>
      </c>
      <c r="O383" s="153">
        <v>100</v>
      </c>
      <c r="P383" s="98" t="str">
        <f t="shared" si="35"/>
        <v>kritis</v>
      </c>
      <c r="Q383" s="153">
        <v>1</v>
      </c>
      <c r="R383" s="153"/>
      <c r="S383" s="153"/>
      <c r="T383" s="67"/>
      <c r="U383" s="68"/>
    </row>
    <row r="384" spans="1:21" s="24" customFormat="1" ht="27.75" customHeight="1" x14ac:dyDescent="0.35">
      <c r="A384" s="147" t="s">
        <v>795</v>
      </c>
      <c r="B384" s="149" t="s">
        <v>810</v>
      </c>
      <c r="C384" s="150" t="s">
        <v>61</v>
      </c>
      <c r="D384" s="149" t="s">
        <v>2130</v>
      </c>
      <c r="E384" s="151" t="s">
        <v>2131</v>
      </c>
      <c r="F384" s="151" t="s">
        <v>2132</v>
      </c>
      <c r="G384" s="152" t="s">
        <v>2133</v>
      </c>
      <c r="H384" s="153">
        <v>800</v>
      </c>
      <c r="I384" s="153">
        <v>400</v>
      </c>
      <c r="J384" s="154" t="s">
        <v>1838</v>
      </c>
      <c r="K384" s="155">
        <f>+I384*4</f>
        <v>1600</v>
      </c>
      <c r="L384" s="155">
        <f>+I384*5</f>
        <v>2000</v>
      </c>
      <c r="M384" s="154">
        <f t="shared" si="33"/>
        <v>4.3999999999999995</v>
      </c>
      <c r="N384" s="154">
        <f t="shared" si="34"/>
        <v>0</v>
      </c>
      <c r="O384" s="153">
        <v>1748</v>
      </c>
      <c r="P384" s="98" t="str">
        <f t="shared" si="35"/>
        <v>aman</v>
      </c>
      <c r="Q384" s="153">
        <v>1</v>
      </c>
      <c r="R384" s="153"/>
      <c r="S384" s="153"/>
      <c r="T384" s="67"/>
      <c r="U384" s="68"/>
    </row>
    <row r="385" spans="1:21" s="24" customFormat="1" ht="27.75" customHeight="1" x14ac:dyDescent="0.35">
      <c r="A385" s="147" t="s">
        <v>795</v>
      </c>
      <c r="B385" s="149" t="s">
        <v>810</v>
      </c>
      <c r="C385" s="150" t="s">
        <v>61</v>
      </c>
      <c r="D385" s="149" t="s">
        <v>1032</v>
      </c>
      <c r="E385" s="151" t="s">
        <v>1033</v>
      </c>
      <c r="F385" s="151" t="s">
        <v>1034</v>
      </c>
      <c r="G385" s="152" t="s">
        <v>1035</v>
      </c>
      <c r="H385" s="153">
        <v>1500</v>
      </c>
      <c r="I385" s="153">
        <v>250</v>
      </c>
      <c r="J385" s="154" t="s">
        <v>1838</v>
      </c>
      <c r="K385" s="155">
        <f>+I385*4</f>
        <v>1000</v>
      </c>
      <c r="L385" s="155">
        <f>+I385*5</f>
        <v>1250</v>
      </c>
      <c r="M385" s="154">
        <f t="shared" si="33"/>
        <v>10.299999999999999</v>
      </c>
      <c r="N385" s="154">
        <f t="shared" si="34"/>
        <v>1</v>
      </c>
      <c r="O385" s="153">
        <v>2558</v>
      </c>
      <c r="P385" s="98" t="str">
        <f t="shared" si="35"/>
        <v>over</v>
      </c>
      <c r="Q385" s="153">
        <v>1</v>
      </c>
      <c r="R385" s="153"/>
      <c r="S385" s="153"/>
      <c r="T385" s="67"/>
      <c r="U385" s="68"/>
    </row>
    <row r="386" spans="1:21" s="24" customFormat="1" ht="27.75" customHeight="1" x14ac:dyDescent="0.35">
      <c r="A386" s="147" t="s">
        <v>795</v>
      </c>
      <c r="B386" s="149" t="s">
        <v>810</v>
      </c>
      <c r="C386" s="161" t="s">
        <v>129</v>
      </c>
      <c r="D386" s="157" t="s">
        <v>2134</v>
      </c>
      <c r="E386" s="158" t="s">
        <v>2135</v>
      </c>
      <c r="F386" s="159" t="s">
        <v>2136</v>
      </c>
      <c r="G386" s="160" t="s">
        <v>2587</v>
      </c>
      <c r="H386" s="153"/>
      <c r="I386" s="153"/>
      <c r="J386" s="154"/>
      <c r="K386" s="155"/>
      <c r="L386" s="155"/>
      <c r="M386" s="154" t="e">
        <f t="shared" si="33"/>
        <v>#DIV/0!</v>
      </c>
      <c r="N386" s="154" t="e">
        <f t="shared" si="34"/>
        <v>#DIV/0!</v>
      </c>
      <c r="O386" s="153">
        <v>2572</v>
      </c>
      <c r="P386" s="98" t="str">
        <f t="shared" si="35"/>
        <v>over</v>
      </c>
      <c r="Q386" s="153"/>
      <c r="R386" s="153"/>
      <c r="S386" s="153"/>
      <c r="T386" s="67"/>
      <c r="U386" s="68"/>
    </row>
    <row r="387" spans="1:21" s="24" customFormat="1" ht="27.75" customHeight="1" x14ac:dyDescent="0.35">
      <c r="A387" s="147" t="s">
        <v>795</v>
      </c>
      <c r="B387" s="149" t="s">
        <v>810</v>
      </c>
      <c r="C387" s="161" t="s">
        <v>129</v>
      </c>
      <c r="D387" s="157" t="s">
        <v>1036</v>
      </c>
      <c r="E387" s="158" t="s">
        <v>1037</v>
      </c>
      <c r="F387" s="159" t="s">
        <v>1038</v>
      </c>
      <c r="G387" s="160" t="s">
        <v>2588</v>
      </c>
      <c r="H387" s="153"/>
      <c r="I387" s="153"/>
      <c r="J387" s="154"/>
      <c r="K387" s="155"/>
      <c r="L387" s="155"/>
      <c r="M387" s="154" t="e">
        <f t="shared" si="33"/>
        <v>#DIV/0!</v>
      </c>
      <c r="N387" s="154" t="e">
        <f t="shared" si="34"/>
        <v>#DIV/0!</v>
      </c>
      <c r="O387" s="153">
        <v>3000</v>
      </c>
      <c r="P387" s="98" t="str">
        <f t="shared" si="35"/>
        <v>over</v>
      </c>
      <c r="Q387" s="153"/>
      <c r="R387" s="153"/>
      <c r="S387" s="153"/>
      <c r="T387" s="67"/>
      <c r="U387" s="68"/>
    </row>
    <row r="388" spans="1:21" s="24" customFormat="1" ht="27.75" customHeight="1" x14ac:dyDescent="0.35">
      <c r="A388" s="147" t="s">
        <v>795</v>
      </c>
      <c r="B388" s="149" t="s">
        <v>810</v>
      </c>
      <c r="C388" s="150" t="s">
        <v>61</v>
      </c>
      <c r="D388" s="149" t="s">
        <v>2137</v>
      </c>
      <c r="E388" s="151" t="s">
        <v>2138</v>
      </c>
      <c r="F388" s="151" t="s">
        <v>2139</v>
      </c>
      <c r="G388" s="152" t="s">
        <v>2140</v>
      </c>
      <c r="H388" s="153"/>
      <c r="I388" s="153"/>
      <c r="J388" s="154"/>
      <c r="K388" s="155"/>
      <c r="L388" s="155"/>
      <c r="M388" s="154" t="e">
        <f t="shared" si="33"/>
        <v>#DIV/0!</v>
      </c>
      <c r="N388" s="154" t="e">
        <f t="shared" si="34"/>
        <v>#DIV/0!</v>
      </c>
      <c r="O388" s="153">
        <v>3624</v>
      </c>
      <c r="P388" s="98" t="str">
        <f t="shared" si="35"/>
        <v>over</v>
      </c>
      <c r="Q388" s="153"/>
      <c r="R388" s="153"/>
      <c r="S388" s="153"/>
      <c r="T388" s="67"/>
      <c r="U388" s="68"/>
    </row>
    <row r="389" spans="1:21" s="24" customFormat="1" ht="27.75" customHeight="1" x14ac:dyDescent="0.35">
      <c r="A389" s="147" t="s">
        <v>795</v>
      </c>
      <c r="B389" s="149" t="s">
        <v>810</v>
      </c>
      <c r="C389" s="150" t="s">
        <v>61</v>
      </c>
      <c r="D389" s="149" t="s">
        <v>2141</v>
      </c>
      <c r="E389" s="151" t="s">
        <v>2142</v>
      </c>
      <c r="F389" s="151" t="s">
        <v>2143</v>
      </c>
      <c r="G389" s="152" t="s">
        <v>2144</v>
      </c>
      <c r="H389" s="153"/>
      <c r="I389" s="153"/>
      <c r="J389" s="154"/>
      <c r="K389" s="155"/>
      <c r="L389" s="155"/>
      <c r="M389" s="154" t="e">
        <f t="shared" si="33"/>
        <v>#DIV/0!</v>
      </c>
      <c r="N389" s="154" t="e">
        <f t="shared" si="34"/>
        <v>#DIV/0!</v>
      </c>
      <c r="O389" s="153">
        <v>8633</v>
      </c>
      <c r="P389" s="98" t="str">
        <f t="shared" si="35"/>
        <v>over</v>
      </c>
      <c r="Q389" s="153"/>
      <c r="R389" s="153"/>
      <c r="S389" s="153"/>
      <c r="T389" s="67"/>
      <c r="U389" s="68"/>
    </row>
    <row r="390" spans="1:21" s="24" customFormat="1" ht="27.75" customHeight="1" x14ac:dyDescent="0.35">
      <c r="A390" s="147" t="s">
        <v>795</v>
      </c>
      <c r="B390" s="149" t="s">
        <v>2562</v>
      </c>
      <c r="C390" s="150" t="s">
        <v>22</v>
      </c>
      <c r="D390" s="149" t="s">
        <v>1039</v>
      </c>
      <c r="E390" s="151" t="s">
        <v>1040</v>
      </c>
      <c r="F390" s="151" t="s">
        <v>1041</v>
      </c>
      <c r="G390" s="152" t="s">
        <v>1042</v>
      </c>
      <c r="H390" s="153">
        <v>300</v>
      </c>
      <c r="I390" s="153">
        <v>50</v>
      </c>
      <c r="J390" s="154" t="s">
        <v>1838</v>
      </c>
      <c r="K390" s="155">
        <f>+I390*4</f>
        <v>200</v>
      </c>
      <c r="L390" s="155">
        <f>+I390*5</f>
        <v>250</v>
      </c>
      <c r="M390" s="154">
        <f t="shared" si="33"/>
        <v>0</v>
      </c>
      <c r="N390" s="154">
        <f t="shared" si="34"/>
        <v>0</v>
      </c>
      <c r="O390" s="153">
        <v>0</v>
      </c>
      <c r="P390" s="98" t="str">
        <f t="shared" si="35"/>
        <v>kritis</v>
      </c>
      <c r="Q390" s="153">
        <v>1</v>
      </c>
      <c r="R390" s="153"/>
      <c r="S390" s="153"/>
      <c r="T390" s="67"/>
      <c r="U390" s="68"/>
    </row>
    <row r="391" spans="1:21" s="24" customFormat="1" ht="27.75" customHeight="1" x14ac:dyDescent="0.35">
      <c r="A391" s="147" t="s">
        <v>795</v>
      </c>
      <c r="B391" s="149" t="s">
        <v>2562</v>
      </c>
      <c r="C391" s="150" t="s">
        <v>22</v>
      </c>
      <c r="D391" s="149" t="s">
        <v>1043</v>
      </c>
      <c r="E391" s="151" t="s">
        <v>1044</v>
      </c>
      <c r="F391" s="151" t="s">
        <v>1045</v>
      </c>
      <c r="G391" s="152" t="s">
        <v>1046</v>
      </c>
      <c r="H391" s="153">
        <v>10000</v>
      </c>
      <c r="I391" s="153">
        <v>960</v>
      </c>
      <c r="J391" s="154" t="s">
        <v>1845</v>
      </c>
      <c r="K391" s="155">
        <f>+I391*3</f>
        <v>2880</v>
      </c>
      <c r="L391" s="155">
        <f>+I391*4</f>
        <v>3840</v>
      </c>
      <c r="M391" s="154">
        <f t="shared" si="33"/>
        <v>0</v>
      </c>
      <c r="N391" s="154">
        <f t="shared" si="34"/>
        <v>0</v>
      </c>
      <c r="O391" s="153">
        <v>0</v>
      </c>
      <c r="P391" s="98" t="str">
        <f t="shared" si="35"/>
        <v>kritis</v>
      </c>
      <c r="Q391" s="153">
        <v>1</v>
      </c>
      <c r="R391" s="153"/>
      <c r="S391" s="153"/>
      <c r="T391" s="67"/>
      <c r="U391" s="68"/>
    </row>
    <row r="392" spans="1:21" s="24" customFormat="1" ht="27.75" customHeight="1" x14ac:dyDescent="0.35">
      <c r="A392" s="147" t="s">
        <v>795</v>
      </c>
      <c r="B392" s="149" t="s">
        <v>2562</v>
      </c>
      <c r="C392" s="150" t="s">
        <v>22</v>
      </c>
      <c r="D392" s="149" t="s">
        <v>1047</v>
      </c>
      <c r="E392" s="151" t="s">
        <v>1048</v>
      </c>
      <c r="F392" s="151" t="s">
        <v>1049</v>
      </c>
      <c r="G392" s="152" t="s">
        <v>1050</v>
      </c>
      <c r="H392" s="153">
        <v>200000</v>
      </c>
      <c r="I392" s="153">
        <v>11760</v>
      </c>
      <c r="J392" s="154" t="s">
        <v>1844</v>
      </c>
      <c r="K392" s="155">
        <f>+I392*2</f>
        <v>23520</v>
      </c>
      <c r="L392" s="155">
        <f>+I392*3</f>
        <v>35280</v>
      </c>
      <c r="M392" s="154">
        <f t="shared" si="33"/>
        <v>0</v>
      </c>
      <c r="N392" s="154">
        <f t="shared" si="34"/>
        <v>0</v>
      </c>
      <c r="O392" s="153">
        <v>0</v>
      </c>
      <c r="P392" s="98" t="str">
        <f t="shared" si="35"/>
        <v>kritis</v>
      </c>
      <c r="Q392" s="153">
        <v>1</v>
      </c>
      <c r="R392" s="153"/>
      <c r="S392" s="153"/>
      <c r="T392" s="67"/>
      <c r="U392" s="68"/>
    </row>
    <row r="393" spans="1:21" s="24" customFormat="1" ht="27.75" customHeight="1" x14ac:dyDescent="0.35">
      <c r="A393" s="147" t="s">
        <v>795</v>
      </c>
      <c r="B393" s="149" t="s">
        <v>2562</v>
      </c>
      <c r="C393" s="150" t="s">
        <v>22</v>
      </c>
      <c r="D393" s="149" t="s">
        <v>1051</v>
      </c>
      <c r="E393" s="151" t="s">
        <v>1052</v>
      </c>
      <c r="F393" s="151" t="s">
        <v>1053</v>
      </c>
      <c r="G393" s="152" t="s">
        <v>1054</v>
      </c>
      <c r="H393" s="153">
        <v>32000</v>
      </c>
      <c r="I393" s="153">
        <v>4800</v>
      </c>
      <c r="J393" s="154" t="s">
        <v>1844</v>
      </c>
      <c r="K393" s="155">
        <f>+I393*2</f>
        <v>9600</v>
      </c>
      <c r="L393" s="155">
        <f>+I393*3</f>
        <v>14400</v>
      </c>
      <c r="M393" s="154">
        <f t="shared" si="33"/>
        <v>0</v>
      </c>
      <c r="N393" s="154">
        <f t="shared" si="34"/>
        <v>0</v>
      </c>
      <c r="O393" s="153">
        <v>0</v>
      </c>
      <c r="P393" s="98" t="str">
        <f t="shared" si="35"/>
        <v>kritis</v>
      </c>
      <c r="Q393" s="153">
        <v>1</v>
      </c>
      <c r="R393" s="153"/>
      <c r="S393" s="153"/>
      <c r="T393" s="67"/>
      <c r="U393" s="68"/>
    </row>
    <row r="394" spans="1:21" s="24" customFormat="1" ht="27.75" customHeight="1" x14ac:dyDescent="0.35">
      <c r="A394" s="147" t="s">
        <v>795</v>
      </c>
      <c r="B394" s="149" t="s">
        <v>810</v>
      </c>
      <c r="C394" s="150" t="s">
        <v>61</v>
      </c>
      <c r="D394" s="149" t="s">
        <v>1055</v>
      </c>
      <c r="E394" s="151" t="s">
        <v>1056</v>
      </c>
      <c r="F394" s="151" t="s">
        <v>1057</v>
      </c>
      <c r="G394" s="152" t="s">
        <v>1058</v>
      </c>
      <c r="H394" s="153"/>
      <c r="I394" s="153"/>
      <c r="J394" s="154"/>
      <c r="K394" s="155"/>
      <c r="L394" s="155"/>
      <c r="M394" s="154" t="e">
        <f t="shared" si="33"/>
        <v>#DIV/0!</v>
      </c>
      <c r="N394" s="154" t="e">
        <f t="shared" si="34"/>
        <v>#DIV/0!</v>
      </c>
      <c r="O394" s="153">
        <v>0</v>
      </c>
      <c r="P394" s="98" t="str">
        <f t="shared" si="35"/>
        <v>over</v>
      </c>
      <c r="Q394" s="153"/>
      <c r="R394" s="153"/>
      <c r="S394" s="153"/>
      <c r="T394" s="67"/>
      <c r="U394" s="68"/>
    </row>
    <row r="395" spans="1:21" s="24" customFormat="1" ht="27.75" customHeight="1" x14ac:dyDescent="0.35">
      <c r="A395" s="147" t="s">
        <v>795</v>
      </c>
      <c r="B395" s="149" t="s">
        <v>810</v>
      </c>
      <c r="C395" s="150" t="s">
        <v>22</v>
      </c>
      <c r="D395" s="149" t="s">
        <v>1059</v>
      </c>
      <c r="E395" s="151" t="s">
        <v>1060</v>
      </c>
      <c r="F395" s="151" t="s">
        <v>1061</v>
      </c>
      <c r="G395" s="152" t="s">
        <v>1062</v>
      </c>
      <c r="H395" s="153"/>
      <c r="I395" s="153"/>
      <c r="J395" s="154"/>
      <c r="K395" s="155"/>
      <c r="L395" s="155"/>
      <c r="M395" s="154" t="e">
        <f t="shared" ref="M395:M458" si="42">+ROUNDUP(O395/I395,1)</f>
        <v>#DIV/0!</v>
      </c>
      <c r="N395" s="154" t="e">
        <f t="shared" ref="N395:N458" si="43">IF(AND(J395="FAST",M395&gt;=2),1,IF(AND(J395="MEDIUM",M395&gt;=3),1,IF(AND(J395="SLOW",M395&gt;=5),1,0)))</f>
        <v>#DIV/0!</v>
      </c>
      <c r="O395" s="153">
        <v>0</v>
      </c>
      <c r="P395" s="98" t="str">
        <f t="shared" ref="P395:P458" si="44">IF(O395&lt;K395,"kritis",IF(O395&lt;L395,"aman","over"))</f>
        <v>over</v>
      </c>
      <c r="Q395" s="153"/>
      <c r="R395" s="153"/>
      <c r="S395" s="153"/>
      <c r="T395" s="67"/>
      <c r="U395" s="68"/>
    </row>
    <row r="396" spans="1:21" s="24" customFormat="1" ht="27.75" customHeight="1" x14ac:dyDescent="0.35">
      <c r="A396" s="147" t="s">
        <v>795</v>
      </c>
      <c r="B396" s="149" t="s">
        <v>810</v>
      </c>
      <c r="C396" s="150" t="s">
        <v>61</v>
      </c>
      <c r="D396" s="149" t="s">
        <v>1063</v>
      </c>
      <c r="E396" s="151" t="s">
        <v>1064</v>
      </c>
      <c r="F396" s="151" t="s">
        <v>1065</v>
      </c>
      <c r="G396" s="152" t="s">
        <v>1066</v>
      </c>
      <c r="H396" s="153">
        <v>8000</v>
      </c>
      <c r="I396" s="153">
        <v>500</v>
      </c>
      <c r="J396" s="154" t="s">
        <v>1838</v>
      </c>
      <c r="K396" s="155">
        <f>+I396*4</f>
        <v>2000</v>
      </c>
      <c r="L396" s="155">
        <f>+I396*5</f>
        <v>2500</v>
      </c>
      <c r="M396" s="154">
        <f t="shared" si="42"/>
        <v>9.4</v>
      </c>
      <c r="N396" s="154">
        <f t="shared" si="43"/>
        <v>1</v>
      </c>
      <c r="O396" s="153">
        <v>4674</v>
      </c>
      <c r="P396" s="98" t="str">
        <f t="shared" si="44"/>
        <v>over</v>
      </c>
      <c r="Q396" s="153">
        <v>1</v>
      </c>
      <c r="R396" s="153"/>
      <c r="S396" s="153"/>
      <c r="T396" s="67"/>
      <c r="U396" s="68"/>
    </row>
    <row r="397" spans="1:21" s="24" customFormat="1" ht="27.75" customHeight="1" x14ac:dyDescent="0.35">
      <c r="A397" s="147" t="s">
        <v>795</v>
      </c>
      <c r="B397" s="149" t="s">
        <v>810</v>
      </c>
      <c r="C397" s="150" t="s">
        <v>61</v>
      </c>
      <c r="D397" s="149" t="s">
        <v>2145</v>
      </c>
      <c r="E397" s="151" t="s">
        <v>2146</v>
      </c>
      <c r="F397" s="151" t="s">
        <v>2147</v>
      </c>
      <c r="G397" s="152" t="s">
        <v>2148</v>
      </c>
      <c r="H397" s="153"/>
      <c r="I397" s="153"/>
      <c r="J397" s="154"/>
      <c r="K397" s="155"/>
      <c r="L397" s="155"/>
      <c r="M397" s="154" t="e">
        <f t="shared" si="42"/>
        <v>#DIV/0!</v>
      </c>
      <c r="N397" s="154" t="e">
        <f t="shared" si="43"/>
        <v>#DIV/0!</v>
      </c>
      <c r="O397" s="153">
        <v>0</v>
      </c>
      <c r="P397" s="98" t="str">
        <f t="shared" si="44"/>
        <v>over</v>
      </c>
      <c r="Q397" s="153"/>
      <c r="R397" s="153"/>
      <c r="S397" s="153"/>
      <c r="T397" s="67"/>
      <c r="U397" s="68"/>
    </row>
    <row r="398" spans="1:21" s="24" customFormat="1" ht="27.75" customHeight="1" x14ac:dyDescent="0.35">
      <c r="A398" s="147" t="s">
        <v>795</v>
      </c>
      <c r="B398" s="149" t="s">
        <v>810</v>
      </c>
      <c r="C398" s="150" t="s">
        <v>129</v>
      </c>
      <c r="D398" s="149" t="s">
        <v>1067</v>
      </c>
      <c r="E398" s="151" t="s">
        <v>1068</v>
      </c>
      <c r="F398" s="151" t="s">
        <v>1069</v>
      </c>
      <c r="G398" s="152" t="s">
        <v>1070</v>
      </c>
      <c r="H398" s="153"/>
      <c r="I398" s="153"/>
      <c r="J398" s="154"/>
      <c r="K398" s="155"/>
      <c r="L398" s="155"/>
      <c r="M398" s="154" t="e">
        <f t="shared" si="42"/>
        <v>#DIV/0!</v>
      </c>
      <c r="N398" s="154" t="e">
        <f t="shared" si="43"/>
        <v>#DIV/0!</v>
      </c>
      <c r="O398" s="153">
        <v>1468</v>
      </c>
      <c r="P398" s="98" t="str">
        <f t="shared" si="44"/>
        <v>over</v>
      </c>
      <c r="Q398" s="153"/>
      <c r="R398" s="153"/>
      <c r="S398" s="153"/>
      <c r="T398" s="67"/>
      <c r="U398" s="68"/>
    </row>
    <row r="399" spans="1:21" s="24" customFormat="1" ht="27.75" customHeight="1" x14ac:dyDescent="0.35">
      <c r="A399" s="147" t="s">
        <v>795</v>
      </c>
      <c r="B399" s="149" t="s">
        <v>810</v>
      </c>
      <c r="C399" s="150" t="s">
        <v>61</v>
      </c>
      <c r="D399" s="149" t="s">
        <v>1071</v>
      </c>
      <c r="E399" s="151" t="s">
        <v>1072</v>
      </c>
      <c r="F399" s="151" t="s">
        <v>1073</v>
      </c>
      <c r="G399" s="152" t="s">
        <v>1074</v>
      </c>
      <c r="H399" s="153">
        <v>400</v>
      </c>
      <c r="I399" s="153">
        <v>200</v>
      </c>
      <c r="J399" s="154" t="s">
        <v>1838</v>
      </c>
      <c r="K399" s="155">
        <f>+I399*4</f>
        <v>800</v>
      </c>
      <c r="L399" s="155">
        <f>+I399*5</f>
        <v>1000</v>
      </c>
      <c r="M399" s="154">
        <f t="shared" si="42"/>
        <v>2.5</v>
      </c>
      <c r="N399" s="154">
        <f t="shared" si="43"/>
        <v>0</v>
      </c>
      <c r="O399" s="153">
        <v>500</v>
      </c>
      <c r="P399" s="98" t="str">
        <f t="shared" si="44"/>
        <v>kritis</v>
      </c>
      <c r="Q399" s="153">
        <v>1</v>
      </c>
      <c r="R399" s="153"/>
      <c r="S399" s="153"/>
      <c r="T399" s="67"/>
      <c r="U399" s="68"/>
    </row>
    <row r="400" spans="1:21" s="24" customFormat="1" ht="27.75" customHeight="1" x14ac:dyDescent="0.35">
      <c r="A400" s="147" t="s">
        <v>795</v>
      </c>
      <c r="B400" s="149" t="s">
        <v>810</v>
      </c>
      <c r="C400" s="150" t="s">
        <v>61</v>
      </c>
      <c r="D400" s="149" t="s">
        <v>1075</v>
      </c>
      <c r="E400" s="151" t="s">
        <v>1076</v>
      </c>
      <c r="F400" s="151" t="s">
        <v>1077</v>
      </c>
      <c r="G400" s="152" t="s">
        <v>953</v>
      </c>
      <c r="H400" s="153">
        <v>200</v>
      </c>
      <c r="I400" s="153">
        <v>200</v>
      </c>
      <c r="J400" s="154" t="s">
        <v>1838</v>
      </c>
      <c r="K400" s="155">
        <f>+I400*4</f>
        <v>800</v>
      </c>
      <c r="L400" s="155">
        <f>+I400*5</f>
        <v>1000</v>
      </c>
      <c r="M400" s="154">
        <f t="shared" si="42"/>
        <v>6</v>
      </c>
      <c r="N400" s="154">
        <f t="shared" si="43"/>
        <v>1</v>
      </c>
      <c r="O400" s="153">
        <v>1200</v>
      </c>
      <c r="P400" s="98" t="str">
        <f t="shared" si="44"/>
        <v>over</v>
      </c>
      <c r="Q400" s="153">
        <v>1</v>
      </c>
      <c r="R400" s="153"/>
      <c r="S400" s="153"/>
      <c r="T400" s="67"/>
      <c r="U400" s="68"/>
    </row>
    <row r="401" spans="1:21" s="24" customFormat="1" ht="27.75" customHeight="1" x14ac:dyDescent="0.35">
      <c r="A401" s="147" t="s">
        <v>795</v>
      </c>
      <c r="B401" s="149" t="s">
        <v>810</v>
      </c>
      <c r="C401" s="150" t="s">
        <v>61</v>
      </c>
      <c r="D401" s="149" t="s">
        <v>1078</v>
      </c>
      <c r="E401" s="151" t="s">
        <v>1079</v>
      </c>
      <c r="F401" s="151" t="s">
        <v>1080</v>
      </c>
      <c r="G401" s="152" t="s">
        <v>1081</v>
      </c>
      <c r="H401" s="153"/>
      <c r="I401" s="153"/>
      <c r="J401" s="154"/>
      <c r="K401" s="155"/>
      <c r="L401" s="155"/>
      <c r="M401" s="154" t="e">
        <f t="shared" si="42"/>
        <v>#DIV/0!</v>
      </c>
      <c r="N401" s="154" t="e">
        <f t="shared" si="43"/>
        <v>#DIV/0!</v>
      </c>
      <c r="O401" s="153">
        <v>2592</v>
      </c>
      <c r="P401" s="98" t="str">
        <f t="shared" si="44"/>
        <v>over</v>
      </c>
      <c r="Q401" s="153"/>
      <c r="R401" s="153"/>
      <c r="S401" s="153"/>
      <c r="T401" s="67"/>
      <c r="U401" s="68"/>
    </row>
    <row r="402" spans="1:21" s="24" customFormat="1" ht="27.75" customHeight="1" x14ac:dyDescent="0.35">
      <c r="A402" s="147" t="s">
        <v>795</v>
      </c>
      <c r="B402" s="149" t="s">
        <v>810</v>
      </c>
      <c r="C402" s="150" t="s">
        <v>61</v>
      </c>
      <c r="D402" s="149" t="s">
        <v>1082</v>
      </c>
      <c r="E402" s="151" t="s">
        <v>1083</v>
      </c>
      <c r="F402" s="151" t="s">
        <v>1084</v>
      </c>
      <c r="G402" s="152" t="s">
        <v>1085</v>
      </c>
      <c r="H402" s="153">
        <v>13000</v>
      </c>
      <c r="I402" s="153">
        <v>1000</v>
      </c>
      <c r="J402" s="154" t="s">
        <v>1845</v>
      </c>
      <c r="K402" s="155">
        <f>+I402*3</f>
        <v>3000</v>
      </c>
      <c r="L402" s="155">
        <f>+I402*4</f>
        <v>4000</v>
      </c>
      <c r="M402" s="154">
        <f t="shared" si="42"/>
        <v>1.7000000000000002</v>
      </c>
      <c r="N402" s="154">
        <f t="shared" si="43"/>
        <v>0</v>
      </c>
      <c r="O402" s="153">
        <v>1697</v>
      </c>
      <c r="P402" s="98" t="str">
        <f t="shared" si="44"/>
        <v>kritis</v>
      </c>
      <c r="Q402" s="153">
        <v>1</v>
      </c>
      <c r="R402" s="153"/>
      <c r="S402" s="153"/>
      <c r="T402" s="67"/>
      <c r="U402" s="68"/>
    </row>
    <row r="403" spans="1:21" s="24" customFormat="1" ht="27.75" customHeight="1" x14ac:dyDescent="0.35">
      <c r="A403" s="147" t="s">
        <v>795</v>
      </c>
      <c r="B403" s="149" t="s">
        <v>810</v>
      </c>
      <c r="C403" s="150" t="s">
        <v>61</v>
      </c>
      <c r="D403" s="149" t="s">
        <v>2149</v>
      </c>
      <c r="E403" s="151" t="s">
        <v>2150</v>
      </c>
      <c r="F403" s="151" t="s">
        <v>2151</v>
      </c>
      <c r="G403" s="152" t="s">
        <v>2152</v>
      </c>
      <c r="H403" s="153"/>
      <c r="I403" s="153"/>
      <c r="J403" s="154"/>
      <c r="K403" s="155"/>
      <c r="L403" s="155"/>
      <c r="M403" s="154" t="e">
        <f t="shared" si="42"/>
        <v>#DIV/0!</v>
      </c>
      <c r="N403" s="154" t="e">
        <f t="shared" si="43"/>
        <v>#DIV/0!</v>
      </c>
      <c r="O403" s="153">
        <v>2229</v>
      </c>
      <c r="P403" s="98" t="str">
        <f t="shared" si="44"/>
        <v>over</v>
      </c>
      <c r="Q403" s="153"/>
      <c r="R403" s="153"/>
      <c r="S403" s="153"/>
      <c r="T403" s="67"/>
      <c r="U403" s="68"/>
    </row>
    <row r="404" spans="1:21" s="24" customFormat="1" ht="27.75" customHeight="1" x14ac:dyDescent="0.35">
      <c r="A404" s="147" t="s">
        <v>795</v>
      </c>
      <c r="B404" s="149" t="s">
        <v>810</v>
      </c>
      <c r="C404" s="150" t="s">
        <v>129</v>
      </c>
      <c r="D404" s="149" t="s">
        <v>1086</v>
      </c>
      <c r="E404" s="151" t="s">
        <v>1087</v>
      </c>
      <c r="F404" s="151" t="s">
        <v>1088</v>
      </c>
      <c r="G404" s="152" t="s">
        <v>1089</v>
      </c>
      <c r="H404" s="153"/>
      <c r="I404" s="153"/>
      <c r="J404" s="154"/>
      <c r="K404" s="155"/>
      <c r="L404" s="155"/>
      <c r="M404" s="154" t="e">
        <f t="shared" si="42"/>
        <v>#DIV/0!</v>
      </c>
      <c r="N404" s="154" t="e">
        <f t="shared" si="43"/>
        <v>#DIV/0!</v>
      </c>
      <c r="O404" s="153">
        <v>8000</v>
      </c>
      <c r="P404" s="98" t="str">
        <f t="shared" si="44"/>
        <v>over</v>
      </c>
      <c r="Q404" s="153"/>
      <c r="R404" s="153"/>
      <c r="S404" s="153"/>
      <c r="T404" s="67"/>
      <c r="U404" s="68"/>
    </row>
    <row r="405" spans="1:21" s="24" customFormat="1" ht="27.75" customHeight="1" x14ac:dyDescent="0.35">
      <c r="A405" s="147" t="s">
        <v>795</v>
      </c>
      <c r="B405" s="149" t="s">
        <v>810</v>
      </c>
      <c r="C405" s="150" t="s">
        <v>61</v>
      </c>
      <c r="D405" s="149" t="s">
        <v>1090</v>
      </c>
      <c r="E405" s="151">
        <v>0</v>
      </c>
      <c r="F405" s="151" t="s">
        <v>1091</v>
      </c>
      <c r="G405" s="152" t="s">
        <v>1092</v>
      </c>
      <c r="H405" s="153">
        <v>400</v>
      </c>
      <c r="I405" s="153">
        <v>200</v>
      </c>
      <c r="J405" s="154" t="s">
        <v>1838</v>
      </c>
      <c r="K405" s="155">
        <f>+I405*4</f>
        <v>800</v>
      </c>
      <c r="L405" s="155">
        <f>+I405*5</f>
        <v>1000</v>
      </c>
      <c r="M405" s="154">
        <f t="shared" si="42"/>
        <v>0.5</v>
      </c>
      <c r="N405" s="154">
        <f t="shared" si="43"/>
        <v>0</v>
      </c>
      <c r="O405" s="153">
        <v>100</v>
      </c>
      <c r="P405" s="98" t="str">
        <f t="shared" si="44"/>
        <v>kritis</v>
      </c>
      <c r="Q405" s="153">
        <v>1</v>
      </c>
      <c r="R405" s="153"/>
      <c r="S405" s="153"/>
      <c r="T405" s="67"/>
      <c r="U405" s="68"/>
    </row>
    <row r="406" spans="1:21" s="24" customFormat="1" ht="27.75" customHeight="1" x14ac:dyDescent="0.35">
      <c r="A406" s="147" t="s">
        <v>795</v>
      </c>
      <c r="B406" s="149" t="s">
        <v>810</v>
      </c>
      <c r="C406" s="150" t="s">
        <v>129</v>
      </c>
      <c r="D406" s="149" t="s">
        <v>2153</v>
      </c>
      <c r="E406" s="151">
        <v>0</v>
      </c>
      <c r="F406" s="151" t="s">
        <v>2154</v>
      </c>
      <c r="G406" s="152" t="s">
        <v>2155</v>
      </c>
      <c r="H406" s="153"/>
      <c r="I406" s="153"/>
      <c r="J406" s="154"/>
      <c r="K406" s="155"/>
      <c r="L406" s="155"/>
      <c r="M406" s="154" t="e">
        <f t="shared" si="42"/>
        <v>#DIV/0!</v>
      </c>
      <c r="N406" s="154" t="e">
        <f t="shared" si="43"/>
        <v>#DIV/0!</v>
      </c>
      <c r="O406" s="153">
        <v>3331</v>
      </c>
      <c r="P406" s="98" t="str">
        <f t="shared" si="44"/>
        <v>over</v>
      </c>
      <c r="Q406" s="153"/>
      <c r="R406" s="153"/>
      <c r="S406" s="153"/>
      <c r="T406" s="67"/>
      <c r="U406" s="68"/>
    </row>
    <row r="407" spans="1:21" s="24" customFormat="1" ht="27.75" customHeight="1" x14ac:dyDescent="0.35">
      <c r="A407" s="147" t="s">
        <v>795</v>
      </c>
      <c r="B407" s="149" t="s">
        <v>810</v>
      </c>
      <c r="C407" s="150" t="s">
        <v>129</v>
      </c>
      <c r="D407" s="149" t="s">
        <v>2156</v>
      </c>
      <c r="E407" s="151" t="s">
        <v>2157</v>
      </c>
      <c r="F407" s="151" t="s">
        <v>2158</v>
      </c>
      <c r="G407" s="152" t="s">
        <v>2159</v>
      </c>
      <c r="H407" s="153"/>
      <c r="I407" s="153"/>
      <c r="J407" s="154"/>
      <c r="K407" s="155"/>
      <c r="L407" s="155"/>
      <c r="M407" s="154" t="e">
        <f t="shared" si="42"/>
        <v>#DIV/0!</v>
      </c>
      <c r="N407" s="154" t="e">
        <f t="shared" si="43"/>
        <v>#DIV/0!</v>
      </c>
      <c r="O407" s="153">
        <v>5000</v>
      </c>
      <c r="P407" s="98" t="str">
        <f t="shared" si="44"/>
        <v>over</v>
      </c>
      <c r="Q407" s="153"/>
      <c r="R407" s="153"/>
      <c r="S407" s="153"/>
      <c r="T407" s="67"/>
      <c r="U407" s="68"/>
    </row>
    <row r="408" spans="1:21" s="24" customFormat="1" ht="27.75" customHeight="1" x14ac:dyDescent="0.35">
      <c r="A408" s="147" t="s">
        <v>795</v>
      </c>
      <c r="B408" s="149" t="s">
        <v>810</v>
      </c>
      <c r="C408" s="150" t="s">
        <v>61</v>
      </c>
      <c r="D408" s="149" t="s">
        <v>1093</v>
      </c>
      <c r="E408" s="151" t="s">
        <v>1094</v>
      </c>
      <c r="F408" s="151" t="s">
        <v>1095</v>
      </c>
      <c r="G408" s="152" t="s">
        <v>1096</v>
      </c>
      <c r="H408" s="153">
        <v>2000</v>
      </c>
      <c r="I408" s="153">
        <v>500</v>
      </c>
      <c r="J408" s="154" t="s">
        <v>1838</v>
      </c>
      <c r="K408" s="155">
        <f>+I408*4</f>
        <v>2000</v>
      </c>
      <c r="L408" s="155">
        <f>+I408*5</f>
        <v>2500</v>
      </c>
      <c r="M408" s="154">
        <f t="shared" si="42"/>
        <v>6</v>
      </c>
      <c r="N408" s="154">
        <f t="shared" si="43"/>
        <v>1</v>
      </c>
      <c r="O408" s="153">
        <v>2958</v>
      </c>
      <c r="P408" s="98" t="str">
        <f t="shared" si="44"/>
        <v>over</v>
      </c>
      <c r="Q408" s="153">
        <v>1</v>
      </c>
      <c r="R408" s="153"/>
      <c r="S408" s="153"/>
      <c r="T408" s="67"/>
      <c r="U408" s="68"/>
    </row>
    <row r="409" spans="1:21" s="24" customFormat="1" ht="27.75" customHeight="1" x14ac:dyDescent="0.35">
      <c r="A409" s="147" t="s">
        <v>795</v>
      </c>
      <c r="B409" s="149" t="s">
        <v>810</v>
      </c>
      <c r="C409" s="150" t="s">
        <v>129</v>
      </c>
      <c r="D409" s="149" t="s">
        <v>1097</v>
      </c>
      <c r="E409" s="151" t="s">
        <v>1098</v>
      </c>
      <c r="F409" s="151" t="s">
        <v>1099</v>
      </c>
      <c r="G409" s="152" t="s">
        <v>1100</v>
      </c>
      <c r="H409" s="153">
        <v>9500</v>
      </c>
      <c r="I409" s="153">
        <v>500</v>
      </c>
      <c r="J409" s="154" t="s">
        <v>1838</v>
      </c>
      <c r="K409" s="155">
        <f>+I409*4</f>
        <v>2000</v>
      </c>
      <c r="L409" s="155">
        <f>+I409*5</f>
        <v>2500</v>
      </c>
      <c r="M409" s="154">
        <f t="shared" si="42"/>
        <v>7.8999999999999995</v>
      </c>
      <c r="N409" s="154">
        <f t="shared" si="43"/>
        <v>1</v>
      </c>
      <c r="O409" s="153">
        <v>3948</v>
      </c>
      <c r="P409" s="98" t="str">
        <f t="shared" si="44"/>
        <v>over</v>
      </c>
      <c r="Q409" s="153">
        <v>1</v>
      </c>
      <c r="R409" s="153"/>
      <c r="S409" s="153"/>
      <c r="T409" s="67"/>
      <c r="U409" s="68"/>
    </row>
    <row r="410" spans="1:21" s="24" customFormat="1" ht="27.75" customHeight="1" x14ac:dyDescent="0.35">
      <c r="A410" s="147" t="s">
        <v>795</v>
      </c>
      <c r="B410" s="149" t="s">
        <v>815</v>
      </c>
      <c r="C410" s="150" t="s">
        <v>61</v>
      </c>
      <c r="D410" s="149" t="s">
        <v>2160</v>
      </c>
      <c r="E410" s="151">
        <v>0</v>
      </c>
      <c r="F410" s="151" t="s">
        <v>2161</v>
      </c>
      <c r="G410" s="152" t="s">
        <v>2162</v>
      </c>
      <c r="H410" s="153"/>
      <c r="I410" s="153"/>
      <c r="J410" s="154"/>
      <c r="K410" s="155"/>
      <c r="L410" s="155"/>
      <c r="M410" s="154" t="e">
        <f t="shared" si="42"/>
        <v>#DIV/0!</v>
      </c>
      <c r="N410" s="154" t="e">
        <f t="shared" si="43"/>
        <v>#DIV/0!</v>
      </c>
      <c r="O410" s="153">
        <v>0</v>
      </c>
      <c r="P410" s="98" t="str">
        <f t="shared" si="44"/>
        <v>over</v>
      </c>
      <c r="Q410" s="153"/>
      <c r="R410" s="153"/>
      <c r="S410" s="153"/>
      <c r="T410" s="67"/>
      <c r="U410" s="68"/>
    </row>
    <row r="411" spans="1:21" s="24" customFormat="1" ht="27.75" customHeight="1" x14ac:dyDescent="0.35">
      <c r="A411" s="147" t="s">
        <v>795</v>
      </c>
      <c r="B411" s="149" t="s">
        <v>810</v>
      </c>
      <c r="C411" s="150" t="s">
        <v>61</v>
      </c>
      <c r="D411" s="149" t="s">
        <v>2163</v>
      </c>
      <c r="E411" s="151" t="s">
        <v>2164</v>
      </c>
      <c r="F411" s="151" t="s">
        <v>2165</v>
      </c>
      <c r="G411" s="152" t="s">
        <v>2166</v>
      </c>
      <c r="H411" s="153"/>
      <c r="I411" s="153"/>
      <c r="J411" s="154"/>
      <c r="K411" s="155"/>
      <c r="L411" s="155"/>
      <c r="M411" s="154" t="e">
        <f t="shared" si="42"/>
        <v>#DIV/0!</v>
      </c>
      <c r="N411" s="154" t="e">
        <f t="shared" si="43"/>
        <v>#DIV/0!</v>
      </c>
      <c r="O411" s="153">
        <v>0</v>
      </c>
      <c r="P411" s="98" t="str">
        <f t="shared" si="44"/>
        <v>over</v>
      </c>
      <c r="Q411" s="153"/>
      <c r="R411" s="153"/>
      <c r="S411" s="153"/>
      <c r="T411" s="67"/>
      <c r="U411" s="68"/>
    </row>
    <row r="412" spans="1:21" s="24" customFormat="1" ht="27.75" customHeight="1" x14ac:dyDescent="0.35">
      <c r="A412" s="147" t="s">
        <v>795</v>
      </c>
      <c r="B412" s="149" t="s">
        <v>810</v>
      </c>
      <c r="C412" s="150" t="s">
        <v>61</v>
      </c>
      <c r="D412" s="149" t="s">
        <v>2167</v>
      </c>
      <c r="E412" s="151" t="s">
        <v>2168</v>
      </c>
      <c r="F412" s="151" t="s">
        <v>2169</v>
      </c>
      <c r="G412" s="152" t="s">
        <v>2170</v>
      </c>
      <c r="H412" s="153">
        <v>1000</v>
      </c>
      <c r="I412" s="153">
        <v>500</v>
      </c>
      <c r="J412" s="154" t="s">
        <v>1838</v>
      </c>
      <c r="K412" s="155">
        <f t="shared" ref="K412:K423" si="45">+I412*4</f>
        <v>2000</v>
      </c>
      <c r="L412" s="155">
        <f t="shared" ref="L412:L423" si="46">+I412*5</f>
        <v>2500</v>
      </c>
      <c r="M412" s="154">
        <f t="shared" si="42"/>
        <v>3</v>
      </c>
      <c r="N412" s="154">
        <f t="shared" si="43"/>
        <v>0</v>
      </c>
      <c r="O412" s="153">
        <v>1500</v>
      </c>
      <c r="P412" s="98" t="str">
        <f t="shared" si="44"/>
        <v>kritis</v>
      </c>
      <c r="Q412" s="153">
        <v>1</v>
      </c>
      <c r="R412" s="153"/>
      <c r="S412" s="153"/>
      <c r="T412" s="67"/>
      <c r="U412" s="68"/>
    </row>
    <row r="413" spans="1:21" s="24" customFormat="1" ht="27.75" customHeight="1" x14ac:dyDescent="0.35">
      <c r="A413" s="147" t="s">
        <v>795</v>
      </c>
      <c r="B413" s="149" t="s">
        <v>810</v>
      </c>
      <c r="C413" s="150" t="s">
        <v>61</v>
      </c>
      <c r="D413" s="149" t="s">
        <v>2171</v>
      </c>
      <c r="E413" s="151" t="s">
        <v>2172</v>
      </c>
      <c r="F413" s="151" t="s">
        <v>2173</v>
      </c>
      <c r="G413" s="152" t="s">
        <v>2174</v>
      </c>
      <c r="H413" s="153">
        <v>2800</v>
      </c>
      <c r="I413" s="153">
        <v>500</v>
      </c>
      <c r="J413" s="154" t="s">
        <v>1838</v>
      </c>
      <c r="K413" s="155">
        <f t="shared" si="45"/>
        <v>2000</v>
      </c>
      <c r="L413" s="155">
        <f t="shared" si="46"/>
        <v>2500</v>
      </c>
      <c r="M413" s="154">
        <f t="shared" si="42"/>
        <v>5.1999999999999993</v>
      </c>
      <c r="N413" s="154">
        <f t="shared" si="43"/>
        <v>1</v>
      </c>
      <c r="O413" s="153">
        <v>2588</v>
      </c>
      <c r="P413" s="98" t="str">
        <f t="shared" si="44"/>
        <v>over</v>
      </c>
      <c r="Q413" s="153">
        <v>1</v>
      </c>
      <c r="R413" s="153"/>
      <c r="S413" s="153"/>
      <c r="T413" s="67"/>
      <c r="U413" s="68"/>
    </row>
    <row r="414" spans="1:21" s="24" customFormat="1" ht="27.75" customHeight="1" x14ac:dyDescent="0.35">
      <c r="A414" s="147" t="s">
        <v>795</v>
      </c>
      <c r="B414" s="149" t="s">
        <v>810</v>
      </c>
      <c r="C414" s="150" t="s">
        <v>61</v>
      </c>
      <c r="D414" s="149" t="s">
        <v>2175</v>
      </c>
      <c r="E414" s="151">
        <v>0</v>
      </c>
      <c r="F414" s="151" t="s">
        <v>2176</v>
      </c>
      <c r="G414" s="152" t="s">
        <v>2177</v>
      </c>
      <c r="H414" s="153">
        <v>1500</v>
      </c>
      <c r="I414" s="153">
        <v>300</v>
      </c>
      <c r="J414" s="154" t="s">
        <v>1838</v>
      </c>
      <c r="K414" s="155">
        <f t="shared" si="45"/>
        <v>1200</v>
      </c>
      <c r="L414" s="155">
        <f t="shared" si="46"/>
        <v>1500</v>
      </c>
      <c r="M414" s="154">
        <f t="shared" si="42"/>
        <v>0</v>
      </c>
      <c r="N414" s="154">
        <f t="shared" si="43"/>
        <v>0</v>
      </c>
      <c r="O414" s="153">
        <v>0</v>
      </c>
      <c r="P414" s="98" t="str">
        <f t="shared" si="44"/>
        <v>kritis</v>
      </c>
      <c r="Q414" s="153">
        <v>1</v>
      </c>
      <c r="R414" s="153"/>
      <c r="S414" s="153"/>
      <c r="T414" s="67"/>
      <c r="U414" s="68"/>
    </row>
    <row r="415" spans="1:21" s="24" customFormat="1" ht="27.75" customHeight="1" x14ac:dyDescent="0.35">
      <c r="A415" s="147" t="s">
        <v>795</v>
      </c>
      <c r="B415" s="149" t="s">
        <v>810</v>
      </c>
      <c r="C415" s="150" t="s">
        <v>61</v>
      </c>
      <c r="D415" s="149" t="s">
        <v>2178</v>
      </c>
      <c r="E415" s="151" t="s">
        <v>2179</v>
      </c>
      <c r="F415" s="151" t="s">
        <v>2180</v>
      </c>
      <c r="G415" s="152" t="s">
        <v>2181</v>
      </c>
      <c r="H415" s="153">
        <v>1500</v>
      </c>
      <c r="I415" s="153">
        <v>300</v>
      </c>
      <c r="J415" s="154" t="s">
        <v>1838</v>
      </c>
      <c r="K415" s="155">
        <f t="shared" si="45"/>
        <v>1200</v>
      </c>
      <c r="L415" s="155">
        <f t="shared" si="46"/>
        <v>1500</v>
      </c>
      <c r="M415" s="154">
        <f t="shared" si="42"/>
        <v>7.5</v>
      </c>
      <c r="N415" s="154">
        <f t="shared" si="43"/>
        <v>1</v>
      </c>
      <c r="O415" s="153">
        <v>2221</v>
      </c>
      <c r="P415" s="98" t="str">
        <f t="shared" si="44"/>
        <v>over</v>
      </c>
      <c r="Q415" s="153">
        <v>1</v>
      </c>
      <c r="R415" s="153"/>
      <c r="S415" s="153"/>
      <c r="T415" s="67"/>
      <c r="U415" s="68"/>
    </row>
    <row r="416" spans="1:21" s="24" customFormat="1" ht="27.75" customHeight="1" x14ac:dyDescent="0.35">
      <c r="A416" s="147" t="s">
        <v>795</v>
      </c>
      <c r="B416" s="149" t="s">
        <v>810</v>
      </c>
      <c r="C416" s="150" t="s">
        <v>61</v>
      </c>
      <c r="D416" s="149" t="s">
        <v>2182</v>
      </c>
      <c r="E416" s="151" t="s">
        <v>2183</v>
      </c>
      <c r="F416" s="151" t="s">
        <v>2184</v>
      </c>
      <c r="G416" s="152" t="s">
        <v>2185</v>
      </c>
      <c r="H416" s="153">
        <v>1300</v>
      </c>
      <c r="I416" s="153">
        <v>300</v>
      </c>
      <c r="J416" s="154" t="s">
        <v>1838</v>
      </c>
      <c r="K416" s="155">
        <f t="shared" si="45"/>
        <v>1200</v>
      </c>
      <c r="L416" s="155">
        <f t="shared" si="46"/>
        <v>1500</v>
      </c>
      <c r="M416" s="154">
        <f t="shared" si="42"/>
        <v>3.3000000000000003</v>
      </c>
      <c r="N416" s="154">
        <f t="shared" si="43"/>
        <v>0</v>
      </c>
      <c r="O416" s="153">
        <v>961</v>
      </c>
      <c r="P416" s="98" t="str">
        <f t="shared" si="44"/>
        <v>kritis</v>
      </c>
      <c r="Q416" s="153">
        <v>1</v>
      </c>
      <c r="R416" s="153"/>
      <c r="S416" s="153"/>
      <c r="T416" s="67"/>
      <c r="U416" s="68"/>
    </row>
    <row r="417" spans="1:21" s="24" customFormat="1" ht="27.75" customHeight="1" x14ac:dyDescent="0.35">
      <c r="A417" s="147" t="s">
        <v>795</v>
      </c>
      <c r="B417" s="149" t="s">
        <v>810</v>
      </c>
      <c r="C417" s="150" t="s">
        <v>61</v>
      </c>
      <c r="D417" s="149" t="s">
        <v>1101</v>
      </c>
      <c r="E417" s="151" t="s">
        <v>1102</v>
      </c>
      <c r="F417" s="151" t="s">
        <v>1103</v>
      </c>
      <c r="G417" s="152" t="s">
        <v>1104</v>
      </c>
      <c r="H417" s="153">
        <v>4500</v>
      </c>
      <c r="I417" s="153">
        <v>250</v>
      </c>
      <c r="J417" s="154" t="s">
        <v>1838</v>
      </c>
      <c r="K417" s="155">
        <f t="shared" si="45"/>
        <v>1000</v>
      </c>
      <c r="L417" s="155">
        <f t="shared" si="46"/>
        <v>1250</v>
      </c>
      <c r="M417" s="154">
        <f t="shared" si="42"/>
        <v>13.8</v>
      </c>
      <c r="N417" s="154">
        <f t="shared" si="43"/>
        <v>1</v>
      </c>
      <c r="O417" s="153">
        <v>3450</v>
      </c>
      <c r="P417" s="98" t="str">
        <f t="shared" si="44"/>
        <v>over</v>
      </c>
      <c r="Q417" s="153">
        <v>1</v>
      </c>
      <c r="R417" s="153"/>
      <c r="S417" s="153"/>
      <c r="T417" s="67"/>
      <c r="U417" s="68"/>
    </row>
    <row r="418" spans="1:21" s="24" customFormat="1" ht="27.75" customHeight="1" x14ac:dyDescent="0.35">
      <c r="A418" s="147" t="s">
        <v>795</v>
      </c>
      <c r="B418" s="149" t="s">
        <v>810</v>
      </c>
      <c r="C418" s="150" t="s">
        <v>61</v>
      </c>
      <c r="D418" s="149" t="s">
        <v>2186</v>
      </c>
      <c r="E418" s="151" t="s">
        <v>2187</v>
      </c>
      <c r="F418" s="151" t="s">
        <v>2188</v>
      </c>
      <c r="G418" s="152" t="s">
        <v>2953</v>
      </c>
      <c r="H418" s="153">
        <v>1000</v>
      </c>
      <c r="I418" s="153">
        <v>200</v>
      </c>
      <c r="J418" s="154" t="s">
        <v>1838</v>
      </c>
      <c r="K418" s="155">
        <f t="shared" si="45"/>
        <v>800</v>
      </c>
      <c r="L418" s="155">
        <f t="shared" si="46"/>
        <v>1000</v>
      </c>
      <c r="M418" s="154">
        <f t="shared" si="42"/>
        <v>14.799999999999999</v>
      </c>
      <c r="N418" s="154">
        <f t="shared" si="43"/>
        <v>1</v>
      </c>
      <c r="O418" s="153">
        <v>2941</v>
      </c>
      <c r="P418" s="98" t="str">
        <f t="shared" si="44"/>
        <v>over</v>
      </c>
      <c r="Q418" s="153">
        <v>1</v>
      </c>
      <c r="R418" s="153"/>
      <c r="S418" s="153"/>
      <c r="T418" s="67"/>
      <c r="U418" s="68"/>
    </row>
    <row r="419" spans="1:21" s="24" customFormat="1" ht="27.75" customHeight="1" x14ac:dyDescent="0.35">
      <c r="A419" s="147" t="s">
        <v>795</v>
      </c>
      <c r="B419" s="149" t="s">
        <v>810</v>
      </c>
      <c r="C419" s="150" t="s">
        <v>61</v>
      </c>
      <c r="D419" s="149" t="s">
        <v>2189</v>
      </c>
      <c r="E419" s="151" t="s">
        <v>2190</v>
      </c>
      <c r="F419" s="151" t="s">
        <v>2191</v>
      </c>
      <c r="G419" s="152" t="s">
        <v>2192</v>
      </c>
      <c r="H419" s="153">
        <v>1300</v>
      </c>
      <c r="I419" s="153">
        <v>200</v>
      </c>
      <c r="J419" s="154" t="s">
        <v>1838</v>
      </c>
      <c r="K419" s="155">
        <f t="shared" si="45"/>
        <v>800</v>
      </c>
      <c r="L419" s="155">
        <f t="shared" si="46"/>
        <v>1000</v>
      </c>
      <c r="M419" s="154">
        <f t="shared" si="42"/>
        <v>2</v>
      </c>
      <c r="N419" s="154">
        <f t="shared" si="43"/>
        <v>0</v>
      </c>
      <c r="O419" s="153">
        <v>400</v>
      </c>
      <c r="P419" s="98" t="str">
        <f t="shared" si="44"/>
        <v>kritis</v>
      </c>
      <c r="Q419" s="153">
        <v>1</v>
      </c>
      <c r="R419" s="153"/>
      <c r="S419" s="153"/>
      <c r="T419" s="67"/>
      <c r="U419" s="68"/>
    </row>
    <row r="420" spans="1:21" s="24" customFormat="1" ht="27.75" customHeight="1" x14ac:dyDescent="0.35">
      <c r="A420" s="147" t="s">
        <v>795</v>
      </c>
      <c r="B420" s="149" t="s">
        <v>810</v>
      </c>
      <c r="C420" s="150" t="s">
        <v>31</v>
      </c>
      <c r="D420" s="149" t="s">
        <v>2193</v>
      </c>
      <c r="E420" s="151" t="s">
        <v>2194</v>
      </c>
      <c r="F420" s="151" t="s">
        <v>2195</v>
      </c>
      <c r="G420" s="152" t="s">
        <v>2196</v>
      </c>
      <c r="H420" s="153">
        <v>1000</v>
      </c>
      <c r="I420" s="153">
        <v>200</v>
      </c>
      <c r="J420" s="154" t="s">
        <v>1838</v>
      </c>
      <c r="K420" s="155">
        <f t="shared" si="45"/>
        <v>800</v>
      </c>
      <c r="L420" s="155">
        <f t="shared" si="46"/>
        <v>1000</v>
      </c>
      <c r="M420" s="154">
        <f t="shared" si="42"/>
        <v>18.900000000000002</v>
      </c>
      <c r="N420" s="154">
        <f t="shared" si="43"/>
        <v>1</v>
      </c>
      <c r="O420" s="153">
        <v>3775</v>
      </c>
      <c r="P420" s="98" t="str">
        <f t="shared" si="44"/>
        <v>over</v>
      </c>
      <c r="Q420" s="153">
        <v>1</v>
      </c>
      <c r="R420" s="153"/>
      <c r="S420" s="153"/>
      <c r="T420" s="67"/>
      <c r="U420" s="68"/>
    </row>
    <row r="421" spans="1:21" s="24" customFormat="1" ht="27.75" customHeight="1" x14ac:dyDescent="0.35">
      <c r="A421" s="147" t="s">
        <v>795</v>
      </c>
      <c r="B421" s="149" t="s">
        <v>810</v>
      </c>
      <c r="C421" s="150" t="s">
        <v>129</v>
      </c>
      <c r="D421" s="149" t="s">
        <v>1105</v>
      </c>
      <c r="E421" s="151" t="s">
        <v>1106</v>
      </c>
      <c r="F421" s="151" t="s">
        <v>1107</v>
      </c>
      <c r="G421" s="152" t="s">
        <v>1108</v>
      </c>
      <c r="H421" s="153">
        <v>3500</v>
      </c>
      <c r="I421" s="153">
        <v>1500</v>
      </c>
      <c r="J421" s="154" t="s">
        <v>1838</v>
      </c>
      <c r="K421" s="155">
        <f t="shared" si="45"/>
        <v>6000</v>
      </c>
      <c r="L421" s="155">
        <f t="shared" si="46"/>
        <v>7500</v>
      </c>
      <c r="M421" s="154">
        <f t="shared" si="42"/>
        <v>1.9000000000000001</v>
      </c>
      <c r="N421" s="154">
        <f t="shared" si="43"/>
        <v>0</v>
      </c>
      <c r="O421" s="153">
        <v>2817</v>
      </c>
      <c r="P421" s="98" t="str">
        <f t="shared" si="44"/>
        <v>kritis</v>
      </c>
      <c r="Q421" s="153">
        <v>1</v>
      </c>
      <c r="R421" s="153"/>
      <c r="S421" s="153"/>
      <c r="T421" s="67"/>
      <c r="U421" s="68"/>
    </row>
    <row r="422" spans="1:21" s="24" customFormat="1" ht="27.75" customHeight="1" x14ac:dyDescent="0.35">
      <c r="A422" s="147" t="s">
        <v>795</v>
      </c>
      <c r="B422" s="149" t="s">
        <v>810</v>
      </c>
      <c r="C422" s="150" t="s">
        <v>61</v>
      </c>
      <c r="D422" s="149" t="s">
        <v>2197</v>
      </c>
      <c r="E422" s="151" t="s">
        <v>2198</v>
      </c>
      <c r="F422" s="151" t="s">
        <v>2199</v>
      </c>
      <c r="G422" s="152" t="s">
        <v>2200</v>
      </c>
      <c r="H422" s="153">
        <v>500</v>
      </c>
      <c r="I422" s="153">
        <v>200</v>
      </c>
      <c r="J422" s="154" t="s">
        <v>1838</v>
      </c>
      <c r="K422" s="155">
        <f t="shared" si="45"/>
        <v>800</v>
      </c>
      <c r="L422" s="155">
        <f t="shared" si="46"/>
        <v>1000</v>
      </c>
      <c r="M422" s="154">
        <f t="shared" si="42"/>
        <v>6.8</v>
      </c>
      <c r="N422" s="154">
        <f t="shared" si="43"/>
        <v>1</v>
      </c>
      <c r="O422" s="153">
        <v>1350</v>
      </c>
      <c r="P422" s="98" t="str">
        <f t="shared" si="44"/>
        <v>over</v>
      </c>
      <c r="Q422" s="153">
        <v>1</v>
      </c>
      <c r="R422" s="153"/>
      <c r="S422" s="153"/>
      <c r="T422" s="67"/>
      <c r="U422" s="68"/>
    </row>
    <row r="423" spans="1:21" s="24" customFormat="1" ht="27.75" customHeight="1" x14ac:dyDescent="0.35">
      <c r="A423" s="147" t="s">
        <v>795</v>
      </c>
      <c r="B423" s="149" t="s">
        <v>810</v>
      </c>
      <c r="C423" s="150" t="s">
        <v>129</v>
      </c>
      <c r="D423" s="149" t="s">
        <v>1109</v>
      </c>
      <c r="E423" s="151">
        <v>0</v>
      </c>
      <c r="F423" s="151" t="s">
        <v>1110</v>
      </c>
      <c r="G423" s="152" t="s">
        <v>2201</v>
      </c>
      <c r="H423" s="153">
        <v>1000</v>
      </c>
      <c r="I423" s="153">
        <v>200</v>
      </c>
      <c r="J423" s="154" t="s">
        <v>1838</v>
      </c>
      <c r="K423" s="155">
        <f t="shared" si="45"/>
        <v>800</v>
      </c>
      <c r="L423" s="155">
        <f t="shared" si="46"/>
        <v>1000</v>
      </c>
      <c r="M423" s="154">
        <f t="shared" si="42"/>
        <v>5.3999999999999995</v>
      </c>
      <c r="N423" s="154">
        <f t="shared" si="43"/>
        <v>1</v>
      </c>
      <c r="O423" s="153">
        <v>1069</v>
      </c>
      <c r="P423" s="98" t="str">
        <f t="shared" si="44"/>
        <v>over</v>
      </c>
      <c r="Q423" s="153">
        <v>1</v>
      </c>
      <c r="R423" s="153"/>
      <c r="S423" s="153"/>
      <c r="T423" s="67"/>
      <c r="U423" s="68"/>
    </row>
    <row r="424" spans="1:21" s="24" customFormat="1" ht="27.75" customHeight="1" x14ac:dyDescent="0.35">
      <c r="A424" s="147" t="s">
        <v>795</v>
      </c>
      <c r="B424" s="149" t="s">
        <v>810</v>
      </c>
      <c r="C424" s="150" t="s">
        <v>116</v>
      </c>
      <c r="D424" s="149" t="s">
        <v>2202</v>
      </c>
      <c r="E424" s="151" t="s">
        <v>2203</v>
      </c>
      <c r="F424" s="151" t="s">
        <v>2204</v>
      </c>
      <c r="G424" s="152" t="s">
        <v>2205</v>
      </c>
      <c r="H424" s="153"/>
      <c r="I424" s="153"/>
      <c r="J424" s="154"/>
      <c r="K424" s="155"/>
      <c r="L424" s="155"/>
      <c r="M424" s="154" t="e">
        <f t="shared" si="42"/>
        <v>#DIV/0!</v>
      </c>
      <c r="N424" s="154" t="e">
        <f t="shared" si="43"/>
        <v>#DIV/0!</v>
      </c>
      <c r="O424" s="153">
        <v>0</v>
      </c>
      <c r="P424" s="98" t="str">
        <f t="shared" si="44"/>
        <v>over</v>
      </c>
      <c r="Q424" s="153"/>
      <c r="R424" s="153"/>
      <c r="S424" s="153"/>
      <c r="T424" s="67"/>
      <c r="U424" s="68"/>
    </row>
    <row r="425" spans="1:21" s="24" customFormat="1" ht="27.75" customHeight="1" x14ac:dyDescent="0.35">
      <c r="A425" s="147" t="s">
        <v>795</v>
      </c>
      <c r="B425" s="149" t="s">
        <v>810</v>
      </c>
      <c r="C425" s="161" t="s">
        <v>116</v>
      </c>
      <c r="D425" s="157" t="s">
        <v>2206</v>
      </c>
      <c r="E425" s="158" t="s">
        <v>2207</v>
      </c>
      <c r="F425" s="159" t="s">
        <v>2208</v>
      </c>
      <c r="G425" s="160" t="s">
        <v>1111</v>
      </c>
      <c r="H425" s="153"/>
      <c r="I425" s="153"/>
      <c r="J425" s="154"/>
      <c r="K425" s="155"/>
      <c r="L425" s="155"/>
      <c r="M425" s="154" t="e">
        <f t="shared" si="42"/>
        <v>#DIV/0!</v>
      </c>
      <c r="N425" s="154" t="e">
        <f t="shared" si="43"/>
        <v>#DIV/0!</v>
      </c>
      <c r="O425" s="153">
        <v>0</v>
      </c>
      <c r="P425" s="98" t="str">
        <f t="shared" si="44"/>
        <v>over</v>
      </c>
      <c r="Q425" s="153"/>
      <c r="R425" s="153"/>
      <c r="S425" s="153"/>
      <c r="T425" s="67"/>
      <c r="U425" s="68"/>
    </row>
    <row r="426" spans="1:21" s="24" customFormat="1" ht="27.75" customHeight="1" x14ac:dyDescent="0.35">
      <c r="A426" s="147" t="s">
        <v>795</v>
      </c>
      <c r="B426" s="149" t="s">
        <v>810</v>
      </c>
      <c r="C426" s="150" t="s">
        <v>116</v>
      </c>
      <c r="D426" s="149" t="s">
        <v>1112</v>
      </c>
      <c r="E426" s="151" t="s">
        <v>1113</v>
      </c>
      <c r="F426" s="151" t="s">
        <v>1114</v>
      </c>
      <c r="G426" s="152" t="s">
        <v>2694</v>
      </c>
      <c r="H426" s="153">
        <v>8500</v>
      </c>
      <c r="I426" s="153">
        <v>1200</v>
      </c>
      <c r="J426" s="154" t="s">
        <v>1838</v>
      </c>
      <c r="K426" s="155">
        <f t="shared" ref="K426:K431" si="47">+I426*2</f>
        <v>2400</v>
      </c>
      <c r="L426" s="155">
        <f t="shared" ref="L426:L431" si="48">+I426*3</f>
        <v>3600</v>
      </c>
      <c r="M426" s="154">
        <f t="shared" si="42"/>
        <v>0.9</v>
      </c>
      <c r="N426" s="154">
        <f t="shared" si="43"/>
        <v>0</v>
      </c>
      <c r="O426" s="153">
        <v>1000</v>
      </c>
      <c r="P426" s="98" t="str">
        <f t="shared" si="44"/>
        <v>kritis</v>
      </c>
      <c r="Q426" s="153">
        <v>1</v>
      </c>
      <c r="R426" s="153"/>
      <c r="S426" s="153"/>
      <c r="T426" s="67"/>
      <c r="U426" s="68"/>
    </row>
    <row r="427" spans="1:21" s="24" customFormat="1" ht="27.75" customHeight="1" x14ac:dyDescent="0.35">
      <c r="A427" s="147" t="s">
        <v>795</v>
      </c>
      <c r="B427" s="149" t="s">
        <v>810</v>
      </c>
      <c r="C427" s="150" t="s">
        <v>116</v>
      </c>
      <c r="D427" s="149" t="s">
        <v>1115</v>
      </c>
      <c r="E427" s="151" t="s">
        <v>1116</v>
      </c>
      <c r="F427" s="151" t="s">
        <v>1117</v>
      </c>
      <c r="G427" s="152" t="s">
        <v>1111</v>
      </c>
      <c r="H427" s="153">
        <v>8000</v>
      </c>
      <c r="I427" s="153">
        <v>1200</v>
      </c>
      <c r="J427" s="154" t="s">
        <v>1838</v>
      </c>
      <c r="K427" s="155">
        <f t="shared" si="47"/>
        <v>2400</v>
      </c>
      <c r="L427" s="155">
        <f t="shared" si="48"/>
        <v>3600</v>
      </c>
      <c r="M427" s="154">
        <f t="shared" si="42"/>
        <v>0</v>
      </c>
      <c r="N427" s="154">
        <f t="shared" si="43"/>
        <v>0</v>
      </c>
      <c r="O427" s="153">
        <v>0</v>
      </c>
      <c r="P427" s="98" t="str">
        <f t="shared" si="44"/>
        <v>kritis</v>
      </c>
      <c r="Q427" s="153">
        <v>1</v>
      </c>
      <c r="R427" s="153"/>
      <c r="S427" s="153"/>
      <c r="T427" s="67"/>
      <c r="U427" s="68"/>
    </row>
    <row r="428" spans="1:21" s="24" customFormat="1" ht="27.75" customHeight="1" x14ac:dyDescent="0.35">
      <c r="A428" s="147" t="s">
        <v>795</v>
      </c>
      <c r="B428" s="149" t="s">
        <v>810</v>
      </c>
      <c r="C428" s="150" t="s">
        <v>116</v>
      </c>
      <c r="D428" s="149" t="s">
        <v>1118</v>
      </c>
      <c r="E428" s="151" t="s">
        <v>1119</v>
      </c>
      <c r="F428" s="151" t="s">
        <v>1120</v>
      </c>
      <c r="G428" s="152" t="s">
        <v>2695</v>
      </c>
      <c r="H428" s="153">
        <v>30000</v>
      </c>
      <c r="I428" s="153">
        <v>2000</v>
      </c>
      <c r="J428" s="154" t="s">
        <v>1844</v>
      </c>
      <c r="K428" s="155">
        <f t="shared" si="47"/>
        <v>4000</v>
      </c>
      <c r="L428" s="155">
        <f t="shared" si="48"/>
        <v>6000</v>
      </c>
      <c r="M428" s="154">
        <f t="shared" si="42"/>
        <v>0.79999999999999993</v>
      </c>
      <c r="N428" s="154">
        <f t="shared" si="43"/>
        <v>0</v>
      </c>
      <c r="O428" s="153">
        <v>1500</v>
      </c>
      <c r="P428" s="98" t="str">
        <f t="shared" si="44"/>
        <v>kritis</v>
      </c>
      <c r="Q428" s="153">
        <v>1</v>
      </c>
      <c r="R428" s="153"/>
      <c r="S428" s="153"/>
      <c r="T428" s="67"/>
      <c r="U428" s="68"/>
    </row>
    <row r="429" spans="1:21" s="24" customFormat="1" ht="27.75" customHeight="1" x14ac:dyDescent="0.35">
      <c r="A429" s="147" t="s">
        <v>795</v>
      </c>
      <c r="B429" s="149" t="s">
        <v>810</v>
      </c>
      <c r="C429" s="150" t="s">
        <v>116</v>
      </c>
      <c r="D429" s="149" t="s">
        <v>1121</v>
      </c>
      <c r="E429" s="151" t="s">
        <v>1122</v>
      </c>
      <c r="F429" s="151" t="s">
        <v>1123</v>
      </c>
      <c r="G429" s="152" t="s">
        <v>1124</v>
      </c>
      <c r="H429" s="153">
        <v>30000</v>
      </c>
      <c r="I429" s="153">
        <v>2000</v>
      </c>
      <c r="J429" s="154" t="s">
        <v>1844</v>
      </c>
      <c r="K429" s="155">
        <f t="shared" si="47"/>
        <v>4000</v>
      </c>
      <c r="L429" s="155">
        <f t="shared" si="48"/>
        <v>6000</v>
      </c>
      <c r="M429" s="154">
        <f t="shared" si="42"/>
        <v>1.3</v>
      </c>
      <c r="N429" s="154">
        <f t="shared" si="43"/>
        <v>0</v>
      </c>
      <c r="O429" s="153">
        <v>2600</v>
      </c>
      <c r="P429" s="98" t="str">
        <f t="shared" si="44"/>
        <v>kritis</v>
      </c>
      <c r="Q429" s="153">
        <v>1</v>
      </c>
      <c r="R429" s="153"/>
      <c r="S429" s="153"/>
      <c r="T429" s="67"/>
      <c r="U429" s="68"/>
    </row>
    <row r="430" spans="1:21" s="24" customFormat="1" ht="27.75" customHeight="1" x14ac:dyDescent="0.35">
      <c r="A430" s="147" t="s">
        <v>795</v>
      </c>
      <c r="B430" s="149" t="s">
        <v>810</v>
      </c>
      <c r="C430" s="150" t="s">
        <v>116</v>
      </c>
      <c r="D430" s="149" t="s">
        <v>1125</v>
      </c>
      <c r="E430" s="151" t="s">
        <v>1126</v>
      </c>
      <c r="F430" s="151" t="s">
        <v>1127</v>
      </c>
      <c r="G430" s="152" t="s">
        <v>1128</v>
      </c>
      <c r="H430" s="153">
        <v>20000</v>
      </c>
      <c r="I430" s="153">
        <v>1000</v>
      </c>
      <c r="J430" s="154" t="s">
        <v>1844</v>
      </c>
      <c r="K430" s="155">
        <f t="shared" si="47"/>
        <v>2000</v>
      </c>
      <c r="L430" s="155">
        <f t="shared" si="48"/>
        <v>3000</v>
      </c>
      <c r="M430" s="154">
        <f t="shared" si="42"/>
        <v>3.5</v>
      </c>
      <c r="N430" s="154">
        <f t="shared" si="43"/>
        <v>1</v>
      </c>
      <c r="O430" s="153">
        <v>3500</v>
      </c>
      <c r="P430" s="98" t="str">
        <f t="shared" si="44"/>
        <v>over</v>
      </c>
      <c r="Q430" s="153">
        <v>1</v>
      </c>
      <c r="R430" s="153"/>
      <c r="S430" s="153"/>
      <c r="T430" s="67"/>
      <c r="U430" s="68"/>
    </row>
    <row r="431" spans="1:21" s="24" customFormat="1" ht="27.75" customHeight="1" x14ac:dyDescent="0.35">
      <c r="A431" s="147" t="s">
        <v>795</v>
      </c>
      <c r="B431" s="149" t="s">
        <v>810</v>
      </c>
      <c r="C431" s="150" t="s">
        <v>116</v>
      </c>
      <c r="D431" s="149" t="s">
        <v>1129</v>
      </c>
      <c r="E431" s="151" t="s">
        <v>1130</v>
      </c>
      <c r="F431" s="151" t="s">
        <v>1131</v>
      </c>
      <c r="G431" s="152" t="s">
        <v>1132</v>
      </c>
      <c r="H431" s="153">
        <v>30000</v>
      </c>
      <c r="I431" s="153">
        <v>2000</v>
      </c>
      <c r="J431" s="154" t="s">
        <v>1844</v>
      </c>
      <c r="K431" s="155">
        <f t="shared" si="47"/>
        <v>4000</v>
      </c>
      <c r="L431" s="155">
        <f t="shared" si="48"/>
        <v>6000</v>
      </c>
      <c r="M431" s="154">
        <f t="shared" si="42"/>
        <v>3.3000000000000003</v>
      </c>
      <c r="N431" s="154">
        <f t="shared" si="43"/>
        <v>1</v>
      </c>
      <c r="O431" s="153">
        <v>6500</v>
      </c>
      <c r="P431" s="98" t="str">
        <f t="shared" si="44"/>
        <v>over</v>
      </c>
      <c r="Q431" s="153">
        <v>1</v>
      </c>
      <c r="R431" s="153"/>
      <c r="S431" s="153"/>
      <c r="T431" s="67"/>
      <c r="U431" s="68"/>
    </row>
    <row r="432" spans="1:21" s="24" customFormat="1" ht="27.75" customHeight="1" x14ac:dyDescent="0.35">
      <c r="A432" s="147" t="s">
        <v>795</v>
      </c>
      <c r="B432" s="149" t="s">
        <v>810</v>
      </c>
      <c r="C432" s="150" t="s">
        <v>116</v>
      </c>
      <c r="D432" s="149" t="s">
        <v>1133</v>
      </c>
      <c r="E432" s="151" t="s">
        <v>1134</v>
      </c>
      <c r="F432" s="151" t="s">
        <v>1135</v>
      </c>
      <c r="G432" s="152" t="s">
        <v>1136</v>
      </c>
      <c r="H432" s="153">
        <v>14000</v>
      </c>
      <c r="I432" s="153">
        <v>1000</v>
      </c>
      <c r="J432" s="154" t="s">
        <v>1845</v>
      </c>
      <c r="K432" s="155">
        <f>+I432*3</f>
        <v>3000</v>
      </c>
      <c r="L432" s="155">
        <f>+I432*4</f>
        <v>4000</v>
      </c>
      <c r="M432" s="154">
        <f t="shared" si="42"/>
        <v>4</v>
      </c>
      <c r="N432" s="154">
        <f t="shared" si="43"/>
        <v>1</v>
      </c>
      <c r="O432" s="153">
        <v>3950</v>
      </c>
      <c r="P432" s="98" t="str">
        <f t="shared" si="44"/>
        <v>aman</v>
      </c>
      <c r="Q432" s="153">
        <v>1</v>
      </c>
      <c r="R432" s="153"/>
      <c r="S432" s="153"/>
      <c r="T432" s="67"/>
      <c r="U432" s="68"/>
    </row>
    <row r="433" spans="1:21" s="24" customFormat="1" ht="27.75" customHeight="1" x14ac:dyDescent="0.35">
      <c r="A433" s="147" t="s">
        <v>795</v>
      </c>
      <c r="B433" s="149" t="s">
        <v>810</v>
      </c>
      <c r="C433" s="150" t="s">
        <v>116</v>
      </c>
      <c r="D433" s="149" t="s">
        <v>2209</v>
      </c>
      <c r="E433" s="151" t="s">
        <v>2210</v>
      </c>
      <c r="F433" s="151" t="s">
        <v>2211</v>
      </c>
      <c r="G433" s="152" t="s">
        <v>2212</v>
      </c>
      <c r="H433" s="153"/>
      <c r="I433" s="153"/>
      <c r="J433" s="154"/>
      <c r="K433" s="155"/>
      <c r="L433" s="155"/>
      <c r="M433" s="154" t="e">
        <f t="shared" si="42"/>
        <v>#DIV/0!</v>
      </c>
      <c r="N433" s="154" t="e">
        <f t="shared" si="43"/>
        <v>#DIV/0!</v>
      </c>
      <c r="O433" s="153">
        <v>0</v>
      </c>
      <c r="P433" s="98" t="str">
        <f t="shared" si="44"/>
        <v>over</v>
      </c>
      <c r="Q433" s="153"/>
      <c r="R433" s="153"/>
      <c r="S433" s="153"/>
      <c r="T433" s="67"/>
      <c r="U433" s="68"/>
    </row>
    <row r="434" spans="1:21" s="24" customFormat="1" ht="27.75" customHeight="1" x14ac:dyDescent="0.35">
      <c r="A434" s="147" t="s">
        <v>795</v>
      </c>
      <c r="B434" s="149" t="s">
        <v>815</v>
      </c>
      <c r="C434" s="150" t="s">
        <v>12</v>
      </c>
      <c r="D434" s="149" t="s">
        <v>1137</v>
      </c>
      <c r="E434" s="151" t="s">
        <v>1138</v>
      </c>
      <c r="F434" s="151" t="s">
        <v>1139</v>
      </c>
      <c r="G434" s="152" t="s">
        <v>1140</v>
      </c>
      <c r="H434" s="153"/>
      <c r="I434" s="153"/>
      <c r="J434" s="154"/>
      <c r="K434" s="155"/>
      <c r="L434" s="155"/>
      <c r="M434" s="154" t="e">
        <f t="shared" si="42"/>
        <v>#DIV/0!</v>
      </c>
      <c r="N434" s="154" t="e">
        <f t="shared" si="43"/>
        <v>#DIV/0!</v>
      </c>
      <c r="O434" s="153">
        <v>330</v>
      </c>
      <c r="P434" s="98" t="str">
        <f t="shared" si="44"/>
        <v>over</v>
      </c>
      <c r="Q434" s="153"/>
      <c r="R434" s="153"/>
      <c r="S434" s="153"/>
      <c r="T434" s="67"/>
      <c r="U434" s="68"/>
    </row>
    <row r="435" spans="1:21" s="24" customFormat="1" ht="27.75" customHeight="1" x14ac:dyDescent="0.35">
      <c r="A435" s="147" t="s">
        <v>795</v>
      </c>
      <c r="B435" s="149" t="s">
        <v>815</v>
      </c>
      <c r="C435" s="150" t="s">
        <v>12</v>
      </c>
      <c r="D435" s="149" t="s">
        <v>1141</v>
      </c>
      <c r="E435" s="151" t="s">
        <v>1142</v>
      </c>
      <c r="F435" s="151" t="s">
        <v>1143</v>
      </c>
      <c r="G435" s="152" t="s">
        <v>1144</v>
      </c>
      <c r="H435" s="153"/>
      <c r="I435" s="153"/>
      <c r="J435" s="154"/>
      <c r="K435" s="155"/>
      <c r="L435" s="155"/>
      <c r="M435" s="154" t="e">
        <f t="shared" si="42"/>
        <v>#DIV/0!</v>
      </c>
      <c r="N435" s="154" t="e">
        <f t="shared" si="43"/>
        <v>#DIV/0!</v>
      </c>
      <c r="O435" s="153">
        <v>1055</v>
      </c>
      <c r="P435" s="98" t="str">
        <f t="shared" si="44"/>
        <v>over</v>
      </c>
      <c r="Q435" s="153"/>
      <c r="R435" s="153"/>
      <c r="S435" s="153"/>
      <c r="T435" s="67"/>
      <c r="U435" s="68"/>
    </row>
    <row r="436" spans="1:21" s="24" customFormat="1" ht="27.75" customHeight="1" x14ac:dyDescent="0.35">
      <c r="A436" s="147" t="s">
        <v>795</v>
      </c>
      <c r="B436" s="149" t="s">
        <v>810</v>
      </c>
      <c r="C436" s="150" t="s">
        <v>22</v>
      </c>
      <c r="D436" s="149" t="s">
        <v>2213</v>
      </c>
      <c r="E436" s="151" t="s">
        <v>2214</v>
      </c>
      <c r="F436" s="151" t="s">
        <v>2215</v>
      </c>
      <c r="G436" s="152" t="s">
        <v>2216</v>
      </c>
      <c r="H436" s="153">
        <v>800</v>
      </c>
      <c r="I436" s="153">
        <v>500</v>
      </c>
      <c r="J436" s="154" t="s">
        <v>1838</v>
      </c>
      <c r="K436" s="155">
        <f>+I436*4</f>
        <v>2000</v>
      </c>
      <c r="L436" s="155">
        <f>+I436*5</f>
        <v>2500</v>
      </c>
      <c r="M436" s="154">
        <f t="shared" si="42"/>
        <v>4.5999999999999996</v>
      </c>
      <c r="N436" s="154">
        <f t="shared" si="43"/>
        <v>0</v>
      </c>
      <c r="O436" s="153">
        <v>2300</v>
      </c>
      <c r="P436" s="98" t="str">
        <f t="shared" si="44"/>
        <v>aman</v>
      </c>
      <c r="Q436" s="153">
        <v>1</v>
      </c>
      <c r="R436" s="153"/>
      <c r="S436" s="153"/>
      <c r="T436" s="67"/>
      <c r="U436" s="68"/>
    </row>
    <row r="437" spans="1:21" s="24" customFormat="1" ht="27.75" customHeight="1" x14ac:dyDescent="0.35">
      <c r="A437" s="147" t="s">
        <v>795</v>
      </c>
      <c r="B437" s="149" t="s">
        <v>810</v>
      </c>
      <c r="C437" s="150" t="s">
        <v>61</v>
      </c>
      <c r="D437" s="149" t="s">
        <v>2217</v>
      </c>
      <c r="E437" s="151">
        <v>0</v>
      </c>
      <c r="F437" s="151" t="s">
        <v>2218</v>
      </c>
      <c r="G437" s="152" t="s">
        <v>2219</v>
      </c>
      <c r="H437" s="153"/>
      <c r="I437" s="153"/>
      <c r="J437" s="154"/>
      <c r="K437" s="155"/>
      <c r="L437" s="155"/>
      <c r="M437" s="154" t="e">
        <f t="shared" si="42"/>
        <v>#DIV/0!</v>
      </c>
      <c r="N437" s="154" t="e">
        <f t="shared" si="43"/>
        <v>#DIV/0!</v>
      </c>
      <c r="O437" s="153">
        <v>0</v>
      </c>
      <c r="P437" s="98" t="str">
        <f t="shared" si="44"/>
        <v>over</v>
      </c>
      <c r="Q437" s="153"/>
      <c r="R437" s="153"/>
      <c r="S437" s="153"/>
      <c r="T437" s="67"/>
      <c r="U437" s="68"/>
    </row>
    <row r="438" spans="1:21" s="24" customFormat="1" ht="27.75" customHeight="1" x14ac:dyDescent="0.35">
      <c r="A438" s="147" t="s">
        <v>795</v>
      </c>
      <c r="B438" s="149" t="s">
        <v>810</v>
      </c>
      <c r="C438" s="150" t="s">
        <v>61</v>
      </c>
      <c r="D438" s="149" t="s">
        <v>2220</v>
      </c>
      <c r="E438" s="151">
        <v>0</v>
      </c>
      <c r="F438" s="151" t="s">
        <v>2221</v>
      </c>
      <c r="G438" s="152" t="s">
        <v>2222</v>
      </c>
      <c r="H438" s="153"/>
      <c r="I438" s="153"/>
      <c r="J438" s="154"/>
      <c r="K438" s="155"/>
      <c r="L438" s="155"/>
      <c r="M438" s="154" t="e">
        <f t="shared" si="42"/>
        <v>#DIV/0!</v>
      </c>
      <c r="N438" s="154" t="e">
        <f t="shared" si="43"/>
        <v>#DIV/0!</v>
      </c>
      <c r="O438" s="153">
        <v>0</v>
      </c>
      <c r="P438" s="98" t="str">
        <f t="shared" si="44"/>
        <v>over</v>
      </c>
      <c r="Q438" s="153"/>
      <c r="R438" s="153"/>
      <c r="S438" s="153"/>
      <c r="T438" s="67"/>
      <c r="U438" s="68"/>
    </row>
    <row r="439" spans="1:21" s="24" customFormat="1" ht="27.75" customHeight="1" x14ac:dyDescent="0.35">
      <c r="A439" s="147" t="s">
        <v>795</v>
      </c>
      <c r="B439" s="149" t="s">
        <v>810</v>
      </c>
      <c r="C439" s="150" t="s">
        <v>61</v>
      </c>
      <c r="D439" s="149" t="s">
        <v>2223</v>
      </c>
      <c r="E439" s="151">
        <v>0</v>
      </c>
      <c r="F439" s="151" t="s">
        <v>2224</v>
      </c>
      <c r="G439" s="152" t="s">
        <v>2225</v>
      </c>
      <c r="H439" s="153"/>
      <c r="I439" s="153"/>
      <c r="J439" s="154"/>
      <c r="K439" s="155"/>
      <c r="L439" s="155"/>
      <c r="M439" s="154" t="e">
        <f t="shared" si="42"/>
        <v>#DIV/0!</v>
      </c>
      <c r="N439" s="154" t="e">
        <f t="shared" si="43"/>
        <v>#DIV/0!</v>
      </c>
      <c r="O439" s="153">
        <v>0</v>
      </c>
      <c r="P439" s="98" t="str">
        <f t="shared" si="44"/>
        <v>over</v>
      </c>
      <c r="Q439" s="153"/>
      <c r="R439" s="153"/>
      <c r="S439" s="153"/>
      <c r="T439" s="67"/>
      <c r="U439" s="68"/>
    </row>
    <row r="440" spans="1:21" s="24" customFormat="1" ht="27.75" customHeight="1" x14ac:dyDescent="0.35">
      <c r="A440" s="147" t="s">
        <v>795</v>
      </c>
      <c r="B440" s="149" t="s">
        <v>810</v>
      </c>
      <c r="C440" s="150" t="s">
        <v>61</v>
      </c>
      <c r="D440" s="149" t="s">
        <v>2226</v>
      </c>
      <c r="E440" s="151" t="s">
        <v>2227</v>
      </c>
      <c r="F440" s="151" t="s">
        <v>2228</v>
      </c>
      <c r="G440" s="152" t="s">
        <v>2229</v>
      </c>
      <c r="H440" s="153">
        <v>2500</v>
      </c>
      <c r="I440" s="153">
        <v>500</v>
      </c>
      <c r="J440" s="154" t="s">
        <v>1838</v>
      </c>
      <c r="K440" s="155">
        <f>+I440*4</f>
        <v>2000</v>
      </c>
      <c r="L440" s="155">
        <f>+I440*5</f>
        <v>2500</v>
      </c>
      <c r="M440" s="154">
        <f t="shared" si="42"/>
        <v>7.1</v>
      </c>
      <c r="N440" s="154">
        <f t="shared" si="43"/>
        <v>1</v>
      </c>
      <c r="O440" s="153">
        <v>3509</v>
      </c>
      <c r="P440" s="98" t="str">
        <f t="shared" si="44"/>
        <v>over</v>
      </c>
      <c r="Q440" s="153">
        <v>1</v>
      </c>
      <c r="R440" s="153"/>
      <c r="S440" s="153"/>
      <c r="T440" s="67"/>
      <c r="U440" s="68"/>
    </row>
    <row r="441" spans="1:21" s="24" customFormat="1" ht="27.75" customHeight="1" x14ac:dyDescent="0.35">
      <c r="A441" s="147" t="s">
        <v>795</v>
      </c>
      <c r="B441" s="149" t="s">
        <v>810</v>
      </c>
      <c r="C441" s="150" t="s">
        <v>61</v>
      </c>
      <c r="D441" s="149" t="s">
        <v>1145</v>
      </c>
      <c r="E441" s="151" t="s">
        <v>1146</v>
      </c>
      <c r="F441" s="151" t="s">
        <v>1147</v>
      </c>
      <c r="G441" s="152" t="s">
        <v>1148</v>
      </c>
      <c r="H441" s="153">
        <v>1000</v>
      </c>
      <c r="I441" s="153">
        <v>500</v>
      </c>
      <c r="J441" s="154" t="s">
        <v>1838</v>
      </c>
      <c r="K441" s="155">
        <f>+I441*4</f>
        <v>2000</v>
      </c>
      <c r="L441" s="155">
        <f>+I441*5</f>
        <v>2500</v>
      </c>
      <c r="M441" s="154">
        <f t="shared" si="42"/>
        <v>3.4</v>
      </c>
      <c r="N441" s="154">
        <f t="shared" si="43"/>
        <v>0</v>
      </c>
      <c r="O441" s="153">
        <v>1700</v>
      </c>
      <c r="P441" s="98" t="str">
        <f t="shared" si="44"/>
        <v>kritis</v>
      </c>
      <c r="Q441" s="153">
        <v>1</v>
      </c>
      <c r="R441" s="153"/>
      <c r="S441" s="153"/>
      <c r="T441" s="67"/>
      <c r="U441" s="68"/>
    </row>
    <row r="442" spans="1:21" s="24" customFormat="1" ht="27.75" customHeight="1" x14ac:dyDescent="0.35">
      <c r="A442" s="147" t="s">
        <v>795</v>
      </c>
      <c r="B442" s="149" t="s">
        <v>810</v>
      </c>
      <c r="C442" s="150" t="s">
        <v>61</v>
      </c>
      <c r="D442" s="149" t="s">
        <v>1149</v>
      </c>
      <c r="E442" s="151" t="s">
        <v>1150</v>
      </c>
      <c r="F442" s="151" t="s">
        <v>1151</v>
      </c>
      <c r="G442" s="152" t="s">
        <v>1152</v>
      </c>
      <c r="H442" s="153">
        <v>1000</v>
      </c>
      <c r="I442" s="153">
        <v>500</v>
      </c>
      <c r="J442" s="154" t="s">
        <v>1838</v>
      </c>
      <c r="K442" s="155">
        <f>+I442*4</f>
        <v>2000</v>
      </c>
      <c r="L442" s="155">
        <f>+I442*5</f>
        <v>2500</v>
      </c>
      <c r="M442" s="154">
        <f t="shared" si="42"/>
        <v>8.7999999999999989</v>
      </c>
      <c r="N442" s="154">
        <f t="shared" si="43"/>
        <v>1</v>
      </c>
      <c r="O442" s="153">
        <v>4379</v>
      </c>
      <c r="P442" s="98" t="str">
        <f t="shared" si="44"/>
        <v>over</v>
      </c>
      <c r="Q442" s="153">
        <v>1</v>
      </c>
      <c r="R442" s="153"/>
      <c r="S442" s="153"/>
      <c r="T442" s="67"/>
      <c r="U442" s="68"/>
    </row>
    <row r="443" spans="1:21" s="24" customFormat="1" ht="27.75" customHeight="1" x14ac:dyDescent="0.35">
      <c r="A443" s="147" t="s">
        <v>795</v>
      </c>
      <c r="B443" s="149" t="s">
        <v>810</v>
      </c>
      <c r="C443" s="150" t="s">
        <v>61</v>
      </c>
      <c r="D443" s="149" t="s">
        <v>1153</v>
      </c>
      <c r="E443" s="151" t="s">
        <v>1154</v>
      </c>
      <c r="F443" s="151" t="s">
        <v>1155</v>
      </c>
      <c r="G443" s="152" t="s">
        <v>1156</v>
      </c>
      <c r="H443" s="153"/>
      <c r="I443" s="153"/>
      <c r="J443" s="154"/>
      <c r="K443" s="155"/>
      <c r="L443" s="155"/>
      <c r="M443" s="154" t="e">
        <f t="shared" si="42"/>
        <v>#DIV/0!</v>
      </c>
      <c r="N443" s="154" t="e">
        <f t="shared" si="43"/>
        <v>#DIV/0!</v>
      </c>
      <c r="O443" s="153">
        <v>5100</v>
      </c>
      <c r="P443" s="98" t="str">
        <f t="shared" si="44"/>
        <v>over</v>
      </c>
      <c r="Q443" s="153"/>
      <c r="R443" s="153"/>
      <c r="S443" s="153"/>
      <c r="T443" s="67"/>
      <c r="U443" s="68"/>
    </row>
    <row r="444" spans="1:21" s="24" customFormat="1" ht="27.75" customHeight="1" x14ac:dyDescent="0.35">
      <c r="A444" s="147" t="s">
        <v>795</v>
      </c>
      <c r="B444" s="149" t="s">
        <v>810</v>
      </c>
      <c r="C444" s="150" t="s">
        <v>61</v>
      </c>
      <c r="D444" s="149" t="s">
        <v>1157</v>
      </c>
      <c r="E444" s="151" t="s">
        <v>1158</v>
      </c>
      <c r="F444" s="151" t="s">
        <v>1159</v>
      </c>
      <c r="G444" s="152" t="s">
        <v>1160</v>
      </c>
      <c r="H444" s="153">
        <v>5000</v>
      </c>
      <c r="I444" s="153">
        <v>1000</v>
      </c>
      <c r="J444" s="154" t="s">
        <v>1838</v>
      </c>
      <c r="K444" s="155">
        <f>+I444*4</f>
        <v>4000</v>
      </c>
      <c r="L444" s="155">
        <f>+I444*5</f>
        <v>5000</v>
      </c>
      <c r="M444" s="154">
        <f t="shared" si="42"/>
        <v>3.7</v>
      </c>
      <c r="N444" s="154">
        <f t="shared" si="43"/>
        <v>0</v>
      </c>
      <c r="O444" s="153">
        <v>3693</v>
      </c>
      <c r="P444" s="98" t="str">
        <f t="shared" si="44"/>
        <v>kritis</v>
      </c>
      <c r="Q444" s="153">
        <v>1</v>
      </c>
      <c r="R444" s="153"/>
      <c r="S444" s="153"/>
      <c r="T444" s="67"/>
      <c r="U444" s="68"/>
    </row>
    <row r="445" spans="1:21" s="24" customFormat="1" ht="27.75" customHeight="1" x14ac:dyDescent="0.35">
      <c r="A445" s="147" t="s">
        <v>795</v>
      </c>
      <c r="B445" s="149" t="s">
        <v>810</v>
      </c>
      <c r="C445" s="150" t="s">
        <v>61</v>
      </c>
      <c r="D445" s="149" t="s">
        <v>1161</v>
      </c>
      <c r="E445" s="151" t="s">
        <v>1162</v>
      </c>
      <c r="F445" s="151" t="s">
        <v>1163</v>
      </c>
      <c r="G445" s="152" t="s">
        <v>1164</v>
      </c>
      <c r="H445" s="153">
        <v>800</v>
      </c>
      <c r="I445" s="153">
        <v>500</v>
      </c>
      <c r="J445" s="154" t="s">
        <v>1838</v>
      </c>
      <c r="K445" s="155">
        <f>+I445*4</f>
        <v>2000</v>
      </c>
      <c r="L445" s="155">
        <f>+I445*5</f>
        <v>2500</v>
      </c>
      <c r="M445" s="154">
        <f t="shared" si="42"/>
        <v>0</v>
      </c>
      <c r="N445" s="154">
        <f t="shared" si="43"/>
        <v>0</v>
      </c>
      <c r="O445" s="153">
        <v>0</v>
      </c>
      <c r="P445" s="98" t="str">
        <f t="shared" si="44"/>
        <v>kritis</v>
      </c>
      <c r="Q445" s="153">
        <v>1</v>
      </c>
      <c r="R445" s="153"/>
      <c r="S445" s="153"/>
      <c r="T445" s="67"/>
      <c r="U445" s="68"/>
    </row>
    <row r="446" spans="1:21" s="24" customFormat="1" ht="27.75" customHeight="1" x14ac:dyDescent="0.35">
      <c r="A446" s="147" t="s">
        <v>795</v>
      </c>
      <c r="B446" s="149" t="s">
        <v>810</v>
      </c>
      <c r="C446" s="150" t="s">
        <v>61</v>
      </c>
      <c r="D446" s="149" t="s">
        <v>1166</v>
      </c>
      <c r="E446" s="151" t="s">
        <v>1167</v>
      </c>
      <c r="F446" s="151" t="s">
        <v>1168</v>
      </c>
      <c r="G446" s="152" t="s">
        <v>1169</v>
      </c>
      <c r="H446" s="153">
        <v>500</v>
      </c>
      <c r="I446" s="153">
        <v>500</v>
      </c>
      <c r="J446" s="154" t="s">
        <v>1838</v>
      </c>
      <c r="K446" s="155">
        <f>+I446*4</f>
        <v>2000</v>
      </c>
      <c r="L446" s="155">
        <f>+I446*5</f>
        <v>2500</v>
      </c>
      <c r="M446" s="154">
        <f t="shared" si="42"/>
        <v>1.1000000000000001</v>
      </c>
      <c r="N446" s="154">
        <f t="shared" si="43"/>
        <v>0</v>
      </c>
      <c r="O446" s="153">
        <v>550</v>
      </c>
      <c r="P446" s="98" t="str">
        <f t="shared" si="44"/>
        <v>kritis</v>
      </c>
      <c r="Q446" s="153">
        <v>1</v>
      </c>
      <c r="R446" s="153"/>
      <c r="S446" s="153"/>
      <c r="T446" s="67"/>
      <c r="U446" s="68"/>
    </row>
    <row r="447" spans="1:21" s="24" customFormat="1" ht="27.75" customHeight="1" x14ac:dyDescent="0.35">
      <c r="A447" s="147" t="s">
        <v>795</v>
      </c>
      <c r="B447" s="149" t="s">
        <v>810</v>
      </c>
      <c r="C447" s="150" t="s">
        <v>31</v>
      </c>
      <c r="D447" s="149" t="s">
        <v>1170</v>
      </c>
      <c r="E447" s="151" t="s">
        <v>1171</v>
      </c>
      <c r="F447" s="151" t="s">
        <v>1172</v>
      </c>
      <c r="G447" s="152" t="s">
        <v>1173</v>
      </c>
      <c r="H447" s="153">
        <v>500</v>
      </c>
      <c r="I447" s="153">
        <v>200</v>
      </c>
      <c r="J447" s="154" t="s">
        <v>1838</v>
      </c>
      <c r="K447" s="155">
        <f>+I447*4</f>
        <v>800</v>
      </c>
      <c r="L447" s="155">
        <f>+I447*5</f>
        <v>1000</v>
      </c>
      <c r="M447" s="154">
        <f t="shared" si="42"/>
        <v>2.8</v>
      </c>
      <c r="N447" s="154">
        <f t="shared" si="43"/>
        <v>0</v>
      </c>
      <c r="O447" s="153">
        <v>560</v>
      </c>
      <c r="P447" s="98" t="str">
        <f t="shared" si="44"/>
        <v>kritis</v>
      </c>
      <c r="Q447" s="153">
        <v>1</v>
      </c>
      <c r="R447" s="153"/>
      <c r="S447" s="153"/>
      <c r="T447" s="67"/>
      <c r="U447" s="68"/>
    </row>
    <row r="448" spans="1:21" s="24" customFormat="1" ht="27.75" customHeight="1" x14ac:dyDescent="0.35">
      <c r="A448" s="147" t="s">
        <v>795</v>
      </c>
      <c r="B448" s="149" t="s">
        <v>810</v>
      </c>
      <c r="C448" s="150" t="s">
        <v>61</v>
      </c>
      <c r="D448" s="149" t="s">
        <v>2230</v>
      </c>
      <c r="E448" s="151" t="s">
        <v>2231</v>
      </c>
      <c r="F448" s="151" t="s">
        <v>2232</v>
      </c>
      <c r="G448" s="152" t="s">
        <v>2233</v>
      </c>
      <c r="H448" s="153">
        <v>300</v>
      </c>
      <c r="I448" s="153">
        <v>200</v>
      </c>
      <c r="J448" s="154" t="s">
        <v>1838</v>
      </c>
      <c r="K448" s="155">
        <f>+I448*4</f>
        <v>800</v>
      </c>
      <c r="L448" s="155">
        <f>+I448*5</f>
        <v>1000</v>
      </c>
      <c r="M448" s="154">
        <f t="shared" si="42"/>
        <v>6</v>
      </c>
      <c r="N448" s="154">
        <f t="shared" si="43"/>
        <v>1</v>
      </c>
      <c r="O448" s="153">
        <v>1183</v>
      </c>
      <c r="P448" s="98" t="str">
        <f t="shared" si="44"/>
        <v>over</v>
      </c>
      <c r="Q448" s="153">
        <v>1</v>
      </c>
      <c r="R448" s="153"/>
      <c r="S448" s="153"/>
      <c r="T448" s="67"/>
      <c r="U448" s="68"/>
    </row>
    <row r="449" spans="1:21" s="24" customFormat="1" ht="27.75" customHeight="1" x14ac:dyDescent="0.35">
      <c r="A449" s="147" t="s">
        <v>795</v>
      </c>
      <c r="B449" s="149" t="s">
        <v>810</v>
      </c>
      <c r="C449" s="150" t="s">
        <v>61</v>
      </c>
      <c r="D449" s="149" t="s">
        <v>2234</v>
      </c>
      <c r="E449" s="151" t="s">
        <v>2235</v>
      </c>
      <c r="F449" s="151" t="s">
        <v>2236</v>
      </c>
      <c r="G449" s="152" t="s">
        <v>2237</v>
      </c>
      <c r="H449" s="153"/>
      <c r="I449" s="153"/>
      <c r="J449" s="154"/>
      <c r="K449" s="155"/>
      <c r="L449" s="155"/>
      <c r="M449" s="154" t="e">
        <f t="shared" si="42"/>
        <v>#DIV/0!</v>
      </c>
      <c r="N449" s="154" t="e">
        <f t="shared" si="43"/>
        <v>#DIV/0!</v>
      </c>
      <c r="O449" s="153">
        <v>1952</v>
      </c>
      <c r="P449" s="98" t="str">
        <f t="shared" si="44"/>
        <v>over</v>
      </c>
      <c r="Q449" s="153"/>
      <c r="R449" s="153"/>
      <c r="S449" s="153"/>
      <c r="T449" s="67"/>
      <c r="U449" s="68"/>
    </row>
    <row r="450" spans="1:21" s="24" customFormat="1" ht="27.75" customHeight="1" x14ac:dyDescent="0.35">
      <c r="A450" s="147" t="s">
        <v>795</v>
      </c>
      <c r="B450" s="149" t="s">
        <v>810</v>
      </c>
      <c r="C450" s="150" t="s">
        <v>31</v>
      </c>
      <c r="D450" s="149" t="s">
        <v>2238</v>
      </c>
      <c r="E450" s="151" t="s">
        <v>2239</v>
      </c>
      <c r="F450" s="151" t="s">
        <v>2240</v>
      </c>
      <c r="G450" s="152" t="s">
        <v>2241</v>
      </c>
      <c r="H450" s="153">
        <v>1400</v>
      </c>
      <c r="I450" s="153">
        <v>100</v>
      </c>
      <c r="J450" s="154" t="s">
        <v>1838</v>
      </c>
      <c r="K450" s="155">
        <f>+I450*4</f>
        <v>400</v>
      </c>
      <c r="L450" s="155">
        <f>+I450*5</f>
        <v>500</v>
      </c>
      <c r="M450" s="154">
        <f t="shared" si="42"/>
        <v>2</v>
      </c>
      <c r="N450" s="154">
        <f t="shared" si="43"/>
        <v>0</v>
      </c>
      <c r="O450" s="153">
        <v>200</v>
      </c>
      <c r="P450" s="98" t="str">
        <f t="shared" si="44"/>
        <v>kritis</v>
      </c>
      <c r="Q450" s="153">
        <v>1</v>
      </c>
      <c r="R450" s="153"/>
      <c r="S450" s="153"/>
      <c r="T450" s="67"/>
      <c r="U450" s="68"/>
    </row>
    <row r="451" spans="1:21" s="24" customFormat="1" ht="27.75" customHeight="1" x14ac:dyDescent="0.35">
      <c r="A451" s="147" t="s">
        <v>795</v>
      </c>
      <c r="B451" s="149" t="s">
        <v>810</v>
      </c>
      <c r="C451" s="150" t="s">
        <v>61</v>
      </c>
      <c r="D451" s="149" t="s">
        <v>2242</v>
      </c>
      <c r="E451" s="151" t="s">
        <v>2243</v>
      </c>
      <c r="F451" s="151" t="s">
        <v>2244</v>
      </c>
      <c r="G451" s="152" t="s">
        <v>2245</v>
      </c>
      <c r="H451" s="153">
        <v>800</v>
      </c>
      <c r="I451" s="153">
        <v>100</v>
      </c>
      <c r="J451" s="154" t="s">
        <v>1838</v>
      </c>
      <c r="K451" s="155">
        <f>+I451*4</f>
        <v>400</v>
      </c>
      <c r="L451" s="155">
        <f>+I451*5</f>
        <v>500</v>
      </c>
      <c r="M451" s="154">
        <f t="shared" si="42"/>
        <v>4.1999999999999993</v>
      </c>
      <c r="N451" s="154">
        <f t="shared" si="43"/>
        <v>0</v>
      </c>
      <c r="O451" s="153">
        <v>412</v>
      </c>
      <c r="P451" s="98" t="str">
        <f t="shared" si="44"/>
        <v>aman</v>
      </c>
      <c r="Q451" s="153">
        <v>1</v>
      </c>
      <c r="R451" s="153"/>
      <c r="S451" s="153"/>
      <c r="T451" s="67"/>
      <c r="U451" s="68"/>
    </row>
    <row r="452" spans="1:21" s="24" customFormat="1" ht="27.75" customHeight="1" x14ac:dyDescent="0.35">
      <c r="A452" s="147" t="s">
        <v>795</v>
      </c>
      <c r="B452" s="149" t="s">
        <v>810</v>
      </c>
      <c r="C452" s="150" t="s">
        <v>31</v>
      </c>
      <c r="D452" s="149" t="s">
        <v>2246</v>
      </c>
      <c r="E452" s="151" t="s">
        <v>2247</v>
      </c>
      <c r="F452" s="151" t="s">
        <v>2248</v>
      </c>
      <c r="G452" s="152" t="s">
        <v>2249</v>
      </c>
      <c r="H452" s="153">
        <v>1000</v>
      </c>
      <c r="I452" s="153">
        <v>200</v>
      </c>
      <c r="J452" s="154" t="s">
        <v>1838</v>
      </c>
      <c r="K452" s="155">
        <f>+I452*4</f>
        <v>800</v>
      </c>
      <c r="L452" s="155">
        <f>+I452*5</f>
        <v>1000</v>
      </c>
      <c r="M452" s="154">
        <f t="shared" si="42"/>
        <v>4</v>
      </c>
      <c r="N452" s="154">
        <f t="shared" si="43"/>
        <v>0</v>
      </c>
      <c r="O452" s="153">
        <v>792</v>
      </c>
      <c r="P452" s="98" t="str">
        <f t="shared" si="44"/>
        <v>kritis</v>
      </c>
      <c r="Q452" s="153">
        <v>1</v>
      </c>
      <c r="R452" s="153"/>
      <c r="S452" s="153"/>
      <c r="T452" s="67"/>
      <c r="U452" s="68"/>
    </row>
    <row r="453" spans="1:21" s="24" customFormat="1" ht="27.75" customHeight="1" x14ac:dyDescent="0.35">
      <c r="A453" s="147" t="s">
        <v>795</v>
      </c>
      <c r="B453" s="149" t="s">
        <v>810</v>
      </c>
      <c r="C453" s="150" t="s">
        <v>31</v>
      </c>
      <c r="D453" s="149" t="s">
        <v>2250</v>
      </c>
      <c r="E453" s="151" t="s">
        <v>2251</v>
      </c>
      <c r="F453" s="151" t="s">
        <v>2252</v>
      </c>
      <c r="G453" s="152" t="s">
        <v>2253</v>
      </c>
      <c r="H453" s="153">
        <v>1000</v>
      </c>
      <c r="I453" s="153">
        <v>200</v>
      </c>
      <c r="J453" s="154" t="s">
        <v>1838</v>
      </c>
      <c r="K453" s="155">
        <f>+I453*4</f>
        <v>800</v>
      </c>
      <c r="L453" s="155">
        <f>+I453*5</f>
        <v>1000</v>
      </c>
      <c r="M453" s="154">
        <f t="shared" si="42"/>
        <v>3.5</v>
      </c>
      <c r="N453" s="154">
        <f t="shared" si="43"/>
        <v>0</v>
      </c>
      <c r="O453" s="153">
        <v>700</v>
      </c>
      <c r="P453" s="98" t="str">
        <f t="shared" si="44"/>
        <v>kritis</v>
      </c>
      <c r="Q453" s="153">
        <v>1</v>
      </c>
      <c r="R453" s="153"/>
      <c r="S453" s="153"/>
      <c r="T453" s="67"/>
      <c r="U453" s="68"/>
    </row>
    <row r="454" spans="1:21" s="24" customFormat="1" ht="27.75" customHeight="1" x14ac:dyDescent="0.35">
      <c r="A454" s="147" t="s">
        <v>795</v>
      </c>
      <c r="B454" s="149" t="s">
        <v>810</v>
      </c>
      <c r="C454" s="150" t="s">
        <v>92</v>
      </c>
      <c r="D454" s="149" t="s">
        <v>1174</v>
      </c>
      <c r="E454" s="151" t="s">
        <v>1175</v>
      </c>
      <c r="F454" s="151" t="s">
        <v>1176</v>
      </c>
      <c r="G454" s="152" t="s">
        <v>1177</v>
      </c>
      <c r="H454" s="153">
        <v>15000</v>
      </c>
      <c r="I454" s="153">
        <v>1200</v>
      </c>
      <c r="J454" s="154" t="s">
        <v>1845</v>
      </c>
      <c r="K454" s="155">
        <f>+I454*3</f>
        <v>3600</v>
      </c>
      <c r="L454" s="155">
        <f>+I454*4</f>
        <v>4800</v>
      </c>
      <c r="M454" s="154">
        <f t="shared" si="42"/>
        <v>2.8000000000000003</v>
      </c>
      <c r="N454" s="154">
        <f t="shared" si="43"/>
        <v>0</v>
      </c>
      <c r="O454" s="153">
        <v>3250</v>
      </c>
      <c r="P454" s="98" t="str">
        <f t="shared" si="44"/>
        <v>kritis</v>
      </c>
      <c r="Q454" s="153">
        <v>1</v>
      </c>
      <c r="R454" s="153"/>
      <c r="S454" s="153"/>
      <c r="T454" s="67"/>
      <c r="U454" s="68"/>
    </row>
    <row r="455" spans="1:21" s="24" customFormat="1" ht="27.75" customHeight="1" x14ac:dyDescent="0.35">
      <c r="A455" s="147" t="s">
        <v>795</v>
      </c>
      <c r="B455" s="149" t="s">
        <v>810</v>
      </c>
      <c r="C455" s="150" t="s">
        <v>61</v>
      </c>
      <c r="D455" s="149" t="s">
        <v>2254</v>
      </c>
      <c r="E455" s="151" t="s">
        <v>2255</v>
      </c>
      <c r="F455" s="151" t="s">
        <v>2256</v>
      </c>
      <c r="G455" s="152" t="s">
        <v>2257</v>
      </c>
      <c r="H455" s="153"/>
      <c r="I455" s="153"/>
      <c r="J455" s="154"/>
      <c r="K455" s="155"/>
      <c r="L455" s="155"/>
      <c r="M455" s="154" t="e">
        <f t="shared" si="42"/>
        <v>#DIV/0!</v>
      </c>
      <c r="N455" s="154" t="e">
        <f t="shared" si="43"/>
        <v>#DIV/0!</v>
      </c>
      <c r="O455" s="153">
        <v>0</v>
      </c>
      <c r="P455" s="98" t="str">
        <f t="shared" si="44"/>
        <v>over</v>
      </c>
      <c r="Q455" s="153"/>
      <c r="R455" s="153"/>
      <c r="S455" s="153"/>
      <c r="T455" s="67"/>
      <c r="U455" s="68"/>
    </row>
    <row r="456" spans="1:21" s="24" customFormat="1" ht="27.75" customHeight="1" x14ac:dyDescent="0.35">
      <c r="A456" s="147" t="s">
        <v>795</v>
      </c>
      <c r="B456" s="149" t="s">
        <v>810</v>
      </c>
      <c r="C456" s="150" t="s">
        <v>116</v>
      </c>
      <c r="D456" s="149" t="s">
        <v>2258</v>
      </c>
      <c r="E456" s="151">
        <v>0</v>
      </c>
      <c r="F456" s="151" t="s">
        <v>2259</v>
      </c>
      <c r="G456" s="152" t="s">
        <v>2260</v>
      </c>
      <c r="H456" s="153"/>
      <c r="I456" s="153"/>
      <c r="J456" s="154"/>
      <c r="K456" s="155"/>
      <c r="L456" s="155"/>
      <c r="M456" s="154" t="e">
        <f t="shared" si="42"/>
        <v>#DIV/0!</v>
      </c>
      <c r="N456" s="154" t="e">
        <f t="shared" si="43"/>
        <v>#DIV/0!</v>
      </c>
      <c r="O456" s="153">
        <v>0</v>
      </c>
      <c r="P456" s="98" t="str">
        <f t="shared" si="44"/>
        <v>over</v>
      </c>
      <c r="Q456" s="153"/>
      <c r="R456" s="153"/>
      <c r="S456" s="153"/>
      <c r="T456" s="67"/>
      <c r="U456" s="68"/>
    </row>
    <row r="457" spans="1:21" s="24" customFormat="1" ht="27.75" customHeight="1" x14ac:dyDescent="0.35">
      <c r="A457" s="147" t="s">
        <v>795</v>
      </c>
      <c r="B457" s="149" t="s">
        <v>810</v>
      </c>
      <c r="C457" s="150" t="s">
        <v>61</v>
      </c>
      <c r="D457" s="149" t="s">
        <v>2261</v>
      </c>
      <c r="E457" s="151">
        <v>0</v>
      </c>
      <c r="F457" s="151" t="s">
        <v>2262</v>
      </c>
      <c r="G457" s="152" t="s">
        <v>2263</v>
      </c>
      <c r="H457" s="153"/>
      <c r="I457" s="153"/>
      <c r="J457" s="154"/>
      <c r="K457" s="155"/>
      <c r="L457" s="155"/>
      <c r="M457" s="154" t="e">
        <f t="shared" si="42"/>
        <v>#DIV/0!</v>
      </c>
      <c r="N457" s="154" t="e">
        <f t="shared" si="43"/>
        <v>#DIV/0!</v>
      </c>
      <c r="O457" s="153">
        <v>0</v>
      </c>
      <c r="P457" s="98" t="str">
        <f t="shared" si="44"/>
        <v>over</v>
      </c>
      <c r="Q457" s="153"/>
      <c r="R457" s="153"/>
      <c r="S457" s="153"/>
      <c r="T457" s="67"/>
      <c r="U457" s="68"/>
    </row>
    <row r="458" spans="1:21" s="24" customFormat="1" ht="27.75" customHeight="1" x14ac:dyDescent="0.35">
      <c r="A458" s="147" t="s">
        <v>795</v>
      </c>
      <c r="B458" s="149" t="s">
        <v>810</v>
      </c>
      <c r="C458" s="150" t="s">
        <v>61</v>
      </c>
      <c r="D458" s="149" t="s">
        <v>2264</v>
      </c>
      <c r="E458" s="151" t="s">
        <v>2265</v>
      </c>
      <c r="F458" s="151" t="s">
        <v>2266</v>
      </c>
      <c r="G458" s="152" t="s">
        <v>2267</v>
      </c>
      <c r="H458" s="153">
        <v>200</v>
      </c>
      <c r="I458" s="153">
        <v>200</v>
      </c>
      <c r="J458" s="154" t="s">
        <v>1838</v>
      </c>
      <c r="K458" s="155">
        <f t="shared" ref="K458:K464" si="49">+I458*4</f>
        <v>800</v>
      </c>
      <c r="L458" s="155">
        <f t="shared" ref="L458:L464" si="50">+I458*5</f>
        <v>1000</v>
      </c>
      <c r="M458" s="154">
        <f t="shared" si="42"/>
        <v>5.8999999999999995</v>
      </c>
      <c r="N458" s="154">
        <f t="shared" si="43"/>
        <v>1</v>
      </c>
      <c r="O458" s="153">
        <v>1165</v>
      </c>
      <c r="P458" s="98" t="str">
        <f t="shared" si="44"/>
        <v>over</v>
      </c>
      <c r="Q458" s="153">
        <v>1</v>
      </c>
      <c r="R458" s="153"/>
      <c r="S458" s="153"/>
      <c r="T458" s="67"/>
      <c r="U458" s="68"/>
    </row>
    <row r="459" spans="1:21" s="24" customFormat="1" ht="27.75" customHeight="1" x14ac:dyDescent="0.35">
      <c r="A459" s="147" t="s">
        <v>795</v>
      </c>
      <c r="B459" s="149" t="s">
        <v>810</v>
      </c>
      <c r="C459" s="150" t="s">
        <v>61</v>
      </c>
      <c r="D459" s="149" t="s">
        <v>1178</v>
      </c>
      <c r="E459" s="151" t="s">
        <v>1179</v>
      </c>
      <c r="F459" s="151" t="s">
        <v>1180</v>
      </c>
      <c r="G459" s="152" t="s">
        <v>2654</v>
      </c>
      <c r="H459" s="153">
        <v>6500</v>
      </c>
      <c r="I459" s="153">
        <v>500</v>
      </c>
      <c r="J459" s="154" t="s">
        <v>1838</v>
      </c>
      <c r="K459" s="155">
        <f t="shared" si="49"/>
        <v>2000</v>
      </c>
      <c r="L459" s="155">
        <f t="shared" si="50"/>
        <v>2500</v>
      </c>
      <c r="M459" s="154">
        <f t="shared" ref="M459:M522" si="51">+ROUNDUP(O459/I459,1)</f>
        <v>0</v>
      </c>
      <c r="N459" s="154">
        <f t="shared" ref="N459:N522" si="52">IF(AND(J459="FAST",M459&gt;=2),1,IF(AND(J459="MEDIUM",M459&gt;=3),1,IF(AND(J459="SLOW",M459&gt;=5),1,0)))</f>
        <v>0</v>
      </c>
      <c r="O459" s="153">
        <v>0</v>
      </c>
      <c r="P459" s="98" t="str">
        <f t="shared" ref="P459:P522" si="53">IF(O459&lt;K459,"kritis",IF(O459&lt;L459,"aman","over"))</f>
        <v>kritis</v>
      </c>
      <c r="Q459" s="153">
        <v>1</v>
      </c>
      <c r="R459" s="153"/>
      <c r="S459" s="153"/>
      <c r="T459" s="69"/>
      <c r="U459" s="68"/>
    </row>
    <row r="460" spans="1:21" s="24" customFormat="1" ht="27.75" customHeight="1" x14ac:dyDescent="0.35">
      <c r="A460" s="147" t="s">
        <v>795</v>
      </c>
      <c r="B460" s="149" t="s">
        <v>810</v>
      </c>
      <c r="C460" s="150" t="s">
        <v>61</v>
      </c>
      <c r="D460" s="149" t="s">
        <v>1181</v>
      </c>
      <c r="E460" s="151" t="s">
        <v>1182</v>
      </c>
      <c r="F460" s="151" t="s">
        <v>1183</v>
      </c>
      <c r="G460" s="152" t="s">
        <v>1184</v>
      </c>
      <c r="H460" s="153">
        <v>2000</v>
      </c>
      <c r="I460" s="153">
        <v>500</v>
      </c>
      <c r="J460" s="154" t="s">
        <v>1838</v>
      </c>
      <c r="K460" s="155">
        <f t="shared" si="49"/>
        <v>2000</v>
      </c>
      <c r="L460" s="155">
        <f t="shared" si="50"/>
        <v>2500</v>
      </c>
      <c r="M460" s="154">
        <f t="shared" si="51"/>
        <v>4.8999999999999995</v>
      </c>
      <c r="N460" s="154">
        <f t="shared" si="52"/>
        <v>0</v>
      </c>
      <c r="O460" s="153">
        <v>2402</v>
      </c>
      <c r="P460" s="98" t="str">
        <f t="shared" si="53"/>
        <v>aman</v>
      </c>
      <c r="Q460" s="153">
        <v>1</v>
      </c>
      <c r="R460" s="153"/>
      <c r="S460" s="153"/>
      <c r="T460" s="67"/>
      <c r="U460" s="68"/>
    </row>
    <row r="461" spans="1:21" s="24" customFormat="1" ht="27.75" customHeight="1" x14ac:dyDescent="0.35">
      <c r="A461" s="147" t="s">
        <v>795</v>
      </c>
      <c r="B461" s="149" t="s">
        <v>810</v>
      </c>
      <c r="C461" s="150" t="s">
        <v>61</v>
      </c>
      <c r="D461" s="149" t="s">
        <v>1185</v>
      </c>
      <c r="E461" s="151" t="s">
        <v>1186</v>
      </c>
      <c r="F461" s="151" t="s">
        <v>1187</v>
      </c>
      <c r="G461" s="152" t="s">
        <v>1188</v>
      </c>
      <c r="H461" s="153">
        <v>500</v>
      </c>
      <c r="I461" s="153">
        <v>200</v>
      </c>
      <c r="J461" s="154" t="s">
        <v>1838</v>
      </c>
      <c r="K461" s="155">
        <f t="shared" si="49"/>
        <v>800</v>
      </c>
      <c r="L461" s="155">
        <f t="shared" si="50"/>
        <v>1000</v>
      </c>
      <c r="M461" s="154">
        <f t="shared" si="51"/>
        <v>6.8</v>
      </c>
      <c r="N461" s="154">
        <f t="shared" si="52"/>
        <v>1</v>
      </c>
      <c r="O461" s="153">
        <v>1347</v>
      </c>
      <c r="P461" s="98" t="str">
        <f t="shared" si="53"/>
        <v>over</v>
      </c>
      <c r="Q461" s="153">
        <v>1</v>
      </c>
      <c r="R461" s="153"/>
      <c r="S461" s="153"/>
      <c r="T461" s="67"/>
      <c r="U461" s="68"/>
    </row>
    <row r="462" spans="1:21" s="24" customFormat="1" ht="27.75" customHeight="1" x14ac:dyDescent="0.35">
      <c r="A462" s="147" t="s">
        <v>795</v>
      </c>
      <c r="B462" s="149" t="s">
        <v>810</v>
      </c>
      <c r="C462" s="150" t="s">
        <v>61</v>
      </c>
      <c r="D462" s="149" t="s">
        <v>1189</v>
      </c>
      <c r="E462" s="151" t="s">
        <v>1190</v>
      </c>
      <c r="F462" s="151" t="s">
        <v>1191</v>
      </c>
      <c r="G462" s="152" t="s">
        <v>1192</v>
      </c>
      <c r="H462" s="153">
        <v>1500</v>
      </c>
      <c r="I462" s="153">
        <v>200</v>
      </c>
      <c r="J462" s="154" t="s">
        <v>1838</v>
      </c>
      <c r="K462" s="155">
        <f t="shared" si="49"/>
        <v>800</v>
      </c>
      <c r="L462" s="155">
        <f t="shared" si="50"/>
        <v>1000</v>
      </c>
      <c r="M462" s="154">
        <f t="shared" si="51"/>
        <v>6.3</v>
      </c>
      <c r="N462" s="154">
        <f t="shared" si="52"/>
        <v>1</v>
      </c>
      <c r="O462" s="153">
        <v>1252</v>
      </c>
      <c r="P462" s="98" t="str">
        <f t="shared" si="53"/>
        <v>over</v>
      </c>
      <c r="Q462" s="153">
        <v>1</v>
      </c>
      <c r="R462" s="153"/>
      <c r="S462" s="153"/>
      <c r="T462" s="67"/>
      <c r="U462" s="68"/>
    </row>
    <row r="463" spans="1:21" s="24" customFormat="1" ht="27.75" customHeight="1" x14ac:dyDescent="0.35">
      <c r="A463" s="147" t="s">
        <v>795</v>
      </c>
      <c r="B463" s="149" t="s">
        <v>810</v>
      </c>
      <c r="C463" s="150" t="s">
        <v>61</v>
      </c>
      <c r="D463" s="149" t="s">
        <v>1193</v>
      </c>
      <c r="E463" s="151" t="s">
        <v>1194</v>
      </c>
      <c r="F463" s="151" t="s">
        <v>1195</v>
      </c>
      <c r="G463" s="152" t="s">
        <v>1196</v>
      </c>
      <c r="H463" s="153">
        <v>3000</v>
      </c>
      <c r="I463" s="153">
        <v>500</v>
      </c>
      <c r="J463" s="154" t="s">
        <v>1838</v>
      </c>
      <c r="K463" s="155">
        <f t="shared" si="49"/>
        <v>2000</v>
      </c>
      <c r="L463" s="155">
        <f t="shared" si="50"/>
        <v>2500</v>
      </c>
      <c r="M463" s="154">
        <f t="shared" si="51"/>
        <v>3</v>
      </c>
      <c r="N463" s="154">
        <f t="shared" si="52"/>
        <v>0</v>
      </c>
      <c r="O463" s="153">
        <v>1500</v>
      </c>
      <c r="P463" s="98" t="str">
        <f t="shared" si="53"/>
        <v>kritis</v>
      </c>
      <c r="Q463" s="153">
        <v>1</v>
      </c>
      <c r="R463" s="153"/>
      <c r="S463" s="153"/>
      <c r="T463" s="67"/>
      <c r="U463" s="68"/>
    </row>
    <row r="464" spans="1:21" s="24" customFormat="1" ht="27.75" customHeight="1" x14ac:dyDescent="0.35">
      <c r="A464" s="147" t="s">
        <v>795</v>
      </c>
      <c r="B464" s="149" t="s">
        <v>810</v>
      </c>
      <c r="C464" s="150" t="s">
        <v>61</v>
      </c>
      <c r="D464" s="149" t="s">
        <v>2268</v>
      </c>
      <c r="E464" s="151" t="s">
        <v>2269</v>
      </c>
      <c r="F464" s="151" t="s">
        <v>2270</v>
      </c>
      <c r="G464" s="152" t="s">
        <v>2271</v>
      </c>
      <c r="H464" s="153">
        <v>1000</v>
      </c>
      <c r="I464" s="153">
        <v>500</v>
      </c>
      <c r="J464" s="154" t="s">
        <v>1838</v>
      </c>
      <c r="K464" s="155">
        <f t="shared" si="49"/>
        <v>2000</v>
      </c>
      <c r="L464" s="155">
        <f t="shared" si="50"/>
        <v>2500</v>
      </c>
      <c r="M464" s="154">
        <f t="shared" si="51"/>
        <v>0</v>
      </c>
      <c r="N464" s="154">
        <f t="shared" si="52"/>
        <v>0</v>
      </c>
      <c r="O464" s="153">
        <v>0</v>
      </c>
      <c r="P464" s="98" t="str">
        <f t="shared" si="53"/>
        <v>kritis</v>
      </c>
      <c r="Q464" s="153">
        <v>1</v>
      </c>
      <c r="R464" s="153"/>
      <c r="S464" s="153"/>
      <c r="T464" s="69"/>
      <c r="U464" s="68"/>
    </row>
    <row r="465" spans="1:21" s="24" customFormat="1" ht="27.75" customHeight="1" x14ac:dyDescent="0.35">
      <c r="A465" s="147" t="s">
        <v>795</v>
      </c>
      <c r="B465" s="149" t="s">
        <v>810</v>
      </c>
      <c r="C465" s="150" t="s">
        <v>116</v>
      </c>
      <c r="D465" s="149" t="s">
        <v>1197</v>
      </c>
      <c r="E465" s="151" t="s">
        <v>1198</v>
      </c>
      <c r="F465" s="151" t="s">
        <v>1199</v>
      </c>
      <c r="G465" s="152" t="s">
        <v>1200</v>
      </c>
      <c r="H465" s="153">
        <v>2000</v>
      </c>
      <c r="I465" s="153">
        <v>500</v>
      </c>
      <c r="J465" s="154" t="s">
        <v>1838</v>
      </c>
      <c r="K465" s="155">
        <f>+I465*2</f>
        <v>1000</v>
      </c>
      <c r="L465" s="155">
        <f>+I465*3</f>
        <v>1500</v>
      </c>
      <c r="M465" s="154">
        <f t="shared" si="51"/>
        <v>1.8</v>
      </c>
      <c r="N465" s="154">
        <f t="shared" si="52"/>
        <v>0</v>
      </c>
      <c r="O465" s="153">
        <v>900</v>
      </c>
      <c r="P465" s="98" t="str">
        <f t="shared" si="53"/>
        <v>kritis</v>
      </c>
      <c r="Q465" s="153">
        <v>1</v>
      </c>
      <c r="R465" s="153"/>
      <c r="S465" s="153"/>
      <c r="T465" s="69"/>
      <c r="U465" s="68"/>
    </row>
    <row r="466" spans="1:21" s="24" customFormat="1" ht="27.75" customHeight="1" x14ac:dyDescent="0.35">
      <c r="A466" s="147" t="s">
        <v>795</v>
      </c>
      <c r="B466" s="149" t="s">
        <v>810</v>
      </c>
      <c r="C466" s="150" t="s">
        <v>61</v>
      </c>
      <c r="D466" s="149" t="s">
        <v>1201</v>
      </c>
      <c r="E466" s="151" t="s">
        <v>1202</v>
      </c>
      <c r="F466" s="151" t="s">
        <v>1203</v>
      </c>
      <c r="G466" s="152" t="s">
        <v>1204</v>
      </c>
      <c r="H466" s="153">
        <v>2000</v>
      </c>
      <c r="I466" s="153">
        <v>500</v>
      </c>
      <c r="J466" s="154" t="s">
        <v>1838</v>
      </c>
      <c r="K466" s="155">
        <f>+I466*4</f>
        <v>2000</v>
      </c>
      <c r="L466" s="155">
        <f>+I466*5</f>
        <v>2500</v>
      </c>
      <c r="M466" s="154">
        <f t="shared" si="51"/>
        <v>4.3</v>
      </c>
      <c r="N466" s="154">
        <f t="shared" si="52"/>
        <v>0</v>
      </c>
      <c r="O466" s="153">
        <v>2139</v>
      </c>
      <c r="P466" s="98" t="str">
        <f t="shared" si="53"/>
        <v>aman</v>
      </c>
      <c r="Q466" s="153">
        <v>1</v>
      </c>
      <c r="R466" s="153"/>
      <c r="S466" s="153"/>
      <c r="T466" s="67"/>
      <c r="U466" s="68"/>
    </row>
    <row r="467" spans="1:21" s="24" customFormat="1" ht="27.75" customHeight="1" x14ac:dyDescent="0.35">
      <c r="A467" s="147" t="s">
        <v>795</v>
      </c>
      <c r="B467" s="149" t="s">
        <v>810</v>
      </c>
      <c r="C467" s="150" t="s">
        <v>61</v>
      </c>
      <c r="D467" s="149" t="s">
        <v>1205</v>
      </c>
      <c r="E467" s="151" t="s">
        <v>1206</v>
      </c>
      <c r="F467" s="151" t="s">
        <v>1207</v>
      </c>
      <c r="G467" s="152" t="s">
        <v>1208</v>
      </c>
      <c r="H467" s="153">
        <v>2000</v>
      </c>
      <c r="I467" s="153">
        <v>500</v>
      </c>
      <c r="J467" s="154" t="s">
        <v>1838</v>
      </c>
      <c r="K467" s="155">
        <f>+I467*4</f>
        <v>2000</v>
      </c>
      <c r="L467" s="155">
        <f>+I467*5</f>
        <v>2500</v>
      </c>
      <c r="M467" s="154">
        <f t="shared" si="51"/>
        <v>7.5</v>
      </c>
      <c r="N467" s="154">
        <f t="shared" si="52"/>
        <v>1</v>
      </c>
      <c r="O467" s="153">
        <v>3706</v>
      </c>
      <c r="P467" s="98" t="str">
        <f t="shared" si="53"/>
        <v>over</v>
      </c>
      <c r="Q467" s="153">
        <v>1</v>
      </c>
      <c r="R467" s="153"/>
      <c r="S467" s="153"/>
      <c r="T467" s="67"/>
      <c r="U467" s="68"/>
    </row>
    <row r="468" spans="1:21" s="24" customFormat="1" ht="27.75" customHeight="1" x14ac:dyDescent="0.35">
      <c r="A468" s="147" t="s">
        <v>795</v>
      </c>
      <c r="B468" s="149" t="s">
        <v>810</v>
      </c>
      <c r="C468" s="150" t="s">
        <v>61</v>
      </c>
      <c r="D468" s="149" t="s">
        <v>2272</v>
      </c>
      <c r="E468" s="151" t="s">
        <v>2273</v>
      </c>
      <c r="F468" s="151" t="s">
        <v>2274</v>
      </c>
      <c r="G468" s="152" t="s">
        <v>2275</v>
      </c>
      <c r="H468" s="153">
        <v>2000</v>
      </c>
      <c r="I468" s="153">
        <v>200</v>
      </c>
      <c r="J468" s="154" t="s">
        <v>1838</v>
      </c>
      <c r="K468" s="155">
        <f>+I468*4</f>
        <v>800</v>
      </c>
      <c r="L468" s="155">
        <f>+I468*5</f>
        <v>1000</v>
      </c>
      <c r="M468" s="154">
        <f t="shared" si="51"/>
        <v>7.1999999999999993</v>
      </c>
      <c r="N468" s="154">
        <f t="shared" si="52"/>
        <v>1</v>
      </c>
      <c r="O468" s="153">
        <v>1421</v>
      </c>
      <c r="P468" s="98" t="str">
        <f t="shared" si="53"/>
        <v>over</v>
      </c>
      <c r="Q468" s="153">
        <v>1</v>
      </c>
      <c r="R468" s="153"/>
      <c r="S468" s="153"/>
      <c r="T468" s="67"/>
      <c r="U468" s="68"/>
    </row>
    <row r="469" spans="1:21" s="24" customFormat="1" ht="27.75" customHeight="1" x14ac:dyDescent="0.35">
      <c r="A469" s="147" t="s">
        <v>795</v>
      </c>
      <c r="B469" s="149" t="s">
        <v>810</v>
      </c>
      <c r="C469" s="150" t="s">
        <v>61</v>
      </c>
      <c r="D469" s="149" t="s">
        <v>1209</v>
      </c>
      <c r="E469" s="151" t="s">
        <v>1210</v>
      </c>
      <c r="F469" s="151" t="s">
        <v>1211</v>
      </c>
      <c r="G469" s="152" t="s">
        <v>1212</v>
      </c>
      <c r="H469" s="153">
        <v>500</v>
      </c>
      <c r="I469" s="153">
        <v>500</v>
      </c>
      <c r="J469" s="154" t="s">
        <v>1838</v>
      </c>
      <c r="K469" s="155">
        <f>+I469*4</f>
        <v>2000</v>
      </c>
      <c r="L469" s="155">
        <f>+I469*5</f>
        <v>2500</v>
      </c>
      <c r="M469" s="154">
        <f t="shared" si="51"/>
        <v>4</v>
      </c>
      <c r="N469" s="154">
        <f t="shared" si="52"/>
        <v>0</v>
      </c>
      <c r="O469" s="153">
        <v>2000</v>
      </c>
      <c r="P469" s="98" t="str">
        <f t="shared" si="53"/>
        <v>aman</v>
      </c>
      <c r="Q469" s="153">
        <v>1</v>
      </c>
      <c r="R469" s="153"/>
      <c r="S469" s="153"/>
      <c r="T469" s="67"/>
      <c r="U469" s="68"/>
    </row>
    <row r="470" spans="1:21" s="24" customFormat="1" ht="27.75" customHeight="1" x14ac:dyDescent="0.35">
      <c r="A470" s="147" t="s">
        <v>795</v>
      </c>
      <c r="B470" s="149" t="s">
        <v>810</v>
      </c>
      <c r="C470" s="150" t="s">
        <v>61</v>
      </c>
      <c r="D470" s="149" t="s">
        <v>2655</v>
      </c>
      <c r="E470" s="151" t="s">
        <v>2276</v>
      </c>
      <c r="F470" s="151" t="s">
        <v>2277</v>
      </c>
      <c r="G470" s="152" t="s">
        <v>2278</v>
      </c>
      <c r="H470" s="153"/>
      <c r="I470" s="153"/>
      <c r="J470" s="154"/>
      <c r="K470" s="155"/>
      <c r="L470" s="155"/>
      <c r="M470" s="154" t="e">
        <f t="shared" si="51"/>
        <v>#DIV/0!</v>
      </c>
      <c r="N470" s="154" t="e">
        <f t="shared" si="52"/>
        <v>#DIV/0!</v>
      </c>
      <c r="O470" s="153">
        <v>450</v>
      </c>
      <c r="P470" s="98" t="str">
        <f t="shared" si="53"/>
        <v>over</v>
      </c>
      <c r="Q470" s="153"/>
      <c r="R470" s="153"/>
      <c r="S470" s="153"/>
      <c r="T470" s="67"/>
      <c r="U470" s="68"/>
    </row>
    <row r="471" spans="1:21" s="24" customFormat="1" ht="27.75" customHeight="1" x14ac:dyDescent="0.35">
      <c r="A471" s="147" t="s">
        <v>795</v>
      </c>
      <c r="B471" s="149" t="s">
        <v>810</v>
      </c>
      <c r="C471" s="150" t="s">
        <v>61</v>
      </c>
      <c r="D471" s="149" t="s">
        <v>2279</v>
      </c>
      <c r="E471" s="151" t="s">
        <v>2280</v>
      </c>
      <c r="F471" s="151" t="s">
        <v>2281</v>
      </c>
      <c r="G471" s="152" t="s">
        <v>2282</v>
      </c>
      <c r="H471" s="153"/>
      <c r="I471" s="153"/>
      <c r="J471" s="154"/>
      <c r="K471" s="155"/>
      <c r="L471" s="155"/>
      <c r="M471" s="154" t="e">
        <f t="shared" si="51"/>
        <v>#DIV/0!</v>
      </c>
      <c r="N471" s="154" t="e">
        <f t="shared" si="52"/>
        <v>#DIV/0!</v>
      </c>
      <c r="O471" s="153">
        <v>0</v>
      </c>
      <c r="P471" s="98" t="str">
        <f t="shared" si="53"/>
        <v>over</v>
      </c>
      <c r="Q471" s="153"/>
      <c r="R471" s="153"/>
      <c r="S471" s="153"/>
      <c r="T471" s="67"/>
      <c r="U471" s="68"/>
    </row>
    <row r="472" spans="1:21" s="24" customFormat="1" ht="27.75" customHeight="1" x14ac:dyDescent="0.35">
      <c r="A472" s="147" t="s">
        <v>795</v>
      </c>
      <c r="B472" s="149" t="s">
        <v>810</v>
      </c>
      <c r="C472" s="150" t="s">
        <v>61</v>
      </c>
      <c r="D472" s="149" t="s">
        <v>1213</v>
      </c>
      <c r="E472" s="151">
        <v>0</v>
      </c>
      <c r="F472" s="151" t="s">
        <v>1214</v>
      </c>
      <c r="G472" s="152" t="s">
        <v>1215</v>
      </c>
      <c r="H472" s="153"/>
      <c r="I472" s="153"/>
      <c r="J472" s="154"/>
      <c r="K472" s="155"/>
      <c r="L472" s="155"/>
      <c r="M472" s="154" t="e">
        <f t="shared" si="51"/>
        <v>#DIV/0!</v>
      </c>
      <c r="N472" s="154" t="e">
        <f t="shared" si="52"/>
        <v>#DIV/0!</v>
      </c>
      <c r="O472" s="153">
        <v>0</v>
      </c>
      <c r="P472" s="98" t="str">
        <f t="shared" si="53"/>
        <v>over</v>
      </c>
      <c r="Q472" s="153"/>
      <c r="R472" s="153"/>
      <c r="S472" s="153"/>
      <c r="T472" s="67"/>
      <c r="U472" s="68"/>
    </row>
    <row r="473" spans="1:21" s="24" customFormat="1" ht="27.75" customHeight="1" x14ac:dyDescent="0.35">
      <c r="A473" s="147" t="s">
        <v>795</v>
      </c>
      <c r="B473" s="149" t="s">
        <v>810</v>
      </c>
      <c r="C473" s="150" t="s">
        <v>61</v>
      </c>
      <c r="D473" s="149" t="s">
        <v>1216</v>
      </c>
      <c r="E473" s="151">
        <v>0</v>
      </c>
      <c r="F473" s="151" t="s">
        <v>1217</v>
      </c>
      <c r="G473" s="152" t="s">
        <v>1218</v>
      </c>
      <c r="H473" s="153">
        <v>4000</v>
      </c>
      <c r="I473" s="153">
        <v>1000</v>
      </c>
      <c r="J473" s="154" t="s">
        <v>1838</v>
      </c>
      <c r="K473" s="155">
        <f>+I473*4</f>
        <v>4000</v>
      </c>
      <c r="L473" s="155">
        <f>+I473*5</f>
        <v>5000</v>
      </c>
      <c r="M473" s="154">
        <f t="shared" si="51"/>
        <v>1.2000000000000002</v>
      </c>
      <c r="N473" s="154">
        <f t="shared" si="52"/>
        <v>0</v>
      </c>
      <c r="O473" s="153">
        <v>1130</v>
      </c>
      <c r="P473" s="98" t="str">
        <f t="shared" si="53"/>
        <v>kritis</v>
      </c>
      <c r="Q473" s="153">
        <v>1</v>
      </c>
      <c r="R473" s="153"/>
      <c r="S473" s="153"/>
      <c r="T473" s="67"/>
      <c r="U473" s="68"/>
    </row>
    <row r="474" spans="1:21" s="24" customFormat="1" ht="27.75" customHeight="1" x14ac:dyDescent="0.35">
      <c r="A474" s="147" t="s">
        <v>795</v>
      </c>
      <c r="B474" s="149" t="s">
        <v>810</v>
      </c>
      <c r="C474" s="150" t="s">
        <v>61</v>
      </c>
      <c r="D474" s="149" t="s">
        <v>1219</v>
      </c>
      <c r="E474" s="151">
        <v>0</v>
      </c>
      <c r="F474" s="151" t="s">
        <v>1220</v>
      </c>
      <c r="G474" s="152" t="s">
        <v>1221</v>
      </c>
      <c r="H474" s="153">
        <v>2000</v>
      </c>
      <c r="I474" s="153">
        <v>500</v>
      </c>
      <c r="J474" s="154" t="s">
        <v>1838</v>
      </c>
      <c r="K474" s="155">
        <f>+I474*4</f>
        <v>2000</v>
      </c>
      <c r="L474" s="155">
        <f>+I474*5</f>
        <v>2500</v>
      </c>
      <c r="M474" s="154">
        <f t="shared" si="51"/>
        <v>6</v>
      </c>
      <c r="N474" s="154">
        <f t="shared" si="52"/>
        <v>1</v>
      </c>
      <c r="O474" s="153">
        <v>2990</v>
      </c>
      <c r="P474" s="98" t="str">
        <f t="shared" si="53"/>
        <v>over</v>
      </c>
      <c r="Q474" s="153">
        <v>1</v>
      </c>
      <c r="R474" s="153"/>
      <c r="S474" s="153"/>
      <c r="T474" s="67"/>
      <c r="U474" s="68"/>
    </row>
    <row r="475" spans="1:21" s="24" customFormat="1" ht="27.75" customHeight="1" x14ac:dyDescent="0.35">
      <c r="A475" s="147" t="s">
        <v>795</v>
      </c>
      <c r="B475" s="149" t="s">
        <v>810</v>
      </c>
      <c r="C475" s="150" t="s">
        <v>61</v>
      </c>
      <c r="D475" s="149" t="s">
        <v>1222</v>
      </c>
      <c r="E475" s="151">
        <v>0</v>
      </c>
      <c r="F475" s="151" t="s">
        <v>1223</v>
      </c>
      <c r="G475" s="152" t="s">
        <v>1224</v>
      </c>
      <c r="H475" s="153"/>
      <c r="I475" s="153"/>
      <c r="J475" s="154"/>
      <c r="K475" s="155"/>
      <c r="L475" s="155"/>
      <c r="M475" s="154" t="e">
        <f t="shared" si="51"/>
        <v>#DIV/0!</v>
      </c>
      <c r="N475" s="154" t="e">
        <f t="shared" si="52"/>
        <v>#DIV/0!</v>
      </c>
      <c r="O475" s="153">
        <v>3645</v>
      </c>
      <c r="P475" s="98" t="str">
        <f t="shared" si="53"/>
        <v>over</v>
      </c>
      <c r="Q475" s="153"/>
      <c r="R475" s="153"/>
      <c r="S475" s="153"/>
      <c r="T475" s="67"/>
      <c r="U475" s="68"/>
    </row>
    <row r="476" spans="1:21" s="24" customFormat="1" ht="27.75" customHeight="1" x14ac:dyDescent="0.35">
      <c r="A476" s="147" t="s">
        <v>795</v>
      </c>
      <c r="B476" s="149" t="s">
        <v>810</v>
      </c>
      <c r="C476" s="150" t="s">
        <v>61</v>
      </c>
      <c r="D476" s="149" t="s">
        <v>1225</v>
      </c>
      <c r="E476" s="151" t="s">
        <v>1226</v>
      </c>
      <c r="F476" s="151" t="s">
        <v>1227</v>
      </c>
      <c r="G476" s="152" t="s">
        <v>1228</v>
      </c>
      <c r="H476" s="153"/>
      <c r="I476" s="153"/>
      <c r="J476" s="154"/>
      <c r="K476" s="155"/>
      <c r="L476" s="155"/>
      <c r="M476" s="154" t="e">
        <f t="shared" si="51"/>
        <v>#DIV/0!</v>
      </c>
      <c r="N476" s="154" t="e">
        <f t="shared" si="52"/>
        <v>#DIV/0!</v>
      </c>
      <c r="O476" s="153">
        <v>4100</v>
      </c>
      <c r="P476" s="98" t="str">
        <f t="shared" si="53"/>
        <v>over</v>
      </c>
      <c r="Q476" s="153"/>
      <c r="R476" s="153"/>
      <c r="S476" s="153"/>
      <c r="T476" s="67"/>
      <c r="U476" s="68"/>
    </row>
    <row r="477" spans="1:21" s="24" customFormat="1" ht="27.75" customHeight="1" x14ac:dyDescent="0.35">
      <c r="A477" s="147" t="s">
        <v>795</v>
      </c>
      <c r="B477" s="149" t="s">
        <v>810</v>
      </c>
      <c r="C477" s="150" t="s">
        <v>61</v>
      </c>
      <c r="D477" s="149" t="s">
        <v>1229</v>
      </c>
      <c r="E477" s="151">
        <v>0</v>
      </c>
      <c r="F477" s="151" t="s">
        <v>1230</v>
      </c>
      <c r="G477" s="152" t="s">
        <v>1231</v>
      </c>
      <c r="H477" s="153"/>
      <c r="I477" s="153"/>
      <c r="J477" s="154"/>
      <c r="K477" s="155"/>
      <c r="L477" s="155"/>
      <c r="M477" s="154" t="e">
        <f t="shared" si="51"/>
        <v>#DIV/0!</v>
      </c>
      <c r="N477" s="154" t="e">
        <f t="shared" si="52"/>
        <v>#DIV/0!</v>
      </c>
      <c r="O477" s="153">
        <v>623</v>
      </c>
      <c r="P477" s="98" t="str">
        <f t="shared" si="53"/>
        <v>over</v>
      </c>
      <c r="Q477" s="153"/>
      <c r="R477" s="153"/>
      <c r="S477" s="153"/>
      <c r="T477" s="67"/>
      <c r="U477" s="68"/>
    </row>
    <row r="478" spans="1:21" s="24" customFormat="1" ht="27.75" customHeight="1" x14ac:dyDescent="0.35">
      <c r="A478" s="147" t="s">
        <v>795</v>
      </c>
      <c r="B478" s="149" t="s">
        <v>810</v>
      </c>
      <c r="C478" s="150" t="s">
        <v>129</v>
      </c>
      <c r="D478" s="149" t="s">
        <v>1232</v>
      </c>
      <c r="E478" s="151">
        <v>0</v>
      </c>
      <c r="F478" s="151" t="s">
        <v>1233</v>
      </c>
      <c r="G478" s="152" t="s">
        <v>1234</v>
      </c>
      <c r="H478" s="153">
        <v>3000</v>
      </c>
      <c r="I478" s="153">
        <v>1000</v>
      </c>
      <c r="J478" s="154" t="s">
        <v>1838</v>
      </c>
      <c r="K478" s="155">
        <f t="shared" ref="K478:K488" si="54">+I478*4</f>
        <v>4000</v>
      </c>
      <c r="L478" s="155">
        <f t="shared" ref="L478:L488" si="55">+I478*5</f>
        <v>5000</v>
      </c>
      <c r="M478" s="154">
        <f t="shared" si="51"/>
        <v>1.3</v>
      </c>
      <c r="N478" s="154">
        <f t="shared" si="52"/>
        <v>0</v>
      </c>
      <c r="O478" s="153">
        <v>1265</v>
      </c>
      <c r="P478" s="98" t="str">
        <f t="shared" si="53"/>
        <v>kritis</v>
      </c>
      <c r="Q478" s="153">
        <v>1</v>
      </c>
      <c r="R478" s="153"/>
      <c r="S478" s="153"/>
      <c r="T478" s="67"/>
      <c r="U478" s="68"/>
    </row>
    <row r="479" spans="1:21" s="24" customFormat="1" ht="27.75" customHeight="1" x14ac:dyDescent="0.35">
      <c r="A479" s="147" t="s">
        <v>795</v>
      </c>
      <c r="B479" s="149" t="s">
        <v>810</v>
      </c>
      <c r="C479" s="150" t="s">
        <v>129</v>
      </c>
      <c r="D479" s="149" t="s">
        <v>1235</v>
      </c>
      <c r="E479" s="151">
        <v>0</v>
      </c>
      <c r="F479" s="151" t="s">
        <v>1236</v>
      </c>
      <c r="G479" s="152" t="s">
        <v>1237</v>
      </c>
      <c r="H479" s="153">
        <v>3000</v>
      </c>
      <c r="I479" s="153">
        <v>1000</v>
      </c>
      <c r="J479" s="154" t="s">
        <v>1838</v>
      </c>
      <c r="K479" s="155">
        <f t="shared" si="54"/>
        <v>4000</v>
      </c>
      <c r="L479" s="155">
        <f t="shared" si="55"/>
        <v>5000</v>
      </c>
      <c r="M479" s="154">
        <f t="shared" si="51"/>
        <v>1.9000000000000001</v>
      </c>
      <c r="N479" s="154">
        <f t="shared" si="52"/>
        <v>0</v>
      </c>
      <c r="O479" s="153">
        <v>1819</v>
      </c>
      <c r="P479" s="98" t="str">
        <f t="shared" si="53"/>
        <v>kritis</v>
      </c>
      <c r="Q479" s="153">
        <v>1</v>
      </c>
      <c r="R479" s="153"/>
      <c r="S479" s="153"/>
      <c r="T479" s="67"/>
      <c r="U479" s="68"/>
    </row>
    <row r="480" spans="1:21" ht="28.5" customHeight="1" x14ac:dyDescent="0.35">
      <c r="A480" s="147" t="s">
        <v>795</v>
      </c>
      <c r="B480" s="149" t="s">
        <v>810</v>
      </c>
      <c r="C480" s="150" t="s">
        <v>129</v>
      </c>
      <c r="D480" s="149" t="s">
        <v>1238</v>
      </c>
      <c r="E480" s="151">
        <v>0</v>
      </c>
      <c r="F480" s="151" t="s">
        <v>1239</v>
      </c>
      <c r="G480" s="152" t="s">
        <v>1240</v>
      </c>
      <c r="H480" s="153">
        <v>3000</v>
      </c>
      <c r="I480" s="153">
        <v>1000</v>
      </c>
      <c r="J480" s="154" t="s">
        <v>1838</v>
      </c>
      <c r="K480" s="155">
        <f t="shared" si="54"/>
        <v>4000</v>
      </c>
      <c r="L480" s="155">
        <f t="shared" si="55"/>
        <v>5000</v>
      </c>
      <c r="M480" s="154">
        <f t="shared" si="51"/>
        <v>2.3000000000000003</v>
      </c>
      <c r="N480" s="154">
        <f t="shared" si="52"/>
        <v>0</v>
      </c>
      <c r="O480" s="153">
        <v>2250</v>
      </c>
      <c r="P480" s="98" t="str">
        <f t="shared" si="53"/>
        <v>kritis</v>
      </c>
      <c r="Q480" s="153">
        <v>1</v>
      </c>
      <c r="R480" s="153"/>
      <c r="S480" s="153"/>
      <c r="T480" s="67"/>
    </row>
    <row r="481" spans="1:21" ht="28.5" customHeight="1" x14ac:dyDescent="0.35">
      <c r="A481" s="147" t="s">
        <v>795</v>
      </c>
      <c r="B481" s="149" t="s">
        <v>810</v>
      </c>
      <c r="C481" s="150" t="s">
        <v>129</v>
      </c>
      <c r="D481" s="149" t="s">
        <v>1241</v>
      </c>
      <c r="E481" s="151">
        <v>0</v>
      </c>
      <c r="F481" s="151" t="s">
        <v>1242</v>
      </c>
      <c r="G481" s="152" t="s">
        <v>1243</v>
      </c>
      <c r="H481" s="153">
        <v>4000</v>
      </c>
      <c r="I481" s="153">
        <v>500</v>
      </c>
      <c r="J481" s="154" t="s">
        <v>1838</v>
      </c>
      <c r="K481" s="155">
        <f t="shared" si="54"/>
        <v>2000</v>
      </c>
      <c r="L481" s="155">
        <f t="shared" si="55"/>
        <v>2500</v>
      </c>
      <c r="M481" s="154">
        <f t="shared" si="51"/>
        <v>1.1000000000000001</v>
      </c>
      <c r="N481" s="154">
        <f t="shared" si="52"/>
        <v>0</v>
      </c>
      <c r="O481" s="153">
        <v>547</v>
      </c>
      <c r="P481" s="98" t="str">
        <f t="shared" si="53"/>
        <v>kritis</v>
      </c>
      <c r="Q481" s="153">
        <v>1</v>
      </c>
      <c r="R481" s="153"/>
      <c r="S481" s="153"/>
      <c r="T481" s="67"/>
    </row>
    <row r="482" spans="1:21" ht="28.5" customHeight="1" x14ac:dyDescent="0.35">
      <c r="A482" s="147" t="s">
        <v>795</v>
      </c>
      <c r="B482" s="149" t="s">
        <v>810</v>
      </c>
      <c r="C482" s="150" t="s">
        <v>61</v>
      </c>
      <c r="D482" s="149" t="s">
        <v>1244</v>
      </c>
      <c r="E482" s="151">
        <v>0</v>
      </c>
      <c r="F482" s="151" t="s">
        <v>1245</v>
      </c>
      <c r="G482" s="152" t="s">
        <v>1246</v>
      </c>
      <c r="H482" s="153">
        <v>3000</v>
      </c>
      <c r="I482" s="153">
        <v>500</v>
      </c>
      <c r="J482" s="154" t="s">
        <v>1838</v>
      </c>
      <c r="K482" s="155">
        <f t="shared" si="54"/>
        <v>2000</v>
      </c>
      <c r="L482" s="155">
        <f t="shared" si="55"/>
        <v>2500</v>
      </c>
      <c r="M482" s="154">
        <f t="shared" si="51"/>
        <v>3</v>
      </c>
      <c r="N482" s="154">
        <f t="shared" si="52"/>
        <v>0</v>
      </c>
      <c r="O482" s="153">
        <v>1500</v>
      </c>
      <c r="P482" s="98" t="str">
        <f t="shared" si="53"/>
        <v>kritis</v>
      </c>
      <c r="Q482" s="153">
        <v>1</v>
      </c>
      <c r="R482" s="153"/>
      <c r="S482" s="153"/>
      <c r="T482" s="67"/>
    </row>
    <row r="483" spans="1:21" ht="28.5" customHeight="1" x14ac:dyDescent="0.35">
      <c r="A483" s="147" t="s">
        <v>795</v>
      </c>
      <c r="B483" s="149" t="s">
        <v>810</v>
      </c>
      <c r="C483" s="150" t="s">
        <v>61</v>
      </c>
      <c r="D483" s="149" t="s">
        <v>1247</v>
      </c>
      <c r="E483" s="151">
        <v>0</v>
      </c>
      <c r="F483" s="151" t="s">
        <v>1248</v>
      </c>
      <c r="G483" s="152" t="s">
        <v>1249</v>
      </c>
      <c r="H483" s="153">
        <v>6000</v>
      </c>
      <c r="I483" s="153">
        <v>500</v>
      </c>
      <c r="J483" s="154" t="s">
        <v>1838</v>
      </c>
      <c r="K483" s="155">
        <f t="shared" si="54"/>
        <v>2000</v>
      </c>
      <c r="L483" s="155">
        <f t="shared" si="55"/>
        <v>2500</v>
      </c>
      <c r="M483" s="154">
        <f t="shared" si="51"/>
        <v>9.6999999999999993</v>
      </c>
      <c r="N483" s="154">
        <f t="shared" si="52"/>
        <v>1</v>
      </c>
      <c r="O483" s="153">
        <v>4827</v>
      </c>
      <c r="P483" s="98" t="str">
        <f t="shared" si="53"/>
        <v>over</v>
      </c>
      <c r="Q483" s="153">
        <v>1</v>
      </c>
      <c r="R483" s="153"/>
      <c r="S483" s="153"/>
      <c r="T483" s="69"/>
    </row>
    <row r="484" spans="1:21" ht="28.5" customHeight="1" x14ac:dyDescent="0.35">
      <c r="A484" s="147" t="s">
        <v>795</v>
      </c>
      <c r="B484" s="149" t="s">
        <v>810</v>
      </c>
      <c r="C484" s="150" t="s">
        <v>61</v>
      </c>
      <c r="D484" s="149" t="s">
        <v>1250</v>
      </c>
      <c r="E484" s="151" t="s">
        <v>1251</v>
      </c>
      <c r="F484" s="151" t="s">
        <v>1252</v>
      </c>
      <c r="G484" s="152" t="s">
        <v>1253</v>
      </c>
      <c r="H484" s="153">
        <v>2500</v>
      </c>
      <c r="I484" s="153">
        <v>500</v>
      </c>
      <c r="J484" s="154" t="s">
        <v>1838</v>
      </c>
      <c r="K484" s="155">
        <f t="shared" si="54"/>
        <v>2000</v>
      </c>
      <c r="L484" s="155">
        <f t="shared" si="55"/>
        <v>2500</v>
      </c>
      <c r="M484" s="154">
        <f t="shared" si="51"/>
        <v>8.7999999999999989</v>
      </c>
      <c r="N484" s="154">
        <f t="shared" si="52"/>
        <v>1</v>
      </c>
      <c r="O484" s="153">
        <v>4367</v>
      </c>
      <c r="P484" s="98" t="str">
        <f t="shared" si="53"/>
        <v>over</v>
      </c>
      <c r="Q484" s="153">
        <v>1</v>
      </c>
      <c r="R484" s="153"/>
      <c r="S484" s="153"/>
      <c r="T484" s="67"/>
    </row>
    <row r="485" spans="1:21" ht="28.5" customHeight="1" x14ac:dyDescent="0.35">
      <c r="A485" s="147" t="s">
        <v>795</v>
      </c>
      <c r="B485" s="149" t="s">
        <v>810</v>
      </c>
      <c r="C485" s="150" t="s">
        <v>61</v>
      </c>
      <c r="D485" s="149" t="s">
        <v>2283</v>
      </c>
      <c r="E485" s="151" t="s">
        <v>2284</v>
      </c>
      <c r="F485" s="151" t="s">
        <v>2285</v>
      </c>
      <c r="G485" s="152" t="s">
        <v>2286</v>
      </c>
      <c r="H485" s="153">
        <v>100</v>
      </c>
      <c r="I485" s="153">
        <v>100</v>
      </c>
      <c r="J485" s="154" t="s">
        <v>1838</v>
      </c>
      <c r="K485" s="155">
        <f t="shared" si="54"/>
        <v>400</v>
      </c>
      <c r="L485" s="155">
        <f t="shared" si="55"/>
        <v>500</v>
      </c>
      <c r="M485" s="154">
        <f t="shared" si="51"/>
        <v>15.5</v>
      </c>
      <c r="N485" s="154">
        <f t="shared" si="52"/>
        <v>1</v>
      </c>
      <c r="O485" s="153">
        <v>1546</v>
      </c>
      <c r="P485" s="98" t="str">
        <f t="shared" si="53"/>
        <v>over</v>
      </c>
      <c r="Q485" s="153">
        <v>1</v>
      </c>
      <c r="R485" s="153"/>
      <c r="S485" s="153"/>
      <c r="T485" s="67"/>
    </row>
    <row r="486" spans="1:21" ht="28.5" customHeight="1" x14ac:dyDescent="0.35">
      <c r="A486" s="147" t="s">
        <v>795</v>
      </c>
      <c r="B486" s="149" t="s">
        <v>810</v>
      </c>
      <c r="C486" s="150" t="s">
        <v>61</v>
      </c>
      <c r="D486" s="149" t="s">
        <v>1254</v>
      </c>
      <c r="E486" s="151" t="s">
        <v>1255</v>
      </c>
      <c r="F486" s="151" t="s">
        <v>1256</v>
      </c>
      <c r="G486" s="152" t="s">
        <v>1257</v>
      </c>
      <c r="H486" s="153">
        <v>7000</v>
      </c>
      <c r="I486" s="153">
        <v>500</v>
      </c>
      <c r="J486" s="154" t="s">
        <v>1838</v>
      </c>
      <c r="K486" s="155">
        <f t="shared" si="54"/>
        <v>2000</v>
      </c>
      <c r="L486" s="155">
        <f t="shared" si="55"/>
        <v>2500</v>
      </c>
      <c r="M486" s="154">
        <f t="shared" si="51"/>
        <v>5.5</v>
      </c>
      <c r="N486" s="154">
        <f t="shared" si="52"/>
        <v>1</v>
      </c>
      <c r="O486" s="153">
        <v>2733</v>
      </c>
      <c r="P486" s="98" t="str">
        <f t="shared" si="53"/>
        <v>over</v>
      </c>
      <c r="Q486" s="153">
        <v>1</v>
      </c>
      <c r="R486" s="153"/>
      <c r="S486" s="153"/>
      <c r="T486" s="67"/>
    </row>
    <row r="487" spans="1:21" ht="28.5" customHeight="1" x14ac:dyDescent="0.35">
      <c r="A487" s="147" t="s">
        <v>795</v>
      </c>
      <c r="B487" s="149" t="s">
        <v>810</v>
      </c>
      <c r="C487" s="150" t="s">
        <v>61</v>
      </c>
      <c r="D487" s="149" t="s">
        <v>1258</v>
      </c>
      <c r="E487" s="151" t="s">
        <v>1259</v>
      </c>
      <c r="F487" s="151" t="s">
        <v>1260</v>
      </c>
      <c r="G487" s="152" t="s">
        <v>1261</v>
      </c>
      <c r="H487" s="153">
        <v>6000</v>
      </c>
      <c r="I487" s="153">
        <v>500</v>
      </c>
      <c r="J487" s="154" t="s">
        <v>1838</v>
      </c>
      <c r="K487" s="155">
        <f t="shared" si="54"/>
        <v>2000</v>
      </c>
      <c r="L487" s="155">
        <f t="shared" si="55"/>
        <v>2500</v>
      </c>
      <c r="M487" s="154">
        <f t="shared" si="51"/>
        <v>6.8</v>
      </c>
      <c r="N487" s="154">
        <f t="shared" si="52"/>
        <v>1</v>
      </c>
      <c r="O487" s="153">
        <v>3360</v>
      </c>
      <c r="P487" s="98" t="str">
        <f t="shared" si="53"/>
        <v>over</v>
      </c>
      <c r="Q487" s="153">
        <v>1</v>
      </c>
      <c r="R487" s="153"/>
      <c r="S487" s="153"/>
      <c r="T487" s="67"/>
    </row>
    <row r="488" spans="1:21" ht="28.5" customHeight="1" x14ac:dyDescent="0.35">
      <c r="A488" s="147" t="s">
        <v>795</v>
      </c>
      <c r="B488" s="149" t="s">
        <v>810</v>
      </c>
      <c r="C488" s="150" t="s">
        <v>61</v>
      </c>
      <c r="D488" s="149" t="s">
        <v>1262</v>
      </c>
      <c r="E488" s="151" t="s">
        <v>1263</v>
      </c>
      <c r="F488" s="151" t="s">
        <v>1264</v>
      </c>
      <c r="G488" s="152" t="s">
        <v>1265</v>
      </c>
      <c r="H488" s="153">
        <v>5000</v>
      </c>
      <c r="I488" s="153">
        <v>500</v>
      </c>
      <c r="J488" s="154" t="s">
        <v>1838</v>
      </c>
      <c r="K488" s="155">
        <f t="shared" si="54"/>
        <v>2000</v>
      </c>
      <c r="L488" s="155">
        <f t="shared" si="55"/>
        <v>2500</v>
      </c>
      <c r="M488" s="154">
        <f t="shared" si="51"/>
        <v>11.6</v>
      </c>
      <c r="N488" s="154">
        <f t="shared" si="52"/>
        <v>1</v>
      </c>
      <c r="O488" s="153">
        <v>5800</v>
      </c>
      <c r="P488" s="98" t="str">
        <f t="shared" si="53"/>
        <v>over</v>
      </c>
      <c r="Q488" s="153">
        <v>1</v>
      </c>
      <c r="R488" s="153"/>
      <c r="S488" s="153"/>
      <c r="T488" s="67"/>
    </row>
    <row r="489" spans="1:21" ht="28.5" customHeight="1" x14ac:dyDescent="0.35">
      <c r="A489" s="147" t="s">
        <v>795</v>
      </c>
      <c r="B489" s="149" t="s">
        <v>810</v>
      </c>
      <c r="C489" s="150" t="s">
        <v>61</v>
      </c>
      <c r="D489" s="149" t="s">
        <v>1266</v>
      </c>
      <c r="E489" s="151" t="s">
        <v>1267</v>
      </c>
      <c r="F489" s="151" t="s">
        <v>1268</v>
      </c>
      <c r="G489" s="152" t="s">
        <v>1269</v>
      </c>
      <c r="H489" s="153"/>
      <c r="I489" s="153"/>
      <c r="J489" s="154"/>
      <c r="K489" s="155"/>
      <c r="L489" s="155"/>
      <c r="M489" s="154" t="e">
        <f t="shared" si="51"/>
        <v>#DIV/0!</v>
      </c>
      <c r="N489" s="154" t="e">
        <f t="shared" si="52"/>
        <v>#DIV/0!</v>
      </c>
      <c r="O489" s="153">
        <v>0</v>
      </c>
      <c r="P489" s="98" t="str">
        <f t="shared" si="53"/>
        <v>over</v>
      </c>
      <c r="Q489" s="153"/>
      <c r="R489" s="153"/>
      <c r="S489" s="153"/>
      <c r="T489" s="67"/>
    </row>
    <row r="490" spans="1:21" ht="28.5" customHeight="1" x14ac:dyDescent="0.35">
      <c r="A490" s="147" t="s">
        <v>795</v>
      </c>
      <c r="B490" s="149" t="s">
        <v>810</v>
      </c>
      <c r="C490" s="150" t="s">
        <v>61</v>
      </c>
      <c r="D490" s="149" t="s">
        <v>1270</v>
      </c>
      <c r="E490" s="151" t="s">
        <v>1271</v>
      </c>
      <c r="F490" s="151" t="s">
        <v>1272</v>
      </c>
      <c r="G490" s="152" t="s">
        <v>1273</v>
      </c>
      <c r="H490" s="153">
        <v>6000</v>
      </c>
      <c r="I490" s="153">
        <v>400</v>
      </c>
      <c r="J490" s="154" t="s">
        <v>1838</v>
      </c>
      <c r="K490" s="155">
        <f>+I490*4</f>
        <v>1600</v>
      </c>
      <c r="L490" s="155">
        <f>+I490*5</f>
        <v>2000</v>
      </c>
      <c r="M490" s="154">
        <f t="shared" si="51"/>
        <v>7.1999999999999993</v>
      </c>
      <c r="N490" s="154">
        <f t="shared" si="52"/>
        <v>1</v>
      </c>
      <c r="O490" s="153">
        <v>2876</v>
      </c>
      <c r="P490" s="98" t="str">
        <f t="shared" si="53"/>
        <v>over</v>
      </c>
      <c r="Q490" s="153">
        <v>1</v>
      </c>
      <c r="R490" s="153"/>
      <c r="S490" s="153"/>
      <c r="T490" s="67"/>
    </row>
    <row r="491" spans="1:21" s="24" customFormat="1" ht="27.75" customHeight="1" x14ac:dyDescent="0.35">
      <c r="A491" s="147" t="s">
        <v>795</v>
      </c>
      <c r="B491" s="149" t="s">
        <v>810</v>
      </c>
      <c r="C491" s="150" t="s">
        <v>61</v>
      </c>
      <c r="D491" s="149" t="s">
        <v>1274</v>
      </c>
      <c r="E491" s="151" t="s">
        <v>1275</v>
      </c>
      <c r="F491" s="151" t="s">
        <v>1276</v>
      </c>
      <c r="G491" s="152" t="s">
        <v>1277</v>
      </c>
      <c r="H491" s="153">
        <v>6000</v>
      </c>
      <c r="I491" s="153">
        <v>400</v>
      </c>
      <c r="J491" s="154" t="s">
        <v>1838</v>
      </c>
      <c r="K491" s="155">
        <f>+I491*4</f>
        <v>1600</v>
      </c>
      <c r="L491" s="155">
        <f>+I491*5</f>
        <v>2000</v>
      </c>
      <c r="M491" s="154">
        <f t="shared" si="51"/>
        <v>4.6999999999999993</v>
      </c>
      <c r="N491" s="154">
        <f t="shared" si="52"/>
        <v>0</v>
      </c>
      <c r="O491" s="153">
        <v>1863</v>
      </c>
      <c r="P491" s="98" t="str">
        <f t="shared" si="53"/>
        <v>aman</v>
      </c>
      <c r="Q491" s="153">
        <v>1</v>
      </c>
      <c r="R491" s="153"/>
      <c r="S491" s="153"/>
      <c r="T491" s="67"/>
      <c r="U491" s="68"/>
    </row>
    <row r="492" spans="1:21" s="24" customFormat="1" ht="27.75" customHeight="1" x14ac:dyDescent="0.35">
      <c r="A492" s="147" t="s">
        <v>795</v>
      </c>
      <c r="B492" s="149" t="s">
        <v>810</v>
      </c>
      <c r="C492" s="150" t="s">
        <v>129</v>
      </c>
      <c r="D492" s="149" t="s">
        <v>1278</v>
      </c>
      <c r="E492" s="151" t="s">
        <v>1279</v>
      </c>
      <c r="F492" s="151" t="s">
        <v>1280</v>
      </c>
      <c r="G492" s="152" t="s">
        <v>1281</v>
      </c>
      <c r="H492" s="153">
        <v>6000</v>
      </c>
      <c r="I492" s="153">
        <v>1000</v>
      </c>
      <c r="J492" s="154" t="s">
        <v>1838</v>
      </c>
      <c r="K492" s="155">
        <f>+I492*4</f>
        <v>4000</v>
      </c>
      <c r="L492" s="155">
        <f>+I492*5</f>
        <v>5000</v>
      </c>
      <c r="M492" s="154">
        <f t="shared" si="51"/>
        <v>0</v>
      </c>
      <c r="N492" s="154">
        <f t="shared" si="52"/>
        <v>0</v>
      </c>
      <c r="O492" s="153">
        <v>0</v>
      </c>
      <c r="P492" s="98" t="str">
        <f t="shared" si="53"/>
        <v>kritis</v>
      </c>
      <c r="Q492" s="153">
        <v>1</v>
      </c>
      <c r="R492" s="153"/>
      <c r="S492" s="153"/>
      <c r="T492" s="67"/>
      <c r="U492" s="68"/>
    </row>
    <row r="493" spans="1:21" s="24" customFormat="1" ht="27.75" customHeight="1" x14ac:dyDescent="0.35">
      <c r="A493" s="147" t="s">
        <v>795</v>
      </c>
      <c r="B493" s="149" t="s">
        <v>810</v>
      </c>
      <c r="C493" s="150" t="s">
        <v>129</v>
      </c>
      <c r="D493" s="149" t="s">
        <v>1282</v>
      </c>
      <c r="E493" s="151" t="s">
        <v>1283</v>
      </c>
      <c r="F493" s="151" t="s">
        <v>1284</v>
      </c>
      <c r="G493" s="152" t="s">
        <v>1285</v>
      </c>
      <c r="H493" s="153">
        <v>6000</v>
      </c>
      <c r="I493" s="153">
        <v>1000</v>
      </c>
      <c r="J493" s="154" t="s">
        <v>1838</v>
      </c>
      <c r="K493" s="155">
        <f>+I493*4</f>
        <v>4000</v>
      </c>
      <c r="L493" s="155">
        <f>+I493*5</f>
        <v>5000</v>
      </c>
      <c r="M493" s="154">
        <f t="shared" si="51"/>
        <v>6.3999999999999995</v>
      </c>
      <c r="N493" s="154">
        <f t="shared" si="52"/>
        <v>1</v>
      </c>
      <c r="O493" s="153">
        <v>6373</v>
      </c>
      <c r="P493" s="98" t="str">
        <f t="shared" si="53"/>
        <v>over</v>
      </c>
      <c r="Q493" s="153">
        <v>1</v>
      </c>
      <c r="R493" s="153"/>
      <c r="S493" s="153"/>
      <c r="T493" s="67"/>
      <c r="U493" s="68"/>
    </row>
    <row r="494" spans="1:21" s="24" customFormat="1" ht="27.75" customHeight="1" x14ac:dyDescent="0.35">
      <c r="A494" s="147" t="s">
        <v>795</v>
      </c>
      <c r="B494" s="149" t="s">
        <v>810</v>
      </c>
      <c r="C494" s="150" t="s">
        <v>61</v>
      </c>
      <c r="D494" s="149" t="s">
        <v>1286</v>
      </c>
      <c r="E494" s="151" t="s">
        <v>1287</v>
      </c>
      <c r="F494" s="151" t="s">
        <v>1288</v>
      </c>
      <c r="G494" s="152" t="s">
        <v>1289</v>
      </c>
      <c r="H494" s="153">
        <v>6000</v>
      </c>
      <c r="I494" s="153">
        <v>1000</v>
      </c>
      <c r="J494" s="154" t="s">
        <v>1838</v>
      </c>
      <c r="K494" s="155">
        <f>+I494*4</f>
        <v>4000</v>
      </c>
      <c r="L494" s="155">
        <f>+I494*5</f>
        <v>5000</v>
      </c>
      <c r="M494" s="154">
        <f t="shared" si="51"/>
        <v>0</v>
      </c>
      <c r="N494" s="154">
        <f t="shared" si="52"/>
        <v>0</v>
      </c>
      <c r="O494" s="153">
        <v>0</v>
      </c>
      <c r="P494" s="98" t="str">
        <f t="shared" si="53"/>
        <v>kritis</v>
      </c>
      <c r="Q494" s="153">
        <v>1</v>
      </c>
      <c r="R494" s="153"/>
      <c r="S494" s="153"/>
      <c r="T494" s="67"/>
      <c r="U494" s="68"/>
    </row>
    <row r="495" spans="1:21" s="24" customFormat="1" ht="27.75" customHeight="1" x14ac:dyDescent="0.35">
      <c r="A495" s="147" t="s">
        <v>795</v>
      </c>
      <c r="B495" s="149" t="s">
        <v>810</v>
      </c>
      <c r="C495" s="150" t="s">
        <v>61</v>
      </c>
      <c r="D495" s="149" t="s">
        <v>2287</v>
      </c>
      <c r="E495" s="151" t="s">
        <v>2288</v>
      </c>
      <c r="F495" s="151" t="s">
        <v>2289</v>
      </c>
      <c r="G495" s="152" t="s">
        <v>2290</v>
      </c>
      <c r="H495" s="153"/>
      <c r="I495" s="153"/>
      <c r="J495" s="154"/>
      <c r="K495" s="155"/>
      <c r="L495" s="155"/>
      <c r="M495" s="154" t="e">
        <f t="shared" si="51"/>
        <v>#DIV/0!</v>
      </c>
      <c r="N495" s="154" t="e">
        <f t="shared" si="52"/>
        <v>#DIV/0!</v>
      </c>
      <c r="O495" s="153">
        <v>0</v>
      </c>
      <c r="P495" s="98" t="str">
        <f t="shared" si="53"/>
        <v>over</v>
      </c>
      <c r="Q495" s="153"/>
      <c r="R495" s="153"/>
      <c r="S495" s="153"/>
      <c r="T495" s="67"/>
      <c r="U495" s="68"/>
    </row>
    <row r="496" spans="1:21" s="24" customFormat="1" ht="27.75" customHeight="1" x14ac:dyDescent="0.35">
      <c r="A496" s="147" t="s">
        <v>795</v>
      </c>
      <c r="B496" s="149" t="s">
        <v>810</v>
      </c>
      <c r="C496" s="150" t="s">
        <v>92</v>
      </c>
      <c r="D496" s="157" t="s">
        <v>1290</v>
      </c>
      <c r="E496" s="158" t="s">
        <v>1291</v>
      </c>
      <c r="F496" s="159" t="s">
        <v>1292</v>
      </c>
      <c r="G496" s="160" t="s">
        <v>1293</v>
      </c>
      <c r="H496" s="153">
        <v>15000</v>
      </c>
      <c r="I496" s="153">
        <v>1200</v>
      </c>
      <c r="J496" s="154" t="s">
        <v>1845</v>
      </c>
      <c r="K496" s="155">
        <f>+I496*3</f>
        <v>3600</v>
      </c>
      <c r="L496" s="155">
        <f>+I496*4</f>
        <v>4800</v>
      </c>
      <c r="M496" s="154">
        <f t="shared" si="51"/>
        <v>1.5</v>
      </c>
      <c r="N496" s="154">
        <f t="shared" si="52"/>
        <v>0</v>
      </c>
      <c r="O496" s="153">
        <v>1750</v>
      </c>
      <c r="P496" s="98" t="str">
        <f t="shared" si="53"/>
        <v>kritis</v>
      </c>
      <c r="Q496" s="153">
        <v>1</v>
      </c>
      <c r="R496" s="153"/>
      <c r="S496" s="153"/>
      <c r="T496" s="67"/>
      <c r="U496" s="68"/>
    </row>
    <row r="497" spans="1:21" s="24" customFormat="1" ht="27.75" customHeight="1" x14ac:dyDescent="0.35">
      <c r="A497" s="147" t="s">
        <v>795</v>
      </c>
      <c r="B497" s="149" t="s">
        <v>810</v>
      </c>
      <c r="C497" s="150" t="s">
        <v>61</v>
      </c>
      <c r="D497" s="149" t="s">
        <v>2291</v>
      </c>
      <c r="E497" s="151" t="s">
        <v>2292</v>
      </c>
      <c r="F497" s="151" t="s">
        <v>2293</v>
      </c>
      <c r="G497" s="152" t="s">
        <v>2294</v>
      </c>
      <c r="H497" s="153">
        <v>1500</v>
      </c>
      <c r="I497" s="153">
        <v>500</v>
      </c>
      <c r="J497" s="154" t="s">
        <v>1838</v>
      </c>
      <c r="K497" s="155">
        <f>+I497*4</f>
        <v>2000</v>
      </c>
      <c r="L497" s="155">
        <f>+I497*5</f>
        <v>2500</v>
      </c>
      <c r="M497" s="154">
        <f t="shared" si="51"/>
        <v>1.3</v>
      </c>
      <c r="N497" s="154">
        <f t="shared" si="52"/>
        <v>0</v>
      </c>
      <c r="O497" s="153">
        <v>618</v>
      </c>
      <c r="P497" s="98" t="str">
        <f t="shared" si="53"/>
        <v>kritis</v>
      </c>
      <c r="Q497" s="153">
        <v>1</v>
      </c>
      <c r="R497" s="153"/>
      <c r="S497" s="153"/>
      <c r="T497" s="67"/>
      <c r="U497" s="68"/>
    </row>
    <row r="498" spans="1:21" s="24" customFormat="1" ht="27.75" customHeight="1" x14ac:dyDescent="0.35">
      <c r="A498" s="147" t="s">
        <v>795</v>
      </c>
      <c r="B498" s="149" t="s">
        <v>810</v>
      </c>
      <c r="C498" s="150" t="s">
        <v>61</v>
      </c>
      <c r="D498" s="149" t="s">
        <v>1294</v>
      </c>
      <c r="E498" s="151" t="s">
        <v>1295</v>
      </c>
      <c r="F498" s="151" t="s">
        <v>1296</v>
      </c>
      <c r="G498" s="152" t="s">
        <v>1297</v>
      </c>
      <c r="H498" s="153"/>
      <c r="I498" s="153"/>
      <c r="J498" s="154"/>
      <c r="K498" s="155"/>
      <c r="L498" s="155"/>
      <c r="M498" s="154" t="e">
        <f t="shared" si="51"/>
        <v>#DIV/0!</v>
      </c>
      <c r="N498" s="154" t="e">
        <f t="shared" si="52"/>
        <v>#DIV/0!</v>
      </c>
      <c r="O498" s="153">
        <v>0</v>
      </c>
      <c r="P498" s="98" t="str">
        <f t="shared" si="53"/>
        <v>over</v>
      </c>
      <c r="Q498" s="153"/>
      <c r="R498" s="153"/>
      <c r="S498" s="153"/>
      <c r="T498" s="67"/>
      <c r="U498" s="68"/>
    </row>
    <row r="499" spans="1:21" s="24" customFormat="1" ht="27.75" customHeight="1" x14ac:dyDescent="0.35">
      <c r="A499" s="147" t="s">
        <v>795</v>
      </c>
      <c r="B499" s="149" t="s">
        <v>810</v>
      </c>
      <c r="C499" s="150" t="s">
        <v>61</v>
      </c>
      <c r="D499" s="149" t="s">
        <v>1298</v>
      </c>
      <c r="E499" s="151" t="s">
        <v>1299</v>
      </c>
      <c r="F499" s="151" t="s">
        <v>1300</v>
      </c>
      <c r="G499" s="152" t="s">
        <v>1301</v>
      </c>
      <c r="H499" s="153"/>
      <c r="I499" s="153"/>
      <c r="J499" s="154"/>
      <c r="K499" s="155"/>
      <c r="L499" s="155"/>
      <c r="M499" s="154" t="e">
        <f t="shared" si="51"/>
        <v>#DIV/0!</v>
      </c>
      <c r="N499" s="154" t="e">
        <f t="shared" si="52"/>
        <v>#DIV/0!</v>
      </c>
      <c r="O499" s="153">
        <v>3601</v>
      </c>
      <c r="P499" s="98" t="str">
        <f t="shared" si="53"/>
        <v>over</v>
      </c>
      <c r="Q499" s="153"/>
      <c r="R499" s="153"/>
      <c r="S499" s="153"/>
      <c r="T499" s="67"/>
      <c r="U499" s="68"/>
    </row>
    <row r="500" spans="1:21" s="24" customFormat="1" ht="27.75" customHeight="1" x14ac:dyDescent="0.35">
      <c r="A500" s="147" t="s">
        <v>795</v>
      </c>
      <c r="B500" s="149" t="s">
        <v>810</v>
      </c>
      <c r="C500" s="150" t="s">
        <v>61</v>
      </c>
      <c r="D500" s="149" t="s">
        <v>2295</v>
      </c>
      <c r="E500" s="151" t="s">
        <v>2296</v>
      </c>
      <c r="F500" s="151" t="s">
        <v>2297</v>
      </c>
      <c r="G500" s="152" t="s">
        <v>2298</v>
      </c>
      <c r="H500" s="153"/>
      <c r="I500" s="153"/>
      <c r="J500" s="154"/>
      <c r="K500" s="155"/>
      <c r="L500" s="155"/>
      <c r="M500" s="154" t="e">
        <f t="shared" si="51"/>
        <v>#DIV/0!</v>
      </c>
      <c r="N500" s="154" t="e">
        <f t="shared" si="52"/>
        <v>#DIV/0!</v>
      </c>
      <c r="O500" s="153">
        <v>0</v>
      </c>
      <c r="P500" s="98" t="str">
        <f t="shared" si="53"/>
        <v>over</v>
      </c>
      <c r="Q500" s="153"/>
      <c r="R500" s="153"/>
      <c r="S500" s="153"/>
      <c r="T500" s="67"/>
      <c r="U500" s="68"/>
    </row>
    <row r="501" spans="1:21" s="24" customFormat="1" ht="27.75" customHeight="1" x14ac:dyDescent="0.35">
      <c r="A501" s="147" t="s">
        <v>795</v>
      </c>
      <c r="B501" s="149" t="s">
        <v>810</v>
      </c>
      <c r="C501" s="150" t="s">
        <v>61</v>
      </c>
      <c r="D501" s="149" t="s">
        <v>2299</v>
      </c>
      <c r="E501" s="151" t="s">
        <v>2300</v>
      </c>
      <c r="F501" s="151" t="s">
        <v>2301</v>
      </c>
      <c r="G501" s="152" t="s">
        <v>2302</v>
      </c>
      <c r="H501" s="153"/>
      <c r="I501" s="153"/>
      <c r="J501" s="154"/>
      <c r="K501" s="155"/>
      <c r="L501" s="155"/>
      <c r="M501" s="154" t="e">
        <f t="shared" si="51"/>
        <v>#DIV/0!</v>
      </c>
      <c r="N501" s="154" t="e">
        <f t="shared" si="52"/>
        <v>#DIV/0!</v>
      </c>
      <c r="O501" s="153">
        <v>0</v>
      </c>
      <c r="P501" s="98" t="str">
        <f t="shared" si="53"/>
        <v>over</v>
      </c>
      <c r="Q501" s="153"/>
      <c r="R501" s="153"/>
      <c r="S501" s="153"/>
      <c r="T501" s="67"/>
      <c r="U501" s="68"/>
    </row>
    <row r="502" spans="1:21" s="24" customFormat="1" ht="27.75" customHeight="1" x14ac:dyDescent="0.35">
      <c r="A502" s="147" t="s">
        <v>795</v>
      </c>
      <c r="B502" s="149" t="s">
        <v>810</v>
      </c>
      <c r="C502" s="150" t="s">
        <v>61</v>
      </c>
      <c r="D502" s="149" t="s">
        <v>2303</v>
      </c>
      <c r="E502" s="151" t="s">
        <v>2304</v>
      </c>
      <c r="F502" s="151" t="s">
        <v>2305</v>
      </c>
      <c r="G502" s="152" t="s">
        <v>2306</v>
      </c>
      <c r="H502" s="153"/>
      <c r="I502" s="153"/>
      <c r="J502" s="154"/>
      <c r="K502" s="155"/>
      <c r="L502" s="155"/>
      <c r="M502" s="154" t="e">
        <f t="shared" si="51"/>
        <v>#DIV/0!</v>
      </c>
      <c r="N502" s="154" t="e">
        <f t="shared" si="52"/>
        <v>#DIV/0!</v>
      </c>
      <c r="O502" s="153">
        <v>0</v>
      </c>
      <c r="P502" s="98" t="str">
        <f t="shared" si="53"/>
        <v>over</v>
      </c>
      <c r="Q502" s="153"/>
      <c r="R502" s="153"/>
      <c r="S502" s="153"/>
      <c r="T502" s="67"/>
      <c r="U502" s="68"/>
    </row>
    <row r="503" spans="1:21" s="24" customFormat="1" ht="27.75" customHeight="1" x14ac:dyDescent="0.35">
      <c r="A503" s="147" t="s">
        <v>795</v>
      </c>
      <c r="B503" s="149" t="s">
        <v>810</v>
      </c>
      <c r="C503" s="150" t="s">
        <v>61</v>
      </c>
      <c r="D503" s="149" t="s">
        <v>2307</v>
      </c>
      <c r="E503" s="151" t="s">
        <v>2308</v>
      </c>
      <c r="F503" s="151" t="s">
        <v>2309</v>
      </c>
      <c r="G503" s="152" t="s">
        <v>2310</v>
      </c>
      <c r="H503" s="153"/>
      <c r="I503" s="153"/>
      <c r="J503" s="154"/>
      <c r="K503" s="155"/>
      <c r="L503" s="155"/>
      <c r="M503" s="154" t="e">
        <f t="shared" si="51"/>
        <v>#DIV/0!</v>
      </c>
      <c r="N503" s="154" t="e">
        <f t="shared" si="52"/>
        <v>#DIV/0!</v>
      </c>
      <c r="O503" s="153">
        <v>0</v>
      </c>
      <c r="P503" s="98" t="str">
        <f t="shared" si="53"/>
        <v>over</v>
      </c>
      <c r="Q503" s="153"/>
      <c r="R503" s="153"/>
      <c r="S503" s="153"/>
      <c r="T503" s="67"/>
      <c r="U503" s="68"/>
    </row>
    <row r="504" spans="1:21" s="24" customFormat="1" ht="27.75" customHeight="1" x14ac:dyDescent="0.35">
      <c r="A504" s="147" t="s">
        <v>795</v>
      </c>
      <c r="B504" s="149" t="s">
        <v>810</v>
      </c>
      <c r="C504" s="150" t="s">
        <v>61</v>
      </c>
      <c r="D504" s="149" t="s">
        <v>2311</v>
      </c>
      <c r="E504" s="151" t="s">
        <v>2312</v>
      </c>
      <c r="F504" s="151" t="s">
        <v>2313</v>
      </c>
      <c r="G504" s="152" t="s">
        <v>2314</v>
      </c>
      <c r="H504" s="153"/>
      <c r="I504" s="153"/>
      <c r="J504" s="154"/>
      <c r="K504" s="155"/>
      <c r="L504" s="155"/>
      <c r="M504" s="154" t="e">
        <f t="shared" si="51"/>
        <v>#DIV/0!</v>
      </c>
      <c r="N504" s="154" t="e">
        <f t="shared" si="52"/>
        <v>#DIV/0!</v>
      </c>
      <c r="O504" s="153">
        <v>0</v>
      </c>
      <c r="P504" s="98" t="str">
        <f t="shared" si="53"/>
        <v>over</v>
      </c>
      <c r="Q504" s="153"/>
      <c r="R504" s="153"/>
      <c r="S504" s="153"/>
      <c r="T504" s="67"/>
      <c r="U504" s="68"/>
    </row>
    <row r="505" spans="1:21" s="24" customFormat="1" ht="27.75" customHeight="1" x14ac:dyDescent="0.35">
      <c r="A505" s="147" t="s">
        <v>795</v>
      </c>
      <c r="B505" s="149" t="s">
        <v>810</v>
      </c>
      <c r="C505" s="150" t="s">
        <v>61</v>
      </c>
      <c r="D505" s="149" t="s">
        <v>2315</v>
      </c>
      <c r="E505" s="151" t="s">
        <v>2316</v>
      </c>
      <c r="F505" s="151" t="s">
        <v>2317</v>
      </c>
      <c r="G505" s="152" t="s">
        <v>2318</v>
      </c>
      <c r="H505" s="153"/>
      <c r="I505" s="153"/>
      <c r="J505" s="154"/>
      <c r="K505" s="155"/>
      <c r="L505" s="155"/>
      <c r="M505" s="154" t="e">
        <f t="shared" si="51"/>
        <v>#DIV/0!</v>
      </c>
      <c r="N505" s="154" t="e">
        <f t="shared" si="52"/>
        <v>#DIV/0!</v>
      </c>
      <c r="O505" s="153">
        <v>0</v>
      </c>
      <c r="P505" s="98" t="str">
        <f t="shared" si="53"/>
        <v>over</v>
      </c>
      <c r="Q505" s="153"/>
      <c r="R505" s="153"/>
      <c r="S505" s="153"/>
      <c r="T505" s="69"/>
      <c r="U505" s="68"/>
    </row>
    <row r="506" spans="1:21" s="24" customFormat="1" ht="27.75" customHeight="1" x14ac:dyDescent="0.35">
      <c r="A506" s="147" t="s">
        <v>795</v>
      </c>
      <c r="B506" s="149" t="s">
        <v>2562</v>
      </c>
      <c r="C506" s="150" t="s">
        <v>2731</v>
      </c>
      <c r="D506" s="149" t="s">
        <v>2756</v>
      </c>
      <c r="E506" s="151" t="s">
        <v>2757</v>
      </c>
      <c r="F506" s="151" t="s">
        <v>2758</v>
      </c>
      <c r="G506" s="152" t="s">
        <v>2759</v>
      </c>
      <c r="H506" s="153"/>
      <c r="I506" s="153"/>
      <c r="J506" s="154"/>
      <c r="K506" s="155"/>
      <c r="L506" s="155"/>
      <c r="M506" s="154" t="e">
        <f t="shared" si="51"/>
        <v>#DIV/0!</v>
      </c>
      <c r="N506" s="154" t="e">
        <f t="shared" si="52"/>
        <v>#DIV/0!</v>
      </c>
      <c r="O506" s="153">
        <v>0</v>
      </c>
      <c r="P506" s="98" t="str">
        <f t="shared" si="53"/>
        <v>over</v>
      </c>
      <c r="Q506" s="153"/>
      <c r="R506" s="153"/>
      <c r="S506" s="153"/>
      <c r="T506" s="67"/>
      <c r="U506" s="68"/>
    </row>
    <row r="507" spans="1:21" s="24" customFormat="1" ht="27.75" customHeight="1" x14ac:dyDescent="0.35">
      <c r="A507" s="147" t="s">
        <v>795</v>
      </c>
      <c r="B507" s="149" t="s">
        <v>2562</v>
      </c>
      <c r="C507" s="150" t="s">
        <v>2731</v>
      </c>
      <c r="D507" s="149" t="s">
        <v>2760</v>
      </c>
      <c r="E507" s="151" t="s">
        <v>2761</v>
      </c>
      <c r="F507" s="151" t="s">
        <v>2762</v>
      </c>
      <c r="G507" s="152" t="s">
        <v>2763</v>
      </c>
      <c r="H507" s="153"/>
      <c r="I507" s="153"/>
      <c r="J507" s="154"/>
      <c r="K507" s="155"/>
      <c r="L507" s="155"/>
      <c r="M507" s="154" t="e">
        <f t="shared" si="51"/>
        <v>#DIV/0!</v>
      </c>
      <c r="N507" s="154" t="e">
        <f t="shared" si="52"/>
        <v>#DIV/0!</v>
      </c>
      <c r="O507" s="153">
        <v>0</v>
      </c>
      <c r="P507" s="98" t="str">
        <f t="shared" si="53"/>
        <v>over</v>
      </c>
      <c r="Q507" s="153"/>
      <c r="R507" s="153"/>
      <c r="S507" s="153"/>
      <c r="T507" s="67"/>
      <c r="U507" s="68"/>
    </row>
    <row r="508" spans="1:21" s="24" customFormat="1" ht="27.75" customHeight="1" x14ac:dyDescent="0.35">
      <c r="A508" s="147" t="s">
        <v>795</v>
      </c>
      <c r="B508" s="149" t="s">
        <v>2562</v>
      </c>
      <c r="C508" s="150" t="s">
        <v>2731</v>
      </c>
      <c r="D508" s="149" t="s">
        <v>2764</v>
      </c>
      <c r="E508" s="151" t="s">
        <v>2765</v>
      </c>
      <c r="F508" s="151" t="s">
        <v>2766</v>
      </c>
      <c r="G508" s="152" t="s">
        <v>2767</v>
      </c>
      <c r="H508" s="153">
        <v>1500</v>
      </c>
      <c r="I508" s="153">
        <v>100</v>
      </c>
      <c r="J508" s="154" t="s">
        <v>1838</v>
      </c>
      <c r="K508" s="155">
        <f>+I508*4</f>
        <v>400</v>
      </c>
      <c r="L508" s="155">
        <f>+I508*5</f>
        <v>500</v>
      </c>
      <c r="M508" s="154">
        <f t="shared" si="51"/>
        <v>0</v>
      </c>
      <c r="N508" s="154">
        <f t="shared" si="52"/>
        <v>0</v>
      </c>
      <c r="O508" s="153">
        <v>0</v>
      </c>
      <c r="P508" s="98" t="str">
        <f t="shared" si="53"/>
        <v>kritis</v>
      </c>
      <c r="Q508" s="153">
        <v>1</v>
      </c>
      <c r="R508" s="153"/>
      <c r="S508" s="153"/>
      <c r="T508" s="67"/>
      <c r="U508" s="68"/>
    </row>
    <row r="509" spans="1:21" s="24" customFormat="1" ht="27.75" customHeight="1" x14ac:dyDescent="0.35">
      <c r="A509" s="147" t="s">
        <v>795</v>
      </c>
      <c r="B509" s="149" t="s">
        <v>810</v>
      </c>
      <c r="C509" s="150" t="s">
        <v>116</v>
      </c>
      <c r="D509" s="149" t="s">
        <v>1302</v>
      </c>
      <c r="E509" s="151" t="s">
        <v>1303</v>
      </c>
      <c r="F509" s="151" t="s">
        <v>1304</v>
      </c>
      <c r="G509" s="152" t="s">
        <v>1305</v>
      </c>
      <c r="H509" s="153">
        <v>1600</v>
      </c>
      <c r="I509" s="153">
        <v>200</v>
      </c>
      <c r="J509" s="154" t="s">
        <v>1838</v>
      </c>
      <c r="K509" s="155">
        <f>+I509*2</f>
        <v>400</v>
      </c>
      <c r="L509" s="155">
        <f>+I509*3</f>
        <v>600</v>
      </c>
      <c r="M509" s="154">
        <f t="shared" si="51"/>
        <v>4</v>
      </c>
      <c r="N509" s="154">
        <f t="shared" si="52"/>
        <v>0</v>
      </c>
      <c r="O509" s="153">
        <v>800</v>
      </c>
      <c r="P509" s="98" t="str">
        <f t="shared" si="53"/>
        <v>over</v>
      </c>
      <c r="Q509" s="153">
        <v>1</v>
      </c>
      <c r="R509" s="153"/>
      <c r="S509" s="153"/>
      <c r="T509" s="67"/>
      <c r="U509" s="68"/>
    </row>
    <row r="510" spans="1:21" s="24" customFormat="1" ht="27.75" customHeight="1" x14ac:dyDescent="0.35">
      <c r="A510" s="147" t="s">
        <v>795</v>
      </c>
      <c r="B510" s="149" t="s">
        <v>810</v>
      </c>
      <c r="C510" s="150" t="s">
        <v>116</v>
      </c>
      <c r="D510" s="149" t="s">
        <v>1306</v>
      </c>
      <c r="E510" s="151" t="s">
        <v>1307</v>
      </c>
      <c r="F510" s="151" t="s">
        <v>1308</v>
      </c>
      <c r="G510" s="152" t="s">
        <v>1309</v>
      </c>
      <c r="H510" s="153">
        <v>9500</v>
      </c>
      <c r="I510" s="153">
        <v>1000</v>
      </c>
      <c r="J510" s="154" t="s">
        <v>1838</v>
      </c>
      <c r="K510" s="155">
        <f>+I510*2</f>
        <v>2000</v>
      </c>
      <c r="L510" s="155">
        <f>+I510*3</f>
        <v>3000</v>
      </c>
      <c r="M510" s="154">
        <f t="shared" si="51"/>
        <v>2</v>
      </c>
      <c r="N510" s="154">
        <f t="shared" si="52"/>
        <v>0</v>
      </c>
      <c r="O510" s="153">
        <v>2000</v>
      </c>
      <c r="P510" s="98" t="str">
        <f t="shared" si="53"/>
        <v>aman</v>
      </c>
      <c r="Q510" s="153">
        <v>1</v>
      </c>
      <c r="R510" s="153"/>
      <c r="S510" s="153"/>
      <c r="T510" s="69"/>
      <c r="U510" s="68"/>
    </row>
    <row r="511" spans="1:21" s="24" customFormat="1" ht="27.75" customHeight="1" x14ac:dyDescent="0.35">
      <c r="A511" s="147" t="s">
        <v>795</v>
      </c>
      <c r="B511" s="149" t="s">
        <v>810</v>
      </c>
      <c r="C511" s="150" t="s">
        <v>116</v>
      </c>
      <c r="D511" s="149" t="s">
        <v>2319</v>
      </c>
      <c r="E511" s="151" t="s">
        <v>2320</v>
      </c>
      <c r="F511" s="151" t="s">
        <v>2321</v>
      </c>
      <c r="G511" s="152" t="s">
        <v>2322</v>
      </c>
      <c r="H511" s="153"/>
      <c r="I511" s="153"/>
      <c r="J511" s="154"/>
      <c r="K511" s="155"/>
      <c r="L511" s="155"/>
      <c r="M511" s="154" t="e">
        <f t="shared" si="51"/>
        <v>#DIV/0!</v>
      </c>
      <c r="N511" s="154" t="e">
        <f t="shared" si="52"/>
        <v>#DIV/0!</v>
      </c>
      <c r="O511" s="153">
        <v>2405</v>
      </c>
      <c r="P511" s="98" t="str">
        <f t="shared" si="53"/>
        <v>over</v>
      </c>
      <c r="Q511" s="153"/>
      <c r="R511" s="153"/>
      <c r="S511" s="153"/>
      <c r="T511" s="67"/>
      <c r="U511" s="68"/>
    </row>
    <row r="512" spans="1:21" s="24" customFormat="1" ht="27.75" customHeight="1" x14ac:dyDescent="0.35">
      <c r="A512" s="147" t="s">
        <v>795</v>
      </c>
      <c r="B512" s="149" t="s">
        <v>810</v>
      </c>
      <c r="C512" s="150" t="s">
        <v>116</v>
      </c>
      <c r="D512" s="149" t="s">
        <v>1310</v>
      </c>
      <c r="E512" s="151" t="s">
        <v>1311</v>
      </c>
      <c r="F512" s="151" t="s">
        <v>1312</v>
      </c>
      <c r="G512" s="152" t="s">
        <v>1313</v>
      </c>
      <c r="H512" s="153">
        <v>7000</v>
      </c>
      <c r="I512" s="153">
        <v>500</v>
      </c>
      <c r="J512" s="154" t="s">
        <v>1838</v>
      </c>
      <c r="K512" s="155">
        <f>+I512*2</f>
        <v>1000</v>
      </c>
      <c r="L512" s="155">
        <f>+I512*3</f>
        <v>1500</v>
      </c>
      <c r="M512" s="154">
        <f t="shared" si="51"/>
        <v>2</v>
      </c>
      <c r="N512" s="154">
        <f t="shared" si="52"/>
        <v>0</v>
      </c>
      <c r="O512" s="153">
        <v>1000</v>
      </c>
      <c r="P512" s="98" t="str">
        <f t="shared" si="53"/>
        <v>aman</v>
      </c>
      <c r="Q512" s="153">
        <v>1</v>
      </c>
      <c r="R512" s="153"/>
      <c r="S512" s="153"/>
      <c r="T512" s="67"/>
      <c r="U512" s="68"/>
    </row>
    <row r="513" spans="1:21" s="24" customFormat="1" ht="27.75" customHeight="1" x14ac:dyDescent="0.35">
      <c r="A513" s="147" t="s">
        <v>795</v>
      </c>
      <c r="B513" s="149" t="s">
        <v>810</v>
      </c>
      <c r="C513" s="150" t="s">
        <v>116</v>
      </c>
      <c r="D513" s="149" t="s">
        <v>1314</v>
      </c>
      <c r="E513" s="151" t="s">
        <v>1315</v>
      </c>
      <c r="F513" s="151" t="s">
        <v>1316</v>
      </c>
      <c r="G513" s="152" t="s">
        <v>1317</v>
      </c>
      <c r="H513" s="153">
        <v>8500</v>
      </c>
      <c r="I513" s="153">
        <v>1200</v>
      </c>
      <c r="J513" s="154" t="s">
        <v>1838</v>
      </c>
      <c r="K513" s="155">
        <f>+I513*2</f>
        <v>2400</v>
      </c>
      <c r="L513" s="155">
        <f>+I513*3</f>
        <v>3600</v>
      </c>
      <c r="M513" s="154">
        <f t="shared" si="51"/>
        <v>1.7000000000000002</v>
      </c>
      <c r="N513" s="154">
        <f t="shared" si="52"/>
        <v>0</v>
      </c>
      <c r="O513" s="153">
        <v>1935</v>
      </c>
      <c r="P513" s="98" t="str">
        <f t="shared" si="53"/>
        <v>kritis</v>
      </c>
      <c r="Q513" s="153">
        <v>1</v>
      </c>
      <c r="R513" s="153"/>
      <c r="S513" s="153"/>
      <c r="T513" s="67"/>
      <c r="U513" s="68"/>
    </row>
    <row r="514" spans="1:21" s="24" customFormat="1" ht="27.75" customHeight="1" x14ac:dyDescent="0.35">
      <c r="A514" s="147" t="s">
        <v>795</v>
      </c>
      <c r="B514" s="149" t="s">
        <v>810</v>
      </c>
      <c r="C514" s="150" t="s">
        <v>116</v>
      </c>
      <c r="D514" s="149" t="s">
        <v>2323</v>
      </c>
      <c r="E514" s="151" t="s">
        <v>2324</v>
      </c>
      <c r="F514" s="151" t="s">
        <v>2325</v>
      </c>
      <c r="G514" s="152" t="s">
        <v>2326</v>
      </c>
      <c r="H514" s="153"/>
      <c r="I514" s="153"/>
      <c r="J514" s="154"/>
      <c r="K514" s="155"/>
      <c r="L514" s="155"/>
      <c r="M514" s="154" t="e">
        <f t="shared" si="51"/>
        <v>#DIV/0!</v>
      </c>
      <c r="N514" s="154" t="e">
        <f t="shared" si="52"/>
        <v>#DIV/0!</v>
      </c>
      <c r="O514" s="153">
        <v>400</v>
      </c>
      <c r="P514" s="98" t="str">
        <f t="shared" si="53"/>
        <v>over</v>
      </c>
      <c r="Q514" s="153"/>
      <c r="R514" s="153"/>
      <c r="S514" s="153"/>
      <c r="T514" s="67"/>
      <c r="U514" s="68"/>
    </row>
    <row r="515" spans="1:21" s="24" customFormat="1" ht="27.75" customHeight="1" x14ac:dyDescent="0.35">
      <c r="A515" s="147" t="s">
        <v>795</v>
      </c>
      <c r="B515" s="149" t="s">
        <v>810</v>
      </c>
      <c r="C515" s="150" t="s">
        <v>116</v>
      </c>
      <c r="D515" s="149" t="s">
        <v>2327</v>
      </c>
      <c r="E515" s="151" t="s">
        <v>2328</v>
      </c>
      <c r="F515" s="151" t="s">
        <v>2329</v>
      </c>
      <c r="G515" s="152" t="s">
        <v>2330</v>
      </c>
      <c r="H515" s="153">
        <v>1000</v>
      </c>
      <c r="I515" s="153">
        <v>500</v>
      </c>
      <c r="J515" s="154" t="s">
        <v>1838</v>
      </c>
      <c r="K515" s="155">
        <f>+I515*2</f>
        <v>1000</v>
      </c>
      <c r="L515" s="155">
        <f>+I515*3</f>
        <v>1500</v>
      </c>
      <c r="M515" s="154">
        <f t="shared" si="51"/>
        <v>0.79999999999999993</v>
      </c>
      <c r="N515" s="154">
        <f t="shared" si="52"/>
        <v>0</v>
      </c>
      <c r="O515" s="153">
        <v>370</v>
      </c>
      <c r="P515" s="98" t="str">
        <f t="shared" si="53"/>
        <v>kritis</v>
      </c>
      <c r="Q515" s="153">
        <v>1</v>
      </c>
      <c r="R515" s="153"/>
      <c r="S515" s="153"/>
      <c r="T515" s="67"/>
      <c r="U515" s="68"/>
    </row>
    <row r="516" spans="1:21" s="24" customFormat="1" ht="27.75" customHeight="1" x14ac:dyDescent="0.35">
      <c r="A516" s="147" t="s">
        <v>795</v>
      </c>
      <c r="B516" s="149" t="s">
        <v>810</v>
      </c>
      <c r="C516" s="150" t="s">
        <v>116</v>
      </c>
      <c r="D516" s="149" t="s">
        <v>1318</v>
      </c>
      <c r="E516" s="151" t="s">
        <v>1319</v>
      </c>
      <c r="F516" s="151" t="s">
        <v>1320</v>
      </c>
      <c r="G516" s="152" t="s">
        <v>1321</v>
      </c>
      <c r="H516" s="153">
        <v>2500</v>
      </c>
      <c r="I516" s="153">
        <v>200</v>
      </c>
      <c r="J516" s="154" t="s">
        <v>1838</v>
      </c>
      <c r="K516" s="155">
        <f>+I516*2</f>
        <v>400</v>
      </c>
      <c r="L516" s="155">
        <f>+I516*3</f>
        <v>600</v>
      </c>
      <c r="M516" s="154">
        <f t="shared" si="51"/>
        <v>4</v>
      </c>
      <c r="N516" s="154">
        <f t="shared" si="52"/>
        <v>0</v>
      </c>
      <c r="O516" s="153">
        <v>800</v>
      </c>
      <c r="P516" s="98" t="str">
        <f t="shared" si="53"/>
        <v>over</v>
      </c>
      <c r="Q516" s="153">
        <v>1</v>
      </c>
      <c r="R516" s="153"/>
      <c r="S516" s="153"/>
      <c r="T516" s="67"/>
      <c r="U516" s="68"/>
    </row>
    <row r="517" spans="1:21" s="24" customFormat="1" ht="27.75" customHeight="1" x14ac:dyDescent="0.35">
      <c r="A517" s="147" t="s">
        <v>795</v>
      </c>
      <c r="B517" s="149" t="s">
        <v>810</v>
      </c>
      <c r="C517" s="150" t="s">
        <v>22</v>
      </c>
      <c r="D517" s="149" t="s">
        <v>1322</v>
      </c>
      <c r="E517" s="151" t="s">
        <v>2563</v>
      </c>
      <c r="F517" s="151" t="s">
        <v>1323</v>
      </c>
      <c r="G517" s="152" t="s">
        <v>1324</v>
      </c>
      <c r="H517" s="153">
        <v>500</v>
      </c>
      <c r="I517" s="153">
        <v>100</v>
      </c>
      <c r="J517" s="154" t="s">
        <v>1838</v>
      </c>
      <c r="K517" s="155">
        <f>+I517*4</f>
        <v>400</v>
      </c>
      <c r="L517" s="155">
        <f>+I517*5</f>
        <v>500</v>
      </c>
      <c r="M517" s="154">
        <f t="shared" si="51"/>
        <v>0</v>
      </c>
      <c r="N517" s="154">
        <f t="shared" si="52"/>
        <v>0</v>
      </c>
      <c r="O517" s="153">
        <v>0</v>
      </c>
      <c r="P517" s="98" t="str">
        <f t="shared" si="53"/>
        <v>kritis</v>
      </c>
      <c r="Q517" s="153">
        <v>1</v>
      </c>
      <c r="R517" s="153"/>
      <c r="S517" s="153"/>
      <c r="T517" s="67"/>
      <c r="U517" s="68"/>
    </row>
    <row r="518" spans="1:21" s="24" customFormat="1" ht="27.75" customHeight="1" x14ac:dyDescent="0.35">
      <c r="A518" s="147" t="s">
        <v>795</v>
      </c>
      <c r="B518" s="149" t="s">
        <v>810</v>
      </c>
      <c r="C518" s="150" t="s">
        <v>116</v>
      </c>
      <c r="D518" s="149" t="s">
        <v>1325</v>
      </c>
      <c r="E518" s="151" t="s">
        <v>1326</v>
      </c>
      <c r="F518" s="151" t="s">
        <v>1327</v>
      </c>
      <c r="G518" s="152" t="s">
        <v>1328</v>
      </c>
      <c r="H518" s="153">
        <v>7000</v>
      </c>
      <c r="I518" s="153">
        <v>800</v>
      </c>
      <c r="J518" s="154" t="s">
        <v>1838</v>
      </c>
      <c r="K518" s="155">
        <f t="shared" ref="K518:K531" si="56">+I518*2</f>
        <v>1600</v>
      </c>
      <c r="L518" s="155">
        <f t="shared" ref="L518:L531" si="57">+I518*3</f>
        <v>2400</v>
      </c>
      <c r="M518" s="154">
        <f t="shared" si="51"/>
        <v>1.9000000000000001</v>
      </c>
      <c r="N518" s="154">
        <f t="shared" si="52"/>
        <v>0</v>
      </c>
      <c r="O518" s="153">
        <v>1500</v>
      </c>
      <c r="P518" s="98" t="str">
        <f t="shared" si="53"/>
        <v>kritis</v>
      </c>
      <c r="Q518" s="153">
        <v>1</v>
      </c>
      <c r="R518" s="153"/>
      <c r="S518" s="153"/>
      <c r="T518" s="67"/>
      <c r="U518" s="68"/>
    </row>
    <row r="519" spans="1:21" s="24" customFormat="1" ht="27.75" customHeight="1" x14ac:dyDescent="0.35">
      <c r="A519" s="147" t="s">
        <v>795</v>
      </c>
      <c r="B519" s="149" t="s">
        <v>810</v>
      </c>
      <c r="C519" s="150" t="s">
        <v>116</v>
      </c>
      <c r="D519" s="149" t="s">
        <v>1329</v>
      </c>
      <c r="E519" s="151" t="s">
        <v>1330</v>
      </c>
      <c r="F519" s="151" t="s">
        <v>1331</v>
      </c>
      <c r="G519" s="152" t="s">
        <v>1332</v>
      </c>
      <c r="H519" s="153">
        <v>1500</v>
      </c>
      <c r="I519" s="153">
        <v>500</v>
      </c>
      <c r="J519" s="154" t="s">
        <v>1838</v>
      </c>
      <c r="K519" s="155">
        <f t="shared" si="56"/>
        <v>1000</v>
      </c>
      <c r="L519" s="155">
        <f t="shared" si="57"/>
        <v>1500</v>
      </c>
      <c r="M519" s="154">
        <f t="shared" si="51"/>
        <v>1</v>
      </c>
      <c r="N519" s="154">
        <f t="shared" si="52"/>
        <v>0</v>
      </c>
      <c r="O519" s="153">
        <v>500</v>
      </c>
      <c r="P519" s="98" t="str">
        <f t="shared" si="53"/>
        <v>kritis</v>
      </c>
      <c r="Q519" s="153">
        <v>1</v>
      </c>
      <c r="R519" s="153"/>
      <c r="S519" s="153"/>
      <c r="T519" s="67"/>
      <c r="U519" s="68"/>
    </row>
    <row r="520" spans="1:21" s="24" customFormat="1" ht="27.75" customHeight="1" x14ac:dyDescent="0.35">
      <c r="A520" s="147" t="s">
        <v>795</v>
      </c>
      <c r="B520" s="149" t="s">
        <v>810</v>
      </c>
      <c r="C520" s="150" t="s">
        <v>116</v>
      </c>
      <c r="D520" s="149" t="s">
        <v>1333</v>
      </c>
      <c r="E520" s="151" t="s">
        <v>1334</v>
      </c>
      <c r="F520" s="151" t="s">
        <v>1335</v>
      </c>
      <c r="G520" s="152" t="s">
        <v>1336</v>
      </c>
      <c r="H520" s="153">
        <v>1000</v>
      </c>
      <c r="I520" s="153">
        <v>500</v>
      </c>
      <c r="J520" s="154" t="s">
        <v>1838</v>
      </c>
      <c r="K520" s="155">
        <f t="shared" si="56"/>
        <v>1000</v>
      </c>
      <c r="L520" s="155">
        <f t="shared" si="57"/>
        <v>1500</v>
      </c>
      <c r="M520" s="154">
        <f t="shared" si="51"/>
        <v>0.4</v>
      </c>
      <c r="N520" s="154">
        <f t="shared" si="52"/>
        <v>0</v>
      </c>
      <c r="O520" s="153">
        <v>197</v>
      </c>
      <c r="P520" s="98" t="str">
        <f t="shared" si="53"/>
        <v>kritis</v>
      </c>
      <c r="Q520" s="153">
        <v>1</v>
      </c>
      <c r="R520" s="153"/>
      <c r="S520" s="153"/>
      <c r="T520" s="67"/>
      <c r="U520" s="68"/>
    </row>
    <row r="521" spans="1:21" s="24" customFormat="1" ht="27.75" customHeight="1" x14ac:dyDescent="0.35">
      <c r="A521" s="147" t="s">
        <v>795</v>
      </c>
      <c r="B521" s="149" t="s">
        <v>810</v>
      </c>
      <c r="C521" s="150" t="s">
        <v>116</v>
      </c>
      <c r="D521" s="149" t="s">
        <v>1337</v>
      </c>
      <c r="E521" s="151" t="s">
        <v>1338</v>
      </c>
      <c r="F521" s="151" t="s">
        <v>1339</v>
      </c>
      <c r="G521" s="152" t="s">
        <v>1340</v>
      </c>
      <c r="H521" s="153">
        <v>1000</v>
      </c>
      <c r="I521" s="153">
        <v>500</v>
      </c>
      <c r="J521" s="154" t="s">
        <v>1838</v>
      </c>
      <c r="K521" s="155">
        <f t="shared" si="56"/>
        <v>1000</v>
      </c>
      <c r="L521" s="155">
        <f t="shared" si="57"/>
        <v>1500</v>
      </c>
      <c r="M521" s="154">
        <f t="shared" si="51"/>
        <v>1.8</v>
      </c>
      <c r="N521" s="154">
        <f t="shared" si="52"/>
        <v>0</v>
      </c>
      <c r="O521" s="153">
        <v>890</v>
      </c>
      <c r="P521" s="98" t="str">
        <f t="shared" si="53"/>
        <v>kritis</v>
      </c>
      <c r="Q521" s="153">
        <v>1</v>
      </c>
      <c r="R521" s="153"/>
      <c r="S521" s="153"/>
      <c r="T521" s="67"/>
      <c r="U521" s="68"/>
    </row>
    <row r="522" spans="1:21" s="24" customFormat="1" ht="27.75" customHeight="1" x14ac:dyDescent="0.35">
      <c r="A522" s="147" t="s">
        <v>795</v>
      </c>
      <c r="B522" s="149" t="s">
        <v>810</v>
      </c>
      <c r="C522" s="150" t="s">
        <v>116</v>
      </c>
      <c r="D522" s="149" t="s">
        <v>1341</v>
      </c>
      <c r="E522" s="151" t="s">
        <v>1342</v>
      </c>
      <c r="F522" s="151" t="s">
        <v>1343</v>
      </c>
      <c r="G522" s="152" t="s">
        <v>1344</v>
      </c>
      <c r="H522" s="153">
        <v>7000</v>
      </c>
      <c r="I522" s="153">
        <v>500</v>
      </c>
      <c r="J522" s="154" t="s">
        <v>1838</v>
      </c>
      <c r="K522" s="155">
        <f t="shared" si="56"/>
        <v>1000</v>
      </c>
      <c r="L522" s="155">
        <f t="shared" si="57"/>
        <v>1500</v>
      </c>
      <c r="M522" s="154">
        <f t="shared" si="51"/>
        <v>5.3999999999999995</v>
      </c>
      <c r="N522" s="154">
        <f t="shared" si="52"/>
        <v>1</v>
      </c>
      <c r="O522" s="153">
        <v>2680</v>
      </c>
      <c r="P522" s="98" t="str">
        <f t="shared" si="53"/>
        <v>over</v>
      </c>
      <c r="Q522" s="153">
        <v>1</v>
      </c>
      <c r="R522" s="153"/>
      <c r="S522" s="153"/>
      <c r="T522" s="67"/>
      <c r="U522" s="68"/>
    </row>
    <row r="523" spans="1:21" s="24" customFormat="1" ht="27.75" customHeight="1" x14ac:dyDescent="0.35">
      <c r="A523" s="147" t="s">
        <v>795</v>
      </c>
      <c r="B523" s="149" t="s">
        <v>810</v>
      </c>
      <c r="C523" s="150" t="s">
        <v>116</v>
      </c>
      <c r="D523" s="149" t="s">
        <v>1345</v>
      </c>
      <c r="E523" s="151" t="s">
        <v>1346</v>
      </c>
      <c r="F523" s="151" t="s">
        <v>1347</v>
      </c>
      <c r="G523" s="152" t="s">
        <v>1348</v>
      </c>
      <c r="H523" s="153">
        <v>6500</v>
      </c>
      <c r="I523" s="153">
        <v>1000</v>
      </c>
      <c r="J523" s="154" t="s">
        <v>1838</v>
      </c>
      <c r="K523" s="155">
        <f t="shared" si="56"/>
        <v>2000</v>
      </c>
      <c r="L523" s="155">
        <f t="shared" si="57"/>
        <v>3000</v>
      </c>
      <c r="M523" s="154">
        <f t="shared" ref="M523:M586" si="58">+ROUNDUP(O523/I523,1)</f>
        <v>5</v>
      </c>
      <c r="N523" s="154">
        <f t="shared" ref="N523:N586" si="59">IF(AND(J523="FAST",M523&gt;=2),1,IF(AND(J523="MEDIUM",M523&gt;=3),1,IF(AND(J523="SLOW",M523&gt;=5),1,0)))</f>
        <v>1</v>
      </c>
      <c r="O523" s="153">
        <v>5000</v>
      </c>
      <c r="P523" s="98" t="str">
        <f t="shared" ref="P523:P586" si="60">IF(O523&lt;K523,"kritis",IF(O523&lt;L523,"aman","over"))</f>
        <v>over</v>
      </c>
      <c r="Q523" s="153">
        <v>1</v>
      </c>
      <c r="R523" s="153"/>
      <c r="S523" s="153"/>
      <c r="T523" s="67"/>
      <c r="U523" s="68"/>
    </row>
    <row r="524" spans="1:21" s="24" customFormat="1" ht="27.75" customHeight="1" x14ac:dyDescent="0.35">
      <c r="A524" s="147" t="s">
        <v>795</v>
      </c>
      <c r="B524" s="149" t="s">
        <v>810</v>
      </c>
      <c r="C524" s="150" t="s">
        <v>116</v>
      </c>
      <c r="D524" s="149" t="s">
        <v>1349</v>
      </c>
      <c r="E524" s="151" t="s">
        <v>1350</v>
      </c>
      <c r="F524" s="151" t="s">
        <v>1351</v>
      </c>
      <c r="G524" s="152" t="s">
        <v>1352</v>
      </c>
      <c r="H524" s="153">
        <v>7500</v>
      </c>
      <c r="I524" s="153">
        <v>500</v>
      </c>
      <c r="J524" s="154" t="s">
        <v>1838</v>
      </c>
      <c r="K524" s="155">
        <f t="shared" si="56"/>
        <v>1000</v>
      </c>
      <c r="L524" s="155">
        <f t="shared" si="57"/>
        <v>1500</v>
      </c>
      <c r="M524" s="154">
        <f t="shared" si="58"/>
        <v>6.2</v>
      </c>
      <c r="N524" s="154">
        <f t="shared" si="59"/>
        <v>1</v>
      </c>
      <c r="O524" s="153">
        <v>3100</v>
      </c>
      <c r="P524" s="98" t="str">
        <f t="shared" si="60"/>
        <v>over</v>
      </c>
      <c r="Q524" s="153">
        <v>1</v>
      </c>
      <c r="R524" s="153"/>
      <c r="S524" s="153"/>
      <c r="T524" s="67"/>
      <c r="U524" s="68"/>
    </row>
    <row r="525" spans="1:21" s="24" customFormat="1" ht="27.75" customHeight="1" x14ac:dyDescent="0.35">
      <c r="A525" s="147" t="s">
        <v>795</v>
      </c>
      <c r="B525" s="149" t="s">
        <v>810</v>
      </c>
      <c r="C525" s="150" t="s">
        <v>116</v>
      </c>
      <c r="D525" s="149" t="s">
        <v>1353</v>
      </c>
      <c r="E525" s="151" t="s">
        <v>1354</v>
      </c>
      <c r="F525" s="151" t="s">
        <v>1355</v>
      </c>
      <c r="G525" s="152" t="s">
        <v>1356</v>
      </c>
      <c r="H525" s="153">
        <v>7000</v>
      </c>
      <c r="I525" s="153">
        <v>600</v>
      </c>
      <c r="J525" s="154" t="s">
        <v>1838</v>
      </c>
      <c r="K525" s="155">
        <f t="shared" si="56"/>
        <v>1200</v>
      </c>
      <c r="L525" s="155">
        <f t="shared" si="57"/>
        <v>1800</v>
      </c>
      <c r="M525" s="154">
        <f t="shared" si="58"/>
        <v>0</v>
      </c>
      <c r="N525" s="154">
        <f t="shared" si="59"/>
        <v>0</v>
      </c>
      <c r="O525" s="153">
        <v>0</v>
      </c>
      <c r="P525" s="98" t="str">
        <f t="shared" si="60"/>
        <v>kritis</v>
      </c>
      <c r="Q525" s="153">
        <v>1</v>
      </c>
      <c r="R525" s="153"/>
      <c r="S525" s="153"/>
      <c r="T525" s="67"/>
      <c r="U525" s="68"/>
    </row>
    <row r="526" spans="1:21" s="24" customFormat="1" ht="27.75" customHeight="1" x14ac:dyDescent="0.35">
      <c r="A526" s="147" t="s">
        <v>795</v>
      </c>
      <c r="B526" s="149" t="s">
        <v>810</v>
      </c>
      <c r="C526" s="150" t="s">
        <v>116</v>
      </c>
      <c r="D526" s="149" t="s">
        <v>1357</v>
      </c>
      <c r="E526" s="151" t="s">
        <v>1358</v>
      </c>
      <c r="F526" s="151" t="s">
        <v>1359</v>
      </c>
      <c r="G526" s="152" t="s">
        <v>1360</v>
      </c>
      <c r="H526" s="153">
        <v>3000</v>
      </c>
      <c r="I526" s="153">
        <v>500</v>
      </c>
      <c r="J526" s="154" t="s">
        <v>1838</v>
      </c>
      <c r="K526" s="155">
        <f t="shared" si="56"/>
        <v>1000</v>
      </c>
      <c r="L526" s="155">
        <f t="shared" si="57"/>
        <v>1500</v>
      </c>
      <c r="M526" s="154">
        <f t="shared" si="58"/>
        <v>6.2</v>
      </c>
      <c r="N526" s="154">
        <f t="shared" si="59"/>
        <v>1</v>
      </c>
      <c r="O526" s="153">
        <v>3100</v>
      </c>
      <c r="P526" s="98" t="str">
        <f t="shared" si="60"/>
        <v>over</v>
      </c>
      <c r="Q526" s="153">
        <v>1</v>
      </c>
      <c r="R526" s="153"/>
      <c r="S526" s="153"/>
      <c r="T526" s="67"/>
      <c r="U526" s="68"/>
    </row>
    <row r="527" spans="1:21" s="24" customFormat="1" ht="27.75" customHeight="1" x14ac:dyDescent="0.35">
      <c r="A527" s="147" t="s">
        <v>795</v>
      </c>
      <c r="B527" s="149" t="s">
        <v>810</v>
      </c>
      <c r="C527" s="150" t="s">
        <v>116</v>
      </c>
      <c r="D527" s="149" t="s">
        <v>1361</v>
      </c>
      <c r="E527" s="151" t="s">
        <v>1362</v>
      </c>
      <c r="F527" s="151" t="s">
        <v>1363</v>
      </c>
      <c r="G527" s="152" t="s">
        <v>1364</v>
      </c>
      <c r="H527" s="153">
        <v>1000</v>
      </c>
      <c r="I527" s="153">
        <v>500</v>
      </c>
      <c r="J527" s="154" t="s">
        <v>1838</v>
      </c>
      <c r="K527" s="155">
        <f t="shared" si="56"/>
        <v>1000</v>
      </c>
      <c r="L527" s="155">
        <f t="shared" si="57"/>
        <v>1500</v>
      </c>
      <c r="M527" s="154">
        <f t="shared" si="58"/>
        <v>1</v>
      </c>
      <c r="N527" s="154">
        <f t="shared" si="59"/>
        <v>0</v>
      </c>
      <c r="O527" s="153">
        <v>500</v>
      </c>
      <c r="P527" s="98" t="str">
        <f t="shared" si="60"/>
        <v>kritis</v>
      </c>
      <c r="Q527" s="153">
        <v>1</v>
      </c>
      <c r="R527" s="153"/>
      <c r="S527" s="153"/>
      <c r="T527" s="67"/>
      <c r="U527" s="68"/>
    </row>
    <row r="528" spans="1:21" s="24" customFormat="1" ht="27.75" customHeight="1" x14ac:dyDescent="0.35">
      <c r="A528" s="147" t="s">
        <v>795</v>
      </c>
      <c r="B528" s="149" t="s">
        <v>810</v>
      </c>
      <c r="C528" s="150" t="s">
        <v>116</v>
      </c>
      <c r="D528" s="149" t="s">
        <v>1365</v>
      </c>
      <c r="E528" s="151" t="s">
        <v>1366</v>
      </c>
      <c r="F528" s="151" t="s">
        <v>1367</v>
      </c>
      <c r="G528" s="152" t="s">
        <v>1368</v>
      </c>
      <c r="H528" s="153">
        <v>3500</v>
      </c>
      <c r="I528" s="153">
        <v>500</v>
      </c>
      <c r="J528" s="154" t="s">
        <v>1838</v>
      </c>
      <c r="K528" s="155">
        <f t="shared" si="56"/>
        <v>1000</v>
      </c>
      <c r="L528" s="155">
        <f t="shared" si="57"/>
        <v>1500</v>
      </c>
      <c r="M528" s="154">
        <f t="shared" si="58"/>
        <v>0</v>
      </c>
      <c r="N528" s="154">
        <f t="shared" si="59"/>
        <v>0</v>
      </c>
      <c r="O528" s="153">
        <v>0</v>
      </c>
      <c r="P528" s="98" t="str">
        <f t="shared" si="60"/>
        <v>kritis</v>
      </c>
      <c r="Q528" s="153">
        <v>1</v>
      </c>
      <c r="R528" s="153"/>
      <c r="S528" s="153"/>
      <c r="T528" s="67"/>
      <c r="U528" s="68"/>
    </row>
    <row r="529" spans="1:21" s="24" customFormat="1" ht="27.75" customHeight="1" x14ac:dyDescent="0.35">
      <c r="A529" s="147" t="s">
        <v>795</v>
      </c>
      <c r="B529" s="149" t="s">
        <v>810</v>
      </c>
      <c r="C529" s="150" t="s">
        <v>116</v>
      </c>
      <c r="D529" s="149" t="s">
        <v>1369</v>
      </c>
      <c r="E529" s="151" t="s">
        <v>1370</v>
      </c>
      <c r="F529" s="151" t="s">
        <v>1371</v>
      </c>
      <c r="G529" s="152" t="s">
        <v>1372</v>
      </c>
      <c r="H529" s="153">
        <v>1500</v>
      </c>
      <c r="I529" s="153">
        <v>500</v>
      </c>
      <c r="J529" s="154" t="s">
        <v>1838</v>
      </c>
      <c r="K529" s="155">
        <f t="shared" si="56"/>
        <v>1000</v>
      </c>
      <c r="L529" s="155">
        <f t="shared" si="57"/>
        <v>1500</v>
      </c>
      <c r="M529" s="154">
        <f t="shared" si="58"/>
        <v>0.8</v>
      </c>
      <c r="N529" s="154">
        <f t="shared" si="59"/>
        <v>0</v>
      </c>
      <c r="O529" s="153">
        <v>400</v>
      </c>
      <c r="P529" s="98" t="str">
        <f t="shared" si="60"/>
        <v>kritis</v>
      </c>
      <c r="Q529" s="153">
        <v>1</v>
      </c>
      <c r="R529" s="153"/>
      <c r="S529" s="153"/>
      <c r="T529" s="67"/>
      <c r="U529" s="68"/>
    </row>
    <row r="530" spans="1:21" s="24" customFormat="1" ht="27.75" customHeight="1" x14ac:dyDescent="0.35">
      <c r="A530" s="147" t="s">
        <v>795</v>
      </c>
      <c r="B530" s="149" t="s">
        <v>810</v>
      </c>
      <c r="C530" s="150" t="s">
        <v>116</v>
      </c>
      <c r="D530" s="149" t="s">
        <v>1373</v>
      </c>
      <c r="E530" s="151" t="s">
        <v>1374</v>
      </c>
      <c r="F530" s="151" t="s">
        <v>1375</v>
      </c>
      <c r="G530" s="152" t="s">
        <v>1376</v>
      </c>
      <c r="H530" s="153">
        <v>7000</v>
      </c>
      <c r="I530" s="153">
        <v>500</v>
      </c>
      <c r="J530" s="154" t="s">
        <v>1838</v>
      </c>
      <c r="K530" s="155">
        <f t="shared" si="56"/>
        <v>1000</v>
      </c>
      <c r="L530" s="155">
        <f t="shared" si="57"/>
        <v>1500</v>
      </c>
      <c r="M530" s="154">
        <f t="shared" si="58"/>
        <v>6</v>
      </c>
      <c r="N530" s="154">
        <f t="shared" si="59"/>
        <v>1</v>
      </c>
      <c r="O530" s="153">
        <v>3000</v>
      </c>
      <c r="P530" s="98" t="str">
        <f t="shared" si="60"/>
        <v>over</v>
      </c>
      <c r="Q530" s="153">
        <v>1</v>
      </c>
      <c r="R530" s="153"/>
      <c r="S530" s="153"/>
      <c r="T530" s="67"/>
      <c r="U530" s="68"/>
    </row>
    <row r="531" spans="1:21" s="24" customFormat="1" ht="27.75" customHeight="1" x14ac:dyDescent="0.35">
      <c r="A531" s="147" t="s">
        <v>795</v>
      </c>
      <c r="B531" s="149" t="s">
        <v>810</v>
      </c>
      <c r="C531" s="150" t="s">
        <v>116</v>
      </c>
      <c r="D531" s="149" t="s">
        <v>1377</v>
      </c>
      <c r="E531" s="151" t="s">
        <v>1378</v>
      </c>
      <c r="F531" s="151" t="s">
        <v>1379</v>
      </c>
      <c r="G531" s="152" t="s">
        <v>1380</v>
      </c>
      <c r="H531" s="153">
        <v>1500</v>
      </c>
      <c r="I531" s="153">
        <v>500</v>
      </c>
      <c r="J531" s="154" t="s">
        <v>1838</v>
      </c>
      <c r="K531" s="155">
        <f t="shared" si="56"/>
        <v>1000</v>
      </c>
      <c r="L531" s="155">
        <f t="shared" si="57"/>
        <v>1500</v>
      </c>
      <c r="M531" s="154">
        <f t="shared" si="58"/>
        <v>1.6</v>
      </c>
      <c r="N531" s="154">
        <f t="shared" si="59"/>
        <v>0</v>
      </c>
      <c r="O531" s="153">
        <v>800</v>
      </c>
      <c r="P531" s="98" t="str">
        <f t="shared" si="60"/>
        <v>kritis</v>
      </c>
      <c r="Q531" s="153">
        <v>1</v>
      </c>
      <c r="R531" s="153"/>
      <c r="S531" s="153"/>
      <c r="T531" s="67"/>
      <c r="U531" s="68"/>
    </row>
    <row r="532" spans="1:21" s="24" customFormat="1" ht="27.75" customHeight="1" x14ac:dyDescent="0.35">
      <c r="A532" s="147" t="s">
        <v>795</v>
      </c>
      <c r="B532" s="149" t="s">
        <v>810</v>
      </c>
      <c r="C532" s="150" t="s">
        <v>116</v>
      </c>
      <c r="D532" s="149" t="s">
        <v>2335</v>
      </c>
      <c r="E532" s="151" t="s">
        <v>2336</v>
      </c>
      <c r="F532" s="151" t="s">
        <v>2337</v>
      </c>
      <c r="G532" s="152" t="s">
        <v>2338</v>
      </c>
      <c r="H532" s="153"/>
      <c r="I532" s="153"/>
      <c r="J532" s="154"/>
      <c r="K532" s="155"/>
      <c r="L532" s="155"/>
      <c r="M532" s="154" t="e">
        <f t="shared" si="58"/>
        <v>#DIV/0!</v>
      </c>
      <c r="N532" s="154" t="e">
        <f t="shared" si="59"/>
        <v>#DIV/0!</v>
      </c>
      <c r="O532" s="153">
        <v>0</v>
      </c>
      <c r="P532" s="98" t="str">
        <f t="shared" si="60"/>
        <v>over</v>
      </c>
      <c r="Q532" s="153"/>
      <c r="R532" s="153"/>
      <c r="S532" s="153"/>
      <c r="T532" s="67"/>
      <c r="U532" s="68"/>
    </row>
    <row r="533" spans="1:21" s="24" customFormat="1" ht="27.75" customHeight="1" x14ac:dyDescent="0.35">
      <c r="A533" s="147" t="s">
        <v>795</v>
      </c>
      <c r="B533" s="149" t="s">
        <v>810</v>
      </c>
      <c r="C533" s="150" t="s">
        <v>116</v>
      </c>
      <c r="D533" s="149" t="s">
        <v>1381</v>
      </c>
      <c r="E533" s="151" t="s">
        <v>1382</v>
      </c>
      <c r="F533" s="151" t="s">
        <v>1383</v>
      </c>
      <c r="G533" s="152" t="s">
        <v>1384</v>
      </c>
      <c r="H533" s="153">
        <v>7000</v>
      </c>
      <c r="I533" s="153">
        <v>500</v>
      </c>
      <c r="J533" s="154" t="s">
        <v>1838</v>
      </c>
      <c r="K533" s="155">
        <f>+I533*2</f>
        <v>1000</v>
      </c>
      <c r="L533" s="155">
        <f>+I533*3</f>
        <v>1500</v>
      </c>
      <c r="M533" s="154">
        <f t="shared" si="58"/>
        <v>4</v>
      </c>
      <c r="N533" s="154">
        <f t="shared" si="59"/>
        <v>0</v>
      </c>
      <c r="O533" s="153">
        <v>2000</v>
      </c>
      <c r="P533" s="98" t="str">
        <f t="shared" si="60"/>
        <v>over</v>
      </c>
      <c r="Q533" s="153">
        <v>1</v>
      </c>
      <c r="R533" s="153"/>
      <c r="S533" s="153"/>
      <c r="T533" s="67"/>
      <c r="U533" s="68"/>
    </row>
    <row r="534" spans="1:21" s="24" customFormat="1" ht="27.75" customHeight="1" x14ac:dyDescent="0.35">
      <c r="A534" s="147" t="s">
        <v>795</v>
      </c>
      <c r="B534" s="149" t="s">
        <v>810</v>
      </c>
      <c r="C534" s="150" t="s">
        <v>61</v>
      </c>
      <c r="D534" s="149" t="s">
        <v>1385</v>
      </c>
      <c r="E534" s="151" t="s">
        <v>1386</v>
      </c>
      <c r="F534" s="151" t="s">
        <v>1387</v>
      </c>
      <c r="G534" s="152" t="s">
        <v>2954</v>
      </c>
      <c r="H534" s="153">
        <v>1000</v>
      </c>
      <c r="I534" s="153">
        <v>200</v>
      </c>
      <c r="J534" s="154" t="s">
        <v>1838</v>
      </c>
      <c r="K534" s="155">
        <f>+I534*4</f>
        <v>800</v>
      </c>
      <c r="L534" s="155">
        <f>+I534*5</f>
        <v>1000</v>
      </c>
      <c r="M534" s="154">
        <f t="shared" si="58"/>
        <v>7.8999999999999995</v>
      </c>
      <c r="N534" s="154">
        <f t="shared" si="59"/>
        <v>1</v>
      </c>
      <c r="O534" s="153">
        <v>1564</v>
      </c>
      <c r="P534" s="98" t="str">
        <f t="shared" si="60"/>
        <v>over</v>
      </c>
      <c r="Q534" s="153">
        <v>1</v>
      </c>
      <c r="R534" s="153"/>
      <c r="S534" s="153"/>
      <c r="T534" s="67"/>
      <c r="U534" s="68"/>
    </row>
    <row r="535" spans="1:21" s="24" customFormat="1" ht="27.75" customHeight="1" x14ac:dyDescent="0.35">
      <c r="A535" s="147" t="s">
        <v>795</v>
      </c>
      <c r="B535" s="149" t="s">
        <v>810</v>
      </c>
      <c r="C535" s="150" t="s">
        <v>116</v>
      </c>
      <c r="D535" s="149" t="s">
        <v>1393</v>
      </c>
      <c r="E535" s="151" t="s">
        <v>1394</v>
      </c>
      <c r="F535" s="151" t="s">
        <v>1395</v>
      </c>
      <c r="G535" s="152" t="s">
        <v>1396</v>
      </c>
      <c r="H535" s="153">
        <v>1000</v>
      </c>
      <c r="I535" s="153">
        <v>500</v>
      </c>
      <c r="J535" s="154" t="s">
        <v>1838</v>
      </c>
      <c r="K535" s="155">
        <f>+I535*2</f>
        <v>1000</v>
      </c>
      <c r="L535" s="155">
        <f>+I535*3</f>
        <v>1500</v>
      </c>
      <c r="M535" s="154">
        <f t="shared" si="58"/>
        <v>2</v>
      </c>
      <c r="N535" s="154">
        <f t="shared" si="59"/>
        <v>0</v>
      </c>
      <c r="O535" s="153">
        <v>1000</v>
      </c>
      <c r="P535" s="98" t="str">
        <f t="shared" si="60"/>
        <v>aman</v>
      </c>
      <c r="Q535" s="153">
        <v>1</v>
      </c>
      <c r="R535" s="153"/>
      <c r="S535" s="153"/>
      <c r="T535" s="67"/>
      <c r="U535" s="68"/>
    </row>
    <row r="536" spans="1:21" s="24" customFormat="1" ht="27.75" customHeight="1" x14ac:dyDescent="0.35">
      <c r="A536" s="147" t="s">
        <v>795</v>
      </c>
      <c r="B536" s="149" t="s">
        <v>810</v>
      </c>
      <c r="C536" s="150" t="s">
        <v>116</v>
      </c>
      <c r="D536" s="149" t="s">
        <v>1397</v>
      </c>
      <c r="E536" s="151" t="s">
        <v>1398</v>
      </c>
      <c r="F536" s="151" t="s">
        <v>1399</v>
      </c>
      <c r="G536" s="152" t="s">
        <v>1400</v>
      </c>
      <c r="H536" s="153">
        <v>1000</v>
      </c>
      <c r="I536" s="153">
        <v>500</v>
      </c>
      <c r="J536" s="154" t="s">
        <v>1838</v>
      </c>
      <c r="K536" s="155">
        <f>+I536*2</f>
        <v>1000</v>
      </c>
      <c r="L536" s="155">
        <f>+I536*3</f>
        <v>1500</v>
      </c>
      <c r="M536" s="154">
        <f t="shared" si="58"/>
        <v>2.1</v>
      </c>
      <c r="N536" s="154">
        <f t="shared" si="59"/>
        <v>0</v>
      </c>
      <c r="O536" s="153">
        <v>1045</v>
      </c>
      <c r="P536" s="98" t="str">
        <f t="shared" si="60"/>
        <v>aman</v>
      </c>
      <c r="Q536" s="153">
        <v>1</v>
      </c>
      <c r="R536" s="153"/>
      <c r="S536" s="153"/>
      <c r="T536" s="67"/>
      <c r="U536" s="68"/>
    </row>
    <row r="537" spans="1:21" s="24" customFormat="1" ht="27.75" customHeight="1" x14ac:dyDescent="0.35">
      <c r="A537" s="147" t="s">
        <v>795</v>
      </c>
      <c r="B537" s="149" t="s">
        <v>810</v>
      </c>
      <c r="C537" s="150" t="s">
        <v>61</v>
      </c>
      <c r="D537" s="149" t="s">
        <v>1401</v>
      </c>
      <c r="E537" s="151" t="s">
        <v>1402</v>
      </c>
      <c r="F537" s="151" t="s">
        <v>1403</v>
      </c>
      <c r="G537" s="152" t="s">
        <v>1404</v>
      </c>
      <c r="H537" s="153">
        <v>1400</v>
      </c>
      <c r="I537" s="153">
        <v>400</v>
      </c>
      <c r="J537" s="154" t="s">
        <v>1838</v>
      </c>
      <c r="K537" s="155">
        <f>+I537*4</f>
        <v>1600</v>
      </c>
      <c r="L537" s="155">
        <f>+I537*5</f>
        <v>2000</v>
      </c>
      <c r="M537" s="154">
        <f t="shared" si="58"/>
        <v>5.6</v>
      </c>
      <c r="N537" s="154">
        <f t="shared" si="59"/>
        <v>1</v>
      </c>
      <c r="O537" s="153">
        <v>2203</v>
      </c>
      <c r="P537" s="98" t="str">
        <f t="shared" si="60"/>
        <v>over</v>
      </c>
      <c r="Q537" s="153">
        <v>1</v>
      </c>
      <c r="R537" s="153"/>
      <c r="S537" s="153"/>
      <c r="T537" s="67"/>
      <c r="U537" s="68"/>
    </row>
    <row r="538" spans="1:21" s="24" customFormat="1" ht="27.75" customHeight="1" x14ac:dyDescent="0.35">
      <c r="A538" s="147" t="s">
        <v>795</v>
      </c>
      <c r="B538" s="149" t="s">
        <v>810</v>
      </c>
      <c r="C538" s="150" t="s">
        <v>129</v>
      </c>
      <c r="D538" s="149" t="s">
        <v>1405</v>
      </c>
      <c r="E538" s="151" t="s">
        <v>1406</v>
      </c>
      <c r="F538" s="151" t="s">
        <v>1407</v>
      </c>
      <c r="G538" s="152" t="s">
        <v>1408</v>
      </c>
      <c r="H538" s="153">
        <v>1000</v>
      </c>
      <c r="I538" s="153">
        <v>500</v>
      </c>
      <c r="J538" s="154" t="s">
        <v>1838</v>
      </c>
      <c r="K538" s="155">
        <f>+I538*4</f>
        <v>2000</v>
      </c>
      <c r="L538" s="155">
        <f>+I538*5</f>
        <v>2500</v>
      </c>
      <c r="M538" s="154">
        <f t="shared" si="58"/>
        <v>0.6</v>
      </c>
      <c r="N538" s="154">
        <f t="shared" si="59"/>
        <v>0</v>
      </c>
      <c r="O538" s="153">
        <v>280</v>
      </c>
      <c r="P538" s="98" t="str">
        <f t="shared" si="60"/>
        <v>kritis</v>
      </c>
      <c r="Q538" s="153">
        <v>1</v>
      </c>
      <c r="R538" s="153"/>
      <c r="S538" s="153"/>
      <c r="T538" s="69"/>
      <c r="U538" s="68"/>
    </row>
    <row r="539" spans="1:21" s="24" customFormat="1" ht="27.75" customHeight="1" x14ac:dyDescent="0.35">
      <c r="A539" s="147" t="s">
        <v>795</v>
      </c>
      <c r="B539" s="149" t="s">
        <v>810</v>
      </c>
      <c r="C539" s="161" t="s">
        <v>129</v>
      </c>
      <c r="D539" s="157" t="s">
        <v>1409</v>
      </c>
      <c r="E539" s="158" t="s">
        <v>1410</v>
      </c>
      <c r="F539" s="162" t="s">
        <v>1411</v>
      </c>
      <c r="G539" s="163" t="s">
        <v>1412</v>
      </c>
      <c r="H539" s="153">
        <v>1000</v>
      </c>
      <c r="I539" s="153">
        <v>500</v>
      </c>
      <c r="J539" s="154" t="s">
        <v>1838</v>
      </c>
      <c r="K539" s="155">
        <f>+I539*4</f>
        <v>2000</v>
      </c>
      <c r="L539" s="155">
        <f>+I539*5</f>
        <v>2500</v>
      </c>
      <c r="M539" s="154">
        <f t="shared" si="58"/>
        <v>1.6</v>
      </c>
      <c r="N539" s="154">
        <f t="shared" si="59"/>
        <v>0</v>
      </c>
      <c r="O539" s="153">
        <v>754</v>
      </c>
      <c r="P539" s="98" t="str">
        <f t="shared" si="60"/>
        <v>kritis</v>
      </c>
      <c r="Q539" s="153">
        <v>1</v>
      </c>
      <c r="R539" s="153"/>
      <c r="S539" s="164"/>
      <c r="T539" s="67"/>
      <c r="U539" s="68"/>
    </row>
    <row r="540" spans="1:21" s="24" customFormat="1" ht="27.75" customHeight="1" x14ac:dyDescent="0.35">
      <c r="A540" s="147" t="s">
        <v>795</v>
      </c>
      <c r="B540" s="149" t="s">
        <v>810</v>
      </c>
      <c r="C540" s="150" t="s">
        <v>61</v>
      </c>
      <c r="D540" s="149" t="s">
        <v>1413</v>
      </c>
      <c r="E540" s="151" t="s">
        <v>1414</v>
      </c>
      <c r="F540" s="151" t="s">
        <v>1415</v>
      </c>
      <c r="G540" s="152" t="s">
        <v>1416</v>
      </c>
      <c r="H540" s="153">
        <v>1400</v>
      </c>
      <c r="I540" s="153">
        <v>600</v>
      </c>
      <c r="J540" s="154" t="s">
        <v>1838</v>
      </c>
      <c r="K540" s="155">
        <f>+I540*4</f>
        <v>2400</v>
      </c>
      <c r="L540" s="155">
        <f>+I540*5</f>
        <v>3000</v>
      </c>
      <c r="M540" s="154">
        <f t="shared" si="58"/>
        <v>9.1999999999999993</v>
      </c>
      <c r="N540" s="154">
        <f t="shared" si="59"/>
        <v>1</v>
      </c>
      <c r="O540" s="153">
        <v>5464</v>
      </c>
      <c r="P540" s="98" t="str">
        <f t="shared" si="60"/>
        <v>over</v>
      </c>
      <c r="Q540" s="153">
        <v>1</v>
      </c>
      <c r="R540" s="153"/>
      <c r="S540" s="153"/>
      <c r="T540" s="67"/>
      <c r="U540" s="68"/>
    </row>
    <row r="541" spans="1:21" s="24" customFormat="1" ht="27.75" customHeight="1" x14ac:dyDescent="0.35">
      <c r="A541" s="147" t="s">
        <v>795</v>
      </c>
      <c r="B541" s="149" t="s">
        <v>810</v>
      </c>
      <c r="C541" s="150" t="s">
        <v>116</v>
      </c>
      <c r="D541" s="149" t="s">
        <v>2339</v>
      </c>
      <c r="E541" s="151" t="s">
        <v>2340</v>
      </c>
      <c r="F541" s="151" t="s">
        <v>2341</v>
      </c>
      <c r="G541" s="152" t="s">
        <v>2342</v>
      </c>
      <c r="H541" s="153">
        <v>2000</v>
      </c>
      <c r="I541" s="153">
        <v>200</v>
      </c>
      <c r="J541" s="154" t="s">
        <v>1838</v>
      </c>
      <c r="K541" s="155">
        <f>+I541*2</f>
        <v>400</v>
      </c>
      <c r="L541" s="155">
        <f>+I541*3</f>
        <v>600</v>
      </c>
      <c r="M541" s="154">
        <f t="shared" si="58"/>
        <v>6</v>
      </c>
      <c r="N541" s="154">
        <f t="shared" si="59"/>
        <v>1</v>
      </c>
      <c r="O541" s="153">
        <v>1200</v>
      </c>
      <c r="P541" s="98" t="str">
        <f t="shared" si="60"/>
        <v>over</v>
      </c>
      <c r="Q541" s="153">
        <v>1</v>
      </c>
      <c r="R541" s="153"/>
      <c r="S541" s="153"/>
      <c r="T541" s="67"/>
      <c r="U541" s="68"/>
    </row>
    <row r="542" spans="1:21" ht="28.5" customHeight="1" x14ac:dyDescent="0.35">
      <c r="A542" s="147" t="s">
        <v>795</v>
      </c>
      <c r="B542" s="149" t="s">
        <v>810</v>
      </c>
      <c r="C542" s="161" t="s">
        <v>116</v>
      </c>
      <c r="D542" s="157" t="s">
        <v>2955</v>
      </c>
      <c r="E542" s="158" t="s">
        <v>2343</v>
      </c>
      <c r="F542" s="162" t="s">
        <v>2344</v>
      </c>
      <c r="G542" s="163" t="s">
        <v>2345</v>
      </c>
      <c r="H542" s="153">
        <v>2000</v>
      </c>
      <c r="I542" s="153">
        <v>500</v>
      </c>
      <c r="J542" s="154" t="s">
        <v>1838</v>
      </c>
      <c r="K542" s="155">
        <f>+I542*2</f>
        <v>1000</v>
      </c>
      <c r="L542" s="155">
        <f>+I542*3</f>
        <v>1500</v>
      </c>
      <c r="M542" s="154">
        <f t="shared" si="58"/>
        <v>1.7</v>
      </c>
      <c r="N542" s="154">
        <f t="shared" si="59"/>
        <v>0</v>
      </c>
      <c r="O542" s="153">
        <v>850</v>
      </c>
      <c r="P542" s="98" t="str">
        <f t="shared" si="60"/>
        <v>kritis</v>
      </c>
      <c r="Q542" s="153">
        <v>1</v>
      </c>
      <c r="R542" s="153"/>
      <c r="S542" s="164"/>
      <c r="T542" s="67"/>
    </row>
    <row r="543" spans="1:21" ht="28.5" customHeight="1" x14ac:dyDescent="0.35">
      <c r="A543" s="147" t="s">
        <v>795</v>
      </c>
      <c r="B543" s="149" t="s">
        <v>810</v>
      </c>
      <c r="C543" s="150" t="s">
        <v>116</v>
      </c>
      <c r="D543" s="149" t="s">
        <v>2346</v>
      </c>
      <c r="E543" s="151" t="s">
        <v>2347</v>
      </c>
      <c r="F543" s="151" t="s">
        <v>2348</v>
      </c>
      <c r="G543" s="152" t="s">
        <v>2349</v>
      </c>
      <c r="H543" s="153">
        <v>1500</v>
      </c>
      <c r="I543" s="153">
        <v>500</v>
      </c>
      <c r="J543" s="154" t="s">
        <v>1838</v>
      </c>
      <c r="K543" s="155">
        <f>+I543*2</f>
        <v>1000</v>
      </c>
      <c r="L543" s="155">
        <f>+I543*3</f>
        <v>1500</v>
      </c>
      <c r="M543" s="154">
        <f t="shared" si="58"/>
        <v>0</v>
      </c>
      <c r="N543" s="154">
        <f t="shared" si="59"/>
        <v>0</v>
      </c>
      <c r="O543" s="153">
        <v>0</v>
      </c>
      <c r="P543" s="98" t="str">
        <f t="shared" si="60"/>
        <v>kritis</v>
      </c>
      <c r="Q543" s="153">
        <v>1</v>
      </c>
      <c r="R543" s="153"/>
      <c r="S543" s="153"/>
      <c r="T543" s="67"/>
    </row>
    <row r="544" spans="1:21" ht="28.5" customHeight="1" x14ac:dyDescent="0.35">
      <c r="A544" s="147" t="s">
        <v>795</v>
      </c>
      <c r="B544" s="149" t="s">
        <v>810</v>
      </c>
      <c r="C544" s="150" t="s">
        <v>116</v>
      </c>
      <c r="D544" s="149" t="s">
        <v>1417</v>
      </c>
      <c r="E544" s="151" t="s">
        <v>1418</v>
      </c>
      <c r="F544" s="151" t="s">
        <v>1419</v>
      </c>
      <c r="G544" s="152" t="s">
        <v>1420</v>
      </c>
      <c r="H544" s="153">
        <v>4000</v>
      </c>
      <c r="I544" s="153">
        <v>1000</v>
      </c>
      <c r="J544" s="154" t="s">
        <v>1838</v>
      </c>
      <c r="K544" s="155">
        <f>+I544*2</f>
        <v>2000</v>
      </c>
      <c r="L544" s="155">
        <f>+I544*3</f>
        <v>3000</v>
      </c>
      <c r="M544" s="154">
        <f t="shared" si="58"/>
        <v>2.5</v>
      </c>
      <c r="N544" s="154">
        <f t="shared" si="59"/>
        <v>0</v>
      </c>
      <c r="O544" s="153">
        <v>2500</v>
      </c>
      <c r="P544" s="98" t="str">
        <f t="shared" si="60"/>
        <v>aman</v>
      </c>
      <c r="Q544" s="153">
        <v>1</v>
      </c>
      <c r="R544" s="153"/>
      <c r="S544" s="153"/>
      <c r="T544" s="67"/>
    </row>
    <row r="545" spans="1:20" ht="28.5" customHeight="1" x14ac:dyDescent="0.35">
      <c r="A545" s="147" t="s">
        <v>795</v>
      </c>
      <c r="B545" s="149" t="s">
        <v>810</v>
      </c>
      <c r="C545" s="150" t="s">
        <v>249</v>
      </c>
      <c r="D545" s="149" t="s">
        <v>1421</v>
      </c>
      <c r="E545" s="151" t="s">
        <v>1422</v>
      </c>
      <c r="F545" s="151" t="s">
        <v>1423</v>
      </c>
      <c r="G545" s="152" t="s">
        <v>1111</v>
      </c>
      <c r="H545" s="153">
        <v>1000</v>
      </c>
      <c r="I545" s="153">
        <v>250</v>
      </c>
      <c r="J545" s="154" t="s">
        <v>1838</v>
      </c>
      <c r="K545" s="155">
        <f>+I545*4</f>
        <v>1000</v>
      </c>
      <c r="L545" s="155">
        <f>+I545*5</f>
        <v>1250</v>
      </c>
      <c r="M545" s="154">
        <f t="shared" si="58"/>
        <v>4</v>
      </c>
      <c r="N545" s="154">
        <f t="shared" si="59"/>
        <v>0</v>
      </c>
      <c r="O545" s="153">
        <v>1000</v>
      </c>
      <c r="P545" s="98" t="str">
        <f t="shared" si="60"/>
        <v>aman</v>
      </c>
      <c r="Q545" s="153">
        <v>1</v>
      </c>
      <c r="R545" s="153"/>
      <c r="S545" s="153"/>
      <c r="T545" s="67"/>
    </row>
    <row r="546" spans="1:20" ht="28.5" customHeight="1" x14ac:dyDescent="0.35">
      <c r="A546" s="147" t="s">
        <v>795</v>
      </c>
      <c r="B546" s="149" t="s">
        <v>810</v>
      </c>
      <c r="C546" s="150" t="s">
        <v>116</v>
      </c>
      <c r="D546" s="149" t="s">
        <v>1424</v>
      </c>
      <c r="E546" s="151" t="s">
        <v>1425</v>
      </c>
      <c r="F546" s="151" t="s">
        <v>1426</v>
      </c>
      <c r="G546" s="152" t="s">
        <v>1427</v>
      </c>
      <c r="H546" s="153">
        <v>1500</v>
      </c>
      <c r="I546" s="153">
        <v>500</v>
      </c>
      <c r="J546" s="154" t="s">
        <v>1838</v>
      </c>
      <c r="K546" s="155">
        <f>+I546*2</f>
        <v>1000</v>
      </c>
      <c r="L546" s="155">
        <f>+I546*3</f>
        <v>1500</v>
      </c>
      <c r="M546" s="154">
        <f t="shared" si="58"/>
        <v>11.4</v>
      </c>
      <c r="N546" s="154">
        <f t="shared" si="59"/>
        <v>1</v>
      </c>
      <c r="O546" s="153">
        <v>5700</v>
      </c>
      <c r="P546" s="98" t="str">
        <f t="shared" si="60"/>
        <v>over</v>
      </c>
      <c r="Q546" s="153">
        <v>1</v>
      </c>
      <c r="R546" s="153"/>
      <c r="S546" s="153"/>
      <c r="T546" s="67"/>
    </row>
    <row r="547" spans="1:20" ht="28.5" customHeight="1" x14ac:dyDescent="0.35">
      <c r="A547" s="147" t="s">
        <v>795</v>
      </c>
      <c r="B547" s="149" t="s">
        <v>810</v>
      </c>
      <c r="C547" s="150" t="s">
        <v>116</v>
      </c>
      <c r="D547" s="149" t="s">
        <v>1428</v>
      </c>
      <c r="E547" s="151" t="s">
        <v>1429</v>
      </c>
      <c r="F547" s="151" t="s">
        <v>1430</v>
      </c>
      <c r="G547" s="152" t="s">
        <v>1431</v>
      </c>
      <c r="H547" s="153">
        <v>4000</v>
      </c>
      <c r="I547" s="153">
        <v>500</v>
      </c>
      <c r="J547" s="154" t="s">
        <v>1838</v>
      </c>
      <c r="K547" s="155">
        <f>+I547*2</f>
        <v>1000</v>
      </c>
      <c r="L547" s="155">
        <f>+I547*3</f>
        <v>1500</v>
      </c>
      <c r="M547" s="154">
        <f t="shared" si="58"/>
        <v>3.7</v>
      </c>
      <c r="N547" s="154">
        <f t="shared" si="59"/>
        <v>0</v>
      </c>
      <c r="O547" s="153">
        <v>1850</v>
      </c>
      <c r="P547" s="98" t="str">
        <f t="shared" si="60"/>
        <v>over</v>
      </c>
      <c r="Q547" s="153">
        <v>1</v>
      </c>
      <c r="R547" s="153"/>
      <c r="S547" s="153"/>
      <c r="T547" s="67"/>
    </row>
    <row r="548" spans="1:20" ht="28.5" customHeight="1" x14ac:dyDescent="0.35">
      <c r="A548" s="147" t="s">
        <v>795</v>
      </c>
      <c r="B548" s="149" t="s">
        <v>810</v>
      </c>
      <c r="C548" s="150" t="s">
        <v>61</v>
      </c>
      <c r="D548" s="149" t="s">
        <v>1432</v>
      </c>
      <c r="E548" s="151" t="s">
        <v>1433</v>
      </c>
      <c r="F548" s="151" t="s">
        <v>1434</v>
      </c>
      <c r="G548" s="152" t="s">
        <v>1435</v>
      </c>
      <c r="H548" s="153">
        <v>4000</v>
      </c>
      <c r="I548" s="153">
        <v>600</v>
      </c>
      <c r="J548" s="154" t="s">
        <v>1838</v>
      </c>
      <c r="K548" s="155">
        <f>+I548*4</f>
        <v>2400</v>
      </c>
      <c r="L548" s="155">
        <f>+I548*5</f>
        <v>3000</v>
      </c>
      <c r="M548" s="154">
        <f t="shared" si="58"/>
        <v>7.5</v>
      </c>
      <c r="N548" s="154">
        <f t="shared" si="59"/>
        <v>1</v>
      </c>
      <c r="O548" s="153">
        <v>4500</v>
      </c>
      <c r="P548" s="98" t="str">
        <f t="shared" si="60"/>
        <v>over</v>
      </c>
      <c r="Q548" s="153">
        <v>1</v>
      </c>
      <c r="R548" s="153"/>
      <c r="S548" s="153"/>
      <c r="T548" s="67"/>
    </row>
    <row r="549" spans="1:20" ht="28.5" customHeight="1" x14ac:dyDescent="0.35">
      <c r="A549" s="147" t="s">
        <v>795</v>
      </c>
      <c r="B549" s="149" t="s">
        <v>810</v>
      </c>
      <c r="C549" s="150" t="s">
        <v>116</v>
      </c>
      <c r="D549" s="149" t="s">
        <v>1436</v>
      </c>
      <c r="E549" s="151" t="s">
        <v>1437</v>
      </c>
      <c r="F549" s="151" t="s">
        <v>1438</v>
      </c>
      <c r="G549" s="152" t="s">
        <v>1439</v>
      </c>
      <c r="H549" s="153">
        <v>4000</v>
      </c>
      <c r="I549" s="153">
        <v>600</v>
      </c>
      <c r="J549" s="154" t="s">
        <v>1838</v>
      </c>
      <c r="K549" s="155">
        <f>+I549*2</f>
        <v>1200</v>
      </c>
      <c r="L549" s="155">
        <f>+I549*3</f>
        <v>1800</v>
      </c>
      <c r="M549" s="154">
        <f t="shared" si="58"/>
        <v>1.4000000000000001</v>
      </c>
      <c r="N549" s="154">
        <f t="shared" si="59"/>
        <v>0</v>
      </c>
      <c r="O549" s="153">
        <v>800</v>
      </c>
      <c r="P549" s="98" t="str">
        <f t="shared" si="60"/>
        <v>kritis</v>
      </c>
      <c r="Q549" s="153">
        <v>1</v>
      </c>
      <c r="R549" s="153"/>
      <c r="S549" s="153"/>
      <c r="T549" s="67"/>
    </row>
    <row r="550" spans="1:20" ht="28.5" customHeight="1" x14ac:dyDescent="0.35">
      <c r="A550" s="147" t="s">
        <v>795</v>
      </c>
      <c r="B550" s="149" t="s">
        <v>810</v>
      </c>
      <c r="C550" s="150" t="s">
        <v>249</v>
      </c>
      <c r="D550" s="149" t="s">
        <v>1440</v>
      </c>
      <c r="E550" s="151" t="s">
        <v>1441</v>
      </c>
      <c r="F550" s="151" t="s">
        <v>1442</v>
      </c>
      <c r="G550" s="152" t="s">
        <v>1443</v>
      </c>
      <c r="H550" s="153">
        <v>4000</v>
      </c>
      <c r="I550" s="153">
        <v>500</v>
      </c>
      <c r="J550" s="154" t="s">
        <v>1838</v>
      </c>
      <c r="K550" s="155">
        <f>+I550*4</f>
        <v>2000</v>
      </c>
      <c r="L550" s="155">
        <f>+I550*5</f>
        <v>2500</v>
      </c>
      <c r="M550" s="154">
        <f t="shared" si="58"/>
        <v>0</v>
      </c>
      <c r="N550" s="154">
        <f t="shared" si="59"/>
        <v>0</v>
      </c>
      <c r="O550" s="153">
        <v>0</v>
      </c>
      <c r="P550" s="98" t="str">
        <f t="shared" si="60"/>
        <v>kritis</v>
      </c>
      <c r="Q550" s="153">
        <v>1</v>
      </c>
      <c r="R550" s="153"/>
      <c r="S550" s="153"/>
      <c r="T550" s="67"/>
    </row>
    <row r="551" spans="1:20" ht="28.5" customHeight="1" x14ac:dyDescent="0.35">
      <c r="A551" s="147" t="s">
        <v>795</v>
      </c>
      <c r="B551" s="149" t="s">
        <v>810</v>
      </c>
      <c r="C551" s="150" t="s">
        <v>61</v>
      </c>
      <c r="D551" s="149" t="s">
        <v>1444</v>
      </c>
      <c r="E551" s="151" t="s">
        <v>1445</v>
      </c>
      <c r="F551" s="151" t="s">
        <v>1446</v>
      </c>
      <c r="G551" s="152" t="s">
        <v>1447</v>
      </c>
      <c r="H551" s="153">
        <v>3500</v>
      </c>
      <c r="I551" s="153">
        <v>500</v>
      </c>
      <c r="J551" s="154" t="s">
        <v>1838</v>
      </c>
      <c r="K551" s="155">
        <f>+I551*4</f>
        <v>2000</v>
      </c>
      <c r="L551" s="155">
        <f>+I551*5</f>
        <v>2500</v>
      </c>
      <c r="M551" s="154">
        <f t="shared" si="58"/>
        <v>2</v>
      </c>
      <c r="N551" s="154">
        <f t="shared" si="59"/>
        <v>0</v>
      </c>
      <c r="O551" s="153">
        <v>1000</v>
      </c>
      <c r="P551" s="98" t="str">
        <f t="shared" si="60"/>
        <v>kritis</v>
      </c>
      <c r="Q551" s="153">
        <v>1</v>
      </c>
      <c r="R551" s="153"/>
      <c r="S551" s="153"/>
      <c r="T551" s="67"/>
    </row>
    <row r="552" spans="1:20" ht="28.5" customHeight="1" x14ac:dyDescent="0.35">
      <c r="A552" s="147" t="s">
        <v>795</v>
      </c>
      <c r="B552" s="149" t="s">
        <v>810</v>
      </c>
      <c r="C552" s="150" t="s">
        <v>116</v>
      </c>
      <c r="D552" s="149" t="s">
        <v>1448</v>
      </c>
      <c r="E552" s="151" t="s">
        <v>1449</v>
      </c>
      <c r="F552" s="151" t="s">
        <v>1450</v>
      </c>
      <c r="G552" s="152" t="s">
        <v>1451</v>
      </c>
      <c r="H552" s="153">
        <v>4500</v>
      </c>
      <c r="I552" s="153">
        <v>500</v>
      </c>
      <c r="J552" s="154" t="s">
        <v>1838</v>
      </c>
      <c r="K552" s="155">
        <f>+I552*2</f>
        <v>1000</v>
      </c>
      <c r="L552" s="155">
        <f>+I552*3</f>
        <v>1500</v>
      </c>
      <c r="M552" s="154">
        <f t="shared" si="58"/>
        <v>5.5</v>
      </c>
      <c r="N552" s="154">
        <f t="shared" si="59"/>
        <v>1</v>
      </c>
      <c r="O552" s="153">
        <v>2750</v>
      </c>
      <c r="P552" s="98" t="str">
        <f t="shared" si="60"/>
        <v>over</v>
      </c>
      <c r="Q552" s="153">
        <v>1</v>
      </c>
      <c r="R552" s="153"/>
      <c r="S552" s="153"/>
      <c r="T552" s="67"/>
    </row>
    <row r="553" spans="1:20" ht="28.5" customHeight="1" x14ac:dyDescent="0.35">
      <c r="A553" s="147" t="s">
        <v>795</v>
      </c>
      <c r="B553" s="149" t="s">
        <v>810</v>
      </c>
      <c r="C553" s="150" t="s">
        <v>116</v>
      </c>
      <c r="D553" s="149" t="s">
        <v>1452</v>
      </c>
      <c r="E553" s="151" t="s">
        <v>1453</v>
      </c>
      <c r="F553" s="151" t="s">
        <v>1454</v>
      </c>
      <c r="G553" s="152" t="s">
        <v>1455</v>
      </c>
      <c r="H553" s="153">
        <v>4000</v>
      </c>
      <c r="I553" s="153">
        <v>500</v>
      </c>
      <c r="J553" s="154" t="s">
        <v>1838</v>
      </c>
      <c r="K553" s="155">
        <f>+I553*2</f>
        <v>1000</v>
      </c>
      <c r="L553" s="155">
        <f>+I553*3</f>
        <v>1500</v>
      </c>
      <c r="M553" s="154">
        <f t="shared" si="58"/>
        <v>3.7</v>
      </c>
      <c r="N553" s="154">
        <f t="shared" si="59"/>
        <v>0</v>
      </c>
      <c r="O553" s="153">
        <v>1850</v>
      </c>
      <c r="P553" s="98" t="str">
        <f t="shared" si="60"/>
        <v>over</v>
      </c>
      <c r="Q553" s="153">
        <v>1</v>
      </c>
      <c r="R553" s="153"/>
      <c r="S553" s="153"/>
      <c r="T553" s="67"/>
    </row>
    <row r="554" spans="1:20" ht="28.5" customHeight="1" x14ac:dyDescent="0.35">
      <c r="A554" s="147" t="s">
        <v>795</v>
      </c>
      <c r="B554" s="149" t="s">
        <v>810</v>
      </c>
      <c r="C554" s="150" t="s">
        <v>61</v>
      </c>
      <c r="D554" s="149" t="s">
        <v>1456</v>
      </c>
      <c r="E554" s="151" t="s">
        <v>1457</v>
      </c>
      <c r="F554" s="151" t="s">
        <v>1458</v>
      </c>
      <c r="G554" s="152" t="s">
        <v>1459</v>
      </c>
      <c r="H554" s="153">
        <v>3000</v>
      </c>
      <c r="I554" s="153">
        <v>500</v>
      </c>
      <c r="J554" s="154" t="s">
        <v>1838</v>
      </c>
      <c r="K554" s="155">
        <f>+I554*4</f>
        <v>2000</v>
      </c>
      <c r="L554" s="155">
        <f>+I554*5</f>
        <v>2500</v>
      </c>
      <c r="M554" s="154">
        <f t="shared" si="58"/>
        <v>2.1</v>
      </c>
      <c r="N554" s="154">
        <f t="shared" si="59"/>
        <v>0</v>
      </c>
      <c r="O554" s="153">
        <v>1027</v>
      </c>
      <c r="P554" s="98" t="str">
        <f t="shared" si="60"/>
        <v>kritis</v>
      </c>
      <c r="Q554" s="153">
        <v>1</v>
      </c>
      <c r="R554" s="153"/>
      <c r="S554" s="153"/>
      <c r="T554" s="67"/>
    </row>
    <row r="555" spans="1:20" ht="33" x14ac:dyDescent="0.35">
      <c r="A555" s="147" t="s">
        <v>795</v>
      </c>
      <c r="B555" s="149" t="s">
        <v>810</v>
      </c>
      <c r="C555" s="150" t="s">
        <v>61</v>
      </c>
      <c r="D555" s="149" t="s">
        <v>1460</v>
      </c>
      <c r="E555" s="151" t="s">
        <v>1461</v>
      </c>
      <c r="F555" s="151" t="s">
        <v>1462</v>
      </c>
      <c r="G555" s="152" t="s">
        <v>1463</v>
      </c>
      <c r="H555" s="153"/>
      <c r="I555" s="153"/>
      <c r="J555" s="154"/>
      <c r="K555" s="155"/>
      <c r="L555" s="155"/>
      <c r="M555" s="154" t="e">
        <f t="shared" si="58"/>
        <v>#DIV/0!</v>
      </c>
      <c r="N555" s="154" t="e">
        <f t="shared" si="59"/>
        <v>#DIV/0!</v>
      </c>
      <c r="O555" s="153">
        <v>6042</v>
      </c>
      <c r="P555" s="98" t="str">
        <f t="shared" si="60"/>
        <v>over</v>
      </c>
      <c r="Q555" s="153"/>
      <c r="R555" s="153"/>
      <c r="S555" s="153"/>
    </row>
    <row r="556" spans="1:20" ht="33" x14ac:dyDescent="0.35">
      <c r="A556" s="147" t="s">
        <v>795</v>
      </c>
      <c r="B556" s="149" t="s">
        <v>810</v>
      </c>
      <c r="C556" s="150" t="s">
        <v>61</v>
      </c>
      <c r="D556" s="149" t="s">
        <v>1464</v>
      </c>
      <c r="E556" s="151" t="s">
        <v>1465</v>
      </c>
      <c r="F556" s="151" t="s">
        <v>1466</v>
      </c>
      <c r="G556" s="152" t="s">
        <v>1467</v>
      </c>
      <c r="H556" s="153">
        <v>4500</v>
      </c>
      <c r="I556" s="153">
        <v>500</v>
      </c>
      <c r="J556" s="154" t="s">
        <v>1838</v>
      </c>
      <c r="K556" s="155">
        <f t="shared" ref="K556:K561" si="61">+I556*4</f>
        <v>2000</v>
      </c>
      <c r="L556" s="155">
        <f t="shared" ref="L556:L561" si="62">+I556*5</f>
        <v>2500</v>
      </c>
      <c r="M556" s="154">
        <f t="shared" si="58"/>
        <v>8.7999999999999989</v>
      </c>
      <c r="N556" s="154">
        <f t="shared" si="59"/>
        <v>1</v>
      </c>
      <c r="O556" s="153">
        <v>4380</v>
      </c>
      <c r="P556" s="98" t="str">
        <f t="shared" si="60"/>
        <v>over</v>
      </c>
      <c r="Q556" s="153">
        <v>1</v>
      </c>
      <c r="R556" s="153"/>
      <c r="S556" s="153"/>
    </row>
    <row r="557" spans="1:20" ht="33" x14ac:dyDescent="0.35">
      <c r="A557" s="147" t="s">
        <v>795</v>
      </c>
      <c r="B557" s="149" t="s">
        <v>810</v>
      </c>
      <c r="C557" s="150" t="s">
        <v>61</v>
      </c>
      <c r="D557" s="149" t="s">
        <v>1468</v>
      </c>
      <c r="E557" s="151" t="s">
        <v>1469</v>
      </c>
      <c r="F557" s="151" t="s">
        <v>1470</v>
      </c>
      <c r="G557" s="152" t="s">
        <v>1471</v>
      </c>
      <c r="H557" s="153">
        <v>4000</v>
      </c>
      <c r="I557" s="153">
        <v>400</v>
      </c>
      <c r="J557" s="154" t="s">
        <v>1838</v>
      </c>
      <c r="K557" s="155">
        <f t="shared" si="61"/>
        <v>1600</v>
      </c>
      <c r="L557" s="155">
        <f t="shared" si="62"/>
        <v>2000</v>
      </c>
      <c r="M557" s="154">
        <f t="shared" si="58"/>
        <v>8.9</v>
      </c>
      <c r="N557" s="154">
        <f t="shared" si="59"/>
        <v>1</v>
      </c>
      <c r="O557" s="153">
        <v>3559</v>
      </c>
      <c r="P557" s="98" t="str">
        <f t="shared" si="60"/>
        <v>over</v>
      </c>
      <c r="Q557" s="153">
        <v>1</v>
      </c>
      <c r="R557" s="153"/>
      <c r="S557" s="153"/>
    </row>
    <row r="558" spans="1:20" x14ac:dyDescent="0.35">
      <c r="A558" s="148" t="s">
        <v>795</v>
      </c>
      <c r="B558" s="165" t="s">
        <v>810</v>
      </c>
      <c r="C558" s="165" t="s">
        <v>61</v>
      </c>
      <c r="D558" s="166" t="s">
        <v>1472</v>
      </c>
      <c r="E558" s="166" t="s">
        <v>1473</v>
      </c>
      <c r="F558" s="167" t="s">
        <v>1474</v>
      </c>
      <c r="G558" s="166" t="s">
        <v>910</v>
      </c>
      <c r="H558" s="153">
        <v>4000</v>
      </c>
      <c r="I558" s="153">
        <v>400</v>
      </c>
      <c r="J558" s="154" t="s">
        <v>1838</v>
      </c>
      <c r="K558" s="155">
        <f t="shared" si="61"/>
        <v>1600</v>
      </c>
      <c r="L558" s="155">
        <f t="shared" si="62"/>
        <v>2000</v>
      </c>
      <c r="M558" s="154">
        <f t="shared" si="58"/>
        <v>8</v>
      </c>
      <c r="N558" s="154">
        <f t="shared" si="59"/>
        <v>1</v>
      </c>
      <c r="O558" s="153">
        <v>3200</v>
      </c>
      <c r="P558" s="98" t="str">
        <f t="shared" si="60"/>
        <v>over</v>
      </c>
      <c r="Q558" s="153">
        <v>1</v>
      </c>
      <c r="R558" s="153"/>
      <c r="S558" s="168"/>
    </row>
    <row r="559" spans="1:20" x14ac:dyDescent="0.35">
      <c r="A559" s="148" t="s">
        <v>795</v>
      </c>
      <c r="B559" s="165" t="s">
        <v>810</v>
      </c>
      <c r="C559" s="165" t="s">
        <v>61</v>
      </c>
      <c r="D559" s="166" t="s">
        <v>1475</v>
      </c>
      <c r="E559" s="166" t="s">
        <v>1476</v>
      </c>
      <c r="F559" s="167" t="s">
        <v>1477</v>
      </c>
      <c r="G559" s="166" t="s">
        <v>1165</v>
      </c>
      <c r="H559" s="153">
        <v>4000</v>
      </c>
      <c r="I559" s="153">
        <v>400</v>
      </c>
      <c r="J559" s="154" t="s">
        <v>1838</v>
      </c>
      <c r="K559" s="155">
        <f t="shared" si="61"/>
        <v>1600</v>
      </c>
      <c r="L559" s="155">
        <f t="shared" si="62"/>
        <v>2000</v>
      </c>
      <c r="M559" s="154">
        <f t="shared" si="58"/>
        <v>12.5</v>
      </c>
      <c r="N559" s="154">
        <f t="shared" si="59"/>
        <v>1</v>
      </c>
      <c r="O559" s="153">
        <v>4974</v>
      </c>
      <c r="P559" s="98" t="str">
        <f t="shared" si="60"/>
        <v>over</v>
      </c>
      <c r="Q559" s="153">
        <v>1</v>
      </c>
      <c r="R559" s="153"/>
      <c r="S559" s="168"/>
    </row>
    <row r="560" spans="1:20" x14ac:dyDescent="0.35">
      <c r="A560" s="148" t="s">
        <v>795</v>
      </c>
      <c r="B560" s="165" t="s">
        <v>810</v>
      </c>
      <c r="C560" s="165" t="s">
        <v>61</v>
      </c>
      <c r="D560" s="166" t="s">
        <v>1478</v>
      </c>
      <c r="E560" s="166" t="s">
        <v>1479</v>
      </c>
      <c r="F560" s="167" t="s">
        <v>1480</v>
      </c>
      <c r="G560" s="166" t="s">
        <v>1481</v>
      </c>
      <c r="H560" s="153">
        <v>800</v>
      </c>
      <c r="I560" s="153">
        <v>300</v>
      </c>
      <c r="J560" s="154" t="s">
        <v>1838</v>
      </c>
      <c r="K560" s="155">
        <f t="shared" si="61"/>
        <v>1200</v>
      </c>
      <c r="L560" s="155">
        <f t="shared" si="62"/>
        <v>1500</v>
      </c>
      <c r="M560" s="154">
        <f t="shared" si="58"/>
        <v>3.2</v>
      </c>
      <c r="N560" s="154">
        <f t="shared" si="59"/>
        <v>0</v>
      </c>
      <c r="O560" s="153">
        <v>950</v>
      </c>
      <c r="P560" s="98" t="str">
        <f t="shared" si="60"/>
        <v>kritis</v>
      </c>
      <c r="Q560" s="153">
        <v>1</v>
      </c>
      <c r="R560" s="153"/>
      <c r="S560" s="168"/>
    </row>
    <row r="561" spans="1:19" x14ac:dyDescent="0.35">
      <c r="A561" s="148" t="s">
        <v>795</v>
      </c>
      <c r="B561" s="165" t="s">
        <v>810</v>
      </c>
      <c r="C561" s="165" t="s">
        <v>61</v>
      </c>
      <c r="D561" s="166" t="s">
        <v>1482</v>
      </c>
      <c r="E561" s="166" t="s">
        <v>1483</v>
      </c>
      <c r="F561" s="167" t="s">
        <v>1484</v>
      </c>
      <c r="G561" s="166" t="s">
        <v>1485</v>
      </c>
      <c r="H561" s="153">
        <v>800</v>
      </c>
      <c r="I561" s="153">
        <v>200</v>
      </c>
      <c r="J561" s="154" t="s">
        <v>1838</v>
      </c>
      <c r="K561" s="155">
        <f t="shared" si="61"/>
        <v>800</v>
      </c>
      <c r="L561" s="155">
        <f t="shared" si="62"/>
        <v>1000</v>
      </c>
      <c r="M561" s="154">
        <f t="shared" si="58"/>
        <v>1.5</v>
      </c>
      <c r="N561" s="154">
        <f t="shared" si="59"/>
        <v>0</v>
      </c>
      <c r="O561" s="153">
        <v>300</v>
      </c>
      <c r="P561" s="98" t="str">
        <f t="shared" si="60"/>
        <v>kritis</v>
      </c>
      <c r="Q561" s="153">
        <v>1</v>
      </c>
      <c r="R561" s="153"/>
      <c r="S561" s="168"/>
    </row>
    <row r="562" spans="1:19" x14ac:dyDescent="0.35">
      <c r="A562" s="148" t="s">
        <v>795</v>
      </c>
      <c r="B562" s="165" t="s">
        <v>810</v>
      </c>
      <c r="C562" s="165" t="s">
        <v>116</v>
      </c>
      <c r="D562" s="166" t="s">
        <v>1486</v>
      </c>
      <c r="E562" s="166" t="s">
        <v>1487</v>
      </c>
      <c r="F562" s="167" t="s">
        <v>1488</v>
      </c>
      <c r="G562" s="166" t="s">
        <v>1489</v>
      </c>
      <c r="H562" s="153">
        <v>1000</v>
      </c>
      <c r="I562" s="153">
        <v>1000</v>
      </c>
      <c r="J562" s="154" t="s">
        <v>1838</v>
      </c>
      <c r="K562" s="155">
        <f>+I562*2</f>
        <v>2000</v>
      </c>
      <c r="L562" s="155">
        <f>+I562*3</f>
        <v>3000</v>
      </c>
      <c r="M562" s="154">
        <f t="shared" si="58"/>
        <v>2</v>
      </c>
      <c r="N562" s="154">
        <f t="shared" si="59"/>
        <v>0</v>
      </c>
      <c r="O562" s="153">
        <v>2000</v>
      </c>
      <c r="P562" s="98" t="str">
        <f t="shared" si="60"/>
        <v>aman</v>
      </c>
      <c r="Q562" s="153">
        <v>1</v>
      </c>
      <c r="R562" s="153"/>
      <c r="S562" s="168"/>
    </row>
    <row r="563" spans="1:19" x14ac:dyDescent="0.35">
      <c r="A563" s="148" t="s">
        <v>795</v>
      </c>
      <c r="B563" s="165" t="s">
        <v>810</v>
      </c>
      <c r="C563" s="165" t="s">
        <v>116</v>
      </c>
      <c r="D563" s="166" t="s">
        <v>1490</v>
      </c>
      <c r="E563" s="166" t="s">
        <v>1491</v>
      </c>
      <c r="F563" s="167" t="s">
        <v>1492</v>
      </c>
      <c r="G563" s="166" t="s">
        <v>1493</v>
      </c>
      <c r="H563" s="153"/>
      <c r="I563" s="168"/>
      <c r="J563" s="168"/>
      <c r="K563" s="168"/>
      <c r="L563" s="168"/>
      <c r="M563" s="154" t="e">
        <f t="shared" si="58"/>
        <v>#DIV/0!</v>
      </c>
      <c r="N563" s="154" t="e">
        <f t="shared" si="59"/>
        <v>#DIV/0!</v>
      </c>
      <c r="O563" s="153">
        <v>1200</v>
      </c>
      <c r="P563" s="98" t="str">
        <f t="shared" si="60"/>
        <v>over</v>
      </c>
      <c r="Q563" s="168"/>
      <c r="R563" s="168"/>
      <c r="S563" s="168"/>
    </row>
    <row r="564" spans="1:19" x14ac:dyDescent="0.35">
      <c r="A564" s="148" t="s">
        <v>795</v>
      </c>
      <c r="B564" s="165" t="s">
        <v>810</v>
      </c>
      <c r="C564" s="165" t="s">
        <v>116</v>
      </c>
      <c r="D564" s="166" t="s">
        <v>1494</v>
      </c>
      <c r="E564" s="166" t="s">
        <v>1495</v>
      </c>
      <c r="F564" s="167" t="s">
        <v>1496</v>
      </c>
      <c r="G564" s="166" t="s">
        <v>1497</v>
      </c>
      <c r="H564" s="153"/>
      <c r="I564" s="168"/>
      <c r="J564" s="168"/>
      <c r="K564" s="168"/>
      <c r="L564" s="168"/>
      <c r="M564" s="154" t="e">
        <f t="shared" si="58"/>
        <v>#DIV/0!</v>
      </c>
      <c r="N564" s="154" t="e">
        <f t="shared" si="59"/>
        <v>#DIV/0!</v>
      </c>
      <c r="O564" s="153">
        <v>750</v>
      </c>
      <c r="P564" s="98" t="str">
        <f t="shared" si="60"/>
        <v>over</v>
      </c>
      <c r="Q564" s="168"/>
      <c r="R564" s="168"/>
      <c r="S564" s="168"/>
    </row>
    <row r="565" spans="1:19" x14ac:dyDescent="0.35">
      <c r="A565" s="148" t="s">
        <v>795</v>
      </c>
      <c r="B565" s="165" t="s">
        <v>810</v>
      </c>
      <c r="C565" s="165" t="s">
        <v>116</v>
      </c>
      <c r="D565" s="166" t="s">
        <v>1498</v>
      </c>
      <c r="E565" s="166" t="s">
        <v>1499</v>
      </c>
      <c r="F565" s="167" t="s">
        <v>1500</v>
      </c>
      <c r="G565" s="166" t="s">
        <v>1501</v>
      </c>
      <c r="H565" s="153">
        <v>2000</v>
      </c>
      <c r="I565" s="153">
        <v>500</v>
      </c>
      <c r="J565" s="154" t="s">
        <v>1838</v>
      </c>
      <c r="K565" s="155">
        <f>+I565*2</f>
        <v>1000</v>
      </c>
      <c r="L565" s="155">
        <f>+I565*3</f>
        <v>1500</v>
      </c>
      <c r="M565" s="154">
        <f t="shared" si="58"/>
        <v>0</v>
      </c>
      <c r="N565" s="154">
        <f t="shared" si="59"/>
        <v>0</v>
      </c>
      <c r="O565" s="153">
        <v>0</v>
      </c>
      <c r="P565" s="98" t="str">
        <f t="shared" si="60"/>
        <v>kritis</v>
      </c>
      <c r="Q565" s="153">
        <v>1</v>
      </c>
      <c r="R565" s="153"/>
      <c r="S565" s="168"/>
    </row>
    <row r="566" spans="1:19" x14ac:dyDescent="0.35">
      <c r="A566" s="148" t="s">
        <v>795</v>
      </c>
      <c r="B566" s="165" t="s">
        <v>810</v>
      </c>
      <c r="C566" s="165" t="s">
        <v>116</v>
      </c>
      <c r="D566" s="166" t="s">
        <v>1502</v>
      </c>
      <c r="E566" s="166" t="s">
        <v>1503</v>
      </c>
      <c r="F566" s="167" t="s">
        <v>1504</v>
      </c>
      <c r="G566" s="166" t="s">
        <v>1505</v>
      </c>
      <c r="H566" s="153">
        <v>2000</v>
      </c>
      <c r="I566" s="153">
        <v>500</v>
      </c>
      <c r="J566" s="154" t="s">
        <v>1838</v>
      </c>
      <c r="K566" s="155">
        <f>+I566*2</f>
        <v>1000</v>
      </c>
      <c r="L566" s="155">
        <f>+I566*3</f>
        <v>1500</v>
      </c>
      <c r="M566" s="154">
        <f t="shared" si="58"/>
        <v>1.5</v>
      </c>
      <c r="N566" s="154">
        <f t="shared" si="59"/>
        <v>0</v>
      </c>
      <c r="O566" s="153">
        <v>740</v>
      </c>
      <c r="P566" s="98" t="str">
        <f t="shared" si="60"/>
        <v>kritis</v>
      </c>
      <c r="Q566" s="153">
        <v>1</v>
      </c>
      <c r="R566" s="153"/>
      <c r="S566" s="168"/>
    </row>
    <row r="567" spans="1:19" x14ac:dyDescent="0.35">
      <c r="A567" s="148" t="s">
        <v>795</v>
      </c>
      <c r="B567" s="165" t="s">
        <v>810</v>
      </c>
      <c r="C567" s="165" t="s">
        <v>116</v>
      </c>
      <c r="D567" s="166" t="s">
        <v>1506</v>
      </c>
      <c r="E567" s="166" t="s">
        <v>1507</v>
      </c>
      <c r="F567" s="167" t="s">
        <v>1508</v>
      </c>
      <c r="G567" s="166" t="s">
        <v>1509</v>
      </c>
      <c r="H567" s="153">
        <v>2000</v>
      </c>
      <c r="I567" s="153">
        <v>500</v>
      </c>
      <c r="J567" s="154" t="s">
        <v>1838</v>
      </c>
      <c r="K567" s="155">
        <f>+I567*2</f>
        <v>1000</v>
      </c>
      <c r="L567" s="155">
        <f>+I567*3</f>
        <v>1500</v>
      </c>
      <c r="M567" s="154">
        <f t="shared" si="58"/>
        <v>7</v>
      </c>
      <c r="N567" s="154">
        <f t="shared" si="59"/>
        <v>1</v>
      </c>
      <c r="O567" s="153">
        <v>3500</v>
      </c>
      <c r="P567" s="98" t="str">
        <f t="shared" si="60"/>
        <v>over</v>
      </c>
      <c r="Q567" s="153">
        <v>1</v>
      </c>
      <c r="R567" s="153"/>
      <c r="S567" s="168"/>
    </row>
    <row r="568" spans="1:19" x14ac:dyDescent="0.35">
      <c r="A568" s="148" t="s">
        <v>795</v>
      </c>
      <c r="B568" s="165" t="s">
        <v>810</v>
      </c>
      <c r="C568" s="165" t="s">
        <v>116</v>
      </c>
      <c r="D568" s="166" t="s">
        <v>1510</v>
      </c>
      <c r="E568" s="166" t="s">
        <v>1511</v>
      </c>
      <c r="F568" s="167" t="s">
        <v>1512</v>
      </c>
      <c r="G568" s="166" t="s">
        <v>1513</v>
      </c>
      <c r="H568" s="153">
        <v>6500</v>
      </c>
      <c r="I568" s="153">
        <v>600</v>
      </c>
      <c r="J568" s="154" t="s">
        <v>1838</v>
      </c>
      <c r="K568" s="155">
        <f>+I568*2</f>
        <v>1200</v>
      </c>
      <c r="L568" s="155">
        <f>+I568*3</f>
        <v>1800</v>
      </c>
      <c r="M568" s="154">
        <f t="shared" si="58"/>
        <v>0.5</v>
      </c>
      <c r="N568" s="154">
        <f t="shared" si="59"/>
        <v>0</v>
      </c>
      <c r="O568" s="153">
        <v>300</v>
      </c>
      <c r="P568" s="98" t="str">
        <f t="shared" si="60"/>
        <v>kritis</v>
      </c>
      <c r="Q568" s="153">
        <v>1</v>
      </c>
      <c r="R568" s="153"/>
      <c r="S568" s="168"/>
    </row>
    <row r="569" spans="1:19" x14ac:dyDescent="0.35">
      <c r="A569" s="148" t="s">
        <v>795</v>
      </c>
      <c r="B569" s="165" t="s">
        <v>810</v>
      </c>
      <c r="C569" s="165" t="s">
        <v>61</v>
      </c>
      <c r="D569" s="166" t="s">
        <v>1514</v>
      </c>
      <c r="E569" s="166" t="s">
        <v>1515</v>
      </c>
      <c r="F569" s="167" t="s">
        <v>1516</v>
      </c>
      <c r="G569" s="166" t="s">
        <v>1517</v>
      </c>
      <c r="H569" s="153">
        <v>7000</v>
      </c>
      <c r="I569" s="153">
        <v>500</v>
      </c>
      <c r="J569" s="154" t="s">
        <v>1838</v>
      </c>
      <c r="K569" s="155">
        <f>+I569*4</f>
        <v>2000</v>
      </c>
      <c r="L569" s="155">
        <f>+I569*5</f>
        <v>2500</v>
      </c>
      <c r="M569" s="154">
        <f t="shared" si="58"/>
        <v>3.8</v>
      </c>
      <c r="N569" s="154">
        <f t="shared" si="59"/>
        <v>0</v>
      </c>
      <c r="O569" s="153">
        <v>1900</v>
      </c>
      <c r="P569" s="98" t="str">
        <f t="shared" si="60"/>
        <v>kritis</v>
      </c>
      <c r="Q569" s="153">
        <v>1</v>
      </c>
      <c r="R569" s="153"/>
      <c r="S569" s="168"/>
    </row>
    <row r="570" spans="1:19" x14ac:dyDescent="0.35">
      <c r="A570" s="148" t="s">
        <v>795</v>
      </c>
      <c r="B570" s="165" t="s">
        <v>810</v>
      </c>
      <c r="C570" s="165" t="s">
        <v>61</v>
      </c>
      <c r="D570" s="166" t="s">
        <v>1518</v>
      </c>
      <c r="E570" s="166" t="s">
        <v>1519</v>
      </c>
      <c r="F570" s="167" t="s">
        <v>1520</v>
      </c>
      <c r="G570" s="166" t="s">
        <v>1521</v>
      </c>
      <c r="H570" s="153">
        <v>5600</v>
      </c>
      <c r="I570" s="153">
        <v>600</v>
      </c>
      <c r="J570" s="154" t="s">
        <v>1838</v>
      </c>
      <c r="K570" s="155">
        <f>+I570*4</f>
        <v>2400</v>
      </c>
      <c r="L570" s="155">
        <f>+I570*5</f>
        <v>3000</v>
      </c>
      <c r="M570" s="154">
        <f t="shared" si="58"/>
        <v>10.199999999999999</v>
      </c>
      <c r="N570" s="154">
        <f t="shared" si="59"/>
        <v>1</v>
      </c>
      <c r="O570" s="153">
        <v>6100</v>
      </c>
      <c r="P570" s="98" t="str">
        <f t="shared" si="60"/>
        <v>over</v>
      </c>
      <c r="Q570" s="153">
        <v>1</v>
      </c>
      <c r="R570" s="153"/>
      <c r="S570" s="168"/>
    </row>
    <row r="571" spans="1:19" x14ac:dyDescent="0.35">
      <c r="A571" s="148" t="s">
        <v>795</v>
      </c>
      <c r="B571" s="165" t="s">
        <v>810</v>
      </c>
      <c r="C571" s="165" t="s">
        <v>61</v>
      </c>
      <c r="D571" s="166" t="s">
        <v>1522</v>
      </c>
      <c r="E571" s="166" t="s">
        <v>1523</v>
      </c>
      <c r="F571" s="167" t="s">
        <v>1524</v>
      </c>
      <c r="G571" s="166" t="s">
        <v>2656</v>
      </c>
      <c r="H571" s="153"/>
      <c r="I571" s="168"/>
      <c r="J571" s="168"/>
      <c r="K571" s="168"/>
      <c r="L571" s="168"/>
      <c r="M571" s="154" t="e">
        <f t="shared" si="58"/>
        <v>#DIV/0!</v>
      </c>
      <c r="N571" s="154" t="e">
        <f t="shared" si="59"/>
        <v>#DIV/0!</v>
      </c>
      <c r="O571" s="153">
        <v>0</v>
      </c>
      <c r="P571" s="98" t="str">
        <f t="shared" si="60"/>
        <v>over</v>
      </c>
      <c r="Q571" s="168"/>
      <c r="R571" s="168"/>
      <c r="S571" s="168"/>
    </row>
    <row r="572" spans="1:19" x14ac:dyDescent="0.35">
      <c r="A572" s="148" t="s">
        <v>795</v>
      </c>
      <c r="B572" s="165" t="s">
        <v>810</v>
      </c>
      <c r="C572" s="165" t="s">
        <v>116</v>
      </c>
      <c r="D572" s="166" t="s">
        <v>1525</v>
      </c>
      <c r="E572" s="166" t="s">
        <v>1526</v>
      </c>
      <c r="F572" s="167" t="s">
        <v>1527</v>
      </c>
      <c r="G572" s="166" t="s">
        <v>1528</v>
      </c>
      <c r="H572" s="153">
        <v>2700</v>
      </c>
      <c r="I572" s="153">
        <v>500</v>
      </c>
      <c r="J572" s="154" t="s">
        <v>1838</v>
      </c>
      <c r="K572" s="155">
        <f>+I572*2</f>
        <v>1000</v>
      </c>
      <c r="L572" s="155">
        <f>+I572*3</f>
        <v>1500</v>
      </c>
      <c r="M572" s="154">
        <f t="shared" si="58"/>
        <v>6</v>
      </c>
      <c r="N572" s="154">
        <f t="shared" si="59"/>
        <v>1</v>
      </c>
      <c r="O572" s="153">
        <v>3000</v>
      </c>
      <c r="P572" s="98" t="str">
        <f t="shared" si="60"/>
        <v>over</v>
      </c>
      <c r="Q572" s="153">
        <v>1</v>
      </c>
      <c r="R572" s="153"/>
      <c r="S572" s="168"/>
    </row>
    <row r="573" spans="1:19" x14ac:dyDescent="0.35">
      <c r="A573" s="148" t="s">
        <v>795</v>
      </c>
      <c r="B573" s="165" t="s">
        <v>810</v>
      </c>
      <c r="C573" s="165" t="s">
        <v>61</v>
      </c>
      <c r="D573" s="166" t="s">
        <v>1529</v>
      </c>
      <c r="E573" s="166" t="s">
        <v>1530</v>
      </c>
      <c r="F573" s="167" t="s">
        <v>1531</v>
      </c>
      <c r="G573" s="166" t="s">
        <v>1532</v>
      </c>
      <c r="H573" s="153">
        <v>2700</v>
      </c>
      <c r="I573" s="153">
        <v>500</v>
      </c>
      <c r="J573" s="154" t="s">
        <v>1838</v>
      </c>
      <c r="K573" s="155">
        <f>+I573*4</f>
        <v>2000</v>
      </c>
      <c r="L573" s="155">
        <f>+I573*5</f>
        <v>2500</v>
      </c>
      <c r="M573" s="154">
        <f t="shared" si="58"/>
        <v>3.3000000000000003</v>
      </c>
      <c r="N573" s="154">
        <f t="shared" si="59"/>
        <v>0</v>
      </c>
      <c r="O573" s="153">
        <v>1601</v>
      </c>
      <c r="P573" s="98" t="str">
        <f t="shared" si="60"/>
        <v>kritis</v>
      </c>
      <c r="Q573" s="153">
        <v>1</v>
      </c>
      <c r="R573" s="153"/>
      <c r="S573" s="168"/>
    </row>
    <row r="574" spans="1:19" x14ac:dyDescent="0.35">
      <c r="A574" s="148" t="s">
        <v>795</v>
      </c>
      <c r="B574" s="165" t="s">
        <v>810</v>
      </c>
      <c r="C574" s="165" t="s">
        <v>116</v>
      </c>
      <c r="D574" s="166" t="s">
        <v>1533</v>
      </c>
      <c r="E574" s="166" t="s">
        <v>1534</v>
      </c>
      <c r="F574" s="167" t="s">
        <v>1535</v>
      </c>
      <c r="G574" s="166" t="s">
        <v>1536</v>
      </c>
      <c r="H574" s="153">
        <v>2700</v>
      </c>
      <c r="I574" s="153">
        <v>700</v>
      </c>
      <c r="J574" s="154" t="s">
        <v>1838</v>
      </c>
      <c r="K574" s="155">
        <f>+I574*2</f>
        <v>1400</v>
      </c>
      <c r="L574" s="155">
        <f>+I574*3</f>
        <v>2100</v>
      </c>
      <c r="M574" s="154">
        <f t="shared" si="58"/>
        <v>1.9000000000000001</v>
      </c>
      <c r="N574" s="154">
        <f t="shared" si="59"/>
        <v>0</v>
      </c>
      <c r="O574" s="153">
        <v>1300</v>
      </c>
      <c r="P574" s="98" t="str">
        <f t="shared" si="60"/>
        <v>kritis</v>
      </c>
      <c r="Q574" s="153">
        <v>1</v>
      </c>
      <c r="R574" s="153"/>
      <c r="S574" s="168"/>
    </row>
    <row r="575" spans="1:19" x14ac:dyDescent="0.35">
      <c r="A575" s="148" t="s">
        <v>795</v>
      </c>
      <c r="B575" s="165" t="s">
        <v>810</v>
      </c>
      <c r="C575" s="165" t="s">
        <v>61</v>
      </c>
      <c r="D575" s="166" t="s">
        <v>1537</v>
      </c>
      <c r="E575" s="166" t="s">
        <v>1538</v>
      </c>
      <c r="F575" s="167" t="s">
        <v>1539</v>
      </c>
      <c r="G575" s="166" t="s">
        <v>2657</v>
      </c>
      <c r="H575" s="153">
        <v>3000</v>
      </c>
      <c r="I575" s="153">
        <v>500</v>
      </c>
      <c r="J575" s="154" t="s">
        <v>1838</v>
      </c>
      <c r="K575" s="155">
        <f>+I575*4</f>
        <v>2000</v>
      </c>
      <c r="L575" s="155">
        <f>+I575*5</f>
        <v>2500</v>
      </c>
      <c r="M575" s="154">
        <f t="shared" si="58"/>
        <v>2.1</v>
      </c>
      <c r="N575" s="154">
        <f t="shared" si="59"/>
        <v>0</v>
      </c>
      <c r="O575" s="153">
        <v>1016</v>
      </c>
      <c r="P575" s="98" t="str">
        <f t="shared" si="60"/>
        <v>kritis</v>
      </c>
      <c r="Q575" s="153">
        <v>1</v>
      </c>
      <c r="R575" s="153"/>
      <c r="S575" s="168"/>
    </row>
    <row r="576" spans="1:19" x14ac:dyDescent="0.35">
      <c r="A576" s="148" t="s">
        <v>795</v>
      </c>
      <c r="B576" s="165" t="s">
        <v>810</v>
      </c>
      <c r="C576" s="165" t="s">
        <v>61</v>
      </c>
      <c r="D576" s="166" t="s">
        <v>2350</v>
      </c>
      <c r="E576" s="166" t="s">
        <v>2351</v>
      </c>
      <c r="F576" s="167" t="s">
        <v>2352</v>
      </c>
      <c r="G576" s="166" t="s">
        <v>2353</v>
      </c>
      <c r="H576" s="153">
        <v>200</v>
      </c>
      <c r="I576" s="153">
        <v>200</v>
      </c>
      <c r="J576" s="154" t="s">
        <v>1838</v>
      </c>
      <c r="K576" s="155">
        <f>+I576*4</f>
        <v>800</v>
      </c>
      <c r="L576" s="155">
        <f>+I576*5</f>
        <v>1000</v>
      </c>
      <c r="M576" s="154">
        <f t="shared" si="58"/>
        <v>6</v>
      </c>
      <c r="N576" s="154">
        <f t="shared" si="59"/>
        <v>1</v>
      </c>
      <c r="O576" s="153">
        <v>1185</v>
      </c>
      <c r="P576" s="98" t="str">
        <f t="shared" si="60"/>
        <v>over</v>
      </c>
      <c r="Q576" s="153">
        <v>1</v>
      </c>
      <c r="R576" s="153"/>
      <c r="S576" s="168"/>
    </row>
    <row r="577" spans="1:19" x14ac:dyDescent="0.35">
      <c r="A577" s="148" t="s">
        <v>795</v>
      </c>
      <c r="B577" s="165" t="s">
        <v>810</v>
      </c>
      <c r="C577" s="165" t="s">
        <v>116</v>
      </c>
      <c r="D577" s="166" t="s">
        <v>1543</v>
      </c>
      <c r="E577" s="166" t="s">
        <v>1544</v>
      </c>
      <c r="F577" s="167" t="s">
        <v>1545</v>
      </c>
      <c r="G577" s="166" t="s">
        <v>2697</v>
      </c>
      <c r="H577" s="153">
        <v>3500</v>
      </c>
      <c r="I577" s="153">
        <v>400</v>
      </c>
      <c r="J577" s="154" t="s">
        <v>1838</v>
      </c>
      <c r="K577" s="155">
        <f>+I577*2</f>
        <v>800</v>
      </c>
      <c r="L577" s="155">
        <f>+I577*3</f>
        <v>1200</v>
      </c>
      <c r="M577" s="154">
        <f t="shared" si="58"/>
        <v>7.6</v>
      </c>
      <c r="N577" s="154">
        <f t="shared" si="59"/>
        <v>1</v>
      </c>
      <c r="O577" s="153">
        <v>3013</v>
      </c>
      <c r="P577" s="98" t="str">
        <f t="shared" si="60"/>
        <v>over</v>
      </c>
      <c r="Q577" s="153">
        <v>1</v>
      </c>
      <c r="R577" s="153"/>
      <c r="S577" s="168"/>
    </row>
    <row r="578" spans="1:19" x14ac:dyDescent="0.35">
      <c r="A578" s="148" t="s">
        <v>795</v>
      </c>
      <c r="B578" s="165" t="s">
        <v>810</v>
      </c>
      <c r="C578" s="165" t="s">
        <v>116</v>
      </c>
      <c r="D578" s="166" t="s">
        <v>1546</v>
      </c>
      <c r="E578" s="166" t="s">
        <v>1547</v>
      </c>
      <c r="F578" s="167" t="s">
        <v>1548</v>
      </c>
      <c r="G578" s="166" t="s">
        <v>1549</v>
      </c>
      <c r="H578" s="153">
        <v>1400</v>
      </c>
      <c r="I578" s="153">
        <v>200</v>
      </c>
      <c r="J578" s="154" t="s">
        <v>1838</v>
      </c>
      <c r="K578" s="155">
        <f>+I578*2</f>
        <v>400</v>
      </c>
      <c r="L578" s="155">
        <f>+I578*3</f>
        <v>600</v>
      </c>
      <c r="M578" s="154">
        <f t="shared" si="58"/>
        <v>4</v>
      </c>
      <c r="N578" s="154">
        <f t="shared" si="59"/>
        <v>0</v>
      </c>
      <c r="O578" s="153">
        <v>800</v>
      </c>
      <c r="P578" s="98" t="str">
        <f t="shared" si="60"/>
        <v>over</v>
      </c>
      <c r="Q578" s="153">
        <v>1</v>
      </c>
      <c r="R578" s="153"/>
      <c r="S578" s="168"/>
    </row>
    <row r="579" spans="1:19" x14ac:dyDescent="0.35">
      <c r="A579" s="148" t="s">
        <v>795</v>
      </c>
      <c r="B579" s="165" t="s">
        <v>810</v>
      </c>
      <c r="C579" s="165" t="s">
        <v>61</v>
      </c>
      <c r="D579" s="166" t="s">
        <v>1550</v>
      </c>
      <c r="E579" s="166" t="s">
        <v>1551</v>
      </c>
      <c r="F579" s="167" t="s">
        <v>1552</v>
      </c>
      <c r="G579" s="166" t="s">
        <v>1553</v>
      </c>
      <c r="H579" s="153">
        <v>1400</v>
      </c>
      <c r="I579" s="153">
        <v>500</v>
      </c>
      <c r="J579" s="154" t="s">
        <v>1838</v>
      </c>
      <c r="K579" s="155">
        <f>+I579*4</f>
        <v>2000</v>
      </c>
      <c r="L579" s="155">
        <f>+I579*5</f>
        <v>2500</v>
      </c>
      <c r="M579" s="154">
        <f t="shared" si="58"/>
        <v>2</v>
      </c>
      <c r="N579" s="154">
        <f t="shared" si="59"/>
        <v>0</v>
      </c>
      <c r="O579" s="153">
        <v>982</v>
      </c>
      <c r="P579" s="98" t="str">
        <f t="shared" si="60"/>
        <v>kritis</v>
      </c>
      <c r="Q579" s="153">
        <v>1</v>
      </c>
      <c r="R579" s="153"/>
      <c r="S579" s="168"/>
    </row>
    <row r="580" spans="1:19" x14ac:dyDescent="0.35">
      <c r="A580" s="148" t="s">
        <v>795</v>
      </c>
      <c r="B580" s="165" t="s">
        <v>810</v>
      </c>
      <c r="C580" s="165" t="s">
        <v>61</v>
      </c>
      <c r="D580" s="166" t="s">
        <v>1554</v>
      </c>
      <c r="E580" s="166" t="s">
        <v>1555</v>
      </c>
      <c r="F580" s="167" t="s">
        <v>1556</v>
      </c>
      <c r="G580" s="166" t="s">
        <v>1557</v>
      </c>
      <c r="H580" s="153">
        <v>1500</v>
      </c>
      <c r="I580" s="153">
        <v>500</v>
      </c>
      <c r="J580" s="154" t="s">
        <v>1838</v>
      </c>
      <c r="K580" s="155">
        <f>+I580*4</f>
        <v>2000</v>
      </c>
      <c r="L580" s="155">
        <f>+I580*5</f>
        <v>2500</v>
      </c>
      <c r="M580" s="154">
        <f t="shared" si="58"/>
        <v>5</v>
      </c>
      <c r="N580" s="154">
        <f t="shared" si="59"/>
        <v>1</v>
      </c>
      <c r="O580" s="153">
        <v>2500</v>
      </c>
      <c r="P580" s="98" t="str">
        <f t="shared" si="60"/>
        <v>over</v>
      </c>
      <c r="Q580" s="153">
        <v>1</v>
      </c>
      <c r="R580" s="153"/>
      <c r="S580" s="168"/>
    </row>
    <row r="581" spans="1:19" x14ac:dyDescent="0.35">
      <c r="A581" s="148" t="s">
        <v>795</v>
      </c>
      <c r="B581" s="165" t="s">
        <v>810</v>
      </c>
      <c r="C581" s="165" t="s">
        <v>116</v>
      </c>
      <c r="D581" s="166" t="s">
        <v>1558</v>
      </c>
      <c r="E581" s="166" t="s">
        <v>1559</v>
      </c>
      <c r="F581" s="167" t="s">
        <v>1560</v>
      </c>
      <c r="G581" s="166" t="s">
        <v>1561</v>
      </c>
      <c r="H581" s="153">
        <v>2800</v>
      </c>
      <c r="I581" s="153">
        <v>300</v>
      </c>
      <c r="J581" s="154" t="s">
        <v>1838</v>
      </c>
      <c r="K581" s="155">
        <f>+I581*2</f>
        <v>600</v>
      </c>
      <c r="L581" s="155">
        <f>+I581*3</f>
        <v>900</v>
      </c>
      <c r="M581" s="154">
        <f t="shared" si="58"/>
        <v>5.1999999999999993</v>
      </c>
      <c r="N581" s="154">
        <f t="shared" si="59"/>
        <v>1</v>
      </c>
      <c r="O581" s="153">
        <v>1550</v>
      </c>
      <c r="P581" s="98" t="str">
        <f t="shared" si="60"/>
        <v>over</v>
      </c>
      <c r="Q581" s="153">
        <v>1</v>
      </c>
      <c r="R581" s="153"/>
      <c r="S581" s="168"/>
    </row>
    <row r="582" spans="1:19" x14ac:dyDescent="0.35">
      <c r="A582" s="148" t="s">
        <v>795</v>
      </c>
      <c r="B582" s="165" t="s">
        <v>810</v>
      </c>
      <c r="C582" s="165" t="s">
        <v>116</v>
      </c>
      <c r="D582" s="166" t="s">
        <v>2354</v>
      </c>
      <c r="E582" s="166" t="s">
        <v>2698</v>
      </c>
      <c r="F582" s="167" t="s">
        <v>2355</v>
      </c>
      <c r="G582" s="166" t="s">
        <v>2699</v>
      </c>
      <c r="H582" s="153">
        <v>4000</v>
      </c>
      <c r="I582" s="153">
        <v>500</v>
      </c>
      <c r="J582" s="154" t="s">
        <v>1838</v>
      </c>
      <c r="K582" s="155">
        <f>+I582*2</f>
        <v>1000</v>
      </c>
      <c r="L582" s="155">
        <f>+I582*3</f>
        <v>1500</v>
      </c>
      <c r="M582" s="154">
        <f t="shared" si="58"/>
        <v>5.5</v>
      </c>
      <c r="N582" s="154">
        <f t="shared" si="59"/>
        <v>1</v>
      </c>
      <c r="O582" s="153">
        <v>2750</v>
      </c>
      <c r="P582" s="98" t="str">
        <f t="shared" si="60"/>
        <v>over</v>
      </c>
      <c r="Q582" s="153">
        <v>1</v>
      </c>
      <c r="R582" s="153"/>
      <c r="S582" s="168"/>
    </row>
    <row r="583" spans="1:19" x14ac:dyDescent="0.35">
      <c r="A583" s="148" t="s">
        <v>795</v>
      </c>
      <c r="B583" s="165" t="s">
        <v>810</v>
      </c>
      <c r="C583" s="165" t="s">
        <v>61</v>
      </c>
      <c r="D583" s="166" t="s">
        <v>2356</v>
      </c>
      <c r="E583" s="166">
        <v>0</v>
      </c>
      <c r="F583" s="167" t="s">
        <v>2357</v>
      </c>
      <c r="G583" s="166" t="s">
        <v>2358</v>
      </c>
      <c r="H583" s="153">
        <v>2800</v>
      </c>
      <c r="I583" s="153">
        <v>800</v>
      </c>
      <c r="J583" s="154" t="s">
        <v>1838</v>
      </c>
      <c r="K583" s="155">
        <f>+I583*4</f>
        <v>3200</v>
      </c>
      <c r="L583" s="155">
        <f>+I583*5</f>
        <v>4000</v>
      </c>
      <c r="M583" s="154">
        <f t="shared" si="58"/>
        <v>3</v>
      </c>
      <c r="N583" s="154">
        <f t="shared" si="59"/>
        <v>0</v>
      </c>
      <c r="O583" s="153">
        <v>2400</v>
      </c>
      <c r="P583" s="98" t="str">
        <f t="shared" si="60"/>
        <v>kritis</v>
      </c>
      <c r="Q583" s="153">
        <v>1</v>
      </c>
      <c r="R583" s="153"/>
      <c r="S583" s="168"/>
    </row>
    <row r="584" spans="1:19" x14ac:dyDescent="0.35">
      <c r="A584" s="148" t="s">
        <v>795</v>
      </c>
      <c r="B584" s="165" t="s">
        <v>810</v>
      </c>
      <c r="C584" s="165" t="s">
        <v>61</v>
      </c>
      <c r="D584" s="166" t="s">
        <v>1570</v>
      </c>
      <c r="E584" s="166">
        <v>0</v>
      </c>
      <c r="F584" s="167" t="s">
        <v>1571</v>
      </c>
      <c r="G584" s="166" t="s">
        <v>1572</v>
      </c>
      <c r="H584" s="153">
        <v>6500</v>
      </c>
      <c r="I584" s="153">
        <v>600</v>
      </c>
      <c r="J584" s="154" t="s">
        <v>1838</v>
      </c>
      <c r="K584" s="155">
        <f>+I584*4</f>
        <v>2400</v>
      </c>
      <c r="L584" s="155">
        <f>+I584*5</f>
        <v>3000</v>
      </c>
      <c r="M584" s="154">
        <f t="shared" si="58"/>
        <v>4.3999999999999995</v>
      </c>
      <c r="N584" s="154">
        <f t="shared" si="59"/>
        <v>0</v>
      </c>
      <c r="O584" s="153">
        <v>2630</v>
      </c>
      <c r="P584" s="98" t="str">
        <f t="shared" si="60"/>
        <v>aman</v>
      </c>
      <c r="Q584" s="153">
        <v>1</v>
      </c>
      <c r="R584" s="153"/>
      <c r="S584" s="168"/>
    </row>
    <row r="585" spans="1:19" x14ac:dyDescent="0.35">
      <c r="A585" s="148" t="s">
        <v>795</v>
      </c>
      <c r="B585" s="165" t="s">
        <v>810</v>
      </c>
      <c r="C585" s="165" t="s">
        <v>61</v>
      </c>
      <c r="D585" s="166" t="s">
        <v>1573</v>
      </c>
      <c r="E585" s="166">
        <v>0</v>
      </c>
      <c r="F585" s="167" t="s">
        <v>1574</v>
      </c>
      <c r="G585" s="166" t="s">
        <v>1575</v>
      </c>
      <c r="H585" s="153">
        <v>7000</v>
      </c>
      <c r="I585" s="153">
        <v>1000</v>
      </c>
      <c r="J585" s="154" t="s">
        <v>1838</v>
      </c>
      <c r="K585" s="155">
        <f>+I585*4</f>
        <v>4000</v>
      </c>
      <c r="L585" s="155">
        <f>+I585*5</f>
        <v>5000</v>
      </c>
      <c r="M585" s="154">
        <f t="shared" si="58"/>
        <v>3.9</v>
      </c>
      <c r="N585" s="154">
        <f t="shared" si="59"/>
        <v>0</v>
      </c>
      <c r="O585" s="153">
        <v>3828</v>
      </c>
      <c r="P585" s="98" t="str">
        <f t="shared" si="60"/>
        <v>kritis</v>
      </c>
      <c r="Q585" s="153">
        <v>1</v>
      </c>
      <c r="R585" s="153"/>
      <c r="S585" s="168"/>
    </row>
    <row r="586" spans="1:19" x14ac:dyDescent="0.35">
      <c r="A586" s="148" t="s">
        <v>795</v>
      </c>
      <c r="B586" s="165" t="s">
        <v>810</v>
      </c>
      <c r="C586" s="165" t="s">
        <v>61</v>
      </c>
      <c r="D586" s="166" t="s">
        <v>1576</v>
      </c>
      <c r="E586" s="166" t="s">
        <v>1577</v>
      </c>
      <c r="F586" s="167" t="s">
        <v>1578</v>
      </c>
      <c r="G586" s="166" t="s">
        <v>1579</v>
      </c>
      <c r="H586" s="153">
        <v>6500</v>
      </c>
      <c r="I586" s="153">
        <v>1000</v>
      </c>
      <c r="J586" s="154" t="s">
        <v>1838</v>
      </c>
      <c r="K586" s="155">
        <f>+I586*4</f>
        <v>4000</v>
      </c>
      <c r="L586" s="155">
        <f>+I586*5</f>
        <v>5000</v>
      </c>
      <c r="M586" s="154">
        <f t="shared" si="58"/>
        <v>3.5</v>
      </c>
      <c r="N586" s="154">
        <f t="shared" si="59"/>
        <v>0</v>
      </c>
      <c r="O586" s="153">
        <v>3500</v>
      </c>
      <c r="P586" s="98" t="str">
        <f t="shared" si="60"/>
        <v>kritis</v>
      </c>
      <c r="Q586" s="153">
        <v>1</v>
      </c>
      <c r="R586" s="153"/>
      <c r="S586" s="168"/>
    </row>
    <row r="587" spans="1:19" x14ac:dyDescent="0.35">
      <c r="A587" s="148" t="s">
        <v>795</v>
      </c>
      <c r="B587" s="165" t="s">
        <v>810</v>
      </c>
      <c r="C587" s="165" t="s">
        <v>61</v>
      </c>
      <c r="D587" s="166" t="s">
        <v>2659</v>
      </c>
      <c r="E587" s="166" t="s">
        <v>2660</v>
      </c>
      <c r="F587" s="167" t="s">
        <v>1580</v>
      </c>
      <c r="G587" s="166" t="s">
        <v>1581</v>
      </c>
      <c r="H587" s="153"/>
      <c r="I587" s="168"/>
      <c r="J587" s="168"/>
      <c r="K587" s="168"/>
      <c r="L587" s="168"/>
      <c r="M587" s="154" t="e">
        <f t="shared" ref="M587:M650" si="63">+ROUNDUP(O587/I587,1)</f>
        <v>#DIV/0!</v>
      </c>
      <c r="N587" s="154" t="e">
        <f t="shared" ref="N587:N650" si="64">IF(AND(J587="FAST",M587&gt;=2),1,IF(AND(J587="MEDIUM",M587&gt;=3),1,IF(AND(J587="SLOW",M587&gt;=5),1,0)))</f>
        <v>#DIV/0!</v>
      </c>
      <c r="O587" s="153">
        <v>3162</v>
      </c>
      <c r="P587" s="98" t="str">
        <f t="shared" ref="P587:P650" si="65">IF(O587&lt;K587,"kritis",IF(O587&lt;L587,"aman","over"))</f>
        <v>over</v>
      </c>
      <c r="Q587" s="168"/>
      <c r="R587" s="168"/>
      <c r="S587" s="168"/>
    </row>
    <row r="588" spans="1:19" x14ac:dyDescent="0.35">
      <c r="A588" s="148" t="s">
        <v>795</v>
      </c>
      <c r="B588" s="165" t="s">
        <v>810</v>
      </c>
      <c r="C588" s="165" t="s">
        <v>129</v>
      </c>
      <c r="D588" s="166" t="s">
        <v>1582</v>
      </c>
      <c r="E588" s="166">
        <v>0</v>
      </c>
      <c r="F588" s="167" t="s">
        <v>1583</v>
      </c>
      <c r="G588" s="166" t="s">
        <v>1584</v>
      </c>
      <c r="H588" s="153"/>
      <c r="I588" s="168"/>
      <c r="J588" s="168"/>
      <c r="K588" s="168"/>
      <c r="L588" s="168"/>
      <c r="M588" s="154" t="e">
        <f t="shared" si="63"/>
        <v>#DIV/0!</v>
      </c>
      <c r="N588" s="154" t="e">
        <f t="shared" si="64"/>
        <v>#DIV/0!</v>
      </c>
      <c r="O588" s="153">
        <v>3965</v>
      </c>
      <c r="P588" s="98" t="str">
        <f t="shared" si="65"/>
        <v>over</v>
      </c>
      <c r="Q588" s="168"/>
      <c r="R588" s="168"/>
      <c r="S588" s="168"/>
    </row>
    <row r="589" spans="1:19" x14ac:dyDescent="0.35">
      <c r="A589" s="148" t="s">
        <v>795</v>
      </c>
      <c r="B589" s="165" t="s">
        <v>810</v>
      </c>
      <c r="C589" s="165" t="s">
        <v>61</v>
      </c>
      <c r="D589" s="166" t="s">
        <v>1586</v>
      </c>
      <c r="E589" s="166" t="s">
        <v>1586</v>
      </c>
      <c r="F589" s="167" t="s">
        <v>1587</v>
      </c>
      <c r="G589" s="166" t="s">
        <v>1588</v>
      </c>
      <c r="H589" s="153"/>
      <c r="I589" s="168"/>
      <c r="J589" s="168"/>
      <c r="K589" s="168"/>
      <c r="L589" s="168"/>
      <c r="M589" s="154" t="e">
        <f t="shared" si="63"/>
        <v>#DIV/0!</v>
      </c>
      <c r="N589" s="154" t="e">
        <f t="shared" si="64"/>
        <v>#DIV/0!</v>
      </c>
      <c r="O589" s="153">
        <v>0</v>
      </c>
      <c r="P589" s="98" t="str">
        <f t="shared" si="65"/>
        <v>over</v>
      </c>
      <c r="Q589" s="168"/>
      <c r="R589" s="168"/>
      <c r="S589" s="168"/>
    </row>
    <row r="590" spans="1:19" x14ac:dyDescent="0.35">
      <c r="A590" s="148" t="s">
        <v>795</v>
      </c>
      <c r="B590" s="165" t="s">
        <v>810</v>
      </c>
      <c r="C590" s="165" t="s">
        <v>61</v>
      </c>
      <c r="D590" s="166" t="s">
        <v>2359</v>
      </c>
      <c r="E590" s="166">
        <v>0</v>
      </c>
      <c r="F590" s="167" t="s">
        <v>2360</v>
      </c>
      <c r="G590" s="166" t="s">
        <v>2361</v>
      </c>
      <c r="H590" s="153"/>
      <c r="I590" s="168"/>
      <c r="J590" s="168"/>
      <c r="K590" s="168"/>
      <c r="L590" s="168"/>
      <c r="M590" s="154" t="e">
        <f t="shared" si="63"/>
        <v>#DIV/0!</v>
      </c>
      <c r="N590" s="154" t="e">
        <f t="shared" si="64"/>
        <v>#DIV/0!</v>
      </c>
      <c r="O590" s="153">
        <v>0</v>
      </c>
      <c r="P590" s="98" t="str">
        <f t="shared" si="65"/>
        <v>over</v>
      </c>
      <c r="Q590" s="168"/>
      <c r="R590" s="168"/>
      <c r="S590" s="168"/>
    </row>
    <row r="591" spans="1:19" x14ac:dyDescent="0.35">
      <c r="A591" s="148" t="s">
        <v>795</v>
      </c>
      <c r="B591" s="165" t="s">
        <v>810</v>
      </c>
      <c r="C591" s="165" t="s">
        <v>61</v>
      </c>
      <c r="D591" s="166" t="s">
        <v>2362</v>
      </c>
      <c r="E591" s="166">
        <v>0</v>
      </c>
      <c r="F591" s="167" t="s">
        <v>2363</v>
      </c>
      <c r="G591" s="166" t="s">
        <v>2364</v>
      </c>
      <c r="H591" s="153"/>
      <c r="I591" s="168"/>
      <c r="J591" s="168"/>
      <c r="K591" s="168"/>
      <c r="L591" s="168"/>
      <c r="M591" s="154" t="e">
        <f t="shared" si="63"/>
        <v>#DIV/0!</v>
      </c>
      <c r="N591" s="154" t="e">
        <f t="shared" si="64"/>
        <v>#DIV/0!</v>
      </c>
      <c r="O591" s="153">
        <v>500</v>
      </c>
      <c r="P591" s="98" t="str">
        <f t="shared" si="65"/>
        <v>over</v>
      </c>
      <c r="Q591" s="168"/>
      <c r="R591" s="168"/>
      <c r="S591" s="168"/>
    </row>
    <row r="592" spans="1:19" x14ac:dyDescent="0.35">
      <c r="A592" s="148" t="s">
        <v>795</v>
      </c>
      <c r="B592" s="165" t="s">
        <v>810</v>
      </c>
      <c r="C592" s="165" t="s">
        <v>61</v>
      </c>
      <c r="D592" s="166" t="s">
        <v>1589</v>
      </c>
      <c r="E592" s="166">
        <v>0</v>
      </c>
      <c r="F592" s="167" t="s">
        <v>1590</v>
      </c>
      <c r="G592" s="166" t="s">
        <v>1584</v>
      </c>
      <c r="H592" s="153"/>
      <c r="I592" s="168"/>
      <c r="J592" s="168"/>
      <c r="K592" s="168"/>
      <c r="L592" s="168"/>
      <c r="M592" s="154" t="e">
        <f t="shared" si="63"/>
        <v>#DIV/0!</v>
      </c>
      <c r="N592" s="154" t="e">
        <f t="shared" si="64"/>
        <v>#DIV/0!</v>
      </c>
      <c r="O592" s="153">
        <v>2640</v>
      </c>
      <c r="P592" s="98" t="str">
        <f t="shared" si="65"/>
        <v>over</v>
      </c>
      <c r="Q592" s="168"/>
      <c r="R592" s="168"/>
      <c r="S592" s="168"/>
    </row>
    <row r="593" spans="1:19" x14ac:dyDescent="0.35">
      <c r="A593" s="148" t="s">
        <v>795</v>
      </c>
      <c r="B593" s="165" t="s">
        <v>810</v>
      </c>
      <c r="C593" s="165" t="s">
        <v>61</v>
      </c>
      <c r="D593" s="166" t="s">
        <v>1591</v>
      </c>
      <c r="E593" s="166">
        <v>0</v>
      </c>
      <c r="F593" s="167" t="s">
        <v>1592</v>
      </c>
      <c r="G593" s="166" t="s">
        <v>1593</v>
      </c>
      <c r="H593" s="153"/>
      <c r="I593" s="168"/>
      <c r="J593" s="168"/>
      <c r="K593" s="168"/>
      <c r="L593" s="168"/>
      <c r="M593" s="154" t="e">
        <f t="shared" si="63"/>
        <v>#DIV/0!</v>
      </c>
      <c r="N593" s="154" t="e">
        <f t="shared" si="64"/>
        <v>#DIV/0!</v>
      </c>
      <c r="O593" s="153">
        <v>0</v>
      </c>
      <c r="P593" s="98" t="str">
        <f t="shared" si="65"/>
        <v>over</v>
      </c>
      <c r="Q593" s="168"/>
      <c r="R593" s="168"/>
      <c r="S593" s="168"/>
    </row>
    <row r="594" spans="1:19" x14ac:dyDescent="0.35">
      <c r="A594" s="148" t="s">
        <v>795</v>
      </c>
      <c r="B594" s="165" t="s">
        <v>810</v>
      </c>
      <c r="C594" s="165" t="s">
        <v>116</v>
      </c>
      <c r="D594" s="166" t="s">
        <v>1594</v>
      </c>
      <c r="E594" s="166" t="s">
        <v>1595</v>
      </c>
      <c r="F594" s="167" t="s">
        <v>1596</v>
      </c>
      <c r="G594" s="166" t="s">
        <v>1597</v>
      </c>
      <c r="H594" s="153"/>
      <c r="I594" s="168"/>
      <c r="J594" s="168"/>
      <c r="K594" s="168"/>
      <c r="L594" s="168"/>
      <c r="M594" s="154" t="e">
        <f t="shared" si="63"/>
        <v>#DIV/0!</v>
      </c>
      <c r="N594" s="154" t="e">
        <f t="shared" si="64"/>
        <v>#DIV/0!</v>
      </c>
      <c r="O594" s="153">
        <v>1100</v>
      </c>
      <c r="P594" s="98" t="str">
        <f t="shared" si="65"/>
        <v>over</v>
      </c>
      <c r="Q594" s="168"/>
      <c r="R594" s="168"/>
      <c r="S594" s="168"/>
    </row>
    <row r="595" spans="1:19" x14ac:dyDescent="0.35">
      <c r="A595" s="148" t="s">
        <v>795</v>
      </c>
      <c r="B595" s="165" t="s">
        <v>810</v>
      </c>
      <c r="C595" s="165" t="s">
        <v>61</v>
      </c>
      <c r="D595" s="166" t="s">
        <v>1598</v>
      </c>
      <c r="E595" s="166">
        <v>0</v>
      </c>
      <c r="F595" s="167" t="s">
        <v>1599</v>
      </c>
      <c r="G595" s="166" t="s">
        <v>1600</v>
      </c>
      <c r="H595" s="153">
        <v>4400</v>
      </c>
      <c r="I595" s="153">
        <v>1000</v>
      </c>
      <c r="J595" s="154" t="s">
        <v>1838</v>
      </c>
      <c r="K595" s="155">
        <f>+I595*4</f>
        <v>4000</v>
      </c>
      <c r="L595" s="155">
        <f>+I595*5</f>
        <v>5000</v>
      </c>
      <c r="M595" s="154">
        <f t="shared" si="63"/>
        <v>0.30000000000000004</v>
      </c>
      <c r="N595" s="154">
        <f t="shared" si="64"/>
        <v>0</v>
      </c>
      <c r="O595" s="153">
        <v>250</v>
      </c>
      <c r="P595" s="98" t="str">
        <f t="shared" si="65"/>
        <v>kritis</v>
      </c>
      <c r="Q595" s="153">
        <v>1</v>
      </c>
      <c r="R595" s="153"/>
      <c r="S595" s="168"/>
    </row>
    <row r="596" spans="1:19" x14ac:dyDescent="0.35">
      <c r="A596" s="148" t="s">
        <v>795</v>
      </c>
      <c r="B596" s="165" t="s">
        <v>810</v>
      </c>
      <c r="C596" s="165" t="s">
        <v>61</v>
      </c>
      <c r="D596" s="166" t="s">
        <v>1601</v>
      </c>
      <c r="E596" s="166">
        <v>0</v>
      </c>
      <c r="F596" s="167" t="s">
        <v>1602</v>
      </c>
      <c r="G596" s="166" t="s">
        <v>1603</v>
      </c>
      <c r="H596" s="153"/>
      <c r="I596" s="168"/>
      <c r="J596" s="168"/>
      <c r="K596" s="168"/>
      <c r="L596" s="168"/>
      <c r="M596" s="154" t="e">
        <f t="shared" si="63"/>
        <v>#DIV/0!</v>
      </c>
      <c r="N596" s="154" t="e">
        <f t="shared" si="64"/>
        <v>#DIV/0!</v>
      </c>
      <c r="O596" s="153">
        <v>180</v>
      </c>
      <c r="P596" s="98" t="str">
        <f t="shared" si="65"/>
        <v>over</v>
      </c>
      <c r="Q596" s="168"/>
      <c r="R596" s="168"/>
      <c r="S596" s="168"/>
    </row>
    <row r="597" spans="1:19" x14ac:dyDescent="0.35">
      <c r="A597" s="148" t="s">
        <v>795</v>
      </c>
      <c r="B597" s="165" t="s">
        <v>810</v>
      </c>
      <c r="C597" s="165" t="s">
        <v>61</v>
      </c>
      <c r="D597" s="166" t="s">
        <v>1604</v>
      </c>
      <c r="E597" s="166">
        <v>0</v>
      </c>
      <c r="F597" s="167" t="s">
        <v>1605</v>
      </c>
      <c r="G597" s="166" t="s">
        <v>1606</v>
      </c>
      <c r="H597" s="153">
        <v>5000</v>
      </c>
      <c r="I597" s="153">
        <v>600</v>
      </c>
      <c r="J597" s="154" t="s">
        <v>1838</v>
      </c>
      <c r="K597" s="155">
        <f>+I597*4</f>
        <v>2400</v>
      </c>
      <c r="L597" s="155">
        <f>+I597*5</f>
        <v>3000</v>
      </c>
      <c r="M597" s="154">
        <f t="shared" si="63"/>
        <v>5.3</v>
      </c>
      <c r="N597" s="154">
        <f t="shared" si="64"/>
        <v>1</v>
      </c>
      <c r="O597" s="153">
        <v>3122</v>
      </c>
      <c r="P597" s="98" t="str">
        <f t="shared" si="65"/>
        <v>over</v>
      </c>
      <c r="Q597" s="153">
        <v>1</v>
      </c>
      <c r="R597" s="153"/>
      <c r="S597" s="168"/>
    </row>
    <row r="598" spans="1:19" x14ac:dyDescent="0.35">
      <c r="A598" s="148" t="s">
        <v>795</v>
      </c>
      <c r="B598" s="165" t="s">
        <v>810</v>
      </c>
      <c r="C598" s="165" t="s">
        <v>61</v>
      </c>
      <c r="D598" s="166" t="s">
        <v>1610</v>
      </c>
      <c r="E598" s="166" t="s">
        <v>1611</v>
      </c>
      <c r="F598" s="167" t="s">
        <v>1612</v>
      </c>
      <c r="G598" s="166" t="s">
        <v>1613</v>
      </c>
      <c r="H598" s="153">
        <v>6000</v>
      </c>
      <c r="I598" s="153">
        <v>600</v>
      </c>
      <c r="J598" s="154" t="s">
        <v>1838</v>
      </c>
      <c r="K598" s="155">
        <f>+I598*4</f>
        <v>2400</v>
      </c>
      <c r="L598" s="155">
        <f>+I598*5</f>
        <v>3000</v>
      </c>
      <c r="M598" s="154">
        <f t="shared" si="63"/>
        <v>5.5</v>
      </c>
      <c r="N598" s="154">
        <f t="shared" si="64"/>
        <v>1</v>
      </c>
      <c r="O598" s="153">
        <v>3253</v>
      </c>
      <c r="P598" s="98" t="str">
        <f t="shared" si="65"/>
        <v>over</v>
      </c>
      <c r="Q598" s="153">
        <v>1</v>
      </c>
      <c r="R598" s="153"/>
      <c r="S598" s="168"/>
    </row>
    <row r="599" spans="1:19" x14ac:dyDescent="0.35">
      <c r="A599" s="148" t="s">
        <v>795</v>
      </c>
      <c r="B599" s="165" t="s">
        <v>810</v>
      </c>
      <c r="C599" s="165" t="s">
        <v>61</v>
      </c>
      <c r="D599" s="166" t="s">
        <v>1614</v>
      </c>
      <c r="E599" s="166" t="s">
        <v>1615</v>
      </c>
      <c r="F599" s="167" t="s">
        <v>1616</v>
      </c>
      <c r="G599" s="166" t="s">
        <v>1617</v>
      </c>
      <c r="H599" s="153"/>
      <c r="I599" s="168"/>
      <c r="J599" s="168"/>
      <c r="K599" s="168"/>
      <c r="L599" s="168"/>
      <c r="M599" s="154" t="e">
        <f t="shared" si="63"/>
        <v>#DIV/0!</v>
      </c>
      <c r="N599" s="154" t="e">
        <f t="shared" si="64"/>
        <v>#DIV/0!</v>
      </c>
      <c r="O599" s="153">
        <v>1800</v>
      </c>
      <c r="P599" s="98" t="str">
        <f t="shared" si="65"/>
        <v>over</v>
      </c>
      <c r="Q599" s="168"/>
      <c r="R599" s="168"/>
      <c r="S599" s="168"/>
    </row>
    <row r="600" spans="1:19" x14ac:dyDescent="0.35">
      <c r="A600" s="148" t="s">
        <v>795</v>
      </c>
      <c r="B600" s="165" t="s">
        <v>810</v>
      </c>
      <c r="C600" s="165" t="s">
        <v>61</v>
      </c>
      <c r="D600" s="166" t="s">
        <v>1618</v>
      </c>
      <c r="E600" s="166" t="s">
        <v>1619</v>
      </c>
      <c r="F600" s="167" t="s">
        <v>1620</v>
      </c>
      <c r="G600" s="166" t="s">
        <v>1621</v>
      </c>
      <c r="H600" s="153">
        <v>1400</v>
      </c>
      <c r="I600" s="153">
        <v>200</v>
      </c>
      <c r="J600" s="154" t="s">
        <v>1838</v>
      </c>
      <c r="K600" s="155">
        <f>+I600*4</f>
        <v>800</v>
      </c>
      <c r="L600" s="155">
        <f>+I600*5</f>
        <v>1000</v>
      </c>
      <c r="M600" s="154">
        <f t="shared" si="63"/>
        <v>13.4</v>
      </c>
      <c r="N600" s="154">
        <f t="shared" si="64"/>
        <v>1</v>
      </c>
      <c r="O600" s="153">
        <v>2668</v>
      </c>
      <c r="P600" s="98" t="str">
        <f t="shared" si="65"/>
        <v>over</v>
      </c>
      <c r="Q600" s="153">
        <v>1</v>
      </c>
      <c r="R600" s="153"/>
      <c r="S600" s="168"/>
    </row>
    <row r="601" spans="1:19" x14ac:dyDescent="0.35">
      <c r="A601" s="148" t="s">
        <v>795</v>
      </c>
      <c r="B601" s="165" t="s">
        <v>810</v>
      </c>
      <c r="C601" s="165" t="s">
        <v>61</v>
      </c>
      <c r="D601" s="166" t="s">
        <v>1622</v>
      </c>
      <c r="E601" s="166" t="s">
        <v>1623</v>
      </c>
      <c r="F601" s="167" t="s">
        <v>1624</v>
      </c>
      <c r="G601" s="166" t="s">
        <v>1625</v>
      </c>
      <c r="H601" s="153">
        <v>1400</v>
      </c>
      <c r="I601" s="153">
        <v>200</v>
      </c>
      <c r="J601" s="154" t="s">
        <v>1838</v>
      </c>
      <c r="K601" s="155">
        <f>+I601*4</f>
        <v>800</v>
      </c>
      <c r="L601" s="155">
        <f>+I601*5</f>
        <v>1000</v>
      </c>
      <c r="M601" s="154">
        <f t="shared" si="63"/>
        <v>13.5</v>
      </c>
      <c r="N601" s="154">
        <f t="shared" si="64"/>
        <v>1</v>
      </c>
      <c r="O601" s="153">
        <v>2690</v>
      </c>
      <c r="P601" s="98" t="str">
        <f t="shared" si="65"/>
        <v>over</v>
      </c>
      <c r="Q601" s="153">
        <v>1</v>
      </c>
      <c r="R601" s="153"/>
      <c r="S601" s="168"/>
    </row>
    <row r="602" spans="1:19" x14ac:dyDescent="0.35">
      <c r="A602" s="148" t="s">
        <v>795</v>
      </c>
      <c r="B602" s="165" t="s">
        <v>810</v>
      </c>
      <c r="C602" s="165" t="s">
        <v>61</v>
      </c>
      <c r="D602" s="166" t="s">
        <v>1626</v>
      </c>
      <c r="E602" s="166" t="s">
        <v>1627</v>
      </c>
      <c r="F602" s="167" t="s">
        <v>1628</v>
      </c>
      <c r="G602" s="166" t="s">
        <v>1629</v>
      </c>
      <c r="H602" s="153"/>
      <c r="I602" s="168"/>
      <c r="J602" s="168"/>
      <c r="K602" s="168"/>
      <c r="L602" s="168"/>
      <c r="M602" s="154" t="e">
        <f t="shared" si="63"/>
        <v>#DIV/0!</v>
      </c>
      <c r="N602" s="154" t="e">
        <f t="shared" si="64"/>
        <v>#DIV/0!</v>
      </c>
      <c r="O602" s="153">
        <v>57692</v>
      </c>
      <c r="P602" s="98" t="str">
        <f t="shared" si="65"/>
        <v>over</v>
      </c>
      <c r="Q602" s="168"/>
      <c r="R602" s="168"/>
      <c r="S602" s="168"/>
    </row>
    <row r="603" spans="1:19" x14ac:dyDescent="0.35">
      <c r="A603" s="148" t="s">
        <v>795</v>
      </c>
      <c r="B603" s="165" t="s">
        <v>810</v>
      </c>
      <c r="C603" s="165" t="s">
        <v>249</v>
      </c>
      <c r="D603" s="166" t="s">
        <v>2365</v>
      </c>
      <c r="E603" s="166" t="s">
        <v>2366</v>
      </c>
      <c r="F603" s="167" t="s">
        <v>2367</v>
      </c>
      <c r="G603" s="166" t="s">
        <v>2368</v>
      </c>
      <c r="H603" s="153"/>
      <c r="I603" s="168"/>
      <c r="J603" s="168"/>
      <c r="K603" s="168"/>
      <c r="L603" s="168"/>
      <c r="M603" s="154" t="e">
        <f t="shared" si="63"/>
        <v>#DIV/0!</v>
      </c>
      <c r="N603" s="154" t="e">
        <f t="shared" si="64"/>
        <v>#DIV/0!</v>
      </c>
      <c r="O603" s="153">
        <v>0</v>
      </c>
      <c r="P603" s="98" t="str">
        <f t="shared" si="65"/>
        <v>over</v>
      </c>
      <c r="Q603" s="168"/>
      <c r="R603" s="168"/>
      <c r="S603" s="168"/>
    </row>
    <row r="604" spans="1:19" x14ac:dyDescent="0.35">
      <c r="A604" s="148" t="s">
        <v>795</v>
      </c>
      <c r="B604" s="165" t="s">
        <v>810</v>
      </c>
      <c r="C604" s="165" t="s">
        <v>61</v>
      </c>
      <c r="D604" s="166" t="s">
        <v>2369</v>
      </c>
      <c r="E604" s="166" t="s">
        <v>2370</v>
      </c>
      <c r="F604" s="167" t="s">
        <v>2371</v>
      </c>
      <c r="G604" s="166" t="s">
        <v>2372</v>
      </c>
      <c r="H604" s="153">
        <v>800</v>
      </c>
      <c r="I604" s="153">
        <v>200</v>
      </c>
      <c r="J604" s="154" t="s">
        <v>1838</v>
      </c>
      <c r="K604" s="155">
        <f>+I604*4</f>
        <v>800</v>
      </c>
      <c r="L604" s="155">
        <f>+I604*5</f>
        <v>1000</v>
      </c>
      <c r="M604" s="154">
        <f t="shared" si="63"/>
        <v>12.799999999999999</v>
      </c>
      <c r="N604" s="154">
        <f t="shared" si="64"/>
        <v>1</v>
      </c>
      <c r="O604" s="153">
        <v>2549</v>
      </c>
      <c r="P604" s="98" t="str">
        <f t="shared" si="65"/>
        <v>over</v>
      </c>
      <c r="Q604" s="153">
        <v>1</v>
      </c>
      <c r="R604" s="153"/>
      <c r="S604" s="168"/>
    </row>
    <row r="605" spans="1:19" x14ac:dyDescent="0.35">
      <c r="A605" s="148" t="s">
        <v>795</v>
      </c>
      <c r="B605" s="165" t="s">
        <v>810</v>
      </c>
      <c r="C605" s="165" t="s">
        <v>61</v>
      </c>
      <c r="D605" s="166" t="s">
        <v>2373</v>
      </c>
      <c r="E605" s="166" t="s">
        <v>2374</v>
      </c>
      <c r="F605" s="167" t="s">
        <v>2375</v>
      </c>
      <c r="G605" s="166" t="s">
        <v>2376</v>
      </c>
      <c r="H605" s="153">
        <v>500</v>
      </c>
      <c r="I605" s="153">
        <v>500</v>
      </c>
      <c r="J605" s="154" t="s">
        <v>1838</v>
      </c>
      <c r="K605" s="155">
        <f>+I605*4</f>
        <v>2000</v>
      </c>
      <c r="L605" s="155">
        <f>+I605*5</f>
        <v>2500</v>
      </c>
      <c r="M605" s="154">
        <f t="shared" si="63"/>
        <v>1.8</v>
      </c>
      <c r="N605" s="154">
        <f t="shared" si="64"/>
        <v>0</v>
      </c>
      <c r="O605" s="153">
        <v>900</v>
      </c>
      <c r="P605" s="98" t="str">
        <f t="shared" si="65"/>
        <v>kritis</v>
      </c>
      <c r="Q605" s="153">
        <v>1</v>
      </c>
      <c r="R605" s="153"/>
      <c r="S605" s="168"/>
    </row>
    <row r="606" spans="1:19" x14ac:dyDescent="0.35">
      <c r="A606" s="148" t="s">
        <v>795</v>
      </c>
      <c r="B606" s="165" t="s">
        <v>810</v>
      </c>
      <c r="C606" s="165" t="s">
        <v>61</v>
      </c>
      <c r="D606" s="166" t="s">
        <v>2377</v>
      </c>
      <c r="E606" s="166" t="s">
        <v>2378</v>
      </c>
      <c r="F606" s="167" t="s">
        <v>2379</v>
      </c>
      <c r="G606" s="166" t="s">
        <v>2380</v>
      </c>
      <c r="H606" s="153"/>
      <c r="I606" s="168"/>
      <c r="J606" s="168"/>
      <c r="K606" s="168"/>
      <c r="L606" s="168"/>
      <c r="M606" s="154" t="e">
        <f t="shared" si="63"/>
        <v>#DIV/0!</v>
      </c>
      <c r="N606" s="154" t="e">
        <f t="shared" si="64"/>
        <v>#DIV/0!</v>
      </c>
      <c r="O606" s="153">
        <v>0</v>
      </c>
      <c r="P606" s="98" t="str">
        <f t="shared" si="65"/>
        <v>over</v>
      </c>
      <c r="Q606" s="168"/>
      <c r="R606" s="168"/>
      <c r="S606" s="168"/>
    </row>
    <row r="607" spans="1:19" x14ac:dyDescent="0.35">
      <c r="A607" s="148" t="s">
        <v>795</v>
      </c>
      <c r="B607" s="165" t="s">
        <v>810</v>
      </c>
      <c r="C607" s="165" t="s">
        <v>61</v>
      </c>
      <c r="D607" s="166" t="s">
        <v>1630</v>
      </c>
      <c r="E607" s="166" t="s">
        <v>1631</v>
      </c>
      <c r="F607" s="167" t="s">
        <v>1632</v>
      </c>
      <c r="G607" s="166" t="s">
        <v>1633</v>
      </c>
      <c r="H607" s="153"/>
      <c r="I607" s="168"/>
      <c r="J607" s="168"/>
      <c r="K607" s="168"/>
      <c r="L607" s="168"/>
      <c r="M607" s="154" t="e">
        <f t="shared" si="63"/>
        <v>#DIV/0!</v>
      </c>
      <c r="N607" s="154" t="e">
        <f t="shared" si="64"/>
        <v>#DIV/0!</v>
      </c>
      <c r="O607" s="153">
        <v>0</v>
      </c>
      <c r="P607" s="98" t="str">
        <f t="shared" si="65"/>
        <v>over</v>
      </c>
      <c r="Q607" s="168"/>
      <c r="R607" s="168"/>
      <c r="S607" s="168"/>
    </row>
    <row r="608" spans="1:19" x14ac:dyDescent="0.35">
      <c r="A608" s="148" t="s">
        <v>795</v>
      </c>
      <c r="B608" s="165" t="s">
        <v>810</v>
      </c>
      <c r="C608" s="165" t="s">
        <v>61</v>
      </c>
      <c r="D608" s="166" t="s">
        <v>1634</v>
      </c>
      <c r="E608" s="166" t="s">
        <v>1635</v>
      </c>
      <c r="F608" s="167" t="s">
        <v>1636</v>
      </c>
      <c r="G608" s="166" t="s">
        <v>1637</v>
      </c>
      <c r="H608" s="153">
        <v>2000</v>
      </c>
      <c r="I608" s="153">
        <v>200</v>
      </c>
      <c r="J608" s="154" t="s">
        <v>1838</v>
      </c>
      <c r="K608" s="155">
        <f>+I608*4</f>
        <v>800</v>
      </c>
      <c r="L608" s="155">
        <f>+I608*5</f>
        <v>1000</v>
      </c>
      <c r="M608" s="154">
        <f t="shared" si="63"/>
        <v>8.7999999999999989</v>
      </c>
      <c r="N608" s="154">
        <f t="shared" si="64"/>
        <v>1</v>
      </c>
      <c r="O608" s="153">
        <v>1750</v>
      </c>
      <c r="P608" s="98" t="str">
        <f t="shared" si="65"/>
        <v>over</v>
      </c>
      <c r="Q608" s="153">
        <v>1</v>
      </c>
      <c r="R608" s="153"/>
      <c r="S608" s="168"/>
    </row>
    <row r="609" spans="1:19" x14ac:dyDescent="0.35">
      <c r="A609" s="148" t="s">
        <v>795</v>
      </c>
      <c r="B609" s="165" t="s">
        <v>810</v>
      </c>
      <c r="C609" s="165" t="s">
        <v>61</v>
      </c>
      <c r="D609" s="166" t="s">
        <v>2381</v>
      </c>
      <c r="E609" s="166">
        <v>12053</v>
      </c>
      <c r="F609" s="167" t="s">
        <v>2382</v>
      </c>
      <c r="G609" s="166" t="s">
        <v>2383</v>
      </c>
      <c r="H609" s="153">
        <v>1500</v>
      </c>
      <c r="I609" s="153">
        <v>500</v>
      </c>
      <c r="J609" s="154" t="s">
        <v>1838</v>
      </c>
      <c r="K609" s="155">
        <f>+I609*4</f>
        <v>2000</v>
      </c>
      <c r="L609" s="155">
        <f>+I609*5</f>
        <v>2500</v>
      </c>
      <c r="M609" s="154">
        <f t="shared" si="63"/>
        <v>0</v>
      </c>
      <c r="N609" s="154">
        <f t="shared" si="64"/>
        <v>0</v>
      </c>
      <c r="O609" s="153">
        <v>0</v>
      </c>
      <c r="P609" s="98" t="str">
        <f t="shared" si="65"/>
        <v>kritis</v>
      </c>
      <c r="Q609" s="153">
        <v>1</v>
      </c>
      <c r="R609" s="153"/>
      <c r="S609" s="168"/>
    </row>
    <row r="610" spans="1:19" x14ac:dyDescent="0.35">
      <c r="A610" s="148" t="s">
        <v>795</v>
      </c>
      <c r="B610" s="165" t="s">
        <v>810</v>
      </c>
      <c r="C610" s="165" t="s">
        <v>61</v>
      </c>
      <c r="D610" s="166" t="s">
        <v>1638</v>
      </c>
      <c r="E610" s="166">
        <v>0</v>
      </c>
      <c r="F610" s="167" t="s">
        <v>1639</v>
      </c>
      <c r="G610" s="166" t="s">
        <v>1640</v>
      </c>
      <c r="H610" s="153">
        <v>400</v>
      </c>
      <c r="I610" s="153">
        <v>200</v>
      </c>
      <c r="J610" s="154" t="s">
        <v>1838</v>
      </c>
      <c r="K610" s="155">
        <f>+I610*4</f>
        <v>800</v>
      </c>
      <c r="L610" s="155">
        <f>+I610*5</f>
        <v>1000</v>
      </c>
      <c r="M610" s="154">
        <f t="shared" si="63"/>
        <v>4.8</v>
      </c>
      <c r="N610" s="154">
        <f t="shared" si="64"/>
        <v>0</v>
      </c>
      <c r="O610" s="153">
        <v>949</v>
      </c>
      <c r="P610" s="98" t="str">
        <f t="shared" si="65"/>
        <v>aman</v>
      </c>
      <c r="Q610" s="153">
        <v>1</v>
      </c>
      <c r="R610" s="153"/>
      <c r="S610" s="168"/>
    </row>
    <row r="611" spans="1:19" x14ac:dyDescent="0.35">
      <c r="A611" s="148" t="s">
        <v>795</v>
      </c>
      <c r="B611" s="165" t="s">
        <v>810</v>
      </c>
      <c r="C611" s="165" t="s">
        <v>61</v>
      </c>
      <c r="D611" s="166" t="s">
        <v>1641</v>
      </c>
      <c r="E611" s="166">
        <v>0</v>
      </c>
      <c r="F611" s="167" t="s">
        <v>1642</v>
      </c>
      <c r="G611" s="166" t="s">
        <v>1643</v>
      </c>
      <c r="H611" s="153">
        <v>400</v>
      </c>
      <c r="I611" s="153">
        <v>200</v>
      </c>
      <c r="J611" s="154" t="s">
        <v>1838</v>
      </c>
      <c r="K611" s="155">
        <f>+I611*4</f>
        <v>800</v>
      </c>
      <c r="L611" s="155">
        <f>+I611*5</f>
        <v>1000</v>
      </c>
      <c r="M611" s="154">
        <f t="shared" si="63"/>
        <v>5</v>
      </c>
      <c r="N611" s="154">
        <f t="shared" si="64"/>
        <v>1</v>
      </c>
      <c r="O611" s="153">
        <v>1000</v>
      </c>
      <c r="P611" s="98" t="str">
        <f t="shared" si="65"/>
        <v>over</v>
      </c>
      <c r="Q611" s="153">
        <v>1</v>
      </c>
      <c r="R611" s="153"/>
      <c r="S611" s="168"/>
    </row>
    <row r="612" spans="1:19" x14ac:dyDescent="0.35">
      <c r="A612" s="148" t="s">
        <v>795</v>
      </c>
      <c r="B612" s="165" t="s">
        <v>815</v>
      </c>
      <c r="C612" s="165" t="s">
        <v>92</v>
      </c>
      <c r="D612" s="166" t="s">
        <v>1826</v>
      </c>
      <c r="E612" s="166" t="s">
        <v>2611</v>
      </c>
      <c r="F612" s="167" t="s">
        <v>1827</v>
      </c>
      <c r="G612" s="166" t="s">
        <v>2612</v>
      </c>
      <c r="H612" s="153">
        <v>68000</v>
      </c>
      <c r="I612" s="153">
        <v>4280</v>
      </c>
      <c r="J612" s="154" t="s">
        <v>1844</v>
      </c>
      <c r="K612" s="155">
        <f>+I612*2</f>
        <v>8560</v>
      </c>
      <c r="L612" s="155">
        <f>+I612*3</f>
        <v>12840</v>
      </c>
      <c r="M612" s="154">
        <f t="shared" si="63"/>
        <v>2</v>
      </c>
      <c r="N612" s="154">
        <f t="shared" si="64"/>
        <v>1</v>
      </c>
      <c r="O612" s="153">
        <v>8160</v>
      </c>
      <c r="P612" s="98" t="str">
        <f t="shared" si="65"/>
        <v>kritis</v>
      </c>
      <c r="Q612" s="153">
        <v>1</v>
      </c>
      <c r="R612" s="153"/>
      <c r="S612" s="168"/>
    </row>
    <row r="613" spans="1:19" x14ac:dyDescent="0.35">
      <c r="A613" s="148" t="s">
        <v>795</v>
      </c>
      <c r="B613" s="165" t="s">
        <v>815</v>
      </c>
      <c r="C613" s="165" t="s">
        <v>92</v>
      </c>
      <c r="D613" s="166" t="s">
        <v>1828</v>
      </c>
      <c r="E613" s="166" t="s">
        <v>2613</v>
      </c>
      <c r="F613" s="167" t="s">
        <v>1829</v>
      </c>
      <c r="G613" s="166" t="s">
        <v>2614</v>
      </c>
      <c r="H613" s="153">
        <v>68000</v>
      </c>
      <c r="I613" s="153">
        <v>4280</v>
      </c>
      <c r="J613" s="154" t="s">
        <v>1844</v>
      </c>
      <c r="K613" s="155">
        <f>+I613*2</f>
        <v>8560</v>
      </c>
      <c r="L613" s="155">
        <f>+I613*3</f>
        <v>12840</v>
      </c>
      <c r="M613" s="154">
        <f t="shared" si="63"/>
        <v>0</v>
      </c>
      <c r="N613" s="154">
        <f t="shared" si="64"/>
        <v>0</v>
      </c>
      <c r="O613" s="153">
        <v>0</v>
      </c>
      <c r="P613" s="98" t="str">
        <f t="shared" si="65"/>
        <v>kritis</v>
      </c>
      <c r="Q613" s="153">
        <v>1</v>
      </c>
      <c r="R613" s="153"/>
      <c r="S613" s="168"/>
    </row>
    <row r="614" spans="1:19" x14ac:dyDescent="0.35">
      <c r="A614" s="148" t="s">
        <v>795</v>
      </c>
      <c r="B614" s="165" t="s">
        <v>810</v>
      </c>
      <c r="C614" s="165" t="s">
        <v>116</v>
      </c>
      <c r="D614" s="166" t="s">
        <v>2700</v>
      </c>
      <c r="E614" s="166">
        <v>0</v>
      </c>
      <c r="F614" s="167" t="s">
        <v>1834</v>
      </c>
      <c r="G614" s="166" t="s">
        <v>2701</v>
      </c>
      <c r="H614" s="153">
        <v>1500</v>
      </c>
      <c r="I614" s="153">
        <v>200</v>
      </c>
      <c r="J614" s="154" t="s">
        <v>1838</v>
      </c>
      <c r="K614" s="155">
        <f>+I614*2</f>
        <v>400</v>
      </c>
      <c r="L614" s="155">
        <f>+I614*3</f>
        <v>600</v>
      </c>
      <c r="M614" s="154">
        <f t="shared" si="63"/>
        <v>4</v>
      </c>
      <c r="N614" s="154">
        <f t="shared" si="64"/>
        <v>0</v>
      </c>
      <c r="O614" s="153">
        <v>800</v>
      </c>
      <c r="P614" s="98" t="str">
        <f t="shared" si="65"/>
        <v>over</v>
      </c>
      <c r="Q614" s="153">
        <v>1</v>
      </c>
      <c r="R614" s="153"/>
      <c r="S614" s="168"/>
    </row>
    <row r="615" spans="1:19" x14ac:dyDescent="0.35">
      <c r="A615" s="148" t="s">
        <v>795</v>
      </c>
      <c r="B615" s="165" t="s">
        <v>810</v>
      </c>
      <c r="C615" s="165" t="s">
        <v>61</v>
      </c>
      <c r="D615" s="166" t="s">
        <v>1644</v>
      </c>
      <c r="E615" s="166" t="s">
        <v>1645</v>
      </c>
      <c r="F615" s="167" t="s">
        <v>1646</v>
      </c>
      <c r="G615" s="166" t="s">
        <v>1647</v>
      </c>
      <c r="H615" s="153">
        <v>900</v>
      </c>
      <c r="I615" s="153">
        <v>200</v>
      </c>
      <c r="J615" s="154" t="s">
        <v>1838</v>
      </c>
      <c r="K615" s="155">
        <f>+I615*4</f>
        <v>800</v>
      </c>
      <c r="L615" s="155">
        <f>+I615*5</f>
        <v>1000</v>
      </c>
      <c r="M615" s="154">
        <f t="shared" si="63"/>
        <v>0.5</v>
      </c>
      <c r="N615" s="154">
        <f t="shared" si="64"/>
        <v>0</v>
      </c>
      <c r="O615" s="153">
        <v>100</v>
      </c>
      <c r="P615" s="98" t="str">
        <f t="shared" si="65"/>
        <v>kritis</v>
      </c>
      <c r="Q615" s="153">
        <v>1</v>
      </c>
      <c r="R615" s="153"/>
      <c r="S615" s="168"/>
    </row>
    <row r="616" spans="1:19" x14ac:dyDescent="0.35">
      <c r="A616" s="148" t="s">
        <v>795</v>
      </c>
      <c r="B616" s="165" t="s">
        <v>810</v>
      </c>
      <c r="C616" s="165" t="s">
        <v>116</v>
      </c>
      <c r="D616" s="166" t="s">
        <v>2702</v>
      </c>
      <c r="E616" s="166">
        <v>0</v>
      </c>
      <c r="F616" s="167" t="s">
        <v>1833</v>
      </c>
      <c r="G616" s="166" t="s">
        <v>2703</v>
      </c>
      <c r="H616" s="153">
        <v>800</v>
      </c>
      <c r="I616" s="153">
        <v>200</v>
      </c>
      <c r="J616" s="154" t="s">
        <v>1838</v>
      </c>
      <c r="K616" s="155">
        <f>+I616*2</f>
        <v>400</v>
      </c>
      <c r="L616" s="155">
        <f>+I616*3</f>
        <v>600</v>
      </c>
      <c r="M616" s="154">
        <f t="shared" si="63"/>
        <v>5</v>
      </c>
      <c r="N616" s="154">
        <f t="shared" si="64"/>
        <v>1</v>
      </c>
      <c r="O616" s="153">
        <v>1000</v>
      </c>
      <c r="P616" s="98" t="str">
        <f t="shared" si="65"/>
        <v>over</v>
      </c>
      <c r="Q616" s="153">
        <v>1</v>
      </c>
      <c r="R616" s="153"/>
      <c r="S616" s="168"/>
    </row>
    <row r="617" spans="1:19" x14ac:dyDescent="0.35">
      <c r="A617" s="148" t="s">
        <v>795</v>
      </c>
      <c r="B617" s="165" t="s">
        <v>810</v>
      </c>
      <c r="C617" s="165" t="s">
        <v>129</v>
      </c>
      <c r="D617" s="166" t="s">
        <v>2384</v>
      </c>
      <c r="E617" s="166">
        <v>0</v>
      </c>
      <c r="F617" s="167" t="s">
        <v>2385</v>
      </c>
      <c r="G617" s="166" t="s">
        <v>2386</v>
      </c>
      <c r="H617" s="153">
        <v>1500</v>
      </c>
      <c r="I617" s="153">
        <v>200</v>
      </c>
      <c r="J617" s="154" t="s">
        <v>1838</v>
      </c>
      <c r="K617" s="155">
        <f>+I617*4</f>
        <v>800</v>
      </c>
      <c r="L617" s="155">
        <f>+I617*5</f>
        <v>1000</v>
      </c>
      <c r="M617" s="154">
        <f t="shared" si="63"/>
        <v>0</v>
      </c>
      <c r="N617" s="154">
        <f t="shared" si="64"/>
        <v>0</v>
      </c>
      <c r="O617" s="153">
        <v>0</v>
      </c>
      <c r="P617" s="98" t="str">
        <f t="shared" si="65"/>
        <v>kritis</v>
      </c>
      <c r="Q617" s="153">
        <v>1</v>
      </c>
      <c r="R617" s="153"/>
      <c r="S617" s="168"/>
    </row>
    <row r="618" spans="1:19" x14ac:dyDescent="0.35">
      <c r="A618" s="148" t="s">
        <v>795</v>
      </c>
      <c r="B618" s="165" t="s">
        <v>810</v>
      </c>
      <c r="C618" s="165" t="s">
        <v>61</v>
      </c>
      <c r="D618" s="166" t="s">
        <v>1648</v>
      </c>
      <c r="E618" s="166">
        <v>0</v>
      </c>
      <c r="F618" s="167" t="s">
        <v>1649</v>
      </c>
      <c r="G618" s="166" t="s">
        <v>2661</v>
      </c>
      <c r="H618" s="153">
        <v>17000</v>
      </c>
      <c r="I618" s="153">
        <v>2000</v>
      </c>
      <c r="J618" s="154" t="s">
        <v>1845</v>
      </c>
      <c r="K618" s="155">
        <f>+I618*3</f>
        <v>6000</v>
      </c>
      <c r="L618" s="155">
        <f>+I618*4</f>
        <v>8000</v>
      </c>
      <c r="M618" s="154">
        <f t="shared" si="63"/>
        <v>1.8</v>
      </c>
      <c r="N618" s="154">
        <f t="shared" si="64"/>
        <v>0</v>
      </c>
      <c r="O618" s="153">
        <v>3450</v>
      </c>
      <c r="P618" s="98" t="str">
        <f t="shared" si="65"/>
        <v>kritis</v>
      </c>
      <c r="Q618" s="153">
        <v>1</v>
      </c>
      <c r="R618" s="153"/>
      <c r="S618" s="168"/>
    </row>
    <row r="619" spans="1:19" x14ac:dyDescent="0.35">
      <c r="A619" s="148" t="s">
        <v>795</v>
      </c>
      <c r="B619" s="165" t="s">
        <v>810</v>
      </c>
      <c r="C619" s="165" t="s">
        <v>61</v>
      </c>
      <c r="D619" s="166" t="s">
        <v>1650</v>
      </c>
      <c r="E619" s="166">
        <v>0</v>
      </c>
      <c r="F619" s="167" t="s">
        <v>1651</v>
      </c>
      <c r="G619" s="166" t="s">
        <v>1652</v>
      </c>
      <c r="H619" s="153">
        <v>1500</v>
      </c>
      <c r="I619" s="153">
        <v>200</v>
      </c>
      <c r="J619" s="154" t="s">
        <v>1838</v>
      </c>
      <c r="K619" s="155">
        <f t="shared" ref="K619:K627" si="66">+I619*4</f>
        <v>800</v>
      </c>
      <c r="L619" s="155">
        <f t="shared" ref="L619:L627" si="67">+I619*5</f>
        <v>1000</v>
      </c>
      <c r="M619" s="154">
        <f t="shared" si="63"/>
        <v>11.6</v>
      </c>
      <c r="N619" s="154">
        <f t="shared" si="64"/>
        <v>1</v>
      </c>
      <c r="O619" s="153">
        <v>2320</v>
      </c>
      <c r="P619" s="98" t="str">
        <f t="shared" si="65"/>
        <v>over</v>
      </c>
      <c r="Q619" s="153">
        <v>1</v>
      </c>
      <c r="R619" s="153"/>
      <c r="S619" s="168"/>
    </row>
    <row r="620" spans="1:19" x14ac:dyDescent="0.35">
      <c r="A620" s="148" t="s">
        <v>795</v>
      </c>
      <c r="B620" s="165" t="s">
        <v>810</v>
      </c>
      <c r="C620" s="165" t="s">
        <v>61</v>
      </c>
      <c r="D620" s="166" t="s">
        <v>2387</v>
      </c>
      <c r="E620" s="166">
        <v>0</v>
      </c>
      <c r="F620" s="167" t="s">
        <v>2388</v>
      </c>
      <c r="G620" s="166" t="s">
        <v>2389</v>
      </c>
      <c r="H620" s="153">
        <v>1500</v>
      </c>
      <c r="I620" s="153">
        <v>200</v>
      </c>
      <c r="J620" s="154" t="s">
        <v>1838</v>
      </c>
      <c r="K620" s="155">
        <f t="shared" si="66"/>
        <v>800</v>
      </c>
      <c r="L620" s="155">
        <f t="shared" si="67"/>
        <v>1000</v>
      </c>
      <c r="M620" s="154">
        <f t="shared" si="63"/>
        <v>0</v>
      </c>
      <c r="N620" s="154">
        <f t="shared" si="64"/>
        <v>0</v>
      </c>
      <c r="O620" s="153">
        <v>0</v>
      </c>
      <c r="P620" s="98" t="str">
        <f t="shared" si="65"/>
        <v>kritis</v>
      </c>
      <c r="Q620" s="153">
        <v>1</v>
      </c>
      <c r="R620" s="153"/>
      <c r="S620" s="168"/>
    </row>
    <row r="621" spans="1:19" x14ac:dyDescent="0.35">
      <c r="A621" s="148" t="s">
        <v>795</v>
      </c>
      <c r="B621" s="165" t="s">
        <v>810</v>
      </c>
      <c r="C621" s="165" t="s">
        <v>61</v>
      </c>
      <c r="D621" s="166" t="s">
        <v>1653</v>
      </c>
      <c r="E621" s="166">
        <v>0</v>
      </c>
      <c r="F621" s="167" t="s">
        <v>1654</v>
      </c>
      <c r="G621" s="166" t="s">
        <v>1655</v>
      </c>
      <c r="H621" s="153">
        <v>9000</v>
      </c>
      <c r="I621" s="153">
        <v>900</v>
      </c>
      <c r="J621" s="154" t="s">
        <v>1838</v>
      </c>
      <c r="K621" s="155">
        <f t="shared" si="66"/>
        <v>3600</v>
      </c>
      <c r="L621" s="155">
        <f t="shared" si="67"/>
        <v>4500</v>
      </c>
      <c r="M621" s="154">
        <f t="shared" si="63"/>
        <v>2.2000000000000002</v>
      </c>
      <c r="N621" s="154">
        <f t="shared" si="64"/>
        <v>0</v>
      </c>
      <c r="O621" s="153">
        <v>1953</v>
      </c>
      <c r="P621" s="98" t="str">
        <f t="shared" si="65"/>
        <v>kritis</v>
      </c>
      <c r="Q621" s="153">
        <v>1</v>
      </c>
      <c r="R621" s="153"/>
      <c r="S621" s="168"/>
    </row>
    <row r="622" spans="1:19" x14ac:dyDescent="0.35">
      <c r="A622" s="148" t="s">
        <v>795</v>
      </c>
      <c r="B622" s="165" t="s">
        <v>810</v>
      </c>
      <c r="C622" s="165" t="s">
        <v>61</v>
      </c>
      <c r="D622" s="166" t="s">
        <v>1656</v>
      </c>
      <c r="E622" s="166">
        <v>0</v>
      </c>
      <c r="F622" s="167" t="s">
        <v>1657</v>
      </c>
      <c r="G622" s="166" t="s">
        <v>1658</v>
      </c>
      <c r="H622" s="153">
        <v>9000</v>
      </c>
      <c r="I622" s="153">
        <v>1000</v>
      </c>
      <c r="J622" s="154" t="s">
        <v>1838</v>
      </c>
      <c r="K622" s="155">
        <f t="shared" si="66"/>
        <v>4000</v>
      </c>
      <c r="L622" s="155">
        <f t="shared" si="67"/>
        <v>5000</v>
      </c>
      <c r="M622" s="154">
        <f t="shared" si="63"/>
        <v>0.9</v>
      </c>
      <c r="N622" s="154">
        <f t="shared" si="64"/>
        <v>0</v>
      </c>
      <c r="O622" s="153">
        <v>879</v>
      </c>
      <c r="P622" s="98" t="str">
        <f t="shared" si="65"/>
        <v>kritis</v>
      </c>
      <c r="Q622" s="153">
        <v>1</v>
      </c>
      <c r="R622" s="153"/>
      <c r="S622" s="168"/>
    </row>
    <row r="623" spans="1:19" x14ac:dyDescent="0.35">
      <c r="A623" s="148" t="s">
        <v>795</v>
      </c>
      <c r="B623" s="165" t="s">
        <v>810</v>
      </c>
      <c r="C623" s="165" t="s">
        <v>61</v>
      </c>
      <c r="D623" s="166" t="s">
        <v>1659</v>
      </c>
      <c r="E623" s="166">
        <v>0</v>
      </c>
      <c r="F623" s="167" t="s">
        <v>1660</v>
      </c>
      <c r="G623" s="166" t="s">
        <v>1661</v>
      </c>
      <c r="H623" s="153">
        <v>1500</v>
      </c>
      <c r="I623" s="153">
        <v>300</v>
      </c>
      <c r="J623" s="154" t="s">
        <v>1838</v>
      </c>
      <c r="K623" s="155">
        <f t="shared" si="66"/>
        <v>1200</v>
      </c>
      <c r="L623" s="155">
        <f t="shared" si="67"/>
        <v>1500</v>
      </c>
      <c r="M623" s="154">
        <f t="shared" si="63"/>
        <v>5</v>
      </c>
      <c r="N623" s="154">
        <f t="shared" si="64"/>
        <v>1</v>
      </c>
      <c r="O623" s="153">
        <v>1490</v>
      </c>
      <c r="P623" s="98" t="str">
        <f t="shared" si="65"/>
        <v>aman</v>
      </c>
      <c r="Q623" s="153">
        <v>1</v>
      </c>
      <c r="R623" s="153"/>
      <c r="S623" s="168"/>
    </row>
    <row r="624" spans="1:19" x14ac:dyDescent="0.35">
      <c r="A624" s="148" t="s">
        <v>795</v>
      </c>
      <c r="B624" s="165" t="s">
        <v>810</v>
      </c>
      <c r="C624" s="165" t="s">
        <v>61</v>
      </c>
      <c r="D624" s="166" t="s">
        <v>1662</v>
      </c>
      <c r="E624" s="166" t="s">
        <v>2662</v>
      </c>
      <c r="F624" s="167" t="s">
        <v>1663</v>
      </c>
      <c r="G624" s="166" t="s">
        <v>1664</v>
      </c>
      <c r="H624" s="153">
        <v>6500</v>
      </c>
      <c r="I624" s="153">
        <v>600</v>
      </c>
      <c r="J624" s="154" t="s">
        <v>1838</v>
      </c>
      <c r="K624" s="155">
        <f t="shared" si="66"/>
        <v>2400</v>
      </c>
      <c r="L624" s="155">
        <f t="shared" si="67"/>
        <v>3000</v>
      </c>
      <c r="M624" s="154">
        <f t="shared" si="63"/>
        <v>3.2</v>
      </c>
      <c r="N624" s="154">
        <f t="shared" si="64"/>
        <v>0</v>
      </c>
      <c r="O624" s="153">
        <v>1900</v>
      </c>
      <c r="P624" s="98" t="str">
        <f t="shared" si="65"/>
        <v>kritis</v>
      </c>
      <c r="Q624" s="153">
        <v>1</v>
      </c>
      <c r="R624" s="153"/>
      <c r="S624" s="168"/>
    </row>
    <row r="625" spans="1:19" x14ac:dyDescent="0.35">
      <c r="A625" s="148" t="s">
        <v>795</v>
      </c>
      <c r="B625" s="165" t="s">
        <v>810</v>
      </c>
      <c r="C625" s="165" t="s">
        <v>61</v>
      </c>
      <c r="D625" s="166" t="s">
        <v>1665</v>
      </c>
      <c r="E625" s="166" t="s">
        <v>1666</v>
      </c>
      <c r="F625" s="167" t="s">
        <v>1667</v>
      </c>
      <c r="G625" s="166" t="s">
        <v>1668</v>
      </c>
      <c r="H625" s="153">
        <v>2500</v>
      </c>
      <c r="I625" s="153">
        <v>400</v>
      </c>
      <c r="J625" s="154" t="s">
        <v>1838</v>
      </c>
      <c r="K625" s="155">
        <f t="shared" si="66"/>
        <v>1600</v>
      </c>
      <c r="L625" s="155">
        <f t="shared" si="67"/>
        <v>2000</v>
      </c>
      <c r="M625" s="154">
        <f t="shared" si="63"/>
        <v>3.9</v>
      </c>
      <c r="N625" s="154">
        <f t="shared" si="64"/>
        <v>0</v>
      </c>
      <c r="O625" s="153">
        <v>1550</v>
      </c>
      <c r="P625" s="98" t="str">
        <f t="shared" si="65"/>
        <v>kritis</v>
      </c>
      <c r="Q625" s="153">
        <v>1</v>
      </c>
      <c r="R625" s="153"/>
      <c r="S625" s="168"/>
    </row>
    <row r="626" spans="1:19" x14ac:dyDescent="0.35">
      <c r="A626" s="148" t="s">
        <v>795</v>
      </c>
      <c r="B626" s="165" t="s">
        <v>810</v>
      </c>
      <c r="C626" s="165" t="s">
        <v>61</v>
      </c>
      <c r="D626" s="166" t="s">
        <v>1669</v>
      </c>
      <c r="E626" s="166" t="s">
        <v>1670</v>
      </c>
      <c r="F626" s="167" t="s">
        <v>1671</v>
      </c>
      <c r="G626" s="166" t="s">
        <v>1672</v>
      </c>
      <c r="H626" s="153">
        <v>1400</v>
      </c>
      <c r="I626" s="153">
        <v>500</v>
      </c>
      <c r="J626" s="154" t="s">
        <v>1838</v>
      </c>
      <c r="K626" s="155">
        <f t="shared" si="66"/>
        <v>2000</v>
      </c>
      <c r="L626" s="155">
        <f t="shared" si="67"/>
        <v>2500</v>
      </c>
      <c r="M626" s="154">
        <f t="shared" si="63"/>
        <v>0.9</v>
      </c>
      <c r="N626" s="154">
        <f t="shared" si="64"/>
        <v>0</v>
      </c>
      <c r="O626" s="153">
        <v>450</v>
      </c>
      <c r="P626" s="98" t="str">
        <f t="shared" si="65"/>
        <v>kritis</v>
      </c>
      <c r="Q626" s="153">
        <v>1</v>
      </c>
      <c r="R626" s="153"/>
      <c r="S626" s="168"/>
    </row>
    <row r="627" spans="1:19" x14ac:dyDescent="0.35">
      <c r="A627" s="148" t="s">
        <v>795</v>
      </c>
      <c r="B627" s="165" t="s">
        <v>810</v>
      </c>
      <c r="C627" s="165" t="s">
        <v>61</v>
      </c>
      <c r="D627" s="166" t="s">
        <v>1673</v>
      </c>
      <c r="E627" s="166" t="s">
        <v>1674</v>
      </c>
      <c r="F627" s="167" t="s">
        <v>1675</v>
      </c>
      <c r="G627" s="166" t="s">
        <v>1676</v>
      </c>
      <c r="H627" s="153">
        <v>9000</v>
      </c>
      <c r="I627" s="153">
        <v>1000</v>
      </c>
      <c r="J627" s="154" t="s">
        <v>1838</v>
      </c>
      <c r="K627" s="155">
        <f t="shared" si="66"/>
        <v>4000</v>
      </c>
      <c r="L627" s="155">
        <f t="shared" si="67"/>
        <v>5000</v>
      </c>
      <c r="M627" s="154">
        <f t="shared" si="63"/>
        <v>1.7000000000000002</v>
      </c>
      <c r="N627" s="154">
        <f t="shared" si="64"/>
        <v>0</v>
      </c>
      <c r="O627" s="153">
        <v>1635</v>
      </c>
      <c r="P627" s="98" t="str">
        <f t="shared" si="65"/>
        <v>kritis</v>
      </c>
      <c r="Q627" s="153">
        <v>1</v>
      </c>
      <c r="R627" s="153"/>
      <c r="S627" s="168"/>
    </row>
    <row r="628" spans="1:19" x14ac:dyDescent="0.35">
      <c r="A628" s="148" t="s">
        <v>795</v>
      </c>
      <c r="B628" s="165" t="s">
        <v>810</v>
      </c>
      <c r="C628" s="165" t="s">
        <v>116</v>
      </c>
      <c r="D628" s="166" t="s">
        <v>1677</v>
      </c>
      <c r="E628" s="166">
        <v>0</v>
      </c>
      <c r="F628" s="167" t="s">
        <v>1678</v>
      </c>
      <c r="G628" s="166" t="s">
        <v>1679</v>
      </c>
      <c r="H628" s="153">
        <v>3000</v>
      </c>
      <c r="I628" s="153">
        <v>1000</v>
      </c>
      <c r="J628" s="154" t="s">
        <v>1838</v>
      </c>
      <c r="K628" s="155">
        <f>+I628*2</f>
        <v>2000</v>
      </c>
      <c r="L628" s="155">
        <f>+I628*3</f>
        <v>3000</v>
      </c>
      <c r="M628" s="154">
        <f t="shared" si="63"/>
        <v>0</v>
      </c>
      <c r="N628" s="154">
        <f t="shared" si="64"/>
        <v>0</v>
      </c>
      <c r="O628" s="153">
        <v>0</v>
      </c>
      <c r="P628" s="98" t="str">
        <f t="shared" si="65"/>
        <v>kritis</v>
      </c>
      <c r="Q628" s="153">
        <v>1</v>
      </c>
      <c r="R628" s="153"/>
      <c r="S628" s="168"/>
    </row>
    <row r="629" spans="1:19" x14ac:dyDescent="0.35">
      <c r="A629" s="148" t="s">
        <v>795</v>
      </c>
      <c r="B629" s="165" t="s">
        <v>810</v>
      </c>
      <c r="C629" s="165" t="s">
        <v>61</v>
      </c>
      <c r="D629" s="166" t="s">
        <v>1680</v>
      </c>
      <c r="E629" s="166">
        <v>0</v>
      </c>
      <c r="F629" s="167" t="s">
        <v>1681</v>
      </c>
      <c r="G629" s="166" t="s">
        <v>1682</v>
      </c>
      <c r="H629" s="153">
        <v>2500</v>
      </c>
      <c r="I629" s="153">
        <v>200</v>
      </c>
      <c r="J629" s="154" t="s">
        <v>1838</v>
      </c>
      <c r="K629" s="155">
        <f>+I629*4</f>
        <v>800</v>
      </c>
      <c r="L629" s="155">
        <f>+I629*5</f>
        <v>1000</v>
      </c>
      <c r="M629" s="154">
        <f t="shared" si="63"/>
        <v>2.3000000000000003</v>
      </c>
      <c r="N629" s="154">
        <f t="shared" si="64"/>
        <v>0</v>
      </c>
      <c r="O629" s="153">
        <v>450</v>
      </c>
      <c r="P629" s="98" t="str">
        <f t="shared" si="65"/>
        <v>kritis</v>
      </c>
      <c r="Q629" s="153">
        <v>1</v>
      </c>
      <c r="R629" s="153"/>
      <c r="S629" s="168"/>
    </row>
    <row r="630" spans="1:19" x14ac:dyDescent="0.35">
      <c r="A630" s="148" t="s">
        <v>795</v>
      </c>
      <c r="B630" s="165" t="s">
        <v>810</v>
      </c>
      <c r="C630" s="165" t="s">
        <v>61</v>
      </c>
      <c r="D630" s="166" t="s">
        <v>2390</v>
      </c>
      <c r="E630" s="166" t="s">
        <v>2391</v>
      </c>
      <c r="F630" s="167" t="s">
        <v>2392</v>
      </c>
      <c r="G630" s="166" t="s">
        <v>2393</v>
      </c>
      <c r="H630" s="153">
        <v>1900</v>
      </c>
      <c r="I630" s="153">
        <v>400</v>
      </c>
      <c r="J630" s="154" t="s">
        <v>1838</v>
      </c>
      <c r="K630" s="155">
        <f>+I630*4</f>
        <v>1600</v>
      </c>
      <c r="L630" s="155">
        <f>+I630*5</f>
        <v>2000</v>
      </c>
      <c r="M630" s="154">
        <f t="shared" si="63"/>
        <v>2.5</v>
      </c>
      <c r="N630" s="154">
        <f t="shared" si="64"/>
        <v>0</v>
      </c>
      <c r="O630" s="153">
        <v>1000</v>
      </c>
      <c r="P630" s="98" t="str">
        <f t="shared" si="65"/>
        <v>kritis</v>
      </c>
      <c r="Q630" s="153">
        <v>1</v>
      </c>
      <c r="R630" s="153"/>
      <c r="S630" s="168"/>
    </row>
    <row r="631" spans="1:19" x14ac:dyDescent="0.35">
      <c r="A631" s="148" t="s">
        <v>795</v>
      </c>
      <c r="B631" s="165" t="s">
        <v>810</v>
      </c>
      <c r="C631" s="165" t="s">
        <v>61</v>
      </c>
      <c r="D631" s="166" t="s">
        <v>2394</v>
      </c>
      <c r="E631" s="166" t="s">
        <v>2395</v>
      </c>
      <c r="F631" s="167" t="s">
        <v>2396</v>
      </c>
      <c r="G631" s="166" t="s">
        <v>2397</v>
      </c>
      <c r="H631" s="153">
        <v>2100</v>
      </c>
      <c r="I631" s="153">
        <v>500</v>
      </c>
      <c r="J631" s="154" t="s">
        <v>1838</v>
      </c>
      <c r="K631" s="155">
        <f>+I631*4</f>
        <v>2000</v>
      </c>
      <c r="L631" s="155">
        <f>+I631*5</f>
        <v>2500</v>
      </c>
      <c r="M631" s="154">
        <f t="shared" si="63"/>
        <v>0</v>
      </c>
      <c r="N631" s="154">
        <f t="shared" si="64"/>
        <v>0</v>
      </c>
      <c r="O631" s="153">
        <v>0</v>
      </c>
      <c r="P631" s="98" t="str">
        <f t="shared" si="65"/>
        <v>kritis</v>
      </c>
      <c r="Q631" s="153">
        <v>1</v>
      </c>
      <c r="R631" s="153"/>
      <c r="S631" s="168"/>
    </row>
    <row r="632" spans="1:19" x14ac:dyDescent="0.35">
      <c r="A632" s="148" t="s">
        <v>795</v>
      </c>
      <c r="B632" s="165" t="s">
        <v>810</v>
      </c>
      <c r="C632" s="165" t="s">
        <v>61</v>
      </c>
      <c r="D632" s="166" t="s">
        <v>2398</v>
      </c>
      <c r="E632" s="166" t="s">
        <v>2399</v>
      </c>
      <c r="F632" s="167" t="s">
        <v>2400</v>
      </c>
      <c r="G632" s="166" t="s">
        <v>2401</v>
      </c>
      <c r="H632" s="153">
        <v>1500</v>
      </c>
      <c r="I632" s="153">
        <v>400</v>
      </c>
      <c r="J632" s="154" t="s">
        <v>1838</v>
      </c>
      <c r="K632" s="155">
        <f>+I632*4</f>
        <v>1600</v>
      </c>
      <c r="L632" s="155">
        <f>+I632*5</f>
        <v>2000</v>
      </c>
      <c r="M632" s="154">
        <f t="shared" si="63"/>
        <v>0</v>
      </c>
      <c r="N632" s="154">
        <f t="shared" si="64"/>
        <v>0</v>
      </c>
      <c r="O632" s="153">
        <v>0</v>
      </c>
      <c r="P632" s="98" t="str">
        <f t="shared" si="65"/>
        <v>kritis</v>
      </c>
      <c r="Q632" s="153">
        <v>1</v>
      </c>
      <c r="R632" s="153"/>
      <c r="S632" s="168"/>
    </row>
    <row r="633" spans="1:19" x14ac:dyDescent="0.35">
      <c r="A633" s="148" t="s">
        <v>795</v>
      </c>
      <c r="B633" s="165" t="s">
        <v>810</v>
      </c>
      <c r="C633" s="165" t="s">
        <v>116</v>
      </c>
      <c r="D633" s="166" t="s">
        <v>1585</v>
      </c>
      <c r="E633" s="166" t="s">
        <v>2704</v>
      </c>
      <c r="F633" s="167" t="s">
        <v>1683</v>
      </c>
      <c r="G633" s="166" t="s">
        <v>1684</v>
      </c>
      <c r="H633" s="153"/>
      <c r="I633" s="168"/>
      <c r="J633" s="168"/>
      <c r="K633" s="168"/>
      <c r="L633" s="168"/>
      <c r="M633" s="154" t="e">
        <f t="shared" si="63"/>
        <v>#DIV/0!</v>
      </c>
      <c r="N633" s="154" t="e">
        <f t="shared" si="64"/>
        <v>#DIV/0!</v>
      </c>
      <c r="O633" s="153">
        <v>250</v>
      </c>
      <c r="P633" s="98" t="str">
        <f t="shared" si="65"/>
        <v>over</v>
      </c>
      <c r="Q633" s="168"/>
      <c r="R633" s="168"/>
      <c r="S633" s="168"/>
    </row>
    <row r="634" spans="1:19" x14ac:dyDescent="0.35">
      <c r="A634" s="148" t="s">
        <v>795</v>
      </c>
      <c r="B634" s="165" t="s">
        <v>810</v>
      </c>
      <c r="C634" s="165" t="s">
        <v>61</v>
      </c>
      <c r="D634" s="166" t="s">
        <v>1685</v>
      </c>
      <c r="E634" s="166" t="s">
        <v>1686</v>
      </c>
      <c r="F634" s="167" t="s">
        <v>1687</v>
      </c>
      <c r="G634" s="166" t="s">
        <v>1688</v>
      </c>
      <c r="H634" s="153">
        <v>1200</v>
      </c>
      <c r="I634" s="153">
        <v>400</v>
      </c>
      <c r="J634" s="154" t="s">
        <v>1838</v>
      </c>
      <c r="K634" s="155">
        <f>+I634*4</f>
        <v>1600</v>
      </c>
      <c r="L634" s="155">
        <f>+I634*5</f>
        <v>2000</v>
      </c>
      <c r="M634" s="154">
        <f t="shared" si="63"/>
        <v>3.6</v>
      </c>
      <c r="N634" s="154">
        <f t="shared" si="64"/>
        <v>0</v>
      </c>
      <c r="O634" s="153">
        <v>1436</v>
      </c>
      <c r="P634" s="98" t="str">
        <f t="shared" si="65"/>
        <v>kritis</v>
      </c>
      <c r="Q634" s="153">
        <v>1</v>
      </c>
      <c r="R634" s="153"/>
      <c r="S634" s="168"/>
    </row>
    <row r="635" spans="1:19" x14ac:dyDescent="0.35">
      <c r="A635" s="148" t="s">
        <v>795</v>
      </c>
      <c r="B635" s="165" t="s">
        <v>810</v>
      </c>
      <c r="C635" s="165" t="s">
        <v>61</v>
      </c>
      <c r="D635" s="166" t="s">
        <v>2402</v>
      </c>
      <c r="E635" s="166" t="s">
        <v>2403</v>
      </c>
      <c r="F635" s="167" t="s">
        <v>2404</v>
      </c>
      <c r="G635" s="166" t="s">
        <v>2405</v>
      </c>
      <c r="H635" s="153">
        <v>5000</v>
      </c>
      <c r="I635" s="153">
        <v>3000</v>
      </c>
      <c r="J635" s="154" t="s">
        <v>1838</v>
      </c>
      <c r="K635" s="155">
        <f>+I635*4</f>
        <v>12000</v>
      </c>
      <c r="L635" s="155">
        <f>+I635*5</f>
        <v>15000</v>
      </c>
      <c r="M635" s="154">
        <f t="shared" si="63"/>
        <v>3.7</v>
      </c>
      <c r="N635" s="154">
        <f t="shared" si="64"/>
        <v>0</v>
      </c>
      <c r="O635" s="153">
        <v>10934</v>
      </c>
      <c r="P635" s="98" t="str">
        <f t="shared" si="65"/>
        <v>kritis</v>
      </c>
      <c r="Q635" s="153">
        <v>1</v>
      </c>
      <c r="R635" s="153"/>
      <c r="S635" s="168"/>
    </row>
    <row r="636" spans="1:19" x14ac:dyDescent="0.35">
      <c r="A636" s="148" t="s">
        <v>795</v>
      </c>
      <c r="B636" s="165" t="s">
        <v>810</v>
      </c>
      <c r="C636" s="165" t="s">
        <v>61</v>
      </c>
      <c r="D636" s="166" t="s">
        <v>2406</v>
      </c>
      <c r="E636" s="166">
        <v>0</v>
      </c>
      <c r="F636" s="167" t="s">
        <v>2407</v>
      </c>
      <c r="G636" s="166" t="s">
        <v>2408</v>
      </c>
      <c r="H636" s="153">
        <v>700</v>
      </c>
      <c r="I636" s="153">
        <v>200</v>
      </c>
      <c r="J636" s="154" t="s">
        <v>1838</v>
      </c>
      <c r="K636" s="155">
        <f>+I636*4</f>
        <v>800</v>
      </c>
      <c r="L636" s="155">
        <f>+I636*5</f>
        <v>1000</v>
      </c>
      <c r="M636" s="154">
        <f t="shared" si="63"/>
        <v>2.5</v>
      </c>
      <c r="N636" s="154">
        <f t="shared" si="64"/>
        <v>0</v>
      </c>
      <c r="O636" s="153">
        <v>500</v>
      </c>
      <c r="P636" s="98" t="str">
        <f t="shared" si="65"/>
        <v>kritis</v>
      </c>
      <c r="Q636" s="153">
        <v>1</v>
      </c>
      <c r="R636" s="153"/>
      <c r="S636" s="168"/>
    </row>
    <row r="637" spans="1:19" x14ac:dyDescent="0.35">
      <c r="A637" s="148" t="s">
        <v>795</v>
      </c>
      <c r="B637" s="165" t="s">
        <v>810</v>
      </c>
      <c r="C637" s="165" t="s">
        <v>61</v>
      </c>
      <c r="D637" s="166" t="s">
        <v>2409</v>
      </c>
      <c r="E637" s="166" t="s">
        <v>2410</v>
      </c>
      <c r="F637" s="167" t="s">
        <v>2411</v>
      </c>
      <c r="G637" s="166" t="s">
        <v>2412</v>
      </c>
      <c r="H637" s="153"/>
      <c r="I637" s="168"/>
      <c r="J637" s="168"/>
      <c r="K637" s="168"/>
      <c r="L637" s="168"/>
      <c r="M637" s="154" t="e">
        <f t="shared" si="63"/>
        <v>#DIV/0!</v>
      </c>
      <c r="N637" s="154" t="e">
        <f t="shared" si="64"/>
        <v>#DIV/0!</v>
      </c>
      <c r="O637" s="153">
        <v>0</v>
      </c>
      <c r="P637" s="98" t="str">
        <f t="shared" si="65"/>
        <v>over</v>
      </c>
      <c r="Q637" s="168"/>
      <c r="R637" s="168"/>
      <c r="S637" s="168"/>
    </row>
    <row r="638" spans="1:19" x14ac:dyDescent="0.35">
      <c r="A638" s="148" t="s">
        <v>795</v>
      </c>
      <c r="B638" s="165" t="s">
        <v>810</v>
      </c>
      <c r="C638" s="165" t="s">
        <v>61</v>
      </c>
      <c r="D638" s="166" t="s">
        <v>2413</v>
      </c>
      <c r="E638" s="166" t="s">
        <v>2414</v>
      </c>
      <c r="F638" s="167" t="s">
        <v>2415</v>
      </c>
      <c r="G638" s="166" t="s">
        <v>2416</v>
      </c>
      <c r="H638" s="153"/>
      <c r="I638" s="168"/>
      <c r="J638" s="168"/>
      <c r="K638" s="168"/>
      <c r="L638" s="168"/>
      <c r="M638" s="154" t="e">
        <f t="shared" si="63"/>
        <v>#DIV/0!</v>
      </c>
      <c r="N638" s="154" t="e">
        <f t="shared" si="64"/>
        <v>#DIV/0!</v>
      </c>
      <c r="O638" s="153">
        <v>4400</v>
      </c>
      <c r="P638" s="98" t="str">
        <f t="shared" si="65"/>
        <v>over</v>
      </c>
      <c r="Q638" s="168"/>
      <c r="R638" s="168"/>
      <c r="S638" s="168"/>
    </row>
    <row r="639" spans="1:19" x14ac:dyDescent="0.35">
      <c r="A639" s="148" t="s">
        <v>795</v>
      </c>
      <c r="B639" s="165" t="s">
        <v>810</v>
      </c>
      <c r="C639" s="165" t="s">
        <v>61</v>
      </c>
      <c r="D639" s="166" t="s">
        <v>2417</v>
      </c>
      <c r="E639" s="166" t="s">
        <v>2418</v>
      </c>
      <c r="F639" s="167" t="s">
        <v>2419</v>
      </c>
      <c r="G639" s="166" t="s">
        <v>2420</v>
      </c>
      <c r="H639" s="153"/>
      <c r="I639" s="168"/>
      <c r="J639" s="168"/>
      <c r="K639" s="168"/>
      <c r="L639" s="168"/>
      <c r="M639" s="154" t="e">
        <f t="shared" si="63"/>
        <v>#DIV/0!</v>
      </c>
      <c r="N639" s="154" t="e">
        <f t="shared" si="64"/>
        <v>#DIV/0!</v>
      </c>
      <c r="O639" s="153">
        <v>2992</v>
      </c>
      <c r="P639" s="98" t="str">
        <f t="shared" si="65"/>
        <v>over</v>
      </c>
      <c r="Q639" s="168"/>
      <c r="R639" s="168"/>
      <c r="S639" s="168"/>
    </row>
    <row r="640" spans="1:19" x14ac:dyDescent="0.35">
      <c r="A640" s="148" t="s">
        <v>795</v>
      </c>
      <c r="B640" s="165" t="s">
        <v>810</v>
      </c>
      <c r="C640" s="165" t="s">
        <v>61</v>
      </c>
      <c r="D640" s="166" t="s">
        <v>2421</v>
      </c>
      <c r="E640" s="166" t="s">
        <v>2422</v>
      </c>
      <c r="F640" s="167" t="s">
        <v>2423</v>
      </c>
      <c r="G640" s="166" t="s">
        <v>2424</v>
      </c>
      <c r="H640" s="153"/>
      <c r="I640" s="168"/>
      <c r="J640" s="168"/>
      <c r="K640" s="168"/>
      <c r="L640" s="168"/>
      <c r="M640" s="154" t="e">
        <f t="shared" si="63"/>
        <v>#DIV/0!</v>
      </c>
      <c r="N640" s="154" t="e">
        <f t="shared" si="64"/>
        <v>#DIV/0!</v>
      </c>
      <c r="O640" s="153">
        <v>5005</v>
      </c>
      <c r="P640" s="98" t="str">
        <f t="shared" si="65"/>
        <v>over</v>
      </c>
      <c r="Q640" s="168"/>
      <c r="R640" s="168"/>
      <c r="S640" s="168"/>
    </row>
    <row r="641" spans="1:19" x14ac:dyDescent="0.35">
      <c r="A641" s="148" t="s">
        <v>795</v>
      </c>
      <c r="B641" s="165" t="s">
        <v>810</v>
      </c>
      <c r="C641" s="165" t="s">
        <v>116</v>
      </c>
      <c r="D641" s="166" t="s">
        <v>2425</v>
      </c>
      <c r="E641" s="166" t="s">
        <v>2426</v>
      </c>
      <c r="F641" s="167" t="s">
        <v>2427</v>
      </c>
      <c r="G641" s="166" t="s">
        <v>2705</v>
      </c>
      <c r="H641" s="153">
        <v>1900</v>
      </c>
      <c r="I641" s="153">
        <v>500</v>
      </c>
      <c r="J641" s="154" t="s">
        <v>1838</v>
      </c>
      <c r="K641" s="155">
        <f>+I641*2</f>
        <v>1000</v>
      </c>
      <c r="L641" s="155">
        <f>+I641*3</f>
        <v>1500</v>
      </c>
      <c r="M641" s="154">
        <f t="shared" si="63"/>
        <v>2</v>
      </c>
      <c r="N641" s="154">
        <f t="shared" si="64"/>
        <v>0</v>
      </c>
      <c r="O641" s="153">
        <v>1000</v>
      </c>
      <c r="P641" s="98" t="str">
        <f t="shared" si="65"/>
        <v>aman</v>
      </c>
      <c r="Q641" s="153">
        <v>1</v>
      </c>
      <c r="R641" s="153"/>
      <c r="S641" s="168"/>
    </row>
    <row r="642" spans="1:19" x14ac:dyDescent="0.35">
      <c r="A642" s="148" t="s">
        <v>795</v>
      </c>
      <c r="B642" s="165" t="s">
        <v>810</v>
      </c>
      <c r="C642" s="165" t="s">
        <v>116</v>
      </c>
      <c r="D642" s="166" t="s">
        <v>2428</v>
      </c>
      <c r="E642" s="166" t="s">
        <v>2429</v>
      </c>
      <c r="F642" s="167" t="s">
        <v>2430</v>
      </c>
      <c r="G642" s="166" t="s">
        <v>2431</v>
      </c>
      <c r="H642" s="153"/>
      <c r="I642" s="168"/>
      <c r="J642" s="168"/>
      <c r="K642" s="168"/>
      <c r="L642" s="168"/>
      <c r="M642" s="154" t="e">
        <f t="shared" si="63"/>
        <v>#DIV/0!</v>
      </c>
      <c r="N642" s="154" t="e">
        <f t="shared" si="64"/>
        <v>#DIV/0!</v>
      </c>
      <c r="O642" s="153">
        <v>600</v>
      </c>
      <c r="P642" s="98" t="str">
        <f t="shared" si="65"/>
        <v>over</v>
      </c>
      <c r="Q642" s="168"/>
      <c r="R642" s="168"/>
      <c r="S642" s="168"/>
    </row>
    <row r="643" spans="1:19" x14ac:dyDescent="0.35">
      <c r="A643" s="148" t="s">
        <v>795</v>
      </c>
      <c r="B643" s="165" t="s">
        <v>810</v>
      </c>
      <c r="C643" s="165" t="s">
        <v>61</v>
      </c>
      <c r="D643" s="166" t="s">
        <v>1689</v>
      </c>
      <c r="E643" s="166">
        <v>0</v>
      </c>
      <c r="F643" s="167" t="s">
        <v>1690</v>
      </c>
      <c r="G643" s="166" t="s">
        <v>1691</v>
      </c>
      <c r="H643" s="153">
        <v>1000</v>
      </c>
      <c r="I643" s="153">
        <v>500</v>
      </c>
      <c r="J643" s="154" t="s">
        <v>1838</v>
      </c>
      <c r="K643" s="155">
        <f>+I643*4</f>
        <v>2000</v>
      </c>
      <c r="L643" s="155">
        <f>+I643*5</f>
        <v>2500</v>
      </c>
      <c r="M643" s="154">
        <f t="shared" si="63"/>
        <v>0</v>
      </c>
      <c r="N643" s="154">
        <f t="shared" si="64"/>
        <v>0</v>
      </c>
      <c r="O643" s="153">
        <v>0</v>
      </c>
      <c r="P643" s="98" t="str">
        <f t="shared" si="65"/>
        <v>kritis</v>
      </c>
      <c r="Q643" s="153">
        <v>1</v>
      </c>
      <c r="R643" s="153"/>
      <c r="S643" s="168"/>
    </row>
    <row r="644" spans="1:19" x14ac:dyDescent="0.35">
      <c r="A644" s="148" t="s">
        <v>795</v>
      </c>
      <c r="B644" s="165" t="s">
        <v>810</v>
      </c>
      <c r="C644" s="165" t="s">
        <v>116</v>
      </c>
      <c r="D644" s="166" t="s">
        <v>1692</v>
      </c>
      <c r="E644" s="166" t="s">
        <v>1692</v>
      </c>
      <c r="F644" s="167" t="s">
        <v>1693</v>
      </c>
      <c r="G644" s="166" t="s">
        <v>1694</v>
      </c>
      <c r="H644" s="153">
        <v>4000</v>
      </c>
      <c r="I644" s="153">
        <v>300</v>
      </c>
      <c r="J644" s="154" t="s">
        <v>1838</v>
      </c>
      <c r="K644" s="155">
        <f>+I644*2</f>
        <v>600</v>
      </c>
      <c r="L644" s="155">
        <f>+I644*3</f>
        <v>900</v>
      </c>
      <c r="M644" s="154">
        <f t="shared" si="63"/>
        <v>3.4</v>
      </c>
      <c r="N644" s="154">
        <f t="shared" si="64"/>
        <v>0</v>
      </c>
      <c r="O644" s="153">
        <v>1000</v>
      </c>
      <c r="P644" s="98" t="str">
        <f t="shared" si="65"/>
        <v>over</v>
      </c>
      <c r="Q644" s="153">
        <v>1</v>
      </c>
      <c r="R644" s="153"/>
      <c r="S644" s="168"/>
    </row>
    <row r="645" spans="1:19" x14ac:dyDescent="0.35">
      <c r="A645" s="148" t="s">
        <v>795</v>
      </c>
      <c r="B645" s="165" t="s">
        <v>810</v>
      </c>
      <c r="C645" s="165" t="s">
        <v>116</v>
      </c>
      <c r="D645" s="166" t="s">
        <v>2432</v>
      </c>
      <c r="E645" s="166">
        <v>0</v>
      </c>
      <c r="F645" s="167" t="s">
        <v>2433</v>
      </c>
      <c r="G645" s="166" t="s">
        <v>2434</v>
      </c>
      <c r="H645" s="153">
        <v>800</v>
      </c>
      <c r="I645" s="153">
        <v>500</v>
      </c>
      <c r="J645" s="154" t="s">
        <v>1838</v>
      </c>
      <c r="K645" s="155">
        <f>+I645*2</f>
        <v>1000</v>
      </c>
      <c r="L645" s="155">
        <f>+I645*3</f>
        <v>1500</v>
      </c>
      <c r="M645" s="154">
        <f t="shared" si="63"/>
        <v>1</v>
      </c>
      <c r="N645" s="154">
        <f t="shared" si="64"/>
        <v>0</v>
      </c>
      <c r="O645" s="153">
        <v>500</v>
      </c>
      <c r="P645" s="98" t="str">
        <f t="shared" si="65"/>
        <v>kritis</v>
      </c>
      <c r="Q645" s="153">
        <v>1</v>
      </c>
      <c r="R645" s="153"/>
      <c r="S645" s="168"/>
    </row>
    <row r="646" spans="1:19" x14ac:dyDescent="0.35">
      <c r="A646" s="148" t="s">
        <v>795</v>
      </c>
      <c r="B646" s="165" t="s">
        <v>810</v>
      </c>
      <c r="C646" s="165" t="s">
        <v>116</v>
      </c>
      <c r="D646" s="166" t="s">
        <v>2706</v>
      </c>
      <c r="E646" s="166">
        <v>0</v>
      </c>
      <c r="F646" s="167" t="s">
        <v>2435</v>
      </c>
      <c r="G646" s="166" t="s">
        <v>2436</v>
      </c>
      <c r="H646" s="153">
        <v>1000</v>
      </c>
      <c r="I646" s="153">
        <v>200</v>
      </c>
      <c r="J646" s="154" t="s">
        <v>1838</v>
      </c>
      <c r="K646" s="155">
        <f>+I646*2</f>
        <v>400</v>
      </c>
      <c r="L646" s="155">
        <f>+I646*3</f>
        <v>600</v>
      </c>
      <c r="M646" s="154">
        <f t="shared" si="63"/>
        <v>7.5</v>
      </c>
      <c r="N646" s="154">
        <f t="shared" si="64"/>
        <v>1</v>
      </c>
      <c r="O646" s="153">
        <v>1500</v>
      </c>
      <c r="P646" s="98" t="str">
        <f t="shared" si="65"/>
        <v>over</v>
      </c>
      <c r="Q646" s="153">
        <v>1</v>
      </c>
      <c r="R646" s="153"/>
      <c r="S646" s="168"/>
    </row>
    <row r="647" spans="1:19" x14ac:dyDescent="0.35">
      <c r="A647" s="148" t="s">
        <v>795</v>
      </c>
      <c r="B647" s="165" t="s">
        <v>810</v>
      </c>
      <c r="C647" s="165" t="s">
        <v>61</v>
      </c>
      <c r="D647" s="166" t="s">
        <v>1695</v>
      </c>
      <c r="E647" s="166">
        <v>0</v>
      </c>
      <c r="F647" s="167" t="s">
        <v>1696</v>
      </c>
      <c r="G647" s="166" t="s">
        <v>1697</v>
      </c>
      <c r="H647" s="153">
        <v>1000</v>
      </c>
      <c r="I647" s="153">
        <v>500</v>
      </c>
      <c r="J647" s="154" t="s">
        <v>1838</v>
      </c>
      <c r="K647" s="155">
        <f>+I647*4</f>
        <v>2000</v>
      </c>
      <c r="L647" s="155">
        <f>+I647*5</f>
        <v>2500</v>
      </c>
      <c r="M647" s="154">
        <f t="shared" si="63"/>
        <v>4.5999999999999996</v>
      </c>
      <c r="N647" s="154">
        <f t="shared" si="64"/>
        <v>0</v>
      </c>
      <c r="O647" s="153">
        <v>2282</v>
      </c>
      <c r="P647" s="98" t="str">
        <f t="shared" si="65"/>
        <v>aman</v>
      </c>
      <c r="Q647" s="153">
        <v>1</v>
      </c>
      <c r="R647" s="153"/>
      <c r="S647" s="168"/>
    </row>
    <row r="648" spans="1:19" x14ac:dyDescent="0.35">
      <c r="A648" s="148" t="s">
        <v>795</v>
      </c>
      <c r="B648" s="165" t="s">
        <v>810</v>
      </c>
      <c r="C648" s="165" t="s">
        <v>61</v>
      </c>
      <c r="D648" s="166" t="s">
        <v>1698</v>
      </c>
      <c r="E648" s="166">
        <v>0</v>
      </c>
      <c r="F648" s="167" t="s">
        <v>1699</v>
      </c>
      <c r="G648" s="166" t="s">
        <v>1700</v>
      </c>
      <c r="H648" s="153">
        <v>700</v>
      </c>
      <c r="I648" s="153">
        <v>500</v>
      </c>
      <c r="J648" s="154" t="s">
        <v>1838</v>
      </c>
      <c r="K648" s="155">
        <f>+I648*4</f>
        <v>2000</v>
      </c>
      <c r="L648" s="155">
        <f>+I648*5</f>
        <v>2500</v>
      </c>
      <c r="M648" s="154">
        <f t="shared" si="63"/>
        <v>4.3</v>
      </c>
      <c r="N648" s="154">
        <f t="shared" si="64"/>
        <v>0</v>
      </c>
      <c r="O648" s="153">
        <v>2120</v>
      </c>
      <c r="P648" s="98" t="str">
        <f t="shared" si="65"/>
        <v>aman</v>
      </c>
      <c r="Q648" s="153">
        <v>1</v>
      </c>
      <c r="R648" s="153"/>
      <c r="S648" s="168"/>
    </row>
    <row r="649" spans="1:19" x14ac:dyDescent="0.35">
      <c r="A649" s="148" t="s">
        <v>795</v>
      </c>
      <c r="B649" s="165" t="s">
        <v>810</v>
      </c>
      <c r="C649" s="165" t="s">
        <v>61</v>
      </c>
      <c r="D649" s="166" t="s">
        <v>2437</v>
      </c>
      <c r="E649" s="166" t="s">
        <v>2438</v>
      </c>
      <c r="F649" s="167" t="s">
        <v>2439</v>
      </c>
      <c r="G649" s="166" t="s">
        <v>2440</v>
      </c>
      <c r="H649" s="153">
        <v>500</v>
      </c>
      <c r="I649" s="153">
        <v>500</v>
      </c>
      <c r="J649" s="154" t="s">
        <v>1838</v>
      </c>
      <c r="K649" s="155">
        <f>+I649*4</f>
        <v>2000</v>
      </c>
      <c r="L649" s="155">
        <f>+I649*5</f>
        <v>2500</v>
      </c>
      <c r="M649" s="154">
        <f t="shared" si="63"/>
        <v>5.6999999999999993</v>
      </c>
      <c r="N649" s="154">
        <f t="shared" si="64"/>
        <v>1</v>
      </c>
      <c r="O649" s="153">
        <v>2820</v>
      </c>
      <c r="P649" s="98" t="str">
        <f t="shared" si="65"/>
        <v>over</v>
      </c>
      <c r="Q649" s="153">
        <v>1</v>
      </c>
      <c r="R649" s="153"/>
      <c r="S649" s="168"/>
    </row>
    <row r="650" spans="1:19" x14ac:dyDescent="0.35">
      <c r="A650" s="148" t="s">
        <v>795</v>
      </c>
      <c r="B650" s="165" t="s">
        <v>810</v>
      </c>
      <c r="C650" s="165" t="s">
        <v>61</v>
      </c>
      <c r="D650" s="166" t="s">
        <v>1701</v>
      </c>
      <c r="E650" s="166" t="s">
        <v>1702</v>
      </c>
      <c r="F650" s="167" t="s">
        <v>1703</v>
      </c>
      <c r="G650" s="166" t="s">
        <v>1704</v>
      </c>
      <c r="H650" s="153">
        <v>1800</v>
      </c>
      <c r="I650" s="153">
        <v>500</v>
      </c>
      <c r="J650" s="154" t="s">
        <v>1838</v>
      </c>
      <c r="K650" s="155">
        <f>+I650*4</f>
        <v>2000</v>
      </c>
      <c r="L650" s="155">
        <f>+I650*5</f>
        <v>2500</v>
      </c>
      <c r="M650" s="154">
        <f t="shared" si="63"/>
        <v>0.4</v>
      </c>
      <c r="N650" s="154">
        <f t="shared" si="64"/>
        <v>0</v>
      </c>
      <c r="O650" s="153">
        <v>200</v>
      </c>
      <c r="P650" s="98" t="str">
        <f t="shared" si="65"/>
        <v>kritis</v>
      </c>
      <c r="Q650" s="153">
        <v>1</v>
      </c>
      <c r="R650" s="153"/>
      <c r="S650" s="168"/>
    </row>
    <row r="651" spans="1:19" x14ac:dyDescent="0.35">
      <c r="A651" s="148" t="s">
        <v>795</v>
      </c>
      <c r="B651" s="165" t="s">
        <v>810</v>
      </c>
      <c r="C651" s="165" t="s">
        <v>61</v>
      </c>
      <c r="D651" s="166" t="s">
        <v>2441</v>
      </c>
      <c r="E651" s="166" t="s">
        <v>2442</v>
      </c>
      <c r="F651" s="167" t="s">
        <v>2443</v>
      </c>
      <c r="G651" s="166" t="s">
        <v>2444</v>
      </c>
      <c r="H651" s="153"/>
      <c r="I651" s="168"/>
      <c r="J651" s="168"/>
      <c r="K651" s="168"/>
      <c r="L651" s="168"/>
      <c r="M651" s="154" t="e">
        <f t="shared" ref="M651:M714" si="68">+ROUNDUP(O651/I651,1)</f>
        <v>#DIV/0!</v>
      </c>
      <c r="N651" s="154" t="e">
        <f t="shared" ref="N651:N714" si="69">IF(AND(J651="FAST",M651&gt;=2),1,IF(AND(J651="MEDIUM",M651&gt;=3),1,IF(AND(J651="SLOW",M651&gt;=5),1,0)))</f>
        <v>#DIV/0!</v>
      </c>
      <c r="O651" s="153">
        <v>2307</v>
      </c>
      <c r="P651" s="98" t="str">
        <f t="shared" ref="P651:P714" si="70">IF(O651&lt;K651,"kritis",IF(O651&lt;L651,"aman","over"))</f>
        <v>over</v>
      </c>
      <c r="Q651" s="168"/>
      <c r="R651" s="168"/>
      <c r="S651" s="168"/>
    </row>
    <row r="652" spans="1:19" x14ac:dyDescent="0.35">
      <c r="A652" s="148" t="s">
        <v>795</v>
      </c>
      <c r="B652" s="165" t="s">
        <v>810</v>
      </c>
      <c r="C652" s="165" t="s">
        <v>61</v>
      </c>
      <c r="D652" s="166" t="s">
        <v>2445</v>
      </c>
      <c r="E652" s="166" t="s">
        <v>2446</v>
      </c>
      <c r="F652" s="167" t="s">
        <v>2447</v>
      </c>
      <c r="G652" s="166" t="s">
        <v>2448</v>
      </c>
      <c r="H652" s="153"/>
      <c r="I652" s="168"/>
      <c r="J652" s="168"/>
      <c r="K652" s="168"/>
      <c r="L652" s="168"/>
      <c r="M652" s="154" t="e">
        <f t="shared" si="68"/>
        <v>#DIV/0!</v>
      </c>
      <c r="N652" s="154" t="e">
        <f t="shared" si="69"/>
        <v>#DIV/0!</v>
      </c>
      <c r="O652" s="153">
        <v>0</v>
      </c>
      <c r="P652" s="98" t="str">
        <f t="shared" si="70"/>
        <v>over</v>
      </c>
      <c r="Q652" s="168"/>
      <c r="R652" s="168"/>
      <c r="S652" s="168"/>
    </row>
    <row r="653" spans="1:19" x14ac:dyDescent="0.35">
      <c r="A653" s="148" t="s">
        <v>795</v>
      </c>
      <c r="B653" s="165" t="s">
        <v>810</v>
      </c>
      <c r="C653" s="165" t="s">
        <v>61</v>
      </c>
      <c r="D653" s="166" t="s">
        <v>2449</v>
      </c>
      <c r="E653" s="166" t="s">
        <v>2450</v>
      </c>
      <c r="F653" s="167" t="s">
        <v>2451</v>
      </c>
      <c r="G653" s="166" t="s">
        <v>2452</v>
      </c>
      <c r="H653" s="153"/>
      <c r="I653" s="168"/>
      <c r="J653" s="168"/>
      <c r="K653" s="168"/>
      <c r="L653" s="168"/>
      <c r="M653" s="154" t="e">
        <f t="shared" si="68"/>
        <v>#DIV/0!</v>
      </c>
      <c r="N653" s="154" t="e">
        <f t="shared" si="69"/>
        <v>#DIV/0!</v>
      </c>
      <c r="O653" s="153">
        <v>0</v>
      </c>
      <c r="P653" s="98" t="str">
        <f t="shared" si="70"/>
        <v>over</v>
      </c>
      <c r="Q653" s="168"/>
      <c r="R653" s="168"/>
      <c r="S653" s="168"/>
    </row>
    <row r="654" spans="1:19" x14ac:dyDescent="0.35">
      <c r="A654" s="148" t="s">
        <v>795</v>
      </c>
      <c r="B654" s="165" t="s">
        <v>810</v>
      </c>
      <c r="C654" s="165" t="s">
        <v>61</v>
      </c>
      <c r="D654" s="166" t="s">
        <v>2453</v>
      </c>
      <c r="E654" s="166" t="s">
        <v>2454</v>
      </c>
      <c r="F654" s="167" t="s">
        <v>2455</v>
      </c>
      <c r="G654" s="166" t="s">
        <v>2456</v>
      </c>
      <c r="H654" s="153">
        <v>1600</v>
      </c>
      <c r="I654" s="153">
        <v>600</v>
      </c>
      <c r="J654" s="154" t="s">
        <v>1838</v>
      </c>
      <c r="K654" s="155">
        <f>+I654*4</f>
        <v>2400</v>
      </c>
      <c r="L654" s="155">
        <f>+I654*5</f>
        <v>3000</v>
      </c>
      <c r="M654" s="154">
        <f t="shared" si="68"/>
        <v>8.2999999999999989</v>
      </c>
      <c r="N654" s="154">
        <f t="shared" si="69"/>
        <v>1</v>
      </c>
      <c r="O654" s="153">
        <v>4976</v>
      </c>
      <c r="P654" s="98" t="str">
        <f t="shared" si="70"/>
        <v>over</v>
      </c>
      <c r="Q654" s="153">
        <v>1</v>
      </c>
      <c r="R654" s="153"/>
      <c r="S654" s="168"/>
    </row>
    <row r="655" spans="1:19" x14ac:dyDescent="0.35">
      <c r="A655" s="148" t="s">
        <v>795</v>
      </c>
      <c r="B655" s="165" t="s">
        <v>810</v>
      </c>
      <c r="C655" s="165" t="s">
        <v>61</v>
      </c>
      <c r="D655" s="166" t="s">
        <v>2457</v>
      </c>
      <c r="E655" s="166" t="s">
        <v>2458</v>
      </c>
      <c r="F655" s="167" t="s">
        <v>2459</v>
      </c>
      <c r="G655" s="166" t="s">
        <v>2460</v>
      </c>
      <c r="H655" s="153">
        <v>200</v>
      </c>
      <c r="I655" s="153">
        <v>200</v>
      </c>
      <c r="J655" s="154" t="s">
        <v>1838</v>
      </c>
      <c r="K655" s="155">
        <f>+I655*4</f>
        <v>800</v>
      </c>
      <c r="L655" s="155">
        <f>+I655*5</f>
        <v>1000</v>
      </c>
      <c r="M655" s="154">
        <f t="shared" si="68"/>
        <v>0.79999999999999993</v>
      </c>
      <c r="N655" s="154">
        <f t="shared" si="69"/>
        <v>0</v>
      </c>
      <c r="O655" s="153">
        <v>158</v>
      </c>
      <c r="P655" s="98" t="str">
        <f t="shared" si="70"/>
        <v>kritis</v>
      </c>
      <c r="Q655" s="153">
        <v>1</v>
      </c>
      <c r="R655" s="153"/>
      <c r="S655" s="168"/>
    </row>
    <row r="656" spans="1:19" x14ac:dyDescent="0.35">
      <c r="A656" s="148" t="s">
        <v>795</v>
      </c>
      <c r="B656" s="165" t="s">
        <v>810</v>
      </c>
      <c r="C656" s="165" t="s">
        <v>61</v>
      </c>
      <c r="D656" s="166" t="s">
        <v>2461</v>
      </c>
      <c r="E656" s="166" t="s">
        <v>2956</v>
      </c>
      <c r="F656" s="167" t="s">
        <v>2463</v>
      </c>
      <c r="G656" s="166" t="s">
        <v>2957</v>
      </c>
      <c r="H656" s="153">
        <v>200</v>
      </c>
      <c r="I656" s="153">
        <v>200</v>
      </c>
      <c r="J656" s="154" t="s">
        <v>1838</v>
      </c>
      <c r="K656" s="155">
        <f>+I656*4</f>
        <v>800</v>
      </c>
      <c r="L656" s="155">
        <f>+I656*5</f>
        <v>1000</v>
      </c>
      <c r="M656" s="154">
        <f t="shared" si="68"/>
        <v>2.8000000000000003</v>
      </c>
      <c r="N656" s="154">
        <f t="shared" si="69"/>
        <v>0</v>
      </c>
      <c r="O656" s="153">
        <v>548</v>
      </c>
      <c r="P656" s="98" t="str">
        <f t="shared" si="70"/>
        <v>kritis</v>
      </c>
      <c r="Q656" s="153">
        <v>1</v>
      </c>
      <c r="R656" s="153"/>
      <c r="S656" s="168"/>
    </row>
    <row r="657" spans="1:19" x14ac:dyDescent="0.35">
      <c r="A657" s="148" t="s">
        <v>795</v>
      </c>
      <c r="B657" s="165" t="s">
        <v>810</v>
      </c>
      <c r="C657" s="165" t="s">
        <v>22</v>
      </c>
      <c r="D657" s="166" t="s">
        <v>2564</v>
      </c>
      <c r="E657" s="166" t="s">
        <v>2565</v>
      </c>
      <c r="F657" s="167" t="s">
        <v>1705</v>
      </c>
      <c r="G657" s="166" t="s">
        <v>2958</v>
      </c>
      <c r="H657" s="153"/>
      <c r="I657" s="168"/>
      <c r="J657" s="168"/>
      <c r="K657" s="168"/>
      <c r="L657" s="168"/>
      <c r="M657" s="154" t="e">
        <f t="shared" si="68"/>
        <v>#DIV/0!</v>
      </c>
      <c r="N657" s="154" t="e">
        <f t="shared" si="69"/>
        <v>#DIV/0!</v>
      </c>
      <c r="O657" s="153">
        <v>0</v>
      </c>
      <c r="P657" s="98" t="str">
        <f t="shared" si="70"/>
        <v>over</v>
      </c>
      <c r="Q657" s="168"/>
      <c r="R657" s="168"/>
      <c r="S657" s="168"/>
    </row>
    <row r="658" spans="1:19" x14ac:dyDescent="0.35">
      <c r="A658" s="148" t="s">
        <v>795</v>
      </c>
      <c r="B658" s="165" t="s">
        <v>815</v>
      </c>
      <c r="C658" s="165" t="s">
        <v>22</v>
      </c>
      <c r="D658" s="166" t="s">
        <v>2465</v>
      </c>
      <c r="E658" s="166" t="s">
        <v>2566</v>
      </c>
      <c r="F658" s="167" t="s">
        <v>2466</v>
      </c>
      <c r="G658" s="166" t="s">
        <v>2467</v>
      </c>
      <c r="H658" s="153"/>
      <c r="I658" s="168"/>
      <c r="J658" s="168"/>
      <c r="K658" s="168"/>
      <c r="L658" s="168"/>
      <c r="M658" s="154" t="e">
        <f t="shared" si="68"/>
        <v>#DIV/0!</v>
      </c>
      <c r="N658" s="154" t="e">
        <f t="shared" si="69"/>
        <v>#DIV/0!</v>
      </c>
      <c r="O658" s="153">
        <v>47</v>
      </c>
      <c r="P658" s="98" t="str">
        <f t="shared" si="70"/>
        <v>over</v>
      </c>
      <c r="Q658" s="168"/>
      <c r="R658" s="168"/>
      <c r="S658" s="168"/>
    </row>
    <row r="659" spans="1:19" x14ac:dyDescent="0.35">
      <c r="A659" s="148" t="s">
        <v>795</v>
      </c>
      <c r="B659" s="165" t="s">
        <v>810</v>
      </c>
      <c r="C659" s="165" t="s">
        <v>61</v>
      </c>
      <c r="D659" s="166" t="s">
        <v>1709</v>
      </c>
      <c r="E659" s="166">
        <v>0</v>
      </c>
      <c r="F659" s="167" t="s">
        <v>1710</v>
      </c>
      <c r="G659" s="166" t="s">
        <v>1711</v>
      </c>
      <c r="H659" s="153">
        <v>1700</v>
      </c>
      <c r="I659" s="153">
        <v>500</v>
      </c>
      <c r="J659" s="154" t="s">
        <v>1838</v>
      </c>
      <c r="K659" s="155">
        <f>+I659*4</f>
        <v>2000</v>
      </c>
      <c r="L659" s="155">
        <f>+I659*5</f>
        <v>2500</v>
      </c>
      <c r="M659" s="154">
        <f t="shared" si="68"/>
        <v>5.3</v>
      </c>
      <c r="N659" s="154">
        <f t="shared" si="69"/>
        <v>1</v>
      </c>
      <c r="O659" s="153">
        <v>2615</v>
      </c>
      <c r="P659" s="98" t="str">
        <f t="shared" si="70"/>
        <v>over</v>
      </c>
      <c r="Q659" s="153">
        <v>1</v>
      </c>
      <c r="R659" s="153"/>
      <c r="S659" s="168"/>
    </row>
    <row r="660" spans="1:19" x14ac:dyDescent="0.35">
      <c r="A660" s="148" t="s">
        <v>795</v>
      </c>
      <c r="B660" s="165" t="s">
        <v>810</v>
      </c>
      <c r="C660" s="165" t="s">
        <v>116</v>
      </c>
      <c r="D660" s="166" t="s">
        <v>2468</v>
      </c>
      <c r="E660" s="166">
        <v>0</v>
      </c>
      <c r="F660" s="167" t="s">
        <v>2469</v>
      </c>
      <c r="G660" s="166" t="s">
        <v>2470</v>
      </c>
      <c r="H660" s="153">
        <v>1900</v>
      </c>
      <c r="I660" s="153">
        <v>400</v>
      </c>
      <c r="J660" s="154" t="s">
        <v>1838</v>
      </c>
      <c r="K660" s="155">
        <f>+I660*2</f>
        <v>800</v>
      </c>
      <c r="L660" s="155">
        <f>+I660*3</f>
        <v>1200</v>
      </c>
      <c r="M660" s="154">
        <f t="shared" si="68"/>
        <v>2.5</v>
      </c>
      <c r="N660" s="154">
        <f t="shared" si="69"/>
        <v>0</v>
      </c>
      <c r="O660" s="153">
        <v>1000</v>
      </c>
      <c r="P660" s="98" t="str">
        <f t="shared" si="70"/>
        <v>aman</v>
      </c>
      <c r="Q660" s="153">
        <v>1</v>
      </c>
      <c r="R660" s="153"/>
      <c r="S660" s="168"/>
    </row>
    <row r="661" spans="1:19" x14ac:dyDescent="0.35">
      <c r="A661" s="148" t="s">
        <v>795</v>
      </c>
      <c r="B661" s="165" t="s">
        <v>810</v>
      </c>
      <c r="C661" s="165" t="s">
        <v>116</v>
      </c>
      <c r="D661" s="166" t="s">
        <v>1712</v>
      </c>
      <c r="E661" s="166" t="s">
        <v>1713</v>
      </c>
      <c r="F661" s="167" t="s">
        <v>1714</v>
      </c>
      <c r="G661" s="166" t="s">
        <v>2959</v>
      </c>
      <c r="H661" s="153">
        <v>6500</v>
      </c>
      <c r="I661" s="153">
        <v>600</v>
      </c>
      <c r="J661" s="154" t="s">
        <v>1838</v>
      </c>
      <c r="K661" s="155">
        <f>+I661*2</f>
        <v>1200</v>
      </c>
      <c r="L661" s="155">
        <f>+I661*3</f>
        <v>1800</v>
      </c>
      <c r="M661" s="154">
        <f t="shared" si="68"/>
        <v>1.7000000000000002</v>
      </c>
      <c r="N661" s="154">
        <f t="shared" si="69"/>
        <v>0</v>
      </c>
      <c r="O661" s="153">
        <v>970</v>
      </c>
      <c r="P661" s="98" t="str">
        <f t="shared" si="70"/>
        <v>kritis</v>
      </c>
      <c r="Q661" s="153">
        <v>1</v>
      </c>
      <c r="R661" s="153"/>
      <c r="S661" s="168"/>
    </row>
    <row r="662" spans="1:19" x14ac:dyDescent="0.35">
      <c r="A662" s="148" t="s">
        <v>795</v>
      </c>
      <c r="B662" s="165" t="s">
        <v>810</v>
      </c>
      <c r="C662" s="165" t="s">
        <v>61</v>
      </c>
      <c r="D662" s="166" t="s">
        <v>1716</v>
      </c>
      <c r="E662" s="166" t="s">
        <v>2664</v>
      </c>
      <c r="F662" s="167" t="s">
        <v>1717</v>
      </c>
      <c r="G662" s="166" t="s">
        <v>1718</v>
      </c>
      <c r="H662" s="153">
        <v>8000</v>
      </c>
      <c r="I662" s="153">
        <v>1000</v>
      </c>
      <c r="J662" s="154" t="s">
        <v>1838</v>
      </c>
      <c r="K662" s="155">
        <f>+I662*4</f>
        <v>4000</v>
      </c>
      <c r="L662" s="155">
        <f>+I662*5</f>
        <v>5000</v>
      </c>
      <c r="M662" s="154">
        <f t="shared" si="68"/>
        <v>0.6</v>
      </c>
      <c r="N662" s="154">
        <f t="shared" si="69"/>
        <v>0</v>
      </c>
      <c r="O662" s="153">
        <v>550</v>
      </c>
      <c r="P662" s="98" t="str">
        <f t="shared" si="70"/>
        <v>kritis</v>
      </c>
      <c r="Q662" s="153">
        <v>1</v>
      </c>
      <c r="R662" s="153"/>
      <c r="S662" s="168"/>
    </row>
    <row r="663" spans="1:19" x14ac:dyDescent="0.35">
      <c r="A663" s="148" t="s">
        <v>795</v>
      </c>
      <c r="B663" s="165" t="s">
        <v>810</v>
      </c>
      <c r="C663" s="165" t="s">
        <v>61</v>
      </c>
      <c r="D663" s="166" t="s">
        <v>1719</v>
      </c>
      <c r="E663" s="166">
        <v>0</v>
      </c>
      <c r="F663" s="167" t="s">
        <v>1720</v>
      </c>
      <c r="G663" s="166" t="s">
        <v>1721</v>
      </c>
      <c r="H663" s="153">
        <v>600</v>
      </c>
      <c r="I663" s="153">
        <v>200</v>
      </c>
      <c r="J663" s="154" t="s">
        <v>1838</v>
      </c>
      <c r="K663" s="155">
        <f>+I663*4</f>
        <v>800</v>
      </c>
      <c r="L663" s="155">
        <f>+I663*5</f>
        <v>1000</v>
      </c>
      <c r="M663" s="154">
        <f t="shared" si="68"/>
        <v>0</v>
      </c>
      <c r="N663" s="154">
        <f t="shared" si="69"/>
        <v>0</v>
      </c>
      <c r="O663" s="153">
        <v>0</v>
      </c>
      <c r="P663" s="98" t="str">
        <f t="shared" si="70"/>
        <v>kritis</v>
      </c>
      <c r="Q663" s="153">
        <v>1</v>
      </c>
      <c r="R663" s="153"/>
      <c r="S663" s="168"/>
    </row>
    <row r="664" spans="1:19" x14ac:dyDescent="0.35">
      <c r="A664" s="148" t="s">
        <v>795</v>
      </c>
      <c r="B664" s="165" t="s">
        <v>810</v>
      </c>
      <c r="C664" s="165" t="s">
        <v>116</v>
      </c>
      <c r="D664" s="166" t="s">
        <v>1722</v>
      </c>
      <c r="E664" s="166">
        <v>0</v>
      </c>
      <c r="F664" s="167" t="s">
        <v>1723</v>
      </c>
      <c r="G664" s="166" t="s">
        <v>1724</v>
      </c>
      <c r="H664" s="153">
        <v>1200</v>
      </c>
      <c r="I664" s="153">
        <v>1200</v>
      </c>
      <c r="J664" s="154" t="s">
        <v>1838</v>
      </c>
      <c r="K664" s="155">
        <f>+I664*2</f>
        <v>2400</v>
      </c>
      <c r="L664" s="155">
        <f>+I664*3</f>
        <v>3600</v>
      </c>
      <c r="M664" s="154">
        <f t="shared" si="68"/>
        <v>0.30000000000000004</v>
      </c>
      <c r="N664" s="154">
        <f t="shared" si="69"/>
        <v>0</v>
      </c>
      <c r="O664" s="153">
        <v>350</v>
      </c>
      <c r="P664" s="98" t="str">
        <f t="shared" si="70"/>
        <v>kritis</v>
      </c>
      <c r="Q664" s="153">
        <v>1</v>
      </c>
      <c r="R664" s="153"/>
      <c r="S664" s="168"/>
    </row>
    <row r="665" spans="1:19" x14ac:dyDescent="0.35">
      <c r="A665" s="148" t="s">
        <v>795</v>
      </c>
      <c r="B665" s="165" t="s">
        <v>810</v>
      </c>
      <c r="C665" s="165" t="s">
        <v>61</v>
      </c>
      <c r="D665" s="166" t="s">
        <v>1725</v>
      </c>
      <c r="E665" s="166" t="s">
        <v>1726</v>
      </c>
      <c r="F665" s="167" t="s">
        <v>1727</v>
      </c>
      <c r="G665" s="166" t="s">
        <v>1728</v>
      </c>
      <c r="H665" s="153">
        <v>4000</v>
      </c>
      <c r="I665" s="153">
        <v>500</v>
      </c>
      <c r="J665" s="154" t="s">
        <v>1838</v>
      </c>
      <c r="K665" s="155">
        <f>+I665*4</f>
        <v>2000</v>
      </c>
      <c r="L665" s="155">
        <f>+I665*5</f>
        <v>2500</v>
      </c>
      <c r="M665" s="154">
        <f t="shared" si="68"/>
        <v>0.9</v>
      </c>
      <c r="N665" s="154">
        <f t="shared" si="69"/>
        <v>0</v>
      </c>
      <c r="O665" s="153">
        <v>420</v>
      </c>
      <c r="P665" s="98" t="str">
        <f t="shared" si="70"/>
        <v>kritis</v>
      </c>
      <c r="Q665" s="153">
        <v>1</v>
      </c>
      <c r="R665" s="153"/>
      <c r="S665" s="168"/>
    </row>
    <row r="666" spans="1:19" x14ac:dyDescent="0.35">
      <c r="A666" s="148" t="s">
        <v>795</v>
      </c>
      <c r="B666" s="165" t="s">
        <v>810</v>
      </c>
      <c r="C666" s="165" t="s">
        <v>61</v>
      </c>
      <c r="D666" s="166" t="s">
        <v>1729</v>
      </c>
      <c r="E666" s="166" t="s">
        <v>1730</v>
      </c>
      <c r="F666" s="167" t="s">
        <v>1731</v>
      </c>
      <c r="G666" s="166" t="s">
        <v>1732</v>
      </c>
      <c r="H666" s="153">
        <v>1800</v>
      </c>
      <c r="I666" s="153">
        <v>200</v>
      </c>
      <c r="J666" s="154" t="s">
        <v>1838</v>
      </c>
      <c r="K666" s="155">
        <f>+I666*4</f>
        <v>800</v>
      </c>
      <c r="L666" s="155">
        <f>+I666*5</f>
        <v>1000</v>
      </c>
      <c r="M666" s="154">
        <f t="shared" si="68"/>
        <v>0.5</v>
      </c>
      <c r="N666" s="154">
        <f t="shared" si="69"/>
        <v>0</v>
      </c>
      <c r="O666" s="153">
        <v>88</v>
      </c>
      <c r="P666" s="98" t="str">
        <f t="shared" si="70"/>
        <v>kritis</v>
      </c>
      <c r="Q666" s="153">
        <v>1</v>
      </c>
      <c r="R666" s="153"/>
      <c r="S666" s="168"/>
    </row>
    <row r="667" spans="1:19" x14ac:dyDescent="0.35">
      <c r="A667" s="148" t="s">
        <v>795</v>
      </c>
      <c r="B667" s="165" t="s">
        <v>810</v>
      </c>
      <c r="C667" s="165" t="s">
        <v>61</v>
      </c>
      <c r="D667" s="166" t="s">
        <v>1733</v>
      </c>
      <c r="E667" s="166" t="s">
        <v>1734</v>
      </c>
      <c r="F667" s="167" t="s">
        <v>1735</v>
      </c>
      <c r="G667" s="166" t="s">
        <v>1736</v>
      </c>
      <c r="H667" s="153">
        <v>4000</v>
      </c>
      <c r="I667" s="153">
        <v>500</v>
      </c>
      <c r="J667" s="154" t="s">
        <v>1838</v>
      </c>
      <c r="K667" s="155">
        <f>+I667*4</f>
        <v>2000</v>
      </c>
      <c r="L667" s="155">
        <f>+I667*5</f>
        <v>2500</v>
      </c>
      <c r="M667" s="154">
        <f t="shared" si="68"/>
        <v>1.1000000000000001</v>
      </c>
      <c r="N667" s="154">
        <f t="shared" si="69"/>
        <v>0</v>
      </c>
      <c r="O667" s="153">
        <v>540</v>
      </c>
      <c r="P667" s="98" t="str">
        <f t="shared" si="70"/>
        <v>kritis</v>
      </c>
      <c r="Q667" s="153">
        <v>1</v>
      </c>
      <c r="R667" s="153"/>
      <c r="S667" s="168"/>
    </row>
    <row r="668" spans="1:19" x14ac:dyDescent="0.35">
      <c r="A668" s="148" t="s">
        <v>795</v>
      </c>
      <c r="B668" s="165" t="s">
        <v>810</v>
      </c>
      <c r="C668" s="165" t="s">
        <v>61</v>
      </c>
      <c r="D668" s="166" t="s">
        <v>1737</v>
      </c>
      <c r="E668" s="166" t="s">
        <v>1738</v>
      </c>
      <c r="F668" s="167" t="s">
        <v>1739</v>
      </c>
      <c r="G668" s="166" t="s">
        <v>1740</v>
      </c>
      <c r="H668" s="153">
        <v>4000</v>
      </c>
      <c r="I668" s="153">
        <v>1000</v>
      </c>
      <c r="J668" s="154" t="s">
        <v>1838</v>
      </c>
      <c r="K668" s="155">
        <f>+I668*4</f>
        <v>4000</v>
      </c>
      <c r="L668" s="155">
        <f>+I668*5</f>
        <v>5000</v>
      </c>
      <c r="M668" s="154">
        <f t="shared" si="68"/>
        <v>1.1000000000000001</v>
      </c>
      <c r="N668" s="154">
        <f t="shared" si="69"/>
        <v>0</v>
      </c>
      <c r="O668" s="153">
        <v>1040</v>
      </c>
      <c r="P668" s="98" t="str">
        <f t="shared" si="70"/>
        <v>kritis</v>
      </c>
      <c r="Q668" s="153">
        <v>1</v>
      </c>
      <c r="R668" s="153"/>
      <c r="S668" s="168"/>
    </row>
    <row r="669" spans="1:19" x14ac:dyDescent="0.35">
      <c r="A669" s="148" t="s">
        <v>795</v>
      </c>
      <c r="B669" s="165" t="s">
        <v>810</v>
      </c>
      <c r="C669" s="165" t="s">
        <v>61</v>
      </c>
      <c r="D669" s="166" t="s">
        <v>1741</v>
      </c>
      <c r="E669" s="166" t="s">
        <v>1742</v>
      </c>
      <c r="F669" s="167" t="s">
        <v>1743</v>
      </c>
      <c r="G669" s="166" t="s">
        <v>1744</v>
      </c>
      <c r="H669" s="153">
        <v>1800</v>
      </c>
      <c r="I669" s="153">
        <v>300</v>
      </c>
      <c r="J669" s="154" t="s">
        <v>1838</v>
      </c>
      <c r="K669" s="155">
        <f>+I669*4</f>
        <v>1200</v>
      </c>
      <c r="L669" s="155">
        <f>+I669*5</f>
        <v>1500</v>
      </c>
      <c r="M669" s="154">
        <f t="shared" si="68"/>
        <v>0</v>
      </c>
      <c r="N669" s="154">
        <f t="shared" si="69"/>
        <v>0</v>
      </c>
      <c r="O669" s="153">
        <v>0</v>
      </c>
      <c r="P669" s="98" t="str">
        <f t="shared" si="70"/>
        <v>kritis</v>
      </c>
      <c r="Q669" s="153">
        <v>1</v>
      </c>
      <c r="R669" s="153"/>
      <c r="S669" s="168"/>
    </row>
    <row r="670" spans="1:19" x14ac:dyDescent="0.35">
      <c r="A670" s="148" t="s">
        <v>795</v>
      </c>
      <c r="B670" s="165" t="s">
        <v>810</v>
      </c>
      <c r="C670" s="165" t="s">
        <v>61</v>
      </c>
      <c r="D670" s="166" t="s">
        <v>2471</v>
      </c>
      <c r="E670" s="166" t="s">
        <v>2472</v>
      </c>
      <c r="F670" s="167" t="s">
        <v>2473</v>
      </c>
      <c r="G670" s="166" t="s">
        <v>2474</v>
      </c>
      <c r="H670" s="153"/>
      <c r="I670" s="168"/>
      <c r="J670" s="168"/>
      <c r="K670" s="168"/>
      <c r="L670" s="168"/>
      <c r="M670" s="154" t="e">
        <f t="shared" si="68"/>
        <v>#DIV/0!</v>
      </c>
      <c r="N670" s="154" t="e">
        <f t="shared" si="69"/>
        <v>#DIV/0!</v>
      </c>
      <c r="O670" s="153">
        <v>4930</v>
      </c>
      <c r="P670" s="98" t="str">
        <f t="shared" si="70"/>
        <v>over</v>
      </c>
      <c r="Q670" s="168"/>
      <c r="R670" s="168"/>
      <c r="S670" s="168"/>
    </row>
    <row r="671" spans="1:19" x14ac:dyDescent="0.35">
      <c r="A671" s="148" t="s">
        <v>795</v>
      </c>
      <c r="B671" s="165" t="s">
        <v>810</v>
      </c>
      <c r="C671" s="165" t="s">
        <v>61</v>
      </c>
      <c r="D671" s="166" t="s">
        <v>2475</v>
      </c>
      <c r="E671" s="166" t="s">
        <v>2476</v>
      </c>
      <c r="F671" s="167" t="s">
        <v>2477</v>
      </c>
      <c r="G671" s="166" t="s">
        <v>2478</v>
      </c>
      <c r="H671" s="153"/>
      <c r="I671" s="168"/>
      <c r="J671" s="168"/>
      <c r="K671" s="168"/>
      <c r="L671" s="168"/>
      <c r="M671" s="154" t="e">
        <f t="shared" si="68"/>
        <v>#DIV/0!</v>
      </c>
      <c r="N671" s="154" t="e">
        <f t="shared" si="69"/>
        <v>#DIV/0!</v>
      </c>
      <c r="O671" s="153">
        <v>1486</v>
      </c>
      <c r="P671" s="98" t="str">
        <f t="shared" si="70"/>
        <v>over</v>
      </c>
      <c r="Q671" s="168"/>
      <c r="R671" s="168"/>
      <c r="S671" s="168"/>
    </row>
    <row r="672" spans="1:19" x14ac:dyDescent="0.35">
      <c r="A672" s="148" t="s">
        <v>795</v>
      </c>
      <c r="B672" s="165" t="s">
        <v>810</v>
      </c>
      <c r="C672" s="165" t="s">
        <v>61</v>
      </c>
      <c r="D672" s="166" t="s">
        <v>1745</v>
      </c>
      <c r="E672" s="166" t="s">
        <v>1746</v>
      </c>
      <c r="F672" s="167" t="s">
        <v>1747</v>
      </c>
      <c r="G672" s="166" t="s">
        <v>1748</v>
      </c>
      <c r="H672" s="153">
        <v>300</v>
      </c>
      <c r="I672" s="153">
        <v>200</v>
      </c>
      <c r="J672" s="154" t="s">
        <v>1838</v>
      </c>
      <c r="K672" s="155">
        <f t="shared" ref="K672:K685" si="71">+I672*4</f>
        <v>800</v>
      </c>
      <c r="L672" s="155">
        <f t="shared" ref="L672:L685" si="72">+I672*5</f>
        <v>1000</v>
      </c>
      <c r="M672" s="154">
        <f t="shared" si="68"/>
        <v>4.5</v>
      </c>
      <c r="N672" s="154">
        <f t="shared" si="69"/>
        <v>0</v>
      </c>
      <c r="O672" s="153">
        <v>900</v>
      </c>
      <c r="P672" s="98" t="str">
        <f t="shared" si="70"/>
        <v>aman</v>
      </c>
      <c r="Q672" s="153">
        <v>1</v>
      </c>
      <c r="R672" s="153"/>
      <c r="S672" s="168"/>
    </row>
    <row r="673" spans="1:19" x14ac:dyDescent="0.35">
      <c r="A673" s="148" t="s">
        <v>795</v>
      </c>
      <c r="B673" s="165" t="s">
        <v>810</v>
      </c>
      <c r="C673" s="165" t="s">
        <v>61</v>
      </c>
      <c r="D673" s="166" t="s">
        <v>1749</v>
      </c>
      <c r="E673" s="166" t="s">
        <v>1750</v>
      </c>
      <c r="F673" s="167" t="s">
        <v>1751</v>
      </c>
      <c r="G673" s="166" t="s">
        <v>1752</v>
      </c>
      <c r="H673" s="153">
        <v>300</v>
      </c>
      <c r="I673" s="153">
        <v>200</v>
      </c>
      <c r="J673" s="154" t="s">
        <v>1838</v>
      </c>
      <c r="K673" s="155">
        <f t="shared" si="71"/>
        <v>800</v>
      </c>
      <c r="L673" s="155">
        <f t="shared" si="72"/>
        <v>1000</v>
      </c>
      <c r="M673" s="154">
        <f t="shared" si="68"/>
        <v>11.5</v>
      </c>
      <c r="N673" s="154">
        <f t="shared" si="69"/>
        <v>1</v>
      </c>
      <c r="O673" s="153">
        <v>2300</v>
      </c>
      <c r="P673" s="98" t="str">
        <f t="shared" si="70"/>
        <v>over</v>
      </c>
      <c r="Q673" s="153">
        <v>1</v>
      </c>
      <c r="R673" s="153"/>
      <c r="S673" s="168"/>
    </row>
    <row r="674" spans="1:19" x14ac:dyDescent="0.35">
      <c r="A674" s="148" t="s">
        <v>795</v>
      </c>
      <c r="B674" s="165" t="s">
        <v>810</v>
      </c>
      <c r="C674" s="165" t="s">
        <v>61</v>
      </c>
      <c r="D674" s="166" t="s">
        <v>2479</v>
      </c>
      <c r="E674" s="166">
        <v>0</v>
      </c>
      <c r="F674" s="167" t="s">
        <v>2480</v>
      </c>
      <c r="G674" s="166" t="s">
        <v>2481</v>
      </c>
      <c r="H674" s="153">
        <v>2000</v>
      </c>
      <c r="I674" s="153">
        <v>200</v>
      </c>
      <c r="J674" s="154" t="s">
        <v>1838</v>
      </c>
      <c r="K674" s="155">
        <f t="shared" si="71"/>
        <v>800</v>
      </c>
      <c r="L674" s="155">
        <f t="shared" si="72"/>
        <v>1000</v>
      </c>
      <c r="M674" s="154">
        <f t="shared" si="68"/>
        <v>19.5</v>
      </c>
      <c r="N674" s="154">
        <f t="shared" si="69"/>
        <v>1</v>
      </c>
      <c r="O674" s="153">
        <v>3900</v>
      </c>
      <c r="P674" s="98" t="str">
        <f t="shared" si="70"/>
        <v>over</v>
      </c>
      <c r="Q674" s="153">
        <v>1</v>
      </c>
      <c r="R674" s="153"/>
      <c r="S674" s="168"/>
    </row>
    <row r="675" spans="1:19" x14ac:dyDescent="0.35">
      <c r="A675" s="148" t="s">
        <v>795</v>
      </c>
      <c r="B675" s="165" t="s">
        <v>810</v>
      </c>
      <c r="C675" s="165" t="s">
        <v>61</v>
      </c>
      <c r="D675" s="166" t="s">
        <v>2482</v>
      </c>
      <c r="E675" s="166">
        <v>0</v>
      </c>
      <c r="F675" s="167" t="s">
        <v>2483</v>
      </c>
      <c r="G675" s="166" t="s">
        <v>2484</v>
      </c>
      <c r="H675" s="153">
        <v>1000</v>
      </c>
      <c r="I675" s="153">
        <v>500</v>
      </c>
      <c r="J675" s="154" t="s">
        <v>1838</v>
      </c>
      <c r="K675" s="155">
        <f t="shared" si="71"/>
        <v>2000</v>
      </c>
      <c r="L675" s="155">
        <f t="shared" si="72"/>
        <v>2500</v>
      </c>
      <c r="M675" s="154">
        <f t="shared" si="68"/>
        <v>1.6</v>
      </c>
      <c r="N675" s="154">
        <f t="shared" si="69"/>
        <v>0</v>
      </c>
      <c r="O675" s="153">
        <v>751</v>
      </c>
      <c r="P675" s="98" t="str">
        <f t="shared" si="70"/>
        <v>kritis</v>
      </c>
      <c r="Q675" s="153">
        <v>1</v>
      </c>
      <c r="R675" s="153"/>
      <c r="S675" s="168"/>
    </row>
    <row r="676" spans="1:19" x14ac:dyDescent="0.35">
      <c r="A676" s="148" t="s">
        <v>795</v>
      </c>
      <c r="B676" s="165" t="s">
        <v>810</v>
      </c>
      <c r="C676" s="165" t="s">
        <v>61</v>
      </c>
      <c r="D676" s="166" t="s">
        <v>2485</v>
      </c>
      <c r="E676" s="166">
        <v>0</v>
      </c>
      <c r="F676" s="167" t="s">
        <v>2486</v>
      </c>
      <c r="G676" s="166" t="s">
        <v>2487</v>
      </c>
      <c r="H676" s="153">
        <v>1000</v>
      </c>
      <c r="I676" s="153">
        <v>500</v>
      </c>
      <c r="J676" s="154" t="s">
        <v>1838</v>
      </c>
      <c r="K676" s="155">
        <f t="shared" si="71"/>
        <v>2000</v>
      </c>
      <c r="L676" s="155">
        <f t="shared" si="72"/>
        <v>2500</v>
      </c>
      <c r="M676" s="154">
        <f t="shared" si="68"/>
        <v>3.4</v>
      </c>
      <c r="N676" s="154">
        <f t="shared" si="69"/>
        <v>0</v>
      </c>
      <c r="O676" s="153">
        <v>1694</v>
      </c>
      <c r="P676" s="98" t="str">
        <f t="shared" si="70"/>
        <v>kritis</v>
      </c>
      <c r="Q676" s="153">
        <v>1</v>
      </c>
      <c r="R676" s="153"/>
      <c r="S676" s="168"/>
    </row>
    <row r="677" spans="1:19" x14ac:dyDescent="0.35">
      <c r="A677" s="148" t="s">
        <v>795</v>
      </c>
      <c r="B677" s="165" t="s">
        <v>810</v>
      </c>
      <c r="C677" s="165" t="s">
        <v>61</v>
      </c>
      <c r="D677" s="166" t="s">
        <v>2488</v>
      </c>
      <c r="E677" s="166" t="s">
        <v>2489</v>
      </c>
      <c r="F677" s="167" t="s">
        <v>2490</v>
      </c>
      <c r="G677" s="166" t="s">
        <v>2491</v>
      </c>
      <c r="H677" s="153">
        <v>1000</v>
      </c>
      <c r="I677" s="153">
        <v>100</v>
      </c>
      <c r="J677" s="154" t="s">
        <v>1838</v>
      </c>
      <c r="K677" s="155">
        <f t="shared" si="71"/>
        <v>400</v>
      </c>
      <c r="L677" s="155">
        <f t="shared" si="72"/>
        <v>500</v>
      </c>
      <c r="M677" s="154">
        <f t="shared" si="68"/>
        <v>21.900000000000002</v>
      </c>
      <c r="N677" s="154">
        <f t="shared" si="69"/>
        <v>1</v>
      </c>
      <c r="O677" s="153">
        <v>2181</v>
      </c>
      <c r="P677" s="98" t="str">
        <f t="shared" si="70"/>
        <v>over</v>
      </c>
      <c r="Q677" s="153">
        <v>1</v>
      </c>
      <c r="R677" s="153"/>
      <c r="S677" s="168"/>
    </row>
    <row r="678" spans="1:19" x14ac:dyDescent="0.35">
      <c r="A678" s="148" t="s">
        <v>795</v>
      </c>
      <c r="B678" s="165" t="s">
        <v>810</v>
      </c>
      <c r="C678" s="165" t="s">
        <v>61</v>
      </c>
      <c r="D678" s="166" t="s">
        <v>2492</v>
      </c>
      <c r="E678" s="166" t="s">
        <v>2493</v>
      </c>
      <c r="F678" s="167" t="s">
        <v>2494</v>
      </c>
      <c r="G678" s="166" t="s">
        <v>2495</v>
      </c>
      <c r="H678" s="153">
        <v>1000</v>
      </c>
      <c r="I678" s="153">
        <v>100</v>
      </c>
      <c r="J678" s="154" t="s">
        <v>1838</v>
      </c>
      <c r="K678" s="155">
        <f t="shared" si="71"/>
        <v>400</v>
      </c>
      <c r="L678" s="155">
        <f t="shared" si="72"/>
        <v>500</v>
      </c>
      <c r="M678" s="154">
        <f t="shared" si="68"/>
        <v>5.9</v>
      </c>
      <c r="N678" s="154">
        <f t="shared" si="69"/>
        <v>1</v>
      </c>
      <c r="O678" s="153">
        <v>590</v>
      </c>
      <c r="P678" s="98" t="str">
        <f t="shared" si="70"/>
        <v>over</v>
      </c>
      <c r="Q678" s="153">
        <v>1</v>
      </c>
      <c r="R678" s="153"/>
      <c r="S678" s="168"/>
    </row>
    <row r="679" spans="1:19" x14ac:dyDescent="0.35">
      <c r="A679" s="148" t="s">
        <v>795</v>
      </c>
      <c r="B679" s="165" t="s">
        <v>810</v>
      </c>
      <c r="C679" s="165" t="s">
        <v>61</v>
      </c>
      <c r="D679" s="166" t="s">
        <v>2496</v>
      </c>
      <c r="E679" s="166" t="s">
        <v>2497</v>
      </c>
      <c r="F679" s="167" t="s">
        <v>2498</v>
      </c>
      <c r="G679" s="166" t="s">
        <v>2499</v>
      </c>
      <c r="H679" s="153">
        <v>1500</v>
      </c>
      <c r="I679" s="153">
        <v>100</v>
      </c>
      <c r="J679" s="154" t="s">
        <v>1838</v>
      </c>
      <c r="K679" s="155">
        <f t="shared" si="71"/>
        <v>400</v>
      </c>
      <c r="L679" s="155">
        <f t="shared" si="72"/>
        <v>500</v>
      </c>
      <c r="M679" s="154">
        <f t="shared" si="68"/>
        <v>0</v>
      </c>
      <c r="N679" s="154">
        <f t="shared" si="69"/>
        <v>0</v>
      </c>
      <c r="O679" s="153">
        <v>0</v>
      </c>
      <c r="P679" s="98" t="str">
        <f t="shared" si="70"/>
        <v>kritis</v>
      </c>
      <c r="Q679" s="153">
        <v>1</v>
      </c>
      <c r="R679" s="153"/>
      <c r="S679" s="168"/>
    </row>
    <row r="680" spans="1:19" x14ac:dyDescent="0.35">
      <c r="A680" s="148" t="s">
        <v>795</v>
      </c>
      <c r="B680" s="165" t="s">
        <v>810</v>
      </c>
      <c r="C680" s="165" t="s">
        <v>61</v>
      </c>
      <c r="D680" s="166" t="s">
        <v>2500</v>
      </c>
      <c r="E680" s="166">
        <v>0</v>
      </c>
      <c r="F680" s="167" t="s">
        <v>2501</v>
      </c>
      <c r="G680" s="166" t="s">
        <v>2502</v>
      </c>
      <c r="H680" s="153">
        <v>1000</v>
      </c>
      <c r="I680" s="153">
        <v>250</v>
      </c>
      <c r="J680" s="154" t="s">
        <v>1838</v>
      </c>
      <c r="K680" s="155">
        <f t="shared" si="71"/>
        <v>1000</v>
      </c>
      <c r="L680" s="155">
        <f t="shared" si="72"/>
        <v>1250</v>
      </c>
      <c r="M680" s="154">
        <f t="shared" si="68"/>
        <v>9.1999999999999993</v>
      </c>
      <c r="N680" s="154">
        <f t="shared" si="69"/>
        <v>1</v>
      </c>
      <c r="O680" s="153">
        <v>2300</v>
      </c>
      <c r="P680" s="98" t="str">
        <f t="shared" si="70"/>
        <v>over</v>
      </c>
      <c r="Q680" s="153">
        <v>1</v>
      </c>
      <c r="R680" s="153"/>
      <c r="S680" s="168"/>
    </row>
    <row r="681" spans="1:19" x14ac:dyDescent="0.35">
      <c r="A681" s="148" t="s">
        <v>795</v>
      </c>
      <c r="B681" s="165" t="s">
        <v>810</v>
      </c>
      <c r="C681" s="165" t="s">
        <v>61</v>
      </c>
      <c r="D681" s="166" t="s">
        <v>2503</v>
      </c>
      <c r="E681" s="166" t="s">
        <v>2504</v>
      </c>
      <c r="F681" s="167" t="s">
        <v>2505</v>
      </c>
      <c r="G681" s="166" t="s">
        <v>2506</v>
      </c>
      <c r="H681" s="153">
        <v>1000</v>
      </c>
      <c r="I681" s="153">
        <v>500</v>
      </c>
      <c r="J681" s="154" t="s">
        <v>1838</v>
      </c>
      <c r="K681" s="155">
        <f t="shared" si="71"/>
        <v>2000</v>
      </c>
      <c r="L681" s="155">
        <f t="shared" si="72"/>
        <v>2500</v>
      </c>
      <c r="M681" s="154">
        <f t="shared" si="68"/>
        <v>0</v>
      </c>
      <c r="N681" s="154">
        <f t="shared" si="69"/>
        <v>0</v>
      </c>
      <c r="O681" s="153">
        <v>0</v>
      </c>
      <c r="P681" s="98" t="str">
        <f t="shared" si="70"/>
        <v>kritis</v>
      </c>
      <c r="Q681" s="153">
        <v>1</v>
      </c>
      <c r="R681" s="153"/>
      <c r="S681" s="168"/>
    </row>
    <row r="682" spans="1:19" x14ac:dyDescent="0.35">
      <c r="A682" s="148" t="s">
        <v>795</v>
      </c>
      <c r="B682" s="165" t="s">
        <v>810</v>
      </c>
      <c r="C682" s="165" t="s">
        <v>61</v>
      </c>
      <c r="D682" s="166" t="s">
        <v>2507</v>
      </c>
      <c r="E682" s="166" t="s">
        <v>2508</v>
      </c>
      <c r="F682" s="167" t="s">
        <v>2509</v>
      </c>
      <c r="G682" s="166" t="s">
        <v>2510</v>
      </c>
      <c r="H682" s="153">
        <v>1000</v>
      </c>
      <c r="I682" s="153">
        <v>200</v>
      </c>
      <c r="J682" s="154" t="s">
        <v>1838</v>
      </c>
      <c r="K682" s="155">
        <f t="shared" si="71"/>
        <v>800</v>
      </c>
      <c r="L682" s="155">
        <f t="shared" si="72"/>
        <v>1000</v>
      </c>
      <c r="M682" s="154">
        <f t="shared" si="68"/>
        <v>11.1</v>
      </c>
      <c r="N682" s="154">
        <f t="shared" si="69"/>
        <v>1</v>
      </c>
      <c r="O682" s="153">
        <v>2206</v>
      </c>
      <c r="P682" s="98" t="str">
        <f t="shared" si="70"/>
        <v>over</v>
      </c>
      <c r="Q682" s="153">
        <v>1</v>
      </c>
      <c r="R682" s="153"/>
      <c r="S682" s="168"/>
    </row>
    <row r="683" spans="1:19" x14ac:dyDescent="0.35">
      <c r="A683" s="148" t="s">
        <v>795</v>
      </c>
      <c r="B683" s="165" t="s">
        <v>810</v>
      </c>
      <c r="C683" s="165" t="s">
        <v>61</v>
      </c>
      <c r="D683" s="166" t="s">
        <v>2511</v>
      </c>
      <c r="E683" s="166" t="s">
        <v>2512</v>
      </c>
      <c r="F683" s="167" t="s">
        <v>2513</v>
      </c>
      <c r="G683" s="166" t="s">
        <v>2514</v>
      </c>
      <c r="H683" s="153">
        <v>1000</v>
      </c>
      <c r="I683" s="153">
        <v>100</v>
      </c>
      <c r="J683" s="154" t="s">
        <v>1838</v>
      </c>
      <c r="K683" s="155">
        <f t="shared" si="71"/>
        <v>400</v>
      </c>
      <c r="L683" s="155">
        <f t="shared" si="72"/>
        <v>500</v>
      </c>
      <c r="M683" s="154">
        <f t="shared" si="68"/>
        <v>10</v>
      </c>
      <c r="N683" s="154">
        <f t="shared" si="69"/>
        <v>1</v>
      </c>
      <c r="O683" s="153">
        <v>1000</v>
      </c>
      <c r="P683" s="98" t="str">
        <f t="shared" si="70"/>
        <v>over</v>
      </c>
      <c r="Q683" s="153">
        <v>1</v>
      </c>
      <c r="R683" s="153"/>
      <c r="S683" s="168"/>
    </row>
    <row r="684" spans="1:19" x14ac:dyDescent="0.35">
      <c r="A684" s="148" t="s">
        <v>795</v>
      </c>
      <c r="B684" s="165" t="s">
        <v>810</v>
      </c>
      <c r="C684" s="165" t="s">
        <v>61</v>
      </c>
      <c r="D684" s="166" t="s">
        <v>1753</v>
      </c>
      <c r="E684" s="166">
        <v>0</v>
      </c>
      <c r="F684" s="167" t="s">
        <v>1754</v>
      </c>
      <c r="G684" s="166" t="s">
        <v>1755</v>
      </c>
      <c r="H684" s="153">
        <v>1800</v>
      </c>
      <c r="I684" s="153">
        <v>200</v>
      </c>
      <c r="J684" s="154" t="s">
        <v>1838</v>
      </c>
      <c r="K684" s="155">
        <f t="shared" si="71"/>
        <v>800</v>
      </c>
      <c r="L684" s="155">
        <f t="shared" si="72"/>
        <v>1000</v>
      </c>
      <c r="M684" s="154">
        <f t="shared" si="68"/>
        <v>7.5</v>
      </c>
      <c r="N684" s="154">
        <f t="shared" si="69"/>
        <v>1</v>
      </c>
      <c r="O684" s="153">
        <v>1500</v>
      </c>
      <c r="P684" s="98" t="str">
        <f t="shared" si="70"/>
        <v>over</v>
      </c>
      <c r="Q684" s="153">
        <v>1</v>
      </c>
      <c r="R684" s="153"/>
      <c r="S684" s="168"/>
    </row>
    <row r="685" spans="1:19" x14ac:dyDescent="0.35">
      <c r="A685" s="148" t="s">
        <v>795</v>
      </c>
      <c r="B685" s="165" t="s">
        <v>810</v>
      </c>
      <c r="C685" s="165" t="s">
        <v>61</v>
      </c>
      <c r="D685" s="166" t="s">
        <v>1756</v>
      </c>
      <c r="E685" s="166" t="s">
        <v>1757</v>
      </c>
      <c r="F685" s="167" t="s">
        <v>1758</v>
      </c>
      <c r="G685" s="166" t="s">
        <v>1759</v>
      </c>
      <c r="H685" s="153">
        <v>6500</v>
      </c>
      <c r="I685" s="153">
        <v>600</v>
      </c>
      <c r="J685" s="154" t="s">
        <v>1838</v>
      </c>
      <c r="K685" s="155">
        <f t="shared" si="71"/>
        <v>2400</v>
      </c>
      <c r="L685" s="155">
        <f t="shared" si="72"/>
        <v>3000</v>
      </c>
      <c r="M685" s="154">
        <f t="shared" si="68"/>
        <v>1.7000000000000002</v>
      </c>
      <c r="N685" s="154">
        <f t="shared" si="69"/>
        <v>0</v>
      </c>
      <c r="O685" s="153">
        <v>1000</v>
      </c>
      <c r="P685" s="98" t="str">
        <f t="shared" si="70"/>
        <v>kritis</v>
      </c>
      <c r="Q685" s="153">
        <v>1</v>
      </c>
      <c r="R685" s="153"/>
      <c r="S685" s="168"/>
    </row>
    <row r="686" spans="1:19" x14ac:dyDescent="0.35">
      <c r="A686" s="148" t="s">
        <v>795</v>
      </c>
      <c r="B686" s="165" t="s">
        <v>810</v>
      </c>
      <c r="C686" s="165" t="s">
        <v>61</v>
      </c>
      <c r="D686" s="166" t="s">
        <v>1760</v>
      </c>
      <c r="E686" s="166">
        <v>0</v>
      </c>
      <c r="F686" s="167" t="s">
        <v>1761</v>
      </c>
      <c r="G686" s="166" t="s">
        <v>1762</v>
      </c>
      <c r="H686" s="153">
        <v>12000</v>
      </c>
      <c r="I686" s="153">
        <v>1000</v>
      </c>
      <c r="J686" s="154" t="s">
        <v>1845</v>
      </c>
      <c r="K686" s="155">
        <f>+I686*3</f>
        <v>3000</v>
      </c>
      <c r="L686" s="155">
        <f>+I686*4</f>
        <v>4000</v>
      </c>
      <c r="M686" s="154">
        <f t="shared" si="68"/>
        <v>3.7</v>
      </c>
      <c r="N686" s="154">
        <f t="shared" si="69"/>
        <v>1</v>
      </c>
      <c r="O686" s="153">
        <v>3668</v>
      </c>
      <c r="P686" s="98" t="str">
        <f t="shared" si="70"/>
        <v>aman</v>
      </c>
      <c r="Q686" s="153">
        <v>1</v>
      </c>
      <c r="R686" s="153"/>
      <c r="S686" s="168"/>
    </row>
    <row r="687" spans="1:19" x14ac:dyDescent="0.35">
      <c r="A687" s="148" t="s">
        <v>795</v>
      </c>
      <c r="B687" s="165" t="s">
        <v>810</v>
      </c>
      <c r="C687" s="165" t="s">
        <v>61</v>
      </c>
      <c r="D687" s="166" t="s">
        <v>1763</v>
      </c>
      <c r="E687" s="166" t="s">
        <v>1764</v>
      </c>
      <c r="F687" s="167" t="s">
        <v>1765</v>
      </c>
      <c r="G687" s="166" t="s">
        <v>1766</v>
      </c>
      <c r="H687" s="153">
        <v>1000</v>
      </c>
      <c r="I687" s="153">
        <v>1000</v>
      </c>
      <c r="J687" s="154" t="s">
        <v>1838</v>
      </c>
      <c r="K687" s="155">
        <f>+I687*4</f>
        <v>4000</v>
      </c>
      <c r="L687" s="155">
        <f>+I687*5</f>
        <v>5000</v>
      </c>
      <c r="M687" s="154">
        <f t="shared" si="68"/>
        <v>3</v>
      </c>
      <c r="N687" s="154">
        <f t="shared" si="69"/>
        <v>0</v>
      </c>
      <c r="O687" s="153">
        <v>2914</v>
      </c>
      <c r="P687" s="98" t="str">
        <f t="shared" si="70"/>
        <v>kritis</v>
      </c>
      <c r="Q687" s="153">
        <v>1</v>
      </c>
      <c r="R687" s="153"/>
      <c r="S687" s="168"/>
    </row>
    <row r="688" spans="1:19" x14ac:dyDescent="0.35">
      <c r="A688" s="148" t="s">
        <v>795</v>
      </c>
      <c r="B688" s="165" t="s">
        <v>810</v>
      </c>
      <c r="C688" s="165" t="s">
        <v>61</v>
      </c>
      <c r="D688" s="166" t="s">
        <v>1767</v>
      </c>
      <c r="E688" s="166" t="s">
        <v>1768</v>
      </c>
      <c r="F688" s="167" t="s">
        <v>1769</v>
      </c>
      <c r="G688" s="166" t="s">
        <v>1770</v>
      </c>
      <c r="H688" s="153">
        <v>17500</v>
      </c>
      <c r="I688" s="153">
        <v>1000</v>
      </c>
      <c r="J688" s="154" t="s">
        <v>1845</v>
      </c>
      <c r="K688" s="155">
        <f>+I688*3</f>
        <v>3000</v>
      </c>
      <c r="L688" s="155">
        <f>+I688*4</f>
        <v>4000</v>
      </c>
      <c r="M688" s="154">
        <f t="shared" si="68"/>
        <v>5.8999999999999995</v>
      </c>
      <c r="N688" s="154">
        <f t="shared" si="69"/>
        <v>1</v>
      </c>
      <c r="O688" s="153">
        <v>5877</v>
      </c>
      <c r="P688" s="98" t="str">
        <f t="shared" si="70"/>
        <v>over</v>
      </c>
      <c r="Q688" s="153">
        <v>1</v>
      </c>
      <c r="R688" s="153"/>
      <c r="S688" s="168"/>
    </row>
    <row r="689" spans="1:19" x14ac:dyDescent="0.35">
      <c r="A689" s="148" t="s">
        <v>795</v>
      </c>
      <c r="B689" s="165" t="s">
        <v>810</v>
      </c>
      <c r="C689" s="165" t="s">
        <v>61</v>
      </c>
      <c r="D689" s="166" t="s">
        <v>1771</v>
      </c>
      <c r="E689" s="166" t="s">
        <v>1772</v>
      </c>
      <c r="F689" s="167" t="s">
        <v>1773</v>
      </c>
      <c r="G689" s="166" t="s">
        <v>1774</v>
      </c>
      <c r="H689" s="153">
        <v>17500</v>
      </c>
      <c r="I689" s="153">
        <v>1000</v>
      </c>
      <c r="J689" s="154" t="s">
        <v>1845</v>
      </c>
      <c r="K689" s="155">
        <f>+I689*3</f>
        <v>3000</v>
      </c>
      <c r="L689" s="155">
        <f>+I689*4</f>
        <v>4000</v>
      </c>
      <c r="M689" s="154">
        <f t="shared" si="68"/>
        <v>2.6</v>
      </c>
      <c r="N689" s="154">
        <f t="shared" si="69"/>
        <v>0</v>
      </c>
      <c r="O689" s="153">
        <v>2600</v>
      </c>
      <c r="P689" s="98" t="str">
        <f t="shared" si="70"/>
        <v>kritis</v>
      </c>
      <c r="Q689" s="153">
        <v>1</v>
      </c>
      <c r="R689" s="153"/>
      <c r="S689" s="168"/>
    </row>
    <row r="690" spans="1:19" x14ac:dyDescent="0.35">
      <c r="A690" s="148" t="s">
        <v>795</v>
      </c>
      <c r="B690" s="165" t="s">
        <v>810</v>
      </c>
      <c r="C690" s="165" t="s">
        <v>61</v>
      </c>
      <c r="D690" s="166" t="s">
        <v>1775</v>
      </c>
      <c r="E690" s="166" t="s">
        <v>1776</v>
      </c>
      <c r="F690" s="167" t="s">
        <v>1777</v>
      </c>
      <c r="G690" s="166" t="s">
        <v>1778</v>
      </c>
      <c r="H690" s="153">
        <v>18000</v>
      </c>
      <c r="I690" s="153">
        <v>1000</v>
      </c>
      <c r="J690" s="154" t="s">
        <v>1845</v>
      </c>
      <c r="K690" s="155">
        <f>+I690*3</f>
        <v>3000</v>
      </c>
      <c r="L690" s="155">
        <f>+I690*4</f>
        <v>4000</v>
      </c>
      <c r="M690" s="154">
        <f t="shared" si="68"/>
        <v>5.3</v>
      </c>
      <c r="N690" s="154">
        <f t="shared" si="69"/>
        <v>1</v>
      </c>
      <c r="O690" s="153">
        <v>5215</v>
      </c>
      <c r="P690" s="98" t="str">
        <f t="shared" si="70"/>
        <v>over</v>
      </c>
      <c r="Q690" s="153">
        <v>1</v>
      </c>
      <c r="R690" s="153"/>
      <c r="S690" s="168"/>
    </row>
    <row r="691" spans="1:19" x14ac:dyDescent="0.35">
      <c r="A691" s="148" t="s">
        <v>795</v>
      </c>
      <c r="B691" s="165" t="s">
        <v>810</v>
      </c>
      <c r="C691" s="165" t="s">
        <v>61</v>
      </c>
      <c r="D691" s="166" t="s">
        <v>1779</v>
      </c>
      <c r="E691" s="166" t="s">
        <v>1780</v>
      </c>
      <c r="F691" s="167" t="s">
        <v>1781</v>
      </c>
      <c r="G691" s="166" t="s">
        <v>2960</v>
      </c>
      <c r="H691" s="153">
        <v>5000</v>
      </c>
      <c r="I691" s="153">
        <v>400</v>
      </c>
      <c r="J691" s="154" t="s">
        <v>1838</v>
      </c>
      <c r="K691" s="155">
        <f>+I691*4</f>
        <v>1600</v>
      </c>
      <c r="L691" s="155">
        <f>+I691*5</f>
        <v>2000</v>
      </c>
      <c r="M691" s="154">
        <f t="shared" si="68"/>
        <v>10.299999999999999</v>
      </c>
      <c r="N691" s="154">
        <f t="shared" si="69"/>
        <v>1</v>
      </c>
      <c r="O691" s="153">
        <v>4086</v>
      </c>
      <c r="P691" s="98" t="str">
        <f t="shared" si="70"/>
        <v>over</v>
      </c>
      <c r="Q691" s="153">
        <v>1</v>
      </c>
      <c r="R691" s="153"/>
      <c r="S691" s="168"/>
    </row>
    <row r="692" spans="1:19" x14ac:dyDescent="0.35">
      <c r="A692" s="148" t="s">
        <v>795</v>
      </c>
      <c r="B692" s="165" t="s">
        <v>815</v>
      </c>
      <c r="C692" s="165" t="s">
        <v>92</v>
      </c>
      <c r="D692" s="166" t="s">
        <v>2615</v>
      </c>
      <c r="E692" s="166">
        <v>0</v>
      </c>
      <c r="F692" s="167" t="s">
        <v>2616</v>
      </c>
      <c r="G692" s="166" t="s">
        <v>2617</v>
      </c>
      <c r="H692" s="153">
        <v>2000</v>
      </c>
      <c r="I692" s="153">
        <v>200</v>
      </c>
      <c r="J692" s="154" t="s">
        <v>1838</v>
      </c>
      <c r="K692" s="155">
        <f>+I692*4</f>
        <v>800</v>
      </c>
      <c r="L692" s="155">
        <f>+I692*5</f>
        <v>1000</v>
      </c>
      <c r="M692" s="154">
        <f t="shared" si="68"/>
        <v>0</v>
      </c>
      <c r="N692" s="154">
        <f t="shared" si="69"/>
        <v>0</v>
      </c>
      <c r="O692" s="153">
        <v>0</v>
      </c>
      <c r="P692" s="98" t="str">
        <f t="shared" si="70"/>
        <v>kritis</v>
      </c>
      <c r="Q692" s="153">
        <v>1</v>
      </c>
      <c r="R692" s="153"/>
      <c r="S692" s="168"/>
    </row>
    <row r="693" spans="1:19" x14ac:dyDescent="0.35">
      <c r="A693" s="148" t="s">
        <v>795</v>
      </c>
      <c r="B693" s="165" t="s">
        <v>815</v>
      </c>
      <c r="C693" s="165" t="s">
        <v>92</v>
      </c>
      <c r="D693" s="166" t="s">
        <v>2618</v>
      </c>
      <c r="E693" s="166">
        <v>0</v>
      </c>
      <c r="F693" s="167" t="s">
        <v>2619</v>
      </c>
      <c r="G693" s="166" t="s">
        <v>2620</v>
      </c>
      <c r="H693" s="153">
        <v>2000</v>
      </c>
      <c r="I693" s="153">
        <v>200</v>
      </c>
      <c r="J693" s="154" t="s">
        <v>1838</v>
      </c>
      <c r="K693" s="155">
        <f>+I693*4</f>
        <v>800</v>
      </c>
      <c r="L693" s="155">
        <f>+I693*5</f>
        <v>1000</v>
      </c>
      <c r="M693" s="154">
        <f t="shared" si="68"/>
        <v>0</v>
      </c>
      <c r="N693" s="154">
        <f t="shared" si="69"/>
        <v>0</v>
      </c>
      <c r="O693" s="153">
        <v>0</v>
      </c>
      <c r="P693" s="98" t="str">
        <f t="shared" si="70"/>
        <v>kritis</v>
      </c>
      <c r="Q693" s="153">
        <v>1</v>
      </c>
      <c r="R693" s="153"/>
      <c r="S693" s="168"/>
    </row>
    <row r="694" spans="1:19" x14ac:dyDescent="0.35">
      <c r="A694" s="148" t="s">
        <v>795</v>
      </c>
      <c r="B694" s="165" t="s">
        <v>810</v>
      </c>
      <c r="C694" s="165" t="s">
        <v>116</v>
      </c>
      <c r="D694" s="166" t="s">
        <v>1783</v>
      </c>
      <c r="E694" s="166" t="s">
        <v>1784</v>
      </c>
      <c r="F694" s="167" t="s">
        <v>1785</v>
      </c>
      <c r="G694" s="166" t="s">
        <v>1786</v>
      </c>
      <c r="H694" s="153">
        <v>36000</v>
      </c>
      <c r="I694" s="153">
        <v>2000</v>
      </c>
      <c r="J694" s="154" t="s">
        <v>1844</v>
      </c>
      <c r="K694" s="155">
        <f>+I694*2</f>
        <v>4000</v>
      </c>
      <c r="L694" s="155">
        <f>+I694*3</f>
        <v>6000</v>
      </c>
      <c r="M694" s="154">
        <f t="shared" si="68"/>
        <v>2.4</v>
      </c>
      <c r="N694" s="154">
        <f t="shared" si="69"/>
        <v>1</v>
      </c>
      <c r="O694" s="153">
        <v>4700</v>
      </c>
      <c r="P694" s="98" t="str">
        <f t="shared" si="70"/>
        <v>aman</v>
      </c>
      <c r="Q694" s="153">
        <v>1</v>
      </c>
      <c r="R694" s="153"/>
      <c r="S694" s="168"/>
    </row>
    <row r="695" spans="1:19" x14ac:dyDescent="0.35">
      <c r="A695" s="148" t="s">
        <v>795</v>
      </c>
      <c r="B695" s="165" t="s">
        <v>810</v>
      </c>
      <c r="C695" s="165" t="s">
        <v>116</v>
      </c>
      <c r="D695" s="166" t="s">
        <v>1787</v>
      </c>
      <c r="E695" s="166" t="s">
        <v>1788</v>
      </c>
      <c r="F695" s="167" t="s">
        <v>1789</v>
      </c>
      <c r="G695" s="166" t="s">
        <v>1790</v>
      </c>
      <c r="H695" s="153">
        <v>18000</v>
      </c>
      <c r="I695" s="153">
        <v>1000</v>
      </c>
      <c r="J695" s="154" t="s">
        <v>1845</v>
      </c>
      <c r="K695" s="155">
        <f>+I695*3</f>
        <v>3000</v>
      </c>
      <c r="L695" s="155">
        <f>+I695*4</f>
        <v>4000</v>
      </c>
      <c r="M695" s="154">
        <f t="shared" si="68"/>
        <v>2.1</v>
      </c>
      <c r="N695" s="154">
        <f t="shared" si="69"/>
        <v>0</v>
      </c>
      <c r="O695" s="153">
        <v>2100</v>
      </c>
      <c r="P695" s="98" t="str">
        <f t="shared" si="70"/>
        <v>kritis</v>
      </c>
      <c r="Q695" s="153">
        <v>1</v>
      </c>
      <c r="R695" s="153"/>
      <c r="S695" s="168"/>
    </row>
    <row r="696" spans="1:19" x14ac:dyDescent="0.35">
      <c r="A696" s="148" t="s">
        <v>795</v>
      </c>
      <c r="B696" s="165" t="s">
        <v>810</v>
      </c>
      <c r="C696" s="165" t="s">
        <v>116</v>
      </c>
      <c r="D696" s="166" t="s">
        <v>1791</v>
      </c>
      <c r="E696" s="166" t="s">
        <v>1792</v>
      </c>
      <c r="F696" s="167" t="s">
        <v>1793</v>
      </c>
      <c r="G696" s="166" t="s">
        <v>1794</v>
      </c>
      <c r="H696" s="153">
        <v>6000</v>
      </c>
      <c r="I696" s="153">
        <v>500</v>
      </c>
      <c r="J696" s="154" t="s">
        <v>1838</v>
      </c>
      <c r="K696" s="155">
        <f>+I696*2</f>
        <v>1000</v>
      </c>
      <c r="L696" s="155">
        <f>+I696*3</f>
        <v>1500</v>
      </c>
      <c r="M696" s="154">
        <f t="shared" si="68"/>
        <v>6</v>
      </c>
      <c r="N696" s="154">
        <f t="shared" si="69"/>
        <v>1</v>
      </c>
      <c r="O696" s="153">
        <v>3000</v>
      </c>
      <c r="P696" s="98" t="str">
        <f t="shared" si="70"/>
        <v>over</v>
      </c>
      <c r="Q696" s="153">
        <v>1</v>
      </c>
      <c r="R696" s="153"/>
      <c r="S696" s="168"/>
    </row>
    <row r="697" spans="1:19" x14ac:dyDescent="0.35">
      <c r="A697" s="148" t="s">
        <v>795</v>
      </c>
      <c r="B697" s="165" t="s">
        <v>810</v>
      </c>
      <c r="C697" s="165" t="s">
        <v>116</v>
      </c>
      <c r="D697" s="166" t="s">
        <v>1795</v>
      </c>
      <c r="E697" s="166" t="s">
        <v>1796</v>
      </c>
      <c r="F697" s="167" t="s">
        <v>1797</v>
      </c>
      <c r="G697" s="166" t="s">
        <v>1798</v>
      </c>
      <c r="H697" s="153">
        <v>6500</v>
      </c>
      <c r="I697" s="153">
        <v>500</v>
      </c>
      <c r="J697" s="154" t="s">
        <v>1838</v>
      </c>
      <c r="K697" s="155">
        <f>+I697*2</f>
        <v>1000</v>
      </c>
      <c r="L697" s="155">
        <f>+I697*3</f>
        <v>1500</v>
      </c>
      <c r="M697" s="154">
        <f t="shared" si="68"/>
        <v>2.1</v>
      </c>
      <c r="N697" s="154">
        <f t="shared" si="69"/>
        <v>0</v>
      </c>
      <c r="O697" s="153">
        <v>1050</v>
      </c>
      <c r="P697" s="98" t="str">
        <f t="shared" si="70"/>
        <v>aman</v>
      </c>
      <c r="Q697" s="153">
        <v>1</v>
      </c>
      <c r="R697" s="153"/>
      <c r="S697" s="168"/>
    </row>
    <row r="698" spans="1:19" x14ac:dyDescent="0.35">
      <c r="A698" s="148" t="s">
        <v>795</v>
      </c>
      <c r="B698" s="165" t="s">
        <v>810</v>
      </c>
      <c r="C698" s="165" t="s">
        <v>116</v>
      </c>
      <c r="D698" s="166" t="s">
        <v>2515</v>
      </c>
      <c r="E698" s="166" t="s">
        <v>2516</v>
      </c>
      <c r="F698" s="167" t="s">
        <v>2517</v>
      </c>
      <c r="G698" s="166" t="s">
        <v>2518</v>
      </c>
      <c r="H698" s="153">
        <v>800</v>
      </c>
      <c r="I698" s="153">
        <v>400</v>
      </c>
      <c r="J698" s="154" t="s">
        <v>1838</v>
      </c>
      <c r="K698" s="155">
        <f>+I698*2</f>
        <v>800</v>
      </c>
      <c r="L698" s="155">
        <f>+I698*3</f>
        <v>1200</v>
      </c>
      <c r="M698" s="154">
        <f t="shared" si="68"/>
        <v>1</v>
      </c>
      <c r="N698" s="154">
        <f t="shared" si="69"/>
        <v>0</v>
      </c>
      <c r="O698" s="153">
        <v>400</v>
      </c>
      <c r="P698" s="98" t="str">
        <f t="shared" si="70"/>
        <v>kritis</v>
      </c>
      <c r="Q698" s="153">
        <v>1</v>
      </c>
      <c r="R698" s="153"/>
      <c r="S698" s="168"/>
    </row>
    <row r="699" spans="1:19" x14ac:dyDescent="0.35">
      <c r="A699" s="148" t="s">
        <v>795</v>
      </c>
      <c r="B699" s="165" t="s">
        <v>810</v>
      </c>
      <c r="C699" s="165" t="s">
        <v>61</v>
      </c>
      <c r="D699" s="166" t="s">
        <v>2519</v>
      </c>
      <c r="E699" s="166" t="s">
        <v>2520</v>
      </c>
      <c r="F699" s="167" t="s">
        <v>2521</v>
      </c>
      <c r="G699" s="166" t="s">
        <v>2522</v>
      </c>
      <c r="H699" s="153">
        <v>1200</v>
      </c>
      <c r="I699" s="153">
        <v>400</v>
      </c>
      <c r="J699" s="154" t="s">
        <v>1838</v>
      </c>
      <c r="K699" s="155">
        <f>+I699*4</f>
        <v>1600</v>
      </c>
      <c r="L699" s="155">
        <f>+I699*5</f>
        <v>2000</v>
      </c>
      <c r="M699" s="154">
        <f t="shared" si="68"/>
        <v>0.6</v>
      </c>
      <c r="N699" s="154">
        <f t="shared" si="69"/>
        <v>0</v>
      </c>
      <c r="O699" s="153">
        <v>232</v>
      </c>
      <c r="P699" s="98" t="str">
        <f t="shared" si="70"/>
        <v>kritis</v>
      </c>
      <c r="Q699" s="153">
        <v>1</v>
      </c>
      <c r="R699" s="153"/>
      <c r="S699" s="168"/>
    </row>
    <row r="700" spans="1:19" x14ac:dyDescent="0.35">
      <c r="A700" s="148" t="s">
        <v>795</v>
      </c>
      <c r="B700" s="165" t="s">
        <v>810</v>
      </c>
      <c r="C700" s="165" t="s">
        <v>61</v>
      </c>
      <c r="D700" s="166" t="s">
        <v>2523</v>
      </c>
      <c r="E700" s="166" t="s">
        <v>2524</v>
      </c>
      <c r="F700" s="167" t="s">
        <v>2525</v>
      </c>
      <c r="G700" s="166" t="s">
        <v>2526</v>
      </c>
      <c r="H700" s="153">
        <v>1200</v>
      </c>
      <c r="I700" s="153">
        <v>500</v>
      </c>
      <c r="J700" s="154" t="s">
        <v>1838</v>
      </c>
      <c r="K700" s="155">
        <f>+I700*4</f>
        <v>2000</v>
      </c>
      <c r="L700" s="155">
        <f>+I700*5</f>
        <v>2500</v>
      </c>
      <c r="M700" s="154">
        <f t="shared" si="68"/>
        <v>0</v>
      </c>
      <c r="N700" s="154">
        <f t="shared" si="69"/>
        <v>0</v>
      </c>
      <c r="O700" s="153">
        <v>0</v>
      </c>
      <c r="P700" s="98" t="str">
        <f t="shared" si="70"/>
        <v>kritis</v>
      </c>
      <c r="Q700" s="153">
        <v>1</v>
      </c>
      <c r="R700" s="153"/>
      <c r="S700" s="168"/>
    </row>
    <row r="701" spans="1:19" x14ac:dyDescent="0.35">
      <c r="A701" s="148" t="s">
        <v>795</v>
      </c>
      <c r="B701" s="165" t="s">
        <v>810</v>
      </c>
      <c r="C701" s="165" t="s">
        <v>116</v>
      </c>
      <c r="D701" s="166" t="s">
        <v>1799</v>
      </c>
      <c r="E701" s="166" t="s">
        <v>1800</v>
      </c>
      <c r="F701" s="167" t="s">
        <v>1801</v>
      </c>
      <c r="G701" s="166" t="s">
        <v>1802</v>
      </c>
      <c r="H701" s="153">
        <v>17000</v>
      </c>
      <c r="I701" s="153">
        <v>1000</v>
      </c>
      <c r="J701" s="154" t="s">
        <v>1845</v>
      </c>
      <c r="K701" s="155">
        <f>+I701*3</f>
        <v>3000</v>
      </c>
      <c r="L701" s="155">
        <f>+I701*4</f>
        <v>4000</v>
      </c>
      <c r="M701" s="154">
        <f t="shared" si="68"/>
        <v>2.9</v>
      </c>
      <c r="N701" s="154">
        <f t="shared" si="69"/>
        <v>0</v>
      </c>
      <c r="O701" s="153">
        <v>2900</v>
      </c>
      <c r="P701" s="98" t="str">
        <f t="shared" si="70"/>
        <v>kritis</v>
      </c>
      <c r="Q701" s="153">
        <v>1</v>
      </c>
      <c r="R701" s="153"/>
      <c r="S701" s="168"/>
    </row>
    <row r="702" spans="1:19" x14ac:dyDescent="0.35">
      <c r="A702" s="148" t="s">
        <v>795</v>
      </c>
      <c r="B702" s="165" t="s">
        <v>810</v>
      </c>
      <c r="C702" s="165" t="s">
        <v>61</v>
      </c>
      <c r="D702" s="166" t="s">
        <v>2886</v>
      </c>
      <c r="E702" s="166" t="s">
        <v>2961</v>
      </c>
      <c r="F702" s="167" t="s">
        <v>2962</v>
      </c>
      <c r="G702" s="166" t="s">
        <v>2963</v>
      </c>
      <c r="H702" s="153"/>
      <c r="I702" s="168"/>
      <c r="J702" s="168"/>
      <c r="K702" s="168"/>
      <c r="L702" s="168"/>
      <c r="M702" s="154" t="e">
        <f t="shared" si="68"/>
        <v>#DIV/0!</v>
      </c>
      <c r="N702" s="154" t="e">
        <f t="shared" si="69"/>
        <v>#DIV/0!</v>
      </c>
      <c r="O702" s="153">
        <v>0</v>
      </c>
      <c r="P702" s="98" t="str">
        <f t="shared" si="70"/>
        <v>over</v>
      </c>
      <c r="Q702" s="168"/>
      <c r="R702" s="168"/>
      <c r="S702" s="168"/>
    </row>
    <row r="703" spans="1:19" x14ac:dyDescent="0.35">
      <c r="A703" s="148" t="s">
        <v>795</v>
      </c>
      <c r="B703" s="165" t="s">
        <v>810</v>
      </c>
      <c r="C703" s="165" t="s">
        <v>61</v>
      </c>
      <c r="D703" s="166" t="s">
        <v>2888</v>
      </c>
      <c r="E703" s="166" t="s">
        <v>2964</v>
      </c>
      <c r="F703" s="167" t="s">
        <v>2965</v>
      </c>
      <c r="G703" s="166" t="s">
        <v>2966</v>
      </c>
      <c r="H703" s="153"/>
      <c r="I703" s="168"/>
      <c r="J703" s="168"/>
      <c r="K703" s="168"/>
      <c r="L703" s="168"/>
      <c r="M703" s="154" t="e">
        <f t="shared" si="68"/>
        <v>#DIV/0!</v>
      </c>
      <c r="N703" s="154" t="e">
        <f t="shared" si="69"/>
        <v>#DIV/0!</v>
      </c>
      <c r="O703" s="153">
        <v>0</v>
      </c>
      <c r="P703" s="98" t="str">
        <f t="shared" si="70"/>
        <v>over</v>
      </c>
      <c r="Q703" s="168"/>
      <c r="R703" s="168"/>
      <c r="S703" s="168"/>
    </row>
    <row r="704" spans="1:19" x14ac:dyDescent="0.35">
      <c r="A704" s="148" t="s">
        <v>795</v>
      </c>
      <c r="B704" s="165" t="s">
        <v>810</v>
      </c>
      <c r="C704" s="165" t="s">
        <v>116</v>
      </c>
      <c r="D704" s="166" t="s">
        <v>2707</v>
      </c>
      <c r="E704" s="166" t="s">
        <v>2527</v>
      </c>
      <c r="F704" s="167" t="s">
        <v>2528</v>
      </c>
      <c r="G704" s="166" t="s">
        <v>2529</v>
      </c>
      <c r="H704" s="153">
        <v>6000</v>
      </c>
      <c r="I704" s="153">
        <v>500</v>
      </c>
      <c r="J704" s="154" t="s">
        <v>1838</v>
      </c>
      <c r="K704" s="155">
        <f>+I704*2</f>
        <v>1000</v>
      </c>
      <c r="L704" s="155">
        <f>+I704*3</f>
        <v>1500</v>
      </c>
      <c r="M704" s="154">
        <f t="shared" si="68"/>
        <v>0.79999999999999993</v>
      </c>
      <c r="N704" s="154">
        <f t="shared" si="69"/>
        <v>0</v>
      </c>
      <c r="O704" s="153">
        <v>363</v>
      </c>
      <c r="P704" s="98" t="str">
        <f t="shared" si="70"/>
        <v>kritis</v>
      </c>
      <c r="Q704" s="153">
        <v>1</v>
      </c>
      <c r="R704" s="153"/>
      <c r="S704" s="168"/>
    </row>
    <row r="705" spans="1:19" x14ac:dyDescent="0.35">
      <c r="A705" s="148" t="s">
        <v>795</v>
      </c>
      <c r="B705" s="165" t="s">
        <v>810</v>
      </c>
      <c r="C705" s="165" t="s">
        <v>116</v>
      </c>
      <c r="D705" s="166" t="s">
        <v>1803</v>
      </c>
      <c r="E705" s="166" t="s">
        <v>1804</v>
      </c>
      <c r="F705" s="167" t="s">
        <v>1805</v>
      </c>
      <c r="G705" s="166" t="s">
        <v>1806</v>
      </c>
      <c r="H705" s="153">
        <v>400</v>
      </c>
      <c r="I705" s="153">
        <v>400</v>
      </c>
      <c r="J705" s="154" t="s">
        <v>1838</v>
      </c>
      <c r="K705" s="155">
        <f>+I705*2</f>
        <v>800</v>
      </c>
      <c r="L705" s="155">
        <f>+I705*3</f>
        <v>1200</v>
      </c>
      <c r="M705" s="154">
        <f t="shared" si="68"/>
        <v>2</v>
      </c>
      <c r="N705" s="154">
        <f t="shared" si="69"/>
        <v>0</v>
      </c>
      <c r="O705" s="153">
        <v>800</v>
      </c>
      <c r="P705" s="98" t="str">
        <f t="shared" si="70"/>
        <v>aman</v>
      </c>
      <c r="Q705" s="153">
        <v>1</v>
      </c>
      <c r="R705" s="153"/>
      <c r="S705" s="168"/>
    </row>
    <row r="706" spans="1:19" x14ac:dyDescent="0.35">
      <c r="A706" s="148" t="s">
        <v>795</v>
      </c>
      <c r="B706" s="165" t="s">
        <v>810</v>
      </c>
      <c r="C706" s="165" t="s">
        <v>61</v>
      </c>
      <c r="D706" s="166" t="s">
        <v>2530</v>
      </c>
      <c r="E706" s="166">
        <v>0</v>
      </c>
      <c r="F706" s="167" t="s">
        <v>2531</v>
      </c>
      <c r="G706" s="166" t="s">
        <v>2532</v>
      </c>
      <c r="H706" s="153">
        <v>600</v>
      </c>
      <c r="I706" s="153">
        <v>100</v>
      </c>
      <c r="J706" s="154" t="s">
        <v>1838</v>
      </c>
      <c r="K706" s="155">
        <f>+I706*4</f>
        <v>400</v>
      </c>
      <c r="L706" s="155">
        <f>+I706*5</f>
        <v>500</v>
      </c>
      <c r="M706" s="154">
        <f t="shared" si="68"/>
        <v>2</v>
      </c>
      <c r="N706" s="154">
        <f t="shared" si="69"/>
        <v>0</v>
      </c>
      <c r="O706" s="153">
        <v>200</v>
      </c>
      <c r="P706" s="98" t="str">
        <f t="shared" si="70"/>
        <v>kritis</v>
      </c>
      <c r="Q706" s="153">
        <v>1</v>
      </c>
      <c r="R706" s="153"/>
      <c r="S706" s="168"/>
    </row>
    <row r="707" spans="1:19" x14ac:dyDescent="0.35">
      <c r="A707" s="148" t="s">
        <v>795</v>
      </c>
      <c r="B707" s="165" t="s">
        <v>810</v>
      </c>
      <c r="C707" s="165" t="s">
        <v>116</v>
      </c>
      <c r="D707" s="166" t="s">
        <v>1807</v>
      </c>
      <c r="E707" s="166" t="s">
        <v>1808</v>
      </c>
      <c r="F707" s="167" t="s">
        <v>1809</v>
      </c>
      <c r="G707" s="166" t="s">
        <v>2708</v>
      </c>
      <c r="H707" s="153">
        <v>2000</v>
      </c>
      <c r="I707" s="153">
        <v>500</v>
      </c>
      <c r="J707" s="154" t="s">
        <v>1838</v>
      </c>
      <c r="K707" s="155">
        <f>+I707*2</f>
        <v>1000</v>
      </c>
      <c r="L707" s="155">
        <f>+I707*3</f>
        <v>1500</v>
      </c>
      <c r="M707" s="154">
        <f t="shared" si="68"/>
        <v>0</v>
      </c>
      <c r="N707" s="154">
        <f t="shared" si="69"/>
        <v>0</v>
      </c>
      <c r="O707" s="153">
        <v>0</v>
      </c>
      <c r="P707" s="98" t="str">
        <f t="shared" si="70"/>
        <v>kritis</v>
      </c>
      <c r="Q707" s="153">
        <v>1</v>
      </c>
      <c r="R707" s="153"/>
      <c r="S707" s="168"/>
    </row>
    <row r="708" spans="1:19" x14ac:dyDescent="0.35">
      <c r="A708" s="148" t="s">
        <v>795</v>
      </c>
      <c r="B708" s="165" t="s">
        <v>810</v>
      </c>
      <c r="C708" s="165" t="s">
        <v>116</v>
      </c>
      <c r="D708" s="166" t="s">
        <v>1810</v>
      </c>
      <c r="E708" s="166" t="s">
        <v>1811</v>
      </c>
      <c r="F708" s="167" t="s">
        <v>1812</v>
      </c>
      <c r="G708" s="166" t="s">
        <v>1813</v>
      </c>
      <c r="H708" s="153">
        <v>2000</v>
      </c>
      <c r="I708" s="153">
        <v>500</v>
      </c>
      <c r="J708" s="154" t="s">
        <v>1838</v>
      </c>
      <c r="K708" s="155">
        <f>+I708*2</f>
        <v>1000</v>
      </c>
      <c r="L708" s="155">
        <f>+I708*3</f>
        <v>1500</v>
      </c>
      <c r="M708" s="154">
        <f t="shared" si="68"/>
        <v>0.6</v>
      </c>
      <c r="N708" s="154">
        <f t="shared" si="69"/>
        <v>0</v>
      </c>
      <c r="O708" s="153">
        <v>300</v>
      </c>
      <c r="P708" s="98" t="str">
        <f t="shared" si="70"/>
        <v>kritis</v>
      </c>
      <c r="Q708" s="153">
        <v>1</v>
      </c>
      <c r="R708" s="153"/>
      <c r="S708" s="168"/>
    </row>
    <row r="709" spans="1:19" x14ac:dyDescent="0.35">
      <c r="A709" s="148" t="s">
        <v>795</v>
      </c>
      <c r="B709" s="165" t="s">
        <v>810</v>
      </c>
      <c r="C709" s="165" t="s">
        <v>116</v>
      </c>
      <c r="D709" s="166" t="s">
        <v>1814</v>
      </c>
      <c r="E709" s="166" t="s">
        <v>1815</v>
      </c>
      <c r="F709" s="167" t="s">
        <v>1816</v>
      </c>
      <c r="G709" s="166" t="s">
        <v>1817</v>
      </c>
      <c r="H709" s="153">
        <v>2000</v>
      </c>
      <c r="I709" s="153">
        <v>500</v>
      </c>
      <c r="J709" s="154" t="s">
        <v>1838</v>
      </c>
      <c r="K709" s="155">
        <f>+I709*2</f>
        <v>1000</v>
      </c>
      <c r="L709" s="155">
        <f>+I709*3</f>
        <v>1500</v>
      </c>
      <c r="M709" s="154">
        <f t="shared" si="68"/>
        <v>1</v>
      </c>
      <c r="N709" s="154">
        <f t="shared" si="69"/>
        <v>0</v>
      </c>
      <c r="O709" s="153">
        <v>500</v>
      </c>
      <c r="P709" s="98" t="str">
        <f t="shared" si="70"/>
        <v>kritis</v>
      </c>
      <c r="Q709" s="153">
        <v>1</v>
      </c>
      <c r="R709" s="153"/>
      <c r="S709" s="168"/>
    </row>
    <row r="710" spans="1:19" x14ac:dyDescent="0.35">
      <c r="A710" s="148" t="s">
        <v>795</v>
      </c>
      <c r="B710" s="165" t="s">
        <v>810</v>
      </c>
      <c r="C710" s="165" t="s">
        <v>116</v>
      </c>
      <c r="D710" s="166" t="s">
        <v>1818</v>
      </c>
      <c r="E710" s="166" t="s">
        <v>1819</v>
      </c>
      <c r="F710" s="167" t="s">
        <v>1820</v>
      </c>
      <c r="G710" s="166" t="s">
        <v>1821</v>
      </c>
      <c r="H710" s="153">
        <v>2000</v>
      </c>
      <c r="I710" s="153">
        <v>500</v>
      </c>
      <c r="J710" s="154" t="s">
        <v>1838</v>
      </c>
      <c r="K710" s="155">
        <f>+I710*2</f>
        <v>1000</v>
      </c>
      <c r="L710" s="155">
        <f>+I710*3</f>
        <v>1500</v>
      </c>
      <c r="M710" s="154">
        <f t="shared" si="68"/>
        <v>0</v>
      </c>
      <c r="N710" s="154">
        <f t="shared" si="69"/>
        <v>0</v>
      </c>
      <c r="O710" s="153">
        <v>0</v>
      </c>
      <c r="P710" s="98" t="str">
        <f t="shared" si="70"/>
        <v>kritis</v>
      </c>
      <c r="Q710" s="153">
        <v>1</v>
      </c>
      <c r="R710" s="153"/>
      <c r="S710" s="168"/>
    </row>
    <row r="711" spans="1:19" x14ac:dyDescent="0.35">
      <c r="A711" s="148" t="s">
        <v>795</v>
      </c>
      <c r="B711" s="165" t="s">
        <v>810</v>
      </c>
      <c r="C711" s="165" t="s">
        <v>116</v>
      </c>
      <c r="D711" s="166" t="s">
        <v>1822</v>
      </c>
      <c r="E711" s="166" t="s">
        <v>1823</v>
      </c>
      <c r="F711" s="167" t="s">
        <v>1824</v>
      </c>
      <c r="G711" s="166" t="s">
        <v>1825</v>
      </c>
      <c r="H711" s="153">
        <v>2000</v>
      </c>
      <c r="I711" s="153">
        <v>500</v>
      </c>
      <c r="J711" s="154" t="s">
        <v>1838</v>
      </c>
      <c r="K711" s="155">
        <f>+I711*2</f>
        <v>1000</v>
      </c>
      <c r="L711" s="155">
        <f>+I711*3</f>
        <v>1500</v>
      </c>
      <c r="M711" s="154">
        <f t="shared" si="68"/>
        <v>2.9</v>
      </c>
      <c r="N711" s="154">
        <f t="shared" si="69"/>
        <v>0</v>
      </c>
      <c r="O711" s="153">
        <v>1420</v>
      </c>
      <c r="P711" s="98" t="str">
        <f t="shared" si="70"/>
        <v>aman</v>
      </c>
      <c r="Q711" s="153">
        <v>1</v>
      </c>
      <c r="R711" s="153"/>
      <c r="S711" s="168"/>
    </row>
    <row r="712" spans="1:19" x14ac:dyDescent="0.35">
      <c r="A712" s="148" t="s">
        <v>795</v>
      </c>
      <c r="B712" s="165" t="s">
        <v>810</v>
      </c>
      <c r="C712" s="165" t="s">
        <v>116</v>
      </c>
      <c r="D712" s="166" t="s">
        <v>2967</v>
      </c>
      <c r="E712" s="166" t="s">
        <v>2968</v>
      </c>
      <c r="F712" s="167" t="s">
        <v>2969</v>
      </c>
      <c r="G712" s="166" t="s">
        <v>2970</v>
      </c>
      <c r="H712" s="153"/>
      <c r="I712" s="168"/>
      <c r="J712" s="168"/>
      <c r="K712" s="168"/>
      <c r="L712" s="168"/>
      <c r="M712" s="154" t="e">
        <f t="shared" si="68"/>
        <v>#DIV/0!</v>
      </c>
      <c r="N712" s="154" t="e">
        <f t="shared" si="69"/>
        <v>#DIV/0!</v>
      </c>
      <c r="O712" s="153">
        <v>0</v>
      </c>
      <c r="P712" s="98" t="str">
        <f t="shared" si="70"/>
        <v>over</v>
      </c>
      <c r="Q712" s="168"/>
      <c r="R712" s="168"/>
      <c r="S712" s="168"/>
    </row>
    <row r="713" spans="1:19" x14ac:dyDescent="0.35">
      <c r="A713" s="148" t="s">
        <v>795</v>
      </c>
      <c r="B713" s="165" t="s">
        <v>815</v>
      </c>
      <c r="C713" s="165" t="s">
        <v>22</v>
      </c>
      <c r="D713" s="166" t="s">
        <v>2567</v>
      </c>
      <c r="E713" s="166" t="s">
        <v>2533</v>
      </c>
      <c r="F713" s="167" t="s">
        <v>2534</v>
      </c>
      <c r="G713" s="166" t="s">
        <v>2535</v>
      </c>
      <c r="H713" s="153">
        <v>70000</v>
      </c>
      <c r="I713" s="153">
        <v>3400</v>
      </c>
      <c r="J713" s="154" t="s">
        <v>1844</v>
      </c>
      <c r="K713" s="155">
        <f>+I713*2</f>
        <v>6800</v>
      </c>
      <c r="L713" s="155">
        <f>+I713*3</f>
        <v>10200</v>
      </c>
      <c r="M713" s="154">
        <f t="shared" si="68"/>
        <v>0</v>
      </c>
      <c r="N713" s="154">
        <f t="shared" si="69"/>
        <v>0</v>
      </c>
      <c r="O713" s="153">
        <v>0</v>
      </c>
      <c r="P713" s="98" t="str">
        <f t="shared" si="70"/>
        <v>kritis</v>
      </c>
      <c r="Q713" s="153">
        <v>1</v>
      </c>
      <c r="R713" s="153"/>
      <c r="S713" s="168"/>
    </row>
    <row r="714" spans="1:19" x14ac:dyDescent="0.35">
      <c r="A714" s="148" t="s">
        <v>795</v>
      </c>
      <c r="B714" s="165" t="s">
        <v>810</v>
      </c>
      <c r="C714" s="165" t="s">
        <v>116</v>
      </c>
      <c r="D714" s="166" t="s">
        <v>2709</v>
      </c>
      <c r="E714" s="166" t="s">
        <v>2710</v>
      </c>
      <c r="F714" s="167" t="s">
        <v>1830</v>
      </c>
      <c r="G714" s="166" t="s">
        <v>1831</v>
      </c>
      <c r="H714" s="153">
        <v>3500</v>
      </c>
      <c r="I714" s="153">
        <v>300</v>
      </c>
      <c r="J714" s="154" t="s">
        <v>1838</v>
      </c>
      <c r="K714" s="155">
        <f>+I714*2</f>
        <v>600</v>
      </c>
      <c r="L714" s="155">
        <f>+I714*3</f>
        <v>900</v>
      </c>
      <c r="M714" s="154">
        <f t="shared" si="68"/>
        <v>5</v>
      </c>
      <c r="N714" s="154">
        <f t="shared" si="69"/>
        <v>1</v>
      </c>
      <c r="O714" s="153">
        <v>1475</v>
      </c>
      <c r="P714" s="98" t="str">
        <f t="shared" si="70"/>
        <v>over</v>
      </c>
      <c r="Q714" s="153">
        <v>1</v>
      </c>
      <c r="R714" s="153"/>
      <c r="S714" s="168"/>
    </row>
    <row r="715" spans="1:19" x14ac:dyDescent="0.35">
      <c r="A715" s="148" t="s">
        <v>795</v>
      </c>
      <c r="B715" s="165" t="s">
        <v>810</v>
      </c>
      <c r="C715" s="165" t="s">
        <v>116</v>
      </c>
      <c r="D715" s="166" t="s">
        <v>2711</v>
      </c>
      <c r="E715" s="166" t="s">
        <v>2712</v>
      </c>
      <c r="F715" s="167" t="s">
        <v>1832</v>
      </c>
      <c r="G715" s="166" t="s">
        <v>2713</v>
      </c>
      <c r="H715" s="153">
        <v>17000</v>
      </c>
      <c r="I715" s="153">
        <v>1000</v>
      </c>
      <c r="J715" s="154" t="s">
        <v>1845</v>
      </c>
      <c r="K715" s="155">
        <f>+I715*3</f>
        <v>3000</v>
      </c>
      <c r="L715" s="155">
        <f>+I715*4</f>
        <v>4000</v>
      </c>
      <c r="M715" s="154">
        <f t="shared" ref="M715:M768" si="73">+ROUNDUP(O715/I715,1)</f>
        <v>2.9</v>
      </c>
      <c r="N715" s="154">
        <f t="shared" ref="N715:N768" si="74">IF(AND(J715="FAST",M715&gt;=2),1,IF(AND(J715="MEDIUM",M715&gt;=3),1,IF(AND(J715="SLOW",M715&gt;=5),1,0)))</f>
        <v>0</v>
      </c>
      <c r="O715" s="153">
        <v>2900</v>
      </c>
      <c r="P715" s="98" t="str">
        <f t="shared" ref="P715:P768" si="75">IF(O715&lt;K715,"kritis",IF(O715&lt;L715,"aman","over"))</f>
        <v>kritis</v>
      </c>
      <c r="Q715" s="153">
        <v>1</v>
      </c>
      <c r="R715" s="153"/>
      <c r="S715" s="168"/>
    </row>
    <row r="716" spans="1:19" x14ac:dyDescent="0.35">
      <c r="A716" s="148" t="s">
        <v>795</v>
      </c>
      <c r="B716" s="165" t="s">
        <v>810</v>
      </c>
      <c r="C716" s="165" t="s">
        <v>61</v>
      </c>
      <c r="D716" s="166" t="s">
        <v>2971</v>
      </c>
      <c r="E716" s="166" t="s">
        <v>2972</v>
      </c>
      <c r="F716" s="167" t="s">
        <v>2540</v>
      </c>
      <c r="G716" s="166" t="s">
        <v>2973</v>
      </c>
      <c r="H716" s="153">
        <v>1000</v>
      </c>
      <c r="I716" s="153">
        <v>200</v>
      </c>
      <c r="J716" s="154" t="s">
        <v>1838</v>
      </c>
      <c r="K716" s="155">
        <f>+I716*4</f>
        <v>800</v>
      </c>
      <c r="L716" s="155">
        <f>+I716*5</f>
        <v>1000</v>
      </c>
      <c r="M716" s="154">
        <f t="shared" si="73"/>
        <v>0</v>
      </c>
      <c r="N716" s="154">
        <f t="shared" si="74"/>
        <v>0</v>
      </c>
      <c r="O716" s="153">
        <v>0</v>
      </c>
      <c r="P716" s="98" t="str">
        <f t="shared" si="75"/>
        <v>kritis</v>
      </c>
      <c r="Q716" s="153">
        <v>1</v>
      </c>
      <c r="R716" s="153"/>
      <c r="S716" s="168"/>
    </row>
    <row r="717" spans="1:19" x14ac:dyDescent="0.35">
      <c r="A717" s="148" t="s">
        <v>795</v>
      </c>
      <c r="B717" s="165" t="s">
        <v>810</v>
      </c>
      <c r="C717" s="165" t="s">
        <v>116</v>
      </c>
      <c r="D717" s="166"/>
      <c r="E717" s="166" t="s">
        <v>2714</v>
      </c>
      <c r="F717" s="167" t="s">
        <v>2540</v>
      </c>
      <c r="G717" s="166" t="s">
        <v>2715</v>
      </c>
      <c r="H717" s="153">
        <v>1000</v>
      </c>
      <c r="I717" s="153">
        <v>20</v>
      </c>
      <c r="J717" s="154" t="s">
        <v>1838</v>
      </c>
      <c r="K717" s="155">
        <f>+I717*2</f>
        <v>40</v>
      </c>
      <c r="L717" s="155">
        <f>+I717*3</f>
        <v>60</v>
      </c>
      <c r="M717" s="154">
        <f t="shared" si="73"/>
        <v>0</v>
      </c>
      <c r="N717" s="154">
        <f t="shared" si="74"/>
        <v>0</v>
      </c>
      <c r="O717" s="153">
        <v>0</v>
      </c>
      <c r="P717" s="98" t="str">
        <f t="shared" si="75"/>
        <v>kritis</v>
      </c>
      <c r="Q717" s="153">
        <v>1</v>
      </c>
      <c r="R717" s="153"/>
      <c r="S717" s="168"/>
    </row>
    <row r="718" spans="1:19" x14ac:dyDescent="0.35">
      <c r="A718" s="148" t="s">
        <v>795</v>
      </c>
      <c r="B718" s="165" t="s">
        <v>810</v>
      </c>
      <c r="C718" s="165" t="s">
        <v>61</v>
      </c>
      <c r="D718" s="166" t="s">
        <v>2974</v>
      </c>
      <c r="E718" s="166" t="s">
        <v>2975</v>
      </c>
      <c r="F718" s="167" t="s">
        <v>2541</v>
      </c>
      <c r="G718" s="166" t="s">
        <v>2976</v>
      </c>
      <c r="H718" s="153">
        <v>1000</v>
      </c>
      <c r="I718" s="153">
        <v>200</v>
      </c>
      <c r="J718" s="154" t="s">
        <v>1838</v>
      </c>
      <c r="K718" s="155">
        <f>+I718*4</f>
        <v>800</v>
      </c>
      <c r="L718" s="155">
        <f>+I718*5</f>
        <v>1000</v>
      </c>
      <c r="M718" s="154">
        <f t="shared" si="73"/>
        <v>0</v>
      </c>
      <c r="N718" s="154">
        <f t="shared" si="74"/>
        <v>0</v>
      </c>
      <c r="O718" s="153">
        <v>0</v>
      </c>
      <c r="P718" s="98" t="str">
        <f t="shared" si="75"/>
        <v>kritis</v>
      </c>
      <c r="Q718" s="153">
        <v>1</v>
      </c>
      <c r="R718" s="153"/>
      <c r="S718" s="168"/>
    </row>
    <row r="719" spans="1:19" x14ac:dyDescent="0.35">
      <c r="A719" s="148" t="s">
        <v>795</v>
      </c>
      <c r="B719" s="165" t="s">
        <v>810</v>
      </c>
      <c r="C719" s="165" t="s">
        <v>116</v>
      </c>
      <c r="D719" s="166"/>
      <c r="E719" s="166" t="s">
        <v>2716</v>
      </c>
      <c r="F719" s="167" t="s">
        <v>2541</v>
      </c>
      <c r="G719" s="166" t="s">
        <v>2717</v>
      </c>
      <c r="H719" s="153">
        <v>1000</v>
      </c>
      <c r="I719" s="153">
        <v>200</v>
      </c>
      <c r="J719" s="154" t="s">
        <v>1838</v>
      </c>
      <c r="K719" s="155">
        <f>+I719*2</f>
        <v>400</v>
      </c>
      <c r="L719" s="155">
        <f>+I719*3</f>
        <v>600</v>
      </c>
      <c r="M719" s="154">
        <f t="shared" si="73"/>
        <v>0</v>
      </c>
      <c r="N719" s="154">
        <f t="shared" si="74"/>
        <v>0</v>
      </c>
      <c r="O719" s="153">
        <v>0</v>
      </c>
      <c r="P719" s="98" t="str">
        <f t="shared" si="75"/>
        <v>kritis</v>
      </c>
      <c r="Q719" s="153">
        <v>1</v>
      </c>
      <c r="R719" s="153"/>
      <c r="S719" s="168"/>
    </row>
    <row r="720" spans="1:19" x14ac:dyDescent="0.35">
      <c r="A720" s="148" t="s">
        <v>795</v>
      </c>
      <c r="B720" s="165" t="s">
        <v>810</v>
      </c>
      <c r="C720" s="165" t="s">
        <v>129</v>
      </c>
      <c r="D720" s="166" t="s">
        <v>2589</v>
      </c>
      <c r="E720" s="166" t="s">
        <v>2584</v>
      </c>
      <c r="F720" s="167" t="s">
        <v>2542</v>
      </c>
      <c r="G720" s="166" t="s">
        <v>2543</v>
      </c>
      <c r="H720" s="153">
        <v>14000</v>
      </c>
      <c r="I720" s="153">
        <v>1000</v>
      </c>
      <c r="J720" s="154" t="s">
        <v>1845</v>
      </c>
      <c r="K720" s="155">
        <f>+I720*3</f>
        <v>3000</v>
      </c>
      <c r="L720" s="155">
        <f>+I720*4</f>
        <v>4000</v>
      </c>
      <c r="M720" s="154">
        <f t="shared" si="73"/>
        <v>1.9000000000000001</v>
      </c>
      <c r="N720" s="154">
        <f t="shared" si="74"/>
        <v>0</v>
      </c>
      <c r="O720" s="153">
        <v>1824</v>
      </c>
      <c r="P720" s="98" t="str">
        <f t="shared" si="75"/>
        <v>kritis</v>
      </c>
      <c r="Q720" s="153">
        <v>1</v>
      </c>
      <c r="R720" s="153"/>
      <c r="S720" s="168"/>
    </row>
    <row r="721" spans="1:19" x14ac:dyDescent="0.35">
      <c r="A721" s="148" t="s">
        <v>795</v>
      </c>
      <c r="B721" s="165" t="s">
        <v>810</v>
      </c>
      <c r="C721" s="165" t="s">
        <v>61</v>
      </c>
      <c r="D721" s="166" t="s">
        <v>2665</v>
      </c>
      <c r="E721" s="166" t="s">
        <v>2666</v>
      </c>
      <c r="F721" s="167" t="s">
        <v>2544</v>
      </c>
      <c r="G721" s="166" t="s">
        <v>2545</v>
      </c>
      <c r="H721" s="153">
        <v>6000</v>
      </c>
      <c r="I721" s="153">
        <v>400</v>
      </c>
      <c r="J721" s="154" t="s">
        <v>1838</v>
      </c>
      <c r="K721" s="155">
        <f>+I721*4</f>
        <v>1600</v>
      </c>
      <c r="L721" s="155">
        <f>+I721*5</f>
        <v>2000</v>
      </c>
      <c r="M721" s="154">
        <f t="shared" si="73"/>
        <v>9.6999999999999993</v>
      </c>
      <c r="N721" s="154">
        <f t="shared" si="74"/>
        <v>1</v>
      </c>
      <c r="O721" s="153">
        <v>3875</v>
      </c>
      <c r="P721" s="98" t="str">
        <f t="shared" si="75"/>
        <v>over</v>
      </c>
      <c r="Q721" s="153">
        <v>1</v>
      </c>
      <c r="R721" s="153"/>
      <c r="S721" s="168"/>
    </row>
    <row r="722" spans="1:19" x14ac:dyDescent="0.35">
      <c r="A722" s="148" t="s">
        <v>795</v>
      </c>
      <c r="B722" s="165" t="s">
        <v>810</v>
      </c>
      <c r="C722" s="165" t="s">
        <v>61</v>
      </c>
      <c r="D722" s="166" t="s">
        <v>2546</v>
      </c>
      <c r="E722" s="166" t="s">
        <v>2977</v>
      </c>
      <c r="F722" s="167" t="s">
        <v>2548</v>
      </c>
      <c r="G722" s="166" t="s">
        <v>2978</v>
      </c>
      <c r="H722" s="153">
        <v>1500</v>
      </c>
      <c r="I722" s="153">
        <v>200</v>
      </c>
      <c r="J722" s="154" t="s">
        <v>1838</v>
      </c>
      <c r="K722" s="155">
        <f>+I722*4</f>
        <v>800</v>
      </c>
      <c r="L722" s="155">
        <f>+I722*5</f>
        <v>1000</v>
      </c>
      <c r="M722" s="154">
        <f t="shared" si="73"/>
        <v>0</v>
      </c>
      <c r="N722" s="154">
        <f t="shared" si="74"/>
        <v>0</v>
      </c>
      <c r="O722" s="153">
        <v>0</v>
      </c>
      <c r="P722" s="98" t="str">
        <f t="shared" si="75"/>
        <v>kritis</v>
      </c>
      <c r="Q722" s="153">
        <v>1</v>
      </c>
      <c r="R722" s="153"/>
      <c r="S722" s="168"/>
    </row>
    <row r="723" spans="1:19" x14ac:dyDescent="0.35">
      <c r="A723" s="148" t="s">
        <v>795</v>
      </c>
      <c r="B723" s="165" t="s">
        <v>810</v>
      </c>
      <c r="C723" s="165" t="s">
        <v>116</v>
      </c>
      <c r="D723" s="166" t="s">
        <v>2550</v>
      </c>
      <c r="E723" s="166" t="s">
        <v>2718</v>
      </c>
      <c r="F723" s="167" t="s">
        <v>2551</v>
      </c>
      <c r="G723" s="166" t="s">
        <v>2552</v>
      </c>
      <c r="H723" s="153">
        <v>2000</v>
      </c>
      <c r="I723" s="153">
        <v>500</v>
      </c>
      <c r="J723" s="154" t="s">
        <v>1838</v>
      </c>
      <c r="K723" s="155">
        <f>+I723*2</f>
        <v>1000</v>
      </c>
      <c r="L723" s="155">
        <f>+I723*3</f>
        <v>1500</v>
      </c>
      <c r="M723" s="154">
        <f t="shared" si="73"/>
        <v>5.8999999999999995</v>
      </c>
      <c r="N723" s="154">
        <f t="shared" si="74"/>
        <v>1</v>
      </c>
      <c r="O723" s="153">
        <v>2916</v>
      </c>
      <c r="P723" s="98" t="str">
        <f t="shared" si="75"/>
        <v>over</v>
      </c>
      <c r="Q723" s="153">
        <v>1</v>
      </c>
      <c r="R723" s="153"/>
      <c r="S723" s="168"/>
    </row>
    <row r="724" spans="1:19" x14ac:dyDescent="0.35">
      <c r="A724" s="148" t="s">
        <v>795</v>
      </c>
      <c r="B724" s="165" t="s">
        <v>810</v>
      </c>
      <c r="C724" s="165" t="s">
        <v>61</v>
      </c>
      <c r="D724" s="166" t="s">
        <v>2979</v>
      </c>
      <c r="E724" s="166" t="s">
        <v>2980</v>
      </c>
      <c r="F724" s="167" t="s">
        <v>2981</v>
      </c>
      <c r="G724" s="166" t="s">
        <v>2982</v>
      </c>
      <c r="H724" s="153">
        <v>1000</v>
      </c>
      <c r="I724" s="153">
        <v>200</v>
      </c>
      <c r="J724" s="154" t="s">
        <v>1838</v>
      </c>
      <c r="K724" s="155">
        <f>+I724*4</f>
        <v>800</v>
      </c>
      <c r="L724" s="155">
        <f>+I724*5</f>
        <v>1000</v>
      </c>
      <c r="M724" s="154">
        <f t="shared" si="73"/>
        <v>0</v>
      </c>
      <c r="N724" s="154">
        <f t="shared" si="74"/>
        <v>0</v>
      </c>
      <c r="O724" s="153">
        <v>0</v>
      </c>
      <c r="P724" s="98" t="str">
        <f t="shared" si="75"/>
        <v>kritis</v>
      </c>
      <c r="Q724" s="153">
        <v>1</v>
      </c>
      <c r="R724" s="153"/>
      <c r="S724" s="168"/>
    </row>
    <row r="725" spans="1:19" x14ac:dyDescent="0.35">
      <c r="A725" s="148" t="s">
        <v>795</v>
      </c>
      <c r="B725" s="165" t="s">
        <v>810</v>
      </c>
      <c r="C725" s="165" t="s">
        <v>61</v>
      </c>
      <c r="D725" s="166" t="s">
        <v>2983</v>
      </c>
      <c r="E725" s="166" t="s">
        <v>2984</v>
      </c>
      <c r="F725" s="167" t="s">
        <v>2985</v>
      </c>
      <c r="G725" s="166" t="s">
        <v>2986</v>
      </c>
      <c r="H725" s="153">
        <v>1000</v>
      </c>
      <c r="I725" s="153">
        <v>200</v>
      </c>
      <c r="J725" s="154" t="s">
        <v>1838</v>
      </c>
      <c r="K725" s="155">
        <f>+I725*4</f>
        <v>800</v>
      </c>
      <c r="L725" s="155">
        <f>+I725*5</f>
        <v>1000</v>
      </c>
      <c r="M725" s="154">
        <f t="shared" si="73"/>
        <v>0</v>
      </c>
      <c r="N725" s="154">
        <f t="shared" si="74"/>
        <v>0</v>
      </c>
      <c r="O725" s="153">
        <v>0</v>
      </c>
      <c r="P725" s="98" t="str">
        <f t="shared" si="75"/>
        <v>kritis</v>
      </c>
      <c r="Q725" s="153">
        <v>1</v>
      </c>
      <c r="R725" s="153"/>
      <c r="S725" s="168"/>
    </row>
    <row r="726" spans="1:19" x14ac:dyDescent="0.35">
      <c r="A726" s="148" t="s">
        <v>795</v>
      </c>
      <c r="B726" s="165" t="s">
        <v>810</v>
      </c>
      <c r="C726" s="165" t="s">
        <v>61</v>
      </c>
      <c r="D726" s="166" t="s">
        <v>2667</v>
      </c>
      <c r="E726" s="166" t="s">
        <v>2668</v>
      </c>
      <c r="F726" s="167" t="s">
        <v>2553</v>
      </c>
      <c r="G726" s="166" t="s">
        <v>2987</v>
      </c>
      <c r="H726" s="153">
        <v>3500</v>
      </c>
      <c r="I726" s="153">
        <v>500</v>
      </c>
      <c r="J726" s="154" t="s">
        <v>1838</v>
      </c>
      <c r="K726" s="155">
        <f>+I726*4</f>
        <v>2000</v>
      </c>
      <c r="L726" s="155">
        <f>+I726*5</f>
        <v>2500</v>
      </c>
      <c r="M726" s="154">
        <f t="shared" si="73"/>
        <v>0</v>
      </c>
      <c r="N726" s="154">
        <f t="shared" si="74"/>
        <v>0</v>
      </c>
      <c r="O726" s="153">
        <v>0</v>
      </c>
      <c r="P726" s="98" t="str">
        <f t="shared" si="75"/>
        <v>kritis</v>
      </c>
      <c r="Q726" s="153">
        <v>1</v>
      </c>
      <c r="R726" s="153"/>
      <c r="S726" s="168"/>
    </row>
    <row r="727" spans="1:19" x14ac:dyDescent="0.35">
      <c r="A727" s="148" t="s">
        <v>795</v>
      </c>
      <c r="B727" s="165" t="s">
        <v>810</v>
      </c>
      <c r="C727" s="165" t="s">
        <v>116</v>
      </c>
      <c r="D727" s="166" t="s">
        <v>2719</v>
      </c>
      <c r="E727" s="166" t="s">
        <v>2720</v>
      </c>
      <c r="F727" s="167" t="s">
        <v>2721</v>
      </c>
      <c r="G727" s="166" t="s">
        <v>2722</v>
      </c>
      <c r="H727" s="153">
        <v>15000</v>
      </c>
      <c r="I727" s="153">
        <v>2000</v>
      </c>
      <c r="J727" s="154" t="s">
        <v>1845</v>
      </c>
      <c r="K727" s="155">
        <f>+I727*3</f>
        <v>6000</v>
      </c>
      <c r="L727" s="155">
        <f>+I727*4</f>
        <v>8000</v>
      </c>
      <c r="M727" s="154">
        <f t="shared" si="73"/>
        <v>2</v>
      </c>
      <c r="N727" s="154">
        <f t="shared" si="74"/>
        <v>0</v>
      </c>
      <c r="O727" s="153">
        <v>3900</v>
      </c>
      <c r="P727" s="98" t="str">
        <f t="shared" si="75"/>
        <v>kritis</v>
      </c>
      <c r="Q727" s="153">
        <v>1</v>
      </c>
      <c r="R727" s="153"/>
      <c r="S727" s="168"/>
    </row>
    <row r="728" spans="1:19" x14ac:dyDescent="0.35">
      <c r="A728" s="148" t="s">
        <v>795</v>
      </c>
      <c r="B728" s="165" t="s">
        <v>810</v>
      </c>
      <c r="C728" s="165" t="s">
        <v>116</v>
      </c>
      <c r="D728" s="166" t="s">
        <v>2723</v>
      </c>
      <c r="E728" s="166" t="s">
        <v>2724</v>
      </c>
      <c r="F728" s="167" t="s">
        <v>2725</v>
      </c>
      <c r="G728" s="166" t="s">
        <v>2726</v>
      </c>
      <c r="H728" s="153">
        <v>7000</v>
      </c>
      <c r="I728" s="153">
        <v>600</v>
      </c>
      <c r="J728" s="154" t="s">
        <v>1838</v>
      </c>
      <c r="K728" s="155">
        <f>+I728*2</f>
        <v>1200</v>
      </c>
      <c r="L728" s="155">
        <f>+I728*3</f>
        <v>1800</v>
      </c>
      <c r="M728" s="154">
        <f t="shared" si="73"/>
        <v>5.6999999999999993</v>
      </c>
      <c r="N728" s="154">
        <f t="shared" si="74"/>
        <v>1</v>
      </c>
      <c r="O728" s="153">
        <v>3400</v>
      </c>
      <c r="P728" s="98" t="str">
        <f t="shared" si="75"/>
        <v>over</v>
      </c>
      <c r="Q728" s="153">
        <v>1</v>
      </c>
      <c r="R728" s="153"/>
      <c r="S728" s="168"/>
    </row>
    <row r="729" spans="1:19" x14ac:dyDescent="0.35">
      <c r="A729" s="148" t="s">
        <v>795</v>
      </c>
      <c r="B729" s="165" t="s">
        <v>810</v>
      </c>
      <c r="C729" s="165" t="s">
        <v>116</v>
      </c>
      <c r="D729" s="166" t="s">
        <v>2727</v>
      </c>
      <c r="E729" s="166" t="s">
        <v>2728</v>
      </c>
      <c r="F729" s="167" t="s">
        <v>2729</v>
      </c>
      <c r="G729" s="166" t="s">
        <v>2730</v>
      </c>
      <c r="H729" s="153">
        <v>14000</v>
      </c>
      <c r="I729" s="153">
        <v>800</v>
      </c>
      <c r="J729" s="154" t="s">
        <v>1845</v>
      </c>
      <c r="K729" s="155">
        <f t="shared" ref="K729:K735" si="76">+I729*3</f>
        <v>2400</v>
      </c>
      <c r="L729" s="155">
        <f t="shared" ref="L729:L735" si="77">+I729*4</f>
        <v>3200</v>
      </c>
      <c r="M729" s="154">
        <f t="shared" si="73"/>
        <v>7.3</v>
      </c>
      <c r="N729" s="154">
        <f t="shared" si="74"/>
        <v>1</v>
      </c>
      <c r="O729" s="153">
        <v>5780</v>
      </c>
      <c r="P729" s="98" t="str">
        <f t="shared" si="75"/>
        <v>over</v>
      </c>
      <c r="Q729" s="153">
        <v>1</v>
      </c>
      <c r="R729" s="153"/>
      <c r="S729" s="168"/>
    </row>
    <row r="730" spans="1:19" x14ac:dyDescent="0.35">
      <c r="A730" s="148" t="s">
        <v>795</v>
      </c>
      <c r="B730" s="165" t="s">
        <v>810</v>
      </c>
      <c r="C730" s="165" t="s">
        <v>129</v>
      </c>
      <c r="D730" s="166" t="s">
        <v>2590</v>
      </c>
      <c r="E730" s="166" t="s">
        <v>2591</v>
      </c>
      <c r="F730" s="167" t="s">
        <v>2592</v>
      </c>
      <c r="G730" s="166" t="s">
        <v>2593</v>
      </c>
      <c r="H730" s="153">
        <v>12000</v>
      </c>
      <c r="I730" s="153">
        <v>1000</v>
      </c>
      <c r="J730" s="154" t="s">
        <v>1845</v>
      </c>
      <c r="K730" s="155">
        <f t="shared" si="76"/>
        <v>3000</v>
      </c>
      <c r="L730" s="155">
        <f t="shared" si="77"/>
        <v>4000</v>
      </c>
      <c r="M730" s="154">
        <f t="shared" si="73"/>
        <v>5.6999999999999993</v>
      </c>
      <c r="N730" s="154">
        <f t="shared" si="74"/>
        <v>1</v>
      </c>
      <c r="O730" s="153">
        <v>5695</v>
      </c>
      <c r="P730" s="98" t="str">
        <f t="shared" si="75"/>
        <v>over</v>
      </c>
      <c r="Q730" s="153">
        <v>1</v>
      </c>
      <c r="R730" s="153"/>
      <c r="S730" s="168"/>
    </row>
    <row r="731" spans="1:19" x14ac:dyDescent="0.35">
      <c r="A731" s="148" t="s">
        <v>795</v>
      </c>
      <c r="B731" s="165" t="s">
        <v>810</v>
      </c>
      <c r="C731" s="165" t="s">
        <v>129</v>
      </c>
      <c r="D731" s="166" t="s">
        <v>2594</v>
      </c>
      <c r="E731" s="166" t="s">
        <v>2595</v>
      </c>
      <c r="F731" s="167" t="s">
        <v>2596</v>
      </c>
      <c r="G731" s="166" t="s">
        <v>2597</v>
      </c>
      <c r="H731" s="153">
        <v>12000</v>
      </c>
      <c r="I731" s="153">
        <v>800</v>
      </c>
      <c r="J731" s="154" t="s">
        <v>1845</v>
      </c>
      <c r="K731" s="155">
        <f t="shared" si="76"/>
        <v>2400</v>
      </c>
      <c r="L731" s="155">
        <f t="shared" si="77"/>
        <v>3200</v>
      </c>
      <c r="M731" s="154">
        <f t="shared" si="73"/>
        <v>0</v>
      </c>
      <c r="N731" s="154">
        <f t="shared" si="74"/>
        <v>0</v>
      </c>
      <c r="O731" s="153">
        <v>0</v>
      </c>
      <c r="P731" s="98" t="str">
        <f t="shared" si="75"/>
        <v>kritis</v>
      </c>
      <c r="Q731" s="153">
        <v>1</v>
      </c>
      <c r="R731" s="153"/>
      <c r="S731" s="168"/>
    </row>
    <row r="732" spans="1:19" x14ac:dyDescent="0.35">
      <c r="A732" s="148" t="s">
        <v>795</v>
      </c>
      <c r="B732" s="165" t="s">
        <v>810</v>
      </c>
      <c r="C732" s="165" t="s">
        <v>2988</v>
      </c>
      <c r="D732" s="166" t="s">
        <v>2577</v>
      </c>
      <c r="E732" s="166" t="s">
        <v>2578</v>
      </c>
      <c r="F732" s="167" t="s">
        <v>2779</v>
      </c>
      <c r="G732" s="166" t="s">
        <v>2579</v>
      </c>
      <c r="H732" s="153">
        <v>12500</v>
      </c>
      <c r="I732" s="153">
        <v>700</v>
      </c>
      <c r="J732" s="154" t="s">
        <v>1845</v>
      </c>
      <c r="K732" s="155">
        <f t="shared" si="76"/>
        <v>2100</v>
      </c>
      <c r="L732" s="155">
        <f t="shared" si="77"/>
        <v>2800</v>
      </c>
      <c r="M732" s="154">
        <f t="shared" si="73"/>
        <v>0</v>
      </c>
      <c r="N732" s="154">
        <f t="shared" si="74"/>
        <v>0</v>
      </c>
      <c r="O732" s="153">
        <v>0</v>
      </c>
      <c r="P732" s="98" t="str">
        <f t="shared" si="75"/>
        <v>kritis</v>
      </c>
      <c r="Q732" s="153">
        <v>1</v>
      </c>
      <c r="R732" s="153"/>
      <c r="S732" s="168"/>
    </row>
    <row r="733" spans="1:19" x14ac:dyDescent="0.35">
      <c r="A733" s="148" t="s">
        <v>795</v>
      </c>
      <c r="B733" s="165" t="s">
        <v>810</v>
      </c>
      <c r="C733" s="165" t="s">
        <v>2989</v>
      </c>
      <c r="D733" s="166" t="s">
        <v>2580</v>
      </c>
      <c r="E733" s="166" t="s">
        <v>2581</v>
      </c>
      <c r="F733" s="167" t="s">
        <v>2780</v>
      </c>
      <c r="G733" s="166" t="s">
        <v>2582</v>
      </c>
      <c r="H733" s="153">
        <v>11000</v>
      </c>
      <c r="I733" s="153">
        <v>600</v>
      </c>
      <c r="J733" s="154" t="s">
        <v>1845</v>
      </c>
      <c r="K733" s="155">
        <f t="shared" si="76"/>
        <v>1800</v>
      </c>
      <c r="L733" s="155">
        <f t="shared" si="77"/>
        <v>2400</v>
      </c>
      <c r="M733" s="154">
        <f t="shared" si="73"/>
        <v>10.299999999999999</v>
      </c>
      <c r="N733" s="154">
        <f t="shared" si="74"/>
        <v>1</v>
      </c>
      <c r="O733" s="153">
        <v>6147</v>
      </c>
      <c r="P733" s="98" t="str">
        <f t="shared" si="75"/>
        <v>over</v>
      </c>
      <c r="Q733" s="153">
        <v>1</v>
      </c>
      <c r="R733" s="153"/>
      <c r="S733" s="168"/>
    </row>
    <row r="734" spans="1:19" x14ac:dyDescent="0.35">
      <c r="A734" s="148" t="s">
        <v>795</v>
      </c>
      <c r="B734" s="165" t="s">
        <v>810</v>
      </c>
      <c r="C734" s="165" t="s">
        <v>2989</v>
      </c>
      <c r="D734" s="166" t="s">
        <v>2583</v>
      </c>
      <c r="E734" s="166" t="s">
        <v>2990</v>
      </c>
      <c r="F734" s="167" t="s">
        <v>2781</v>
      </c>
      <c r="G734" s="166" t="s">
        <v>2585</v>
      </c>
      <c r="H734" s="153">
        <v>11500</v>
      </c>
      <c r="I734" s="153">
        <v>700</v>
      </c>
      <c r="J734" s="154" t="s">
        <v>1845</v>
      </c>
      <c r="K734" s="155">
        <f t="shared" si="76"/>
        <v>2100</v>
      </c>
      <c r="L734" s="155">
        <f t="shared" si="77"/>
        <v>2800</v>
      </c>
      <c r="M734" s="154">
        <f t="shared" si="73"/>
        <v>2.2000000000000002</v>
      </c>
      <c r="N734" s="154">
        <f t="shared" si="74"/>
        <v>0</v>
      </c>
      <c r="O734" s="153">
        <v>1500</v>
      </c>
      <c r="P734" s="98" t="str">
        <f t="shared" si="75"/>
        <v>kritis</v>
      </c>
      <c r="Q734" s="153">
        <v>1</v>
      </c>
      <c r="R734" s="153"/>
      <c r="S734" s="168"/>
    </row>
    <row r="735" spans="1:19" x14ac:dyDescent="0.35">
      <c r="A735" s="148" t="s">
        <v>795</v>
      </c>
      <c r="B735" s="165" t="s">
        <v>810</v>
      </c>
      <c r="C735" s="165" t="s">
        <v>2988</v>
      </c>
      <c r="D735" s="166" t="s">
        <v>2574</v>
      </c>
      <c r="E735" s="166" t="s">
        <v>2575</v>
      </c>
      <c r="F735" s="167" t="s">
        <v>2782</v>
      </c>
      <c r="G735" s="166" t="s">
        <v>2576</v>
      </c>
      <c r="H735" s="153">
        <v>11000</v>
      </c>
      <c r="I735" s="153">
        <v>800</v>
      </c>
      <c r="J735" s="154" t="s">
        <v>1845</v>
      </c>
      <c r="K735" s="155">
        <f t="shared" si="76"/>
        <v>2400</v>
      </c>
      <c r="L735" s="155">
        <f t="shared" si="77"/>
        <v>3200</v>
      </c>
      <c r="M735" s="154">
        <f t="shared" si="73"/>
        <v>1.6</v>
      </c>
      <c r="N735" s="154">
        <f t="shared" si="74"/>
        <v>0</v>
      </c>
      <c r="O735" s="153">
        <v>1220</v>
      </c>
      <c r="P735" s="98" t="str">
        <f t="shared" si="75"/>
        <v>kritis</v>
      </c>
      <c r="Q735" s="153">
        <v>1</v>
      </c>
      <c r="R735" s="153"/>
      <c r="S735" s="168"/>
    </row>
    <row r="736" spans="1:19" x14ac:dyDescent="0.35">
      <c r="A736" s="148" t="s">
        <v>795</v>
      </c>
      <c r="B736" s="165" t="s">
        <v>810</v>
      </c>
      <c r="C736" s="165" t="s">
        <v>61</v>
      </c>
      <c r="D736" s="166" t="s">
        <v>2801</v>
      </c>
      <c r="E736" s="166" t="s">
        <v>1390</v>
      </c>
      <c r="F736" s="167" t="s">
        <v>2784</v>
      </c>
      <c r="G736" s="166" t="s">
        <v>2785</v>
      </c>
      <c r="H736" s="153">
        <v>2000</v>
      </c>
      <c r="I736" s="153">
        <v>300</v>
      </c>
      <c r="J736" s="154" t="s">
        <v>1838</v>
      </c>
      <c r="K736" s="155">
        <f>+I736*4</f>
        <v>1200</v>
      </c>
      <c r="L736" s="155">
        <f>+I736*5</f>
        <v>1500</v>
      </c>
      <c r="M736" s="154">
        <f t="shared" si="73"/>
        <v>0</v>
      </c>
      <c r="N736" s="154">
        <f t="shared" si="74"/>
        <v>0</v>
      </c>
      <c r="O736" s="153">
        <v>0</v>
      </c>
      <c r="P736" s="98" t="str">
        <f t="shared" si="75"/>
        <v>kritis</v>
      </c>
      <c r="Q736" s="153">
        <v>1</v>
      </c>
      <c r="R736" s="153"/>
      <c r="S736" s="168"/>
    </row>
    <row r="737" spans="1:19" x14ac:dyDescent="0.35">
      <c r="A737" s="148" t="s">
        <v>795</v>
      </c>
      <c r="B737" s="165" t="s">
        <v>810</v>
      </c>
      <c r="C737" s="165" t="s">
        <v>116</v>
      </c>
      <c r="D737" s="166" t="s">
        <v>2802</v>
      </c>
      <c r="E737" s="166" t="s">
        <v>2332</v>
      </c>
      <c r="F737" s="167" t="s">
        <v>2786</v>
      </c>
      <c r="G737" s="166" t="s">
        <v>2334</v>
      </c>
      <c r="H737" s="153">
        <v>1200</v>
      </c>
      <c r="I737" s="153">
        <v>1000</v>
      </c>
      <c r="J737" s="154" t="s">
        <v>1838</v>
      </c>
      <c r="K737" s="155">
        <f>+I737*2</f>
        <v>2000</v>
      </c>
      <c r="L737" s="155">
        <f>+I737*3</f>
        <v>3000</v>
      </c>
      <c r="M737" s="154">
        <f t="shared" si="73"/>
        <v>0</v>
      </c>
      <c r="N737" s="154">
        <f t="shared" si="74"/>
        <v>0</v>
      </c>
      <c r="O737" s="153">
        <v>0</v>
      </c>
      <c r="P737" s="98" t="str">
        <f t="shared" si="75"/>
        <v>kritis</v>
      </c>
      <c r="Q737" s="153">
        <v>1</v>
      </c>
      <c r="R737" s="153"/>
      <c r="S737" s="168"/>
    </row>
    <row r="738" spans="1:19" x14ac:dyDescent="0.35">
      <c r="A738" s="148" t="s">
        <v>795</v>
      </c>
      <c r="B738" s="165" t="s">
        <v>810</v>
      </c>
      <c r="C738" s="165" t="s">
        <v>61</v>
      </c>
      <c r="D738" s="166" t="s">
        <v>2803</v>
      </c>
      <c r="E738" s="166" t="s">
        <v>1541</v>
      </c>
      <c r="F738" s="167" t="s">
        <v>2787</v>
      </c>
      <c r="G738" s="166" t="s">
        <v>2788</v>
      </c>
      <c r="H738" s="153"/>
      <c r="I738" s="168"/>
      <c r="J738" s="168"/>
      <c r="K738" s="168"/>
      <c r="L738" s="168"/>
      <c r="M738" s="154" t="e">
        <f t="shared" si="73"/>
        <v>#DIV/0!</v>
      </c>
      <c r="N738" s="154" t="e">
        <f t="shared" si="74"/>
        <v>#DIV/0!</v>
      </c>
      <c r="O738" s="153">
        <v>0</v>
      </c>
      <c r="P738" s="98" t="str">
        <f t="shared" si="75"/>
        <v>over</v>
      </c>
      <c r="Q738" s="168"/>
      <c r="R738" s="168"/>
      <c r="S738" s="168"/>
    </row>
    <row r="739" spans="1:19" x14ac:dyDescent="0.35">
      <c r="A739" s="148" t="s">
        <v>795</v>
      </c>
      <c r="B739" s="165" t="s">
        <v>810</v>
      </c>
      <c r="C739" s="165" t="s">
        <v>61</v>
      </c>
      <c r="D739" s="166" t="s">
        <v>2804</v>
      </c>
      <c r="E739" s="166" t="s">
        <v>1563</v>
      </c>
      <c r="F739" s="167" t="s">
        <v>2789</v>
      </c>
      <c r="G739" s="166" t="s">
        <v>1565</v>
      </c>
      <c r="H739" s="153">
        <v>6500</v>
      </c>
      <c r="I739" s="153">
        <v>500</v>
      </c>
      <c r="J739" s="154" t="s">
        <v>1838</v>
      </c>
      <c r="K739" s="155">
        <f>+I739*4</f>
        <v>2000</v>
      </c>
      <c r="L739" s="155">
        <f>+I739*5</f>
        <v>2500</v>
      </c>
      <c r="M739" s="154">
        <f t="shared" si="73"/>
        <v>0</v>
      </c>
      <c r="N739" s="154">
        <f t="shared" si="74"/>
        <v>0</v>
      </c>
      <c r="O739" s="153">
        <v>0</v>
      </c>
      <c r="P739" s="98" t="str">
        <f t="shared" si="75"/>
        <v>kritis</v>
      </c>
      <c r="Q739" s="153">
        <v>1</v>
      </c>
      <c r="R739" s="153"/>
      <c r="S739" s="168"/>
    </row>
    <row r="740" spans="1:19" x14ac:dyDescent="0.35">
      <c r="A740" s="148" t="s">
        <v>795</v>
      </c>
      <c r="B740" s="165" t="s">
        <v>810</v>
      </c>
      <c r="C740" s="165" t="s">
        <v>61</v>
      </c>
      <c r="D740" s="166" t="s">
        <v>2805</v>
      </c>
      <c r="E740" s="166" t="s">
        <v>1567</v>
      </c>
      <c r="F740" s="167" t="s">
        <v>2790</v>
      </c>
      <c r="G740" s="166" t="s">
        <v>1569</v>
      </c>
      <c r="H740" s="153">
        <v>6000</v>
      </c>
      <c r="I740" s="153">
        <v>500</v>
      </c>
      <c r="J740" s="154" t="s">
        <v>1838</v>
      </c>
      <c r="K740" s="155">
        <f>+I740*4</f>
        <v>2000</v>
      </c>
      <c r="L740" s="155">
        <f>+I740*5</f>
        <v>2500</v>
      </c>
      <c r="M740" s="154">
        <f t="shared" si="73"/>
        <v>3.6</v>
      </c>
      <c r="N740" s="154">
        <f t="shared" si="74"/>
        <v>0</v>
      </c>
      <c r="O740" s="153">
        <v>1754</v>
      </c>
      <c r="P740" s="98" t="str">
        <f t="shared" si="75"/>
        <v>kritis</v>
      </c>
      <c r="Q740" s="153">
        <v>1</v>
      </c>
      <c r="R740" s="153"/>
      <c r="S740" s="168"/>
    </row>
    <row r="741" spans="1:19" x14ac:dyDescent="0.35">
      <c r="A741" s="148" t="s">
        <v>795</v>
      </c>
      <c r="B741" s="165" t="s">
        <v>810</v>
      </c>
      <c r="C741" s="165" t="s">
        <v>61</v>
      </c>
      <c r="D741" s="166" t="s">
        <v>2806</v>
      </c>
      <c r="E741" s="166">
        <v>0</v>
      </c>
      <c r="F741" s="167" t="s">
        <v>2791</v>
      </c>
      <c r="G741" s="166" t="s">
        <v>1609</v>
      </c>
      <c r="H741" s="153">
        <v>800</v>
      </c>
      <c r="I741" s="153">
        <v>200</v>
      </c>
      <c r="J741" s="154" t="s">
        <v>1838</v>
      </c>
      <c r="K741" s="155">
        <f>+I741*4</f>
        <v>800</v>
      </c>
      <c r="L741" s="155">
        <f>+I741*5</f>
        <v>1000</v>
      </c>
      <c r="M741" s="154">
        <f t="shared" si="73"/>
        <v>0</v>
      </c>
      <c r="N741" s="154">
        <f t="shared" si="74"/>
        <v>0</v>
      </c>
      <c r="O741" s="153">
        <v>0</v>
      </c>
      <c r="P741" s="98" t="str">
        <f t="shared" si="75"/>
        <v>kritis</v>
      </c>
      <c r="Q741" s="153">
        <v>1</v>
      </c>
      <c r="R741" s="153"/>
      <c r="S741" s="168"/>
    </row>
    <row r="742" spans="1:19" x14ac:dyDescent="0.35">
      <c r="A742" s="148" t="s">
        <v>795</v>
      </c>
      <c r="B742" s="165" t="s">
        <v>810</v>
      </c>
      <c r="C742" s="165" t="s">
        <v>61</v>
      </c>
      <c r="D742" s="166" t="s">
        <v>2807</v>
      </c>
      <c r="E742" s="166">
        <v>0</v>
      </c>
      <c r="F742" s="167" t="s">
        <v>2792</v>
      </c>
      <c r="G742" s="166" t="s">
        <v>1708</v>
      </c>
      <c r="H742" s="153">
        <v>12400</v>
      </c>
      <c r="I742" s="153">
        <v>1000</v>
      </c>
      <c r="J742" s="154" t="s">
        <v>1845</v>
      </c>
      <c r="K742" s="155">
        <f>+I742*3</f>
        <v>3000</v>
      </c>
      <c r="L742" s="155">
        <f>+I742*4</f>
        <v>4000</v>
      </c>
      <c r="M742" s="154">
        <f t="shared" si="73"/>
        <v>5</v>
      </c>
      <c r="N742" s="154">
        <f t="shared" si="74"/>
        <v>1</v>
      </c>
      <c r="O742" s="153">
        <v>4902</v>
      </c>
      <c r="P742" s="98" t="str">
        <f t="shared" si="75"/>
        <v>over</v>
      </c>
      <c r="Q742" s="153">
        <v>1</v>
      </c>
      <c r="R742" s="153"/>
      <c r="S742" s="168"/>
    </row>
    <row r="743" spans="1:19" x14ac:dyDescent="0.35">
      <c r="A743" s="148" t="s">
        <v>795</v>
      </c>
      <c r="B743" s="165" t="s">
        <v>810</v>
      </c>
      <c r="C743" s="165" t="s">
        <v>61</v>
      </c>
      <c r="D743" s="166" t="s">
        <v>2808</v>
      </c>
      <c r="E743" s="166" t="s">
        <v>2809</v>
      </c>
      <c r="F743" s="167" t="s">
        <v>2793</v>
      </c>
      <c r="G743" s="166" t="s">
        <v>2794</v>
      </c>
      <c r="H743" s="153">
        <v>12000</v>
      </c>
      <c r="I743" s="153">
        <v>600</v>
      </c>
      <c r="J743" s="154" t="s">
        <v>1845</v>
      </c>
      <c r="K743" s="155">
        <f>+I743*3</f>
        <v>1800</v>
      </c>
      <c r="L743" s="155">
        <f>+I743*4</f>
        <v>2400</v>
      </c>
      <c r="M743" s="154">
        <f t="shared" si="73"/>
        <v>11.4</v>
      </c>
      <c r="N743" s="154">
        <f t="shared" si="74"/>
        <v>1</v>
      </c>
      <c r="O743" s="153">
        <v>6823</v>
      </c>
      <c r="P743" s="98" t="str">
        <f t="shared" si="75"/>
        <v>over</v>
      </c>
      <c r="Q743" s="153">
        <v>1</v>
      </c>
      <c r="R743" s="153"/>
      <c r="S743" s="168"/>
    </row>
    <row r="744" spans="1:19" x14ac:dyDescent="0.35">
      <c r="A744" s="148" t="s">
        <v>795</v>
      </c>
      <c r="B744" s="165" t="s">
        <v>810</v>
      </c>
      <c r="C744" s="165" t="s">
        <v>249</v>
      </c>
      <c r="D744" s="166" t="s">
        <v>2991</v>
      </c>
      <c r="E744" s="166" t="s">
        <v>2811</v>
      </c>
      <c r="F744" s="167" t="s">
        <v>2795</v>
      </c>
      <c r="G744" s="166" t="s">
        <v>2796</v>
      </c>
      <c r="H744" s="153">
        <v>12000</v>
      </c>
      <c r="I744" s="153">
        <v>1000</v>
      </c>
      <c r="J744" s="154" t="s">
        <v>1845</v>
      </c>
      <c r="K744" s="155">
        <f>+I744*3</f>
        <v>3000</v>
      </c>
      <c r="L744" s="155">
        <f>+I744*4</f>
        <v>4000</v>
      </c>
      <c r="M744" s="154">
        <f t="shared" si="73"/>
        <v>1.5</v>
      </c>
      <c r="N744" s="154">
        <f t="shared" si="74"/>
        <v>0</v>
      </c>
      <c r="O744" s="153">
        <v>1500</v>
      </c>
      <c r="P744" s="98" t="str">
        <f t="shared" si="75"/>
        <v>kritis</v>
      </c>
      <c r="Q744" s="153">
        <v>1</v>
      </c>
      <c r="R744" s="153"/>
      <c r="S744" s="168"/>
    </row>
    <row r="745" spans="1:19" x14ac:dyDescent="0.35">
      <c r="A745" s="148" t="s">
        <v>795</v>
      </c>
      <c r="B745" s="165" t="s">
        <v>810</v>
      </c>
      <c r="C745" s="165" t="s">
        <v>249</v>
      </c>
      <c r="D745" s="166" t="s">
        <v>2992</v>
      </c>
      <c r="E745" s="166" t="s">
        <v>2813</v>
      </c>
      <c r="F745" s="167" t="s">
        <v>2797</v>
      </c>
      <c r="G745" s="166" t="s">
        <v>2798</v>
      </c>
      <c r="H745" s="153">
        <v>12000</v>
      </c>
      <c r="I745" s="153">
        <v>1000</v>
      </c>
      <c r="J745" s="154" t="s">
        <v>1845</v>
      </c>
      <c r="K745" s="155">
        <f>+I745*3</f>
        <v>3000</v>
      </c>
      <c r="L745" s="155">
        <f>+I745*4</f>
        <v>4000</v>
      </c>
      <c r="M745" s="154">
        <f t="shared" si="73"/>
        <v>1</v>
      </c>
      <c r="N745" s="154">
        <f t="shared" si="74"/>
        <v>0</v>
      </c>
      <c r="O745" s="153">
        <v>1000</v>
      </c>
      <c r="P745" s="98" t="str">
        <f t="shared" si="75"/>
        <v>kritis</v>
      </c>
      <c r="Q745" s="153">
        <v>1</v>
      </c>
      <c r="R745" s="153"/>
      <c r="S745" s="168"/>
    </row>
    <row r="746" spans="1:19" x14ac:dyDescent="0.35">
      <c r="A746" s="148" t="s">
        <v>795</v>
      </c>
      <c r="B746" s="165" t="s">
        <v>810</v>
      </c>
      <c r="C746" s="165" t="s">
        <v>61</v>
      </c>
      <c r="D746" s="166" t="s">
        <v>2814</v>
      </c>
      <c r="E746" s="166" t="s">
        <v>2815</v>
      </c>
      <c r="F746" s="167" t="s">
        <v>2799</v>
      </c>
      <c r="G746" s="166" t="s">
        <v>2800</v>
      </c>
      <c r="H746" s="153">
        <v>12000</v>
      </c>
      <c r="I746" s="153">
        <v>800</v>
      </c>
      <c r="J746" s="154" t="s">
        <v>1845</v>
      </c>
      <c r="K746" s="155">
        <f>+I746*3</f>
        <v>2400</v>
      </c>
      <c r="L746" s="155">
        <f>+I746*4</f>
        <v>3200</v>
      </c>
      <c r="M746" s="154">
        <f t="shared" si="73"/>
        <v>0</v>
      </c>
      <c r="N746" s="154">
        <f t="shared" si="74"/>
        <v>0</v>
      </c>
      <c r="O746" s="153">
        <v>0</v>
      </c>
      <c r="P746" s="98" t="str">
        <f t="shared" si="75"/>
        <v>kritis</v>
      </c>
      <c r="Q746" s="153">
        <v>1</v>
      </c>
      <c r="R746" s="153"/>
      <c r="S746" s="168"/>
    </row>
    <row r="747" spans="1:19" x14ac:dyDescent="0.35">
      <c r="A747" s="148" t="s">
        <v>795</v>
      </c>
      <c r="B747" s="165" t="s">
        <v>810</v>
      </c>
      <c r="C747" s="165" t="s">
        <v>116</v>
      </c>
      <c r="D747" s="166" t="s">
        <v>2841</v>
      </c>
      <c r="E747" s="166" t="s">
        <v>2993</v>
      </c>
      <c r="F747" s="167" t="s">
        <v>2817</v>
      </c>
      <c r="G747" s="166" t="s">
        <v>2994</v>
      </c>
      <c r="H747" s="153">
        <v>3000</v>
      </c>
      <c r="I747" s="153">
        <v>400</v>
      </c>
      <c r="J747" s="154" t="s">
        <v>1838</v>
      </c>
      <c r="K747" s="155">
        <f>+I747*2</f>
        <v>800</v>
      </c>
      <c r="L747" s="155">
        <f>+I747*3</f>
        <v>1200</v>
      </c>
      <c r="M747" s="154">
        <f t="shared" si="73"/>
        <v>5</v>
      </c>
      <c r="N747" s="154">
        <f t="shared" si="74"/>
        <v>1</v>
      </c>
      <c r="O747" s="153">
        <v>1975</v>
      </c>
      <c r="P747" s="98" t="str">
        <f t="shared" si="75"/>
        <v>over</v>
      </c>
      <c r="Q747" s="153">
        <v>1</v>
      </c>
      <c r="R747" s="153"/>
      <c r="S747" s="168"/>
    </row>
    <row r="748" spans="1:19" x14ac:dyDescent="0.35">
      <c r="A748" s="148" t="s">
        <v>795</v>
      </c>
      <c r="B748" s="165" t="s">
        <v>810</v>
      </c>
      <c r="C748" s="165" t="s">
        <v>61</v>
      </c>
      <c r="D748" s="166" t="s">
        <v>2842</v>
      </c>
      <c r="E748" s="166" t="s">
        <v>2834</v>
      </c>
      <c r="F748" s="167" t="s">
        <v>2819</v>
      </c>
      <c r="G748" s="166" t="s">
        <v>2820</v>
      </c>
      <c r="H748" s="153">
        <v>6500</v>
      </c>
      <c r="I748" s="153">
        <v>600</v>
      </c>
      <c r="J748" s="154" t="s">
        <v>1838</v>
      </c>
      <c r="K748" s="155">
        <f>+I748*4</f>
        <v>2400</v>
      </c>
      <c r="L748" s="155">
        <f>+I748*5</f>
        <v>3000</v>
      </c>
      <c r="M748" s="154">
        <f t="shared" si="73"/>
        <v>3.9</v>
      </c>
      <c r="N748" s="154">
        <f t="shared" si="74"/>
        <v>0</v>
      </c>
      <c r="O748" s="153">
        <v>2317</v>
      </c>
      <c r="P748" s="98" t="str">
        <f t="shared" si="75"/>
        <v>kritis</v>
      </c>
      <c r="Q748" s="153">
        <v>1</v>
      </c>
      <c r="R748" s="153"/>
      <c r="S748" s="168"/>
    </row>
    <row r="749" spans="1:19" x14ac:dyDescent="0.35">
      <c r="A749" s="148" t="s">
        <v>795</v>
      </c>
      <c r="B749" s="165" t="s">
        <v>810</v>
      </c>
      <c r="C749" s="165" t="s">
        <v>61</v>
      </c>
      <c r="D749" s="166" t="s">
        <v>2536</v>
      </c>
      <c r="E749" s="166" t="s">
        <v>2537</v>
      </c>
      <c r="F749" s="167" t="s">
        <v>2821</v>
      </c>
      <c r="G749" s="166" t="s">
        <v>2539</v>
      </c>
      <c r="H749" s="153"/>
      <c r="I749" s="168"/>
      <c r="J749" s="168"/>
      <c r="K749" s="168"/>
      <c r="L749" s="168"/>
      <c r="M749" s="154" t="e">
        <f t="shared" si="73"/>
        <v>#DIV/0!</v>
      </c>
      <c r="N749" s="154" t="e">
        <f t="shared" si="74"/>
        <v>#DIV/0!</v>
      </c>
      <c r="O749" s="153">
        <v>800</v>
      </c>
      <c r="P749" s="98" t="str">
        <f t="shared" si="75"/>
        <v>over</v>
      </c>
      <c r="Q749" s="168"/>
      <c r="R749" s="168"/>
      <c r="S749" s="168"/>
    </row>
    <row r="750" spans="1:19" x14ac:dyDescent="0.35">
      <c r="A750" s="148" t="s">
        <v>795</v>
      </c>
      <c r="B750" s="165" t="s">
        <v>810</v>
      </c>
      <c r="C750" s="165" t="s">
        <v>116</v>
      </c>
      <c r="D750" s="166" t="s">
        <v>2995</v>
      </c>
      <c r="E750" s="166" t="s">
        <v>2836</v>
      </c>
      <c r="F750" s="167" t="s">
        <v>2823</v>
      </c>
      <c r="G750" s="166" t="s">
        <v>2824</v>
      </c>
      <c r="H750" s="153"/>
      <c r="I750" s="168"/>
      <c r="J750" s="168"/>
      <c r="K750" s="168"/>
      <c r="L750" s="168"/>
      <c r="M750" s="154" t="e">
        <f t="shared" si="73"/>
        <v>#DIV/0!</v>
      </c>
      <c r="N750" s="154" t="e">
        <f t="shared" si="74"/>
        <v>#DIV/0!</v>
      </c>
      <c r="O750" s="153">
        <v>1800</v>
      </c>
      <c r="P750" s="98" t="str">
        <f t="shared" si="75"/>
        <v>over</v>
      </c>
      <c r="Q750" s="168"/>
      <c r="R750" s="168"/>
      <c r="S750" s="168"/>
    </row>
    <row r="751" spans="1:19" x14ac:dyDescent="0.35">
      <c r="A751" s="148" t="s">
        <v>795</v>
      </c>
      <c r="B751" s="165" t="s">
        <v>810</v>
      </c>
      <c r="C751" s="165" t="s">
        <v>61</v>
      </c>
      <c r="D751" s="166" t="s">
        <v>2844</v>
      </c>
      <c r="E751" s="166" t="s">
        <v>2837</v>
      </c>
      <c r="F751" s="167" t="s">
        <v>2825</v>
      </c>
      <c r="G751" s="166" t="s">
        <v>2826</v>
      </c>
      <c r="H751" s="153">
        <v>12000</v>
      </c>
      <c r="I751" s="153">
        <v>800</v>
      </c>
      <c r="J751" s="154" t="s">
        <v>1845</v>
      </c>
      <c r="K751" s="155">
        <f>+I751*3</f>
        <v>2400</v>
      </c>
      <c r="L751" s="155">
        <f>+I751*4</f>
        <v>3200</v>
      </c>
      <c r="M751" s="154">
        <f t="shared" si="73"/>
        <v>2.7</v>
      </c>
      <c r="N751" s="154">
        <f t="shared" si="74"/>
        <v>0</v>
      </c>
      <c r="O751" s="153">
        <v>2152</v>
      </c>
      <c r="P751" s="98" t="str">
        <f t="shared" si="75"/>
        <v>kritis</v>
      </c>
      <c r="Q751" s="153">
        <v>1</v>
      </c>
      <c r="R751" s="153"/>
      <c r="S751" s="168"/>
    </row>
    <row r="752" spans="1:19" x14ac:dyDescent="0.35">
      <c r="A752" s="148" t="s">
        <v>795</v>
      </c>
      <c r="B752" s="165" t="s">
        <v>810</v>
      </c>
      <c r="C752" s="165" t="s">
        <v>116</v>
      </c>
      <c r="D752" s="166" t="s">
        <v>2845</v>
      </c>
      <c r="E752" s="166" t="s">
        <v>2838</v>
      </c>
      <c r="F752" s="167" t="s">
        <v>2827</v>
      </c>
      <c r="G752" s="166" t="s">
        <v>2828</v>
      </c>
      <c r="H752" s="153">
        <v>3000</v>
      </c>
      <c r="I752" s="153">
        <v>300</v>
      </c>
      <c r="J752" s="154" t="s">
        <v>1838</v>
      </c>
      <c r="K752" s="155">
        <f>+I752*2</f>
        <v>600</v>
      </c>
      <c r="L752" s="155">
        <f>+I752*3</f>
        <v>900</v>
      </c>
      <c r="M752" s="154">
        <f t="shared" si="73"/>
        <v>3.4</v>
      </c>
      <c r="N752" s="154">
        <f t="shared" si="74"/>
        <v>0</v>
      </c>
      <c r="O752" s="153">
        <v>1000</v>
      </c>
      <c r="P752" s="98" t="str">
        <f t="shared" si="75"/>
        <v>over</v>
      </c>
      <c r="Q752" s="153">
        <v>1</v>
      </c>
      <c r="R752" s="153"/>
      <c r="S752" s="168"/>
    </row>
    <row r="753" spans="1:21" x14ac:dyDescent="0.35">
      <c r="A753" s="148" t="s">
        <v>795</v>
      </c>
      <c r="B753" s="165" t="s">
        <v>810</v>
      </c>
      <c r="C753" s="165" t="s">
        <v>116</v>
      </c>
      <c r="D753" s="166" t="s">
        <v>2846</v>
      </c>
      <c r="E753" s="166" t="s">
        <v>2839</v>
      </c>
      <c r="F753" s="167" t="s">
        <v>2829</v>
      </c>
      <c r="G753" s="166" t="s">
        <v>2830</v>
      </c>
      <c r="H753" s="153">
        <v>2000</v>
      </c>
      <c r="I753" s="153">
        <v>300</v>
      </c>
      <c r="J753" s="154" t="s">
        <v>1838</v>
      </c>
      <c r="K753" s="155">
        <f>+I753*2</f>
        <v>600</v>
      </c>
      <c r="L753" s="155">
        <f>+I753*3</f>
        <v>900</v>
      </c>
      <c r="M753" s="154">
        <f t="shared" si="73"/>
        <v>2.1</v>
      </c>
      <c r="N753" s="154">
        <f t="shared" si="74"/>
        <v>0</v>
      </c>
      <c r="O753" s="153">
        <v>620</v>
      </c>
      <c r="P753" s="98" t="str">
        <f t="shared" si="75"/>
        <v>aman</v>
      </c>
      <c r="Q753" s="153">
        <v>1</v>
      </c>
      <c r="R753" s="153"/>
      <c r="S753" s="168"/>
    </row>
    <row r="754" spans="1:21" x14ac:dyDescent="0.35">
      <c r="A754" s="148" t="s">
        <v>795</v>
      </c>
      <c r="B754" s="165" t="s">
        <v>810</v>
      </c>
      <c r="C754" s="165" t="s">
        <v>116</v>
      </c>
      <c r="D754" s="166" t="s">
        <v>2847</v>
      </c>
      <c r="E754" s="166" t="s">
        <v>2840</v>
      </c>
      <c r="F754" s="167" t="s">
        <v>2831</v>
      </c>
      <c r="G754" s="166" t="s">
        <v>2832</v>
      </c>
      <c r="H754" s="153">
        <v>11000</v>
      </c>
      <c r="I754" s="153">
        <v>800</v>
      </c>
      <c r="J754" s="154" t="s">
        <v>1845</v>
      </c>
      <c r="K754" s="155">
        <f>+I754*3</f>
        <v>2400</v>
      </c>
      <c r="L754" s="155">
        <f>+I754*4</f>
        <v>3200</v>
      </c>
      <c r="M754" s="154">
        <f t="shared" si="73"/>
        <v>2.6</v>
      </c>
      <c r="N754" s="154">
        <f t="shared" si="74"/>
        <v>0</v>
      </c>
      <c r="O754" s="153">
        <v>2050</v>
      </c>
      <c r="P754" s="98" t="str">
        <f t="shared" si="75"/>
        <v>kritis</v>
      </c>
      <c r="Q754" s="153">
        <v>1</v>
      </c>
      <c r="R754" s="153"/>
      <c r="S754" s="168"/>
    </row>
    <row r="755" spans="1:21" x14ac:dyDescent="0.35">
      <c r="A755" s="148" t="s">
        <v>795</v>
      </c>
      <c r="B755" s="165" t="s">
        <v>810</v>
      </c>
      <c r="C755" s="165" t="s">
        <v>61</v>
      </c>
      <c r="D755" s="166" t="s">
        <v>2874</v>
      </c>
      <c r="E755" s="166" t="s">
        <v>2866</v>
      </c>
      <c r="F755" s="167" t="s">
        <v>2850</v>
      </c>
      <c r="G755" s="166" t="s">
        <v>2851</v>
      </c>
      <c r="H755" s="153">
        <v>500</v>
      </c>
      <c r="I755" s="153">
        <v>500</v>
      </c>
      <c r="J755" s="154" t="s">
        <v>1838</v>
      </c>
      <c r="K755" s="155">
        <f>+I755*4</f>
        <v>2000</v>
      </c>
      <c r="L755" s="155">
        <f>+I755*5</f>
        <v>2500</v>
      </c>
      <c r="M755" s="154">
        <f t="shared" si="73"/>
        <v>24.400000000000002</v>
      </c>
      <c r="N755" s="154">
        <f t="shared" si="74"/>
        <v>1</v>
      </c>
      <c r="O755" s="153">
        <v>12193</v>
      </c>
      <c r="P755" s="98" t="str">
        <f t="shared" si="75"/>
        <v>over</v>
      </c>
      <c r="Q755" s="153">
        <v>1</v>
      </c>
      <c r="R755" s="153"/>
      <c r="S755" s="168"/>
    </row>
    <row r="756" spans="1:21" x14ac:dyDescent="0.35">
      <c r="A756" s="148" t="s">
        <v>795</v>
      </c>
      <c r="B756" s="165" t="s">
        <v>810</v>
      </c>
      <c r="C756" s="165" t="s">
        <v>61</v>
      </c>
      <c r="D756" s="166" t="s">
        <v>2875</v>
      </c>
      <c r="E756" s="166" t="s">
        <v>2867</v>
      </c>
      <c r="F756" s="167" t="s">
        <v>2852</v>
      </c>
      <c r="G756" s="166" t="s">
        <v>2853</v>
      </c>
      <c r="H756" s="153">
        <v>11000</v>
      </c>
      <c r="I756" s="153">
        <v>1000</v>
      </c>
      <c r="J756" s="154" t="s">
        <v>1845</v>
      </c>
      <c r="K756" s="155">
        <f>+I756*3</f>
        <v>3000</v>
      </c>
      <c r="L756" s="155">
        <f>+I756*4</f>
        <v>4000</v>
      </c>
      <c r="M756" s="154">
        <f t="shared" si="73"/>
        <v>3</v>
      </c>
      <c r="N756" s="154">
        <f t="shared" si="74"/>
        <v>1</v>
      </c>
      <c r="O756" s="153">
        <v>3000</v>
      </c>
      <c r="P756" s="98" t="str">
        <f t="shared" si="75"/>
        <v>aman</v>
      </c>
      <c r="Q756" s="153">
        <v>1</v>
      </c>
      <c r="R756" s="153"/>
      <c r="S756" s="168"/>
    </row>
    <row r="757" spans="1:21" x14ac:dyDescent="0.35">
      <c r="A757" s="148" t="s">
        <v>795</v>
      </c>
      <c r="B757" s="165" t="s">
        <v>810</v>
      </c>
      <c r="C757" s="165" t="s">
        <v>61</v>
      </c>
      <c r="D757" s="166" t="s">
        <v>2876</v>
      </c>
      <c r="E757" s="166" t="s">
        <v>2868</v>
      </c>
      <c r="F757" s="167" t="s">
        <v>2854</v>
      </c>
      <c r="G757" s="166" t="s">
        <v>2855</v>
      </c>
      <c r="H757" s="153">
        <v>11000</v>
      </c>
      <c r="I757" s="153">
        <v>1000</v>
      </c>
      <c r="J757" s="154" t="s">
        <v>1845</v>
      </c>
      <c r="K757" s="155">
        <f>+I757*3</f>
        <v>3000</v>
      </c>
      <c r="L757" s="155">
        <f>+I757*4</f>
        <v>4000</v>
      </c>
      <c r="M757" s="154">
        <f t="shared" si="73"/>
        <v>4</v>
      </c>
      <c r="N757" s="154">
        <f t="shared" si="74"/>
        <v>1</v>
      </c>
      <c r="O757" s="153">
        <v>3962</v>
      </c>
      <c r="P757" s="98" t="str">
        <f t="shared" si="75"/>
        <v>aman</v>
      </c>
      <c r="Q757" s="153">
        <v>1</v>
      </c>
      <c r="R757" s="153"/>
      <c r="S757" s="168"/>
    </row>
    <row r="758" spans="1:21" x14ac:dyDescent="0.35">
      <c r="A758" s="148" t="s">
        <v>795</v>
      </c>
      <c r="B758" s="165" t="s">
        <v>810</v>
      </c>
      <c r="C758" s="165" t="s">
        <v>61</v>
      </c>
      <c r="D758" s="166" t="s">
        <v>2877</v>
      </c>
      <c r="E758" s="166" t="s">
        <v>2869</v>
      </c>
      <c r="F758" s="167" t="s">
        <v>2856</v>
      </c>
      <c r="G758" s="166" t="s">
        <v>2857</v>
      </c>
      <c r="H758" s="153">
        <v>1000</v>
      </c>
      <c r="I758" s="153">
        <v>200</v>
      </c>
      <c r="J758" s="154" t="s">
        <v>1838</v>
      </c>
      <c r="K758" s="155">
        <f>+I758*4</f>
        <v>800</v>
      </c>
      <c r="L758" s="155">
        <f>+I758*5</f>
        <v>1000</v>
      </c>
      <c r="M758" s="154">
        <f t="shared" si="73"/>
        <v>18.400000000000002</v>
      </c>
      <c r="N758" s="154">
        <f t="shared" si="74"/>
        <v>1</v>
      </c>
      <c r="O758" s="153">
        <v>3673</v>
      </c>
      <c r="P758" s="98" t="str">
        <f t="shared" si="75"/>
        <v>over</v>
      </c>
      <c r="Q758" s="153">
        <v>1</v>
      </c>
      <c r="R758" s="153"/>
      <c r="S758" s="168"/>
    </row>
    <row r="759" spans="1:21" x14ac:dyDescent="0.35">
      <c r="A759" s="148" t="s">
        <v>795</v>
      </c>
      <c r="B759" s="165" t="s">
        <v>810</v>
      </c>
      <c r="C759" s="165" t="s">
        <v>116</v>
      </c>
      <c r="D759" s="166" t="s">
        <v>2878</v>
      </c>
      <c r="E759" s="166" t="s">
        <v>2870</v>
      </c>
      <c r="F759" s="167" t="s">
        <v>2858</v>
      </c>
      <c r="G759" s="166" t="s">
        <v>2859</v>
      </c>
      <c r="H759" s="153"/>
      <c r="I759" s="168"/>
      <c r="J759" s="168"/>
      <c r="K759" s="168"/>
      <c r="L759" s="168"/>
      <c r="M759" s="154" t="e">
        <f t="shared" si="73"/>
        <v>#DIV/0!</v>
      </c>
      <c r="N759" s="154" t="e">
        <f t="shared" si="74"/>
        <v>#DIV/0!</v>
      </c>
      <c r="O759" s="153">
        <v>1000</v>
      </c>
      <c r="P759" s="98" t="str">
        <f t="shared" si="75"/>
        <v>over</v>
      </c>
      <c r="Q759" s="168"/>
      <c r="R759" s="168"/>
      <c r="S759" s="168"/>
    </row>
    <row r="760" spans="1:21" x14ac:dyDescent="0.35">
      <c r="A760" s="148" t="s">
        <v>795</v>
      </c>
      <c r="B760" s="165" t="s">
        <v>810</v>
      </c>
      <c r="C760" s="165" t="s">
        <v>61</v>
      </c>
      <c r="D760" s="166" t="s">
        <v>2879</v>
      </c>
      <c r="E760" s="166" t="s">
        <v>2871</v>
      </c>
      <c r="F760" s="167" t="s">
        <v>2860</v>
      </c>
      <c r="G760" s="166" t="s">
        <v>2861</v>
      </c>
      <c r="H760" s="153"/>
      <c r="I760" s="168"/>
      <c r="J760" s="168"/>
      <c r="K760" s="168"/>
      <c r="L760" s="168"/>
      <c r="M760" s="154" t="e">
        <f t="shared" si="73"/>
        <v>#DIV/0!</v>
      </c>
      <c r="N760" s="154" t="e">
        <f t="shared" si="74"/>
        <v>#DIV/0!</v>
      </c>
      <c r="O760" s="153">
        <v>1326</v>
      </c>
      <c r="P760" s="98" t="str">
        <f t="shared" si="75"/>
        <v>over</v>
      </c>
      <c r="Q760" s="168"/>
      <c r="R760" s="168"/>
      <c r="S760" s="168"/>
    </row>
    <row r="761" spans="1:21" x14ac:dyDescent="0.35">
      <c r="A761" s="148" t="s">
        <v>795</v>
      </c>
      <c r="B761" s="165" t="s">
        <v>810</v>
      </c>
      <c r="C761" s="165" t="s">
        <v>61</v>
      </c>
      <c r="D761" s="166" t="s">
        <v>2880</v>
      </c>
      <c r="E761" s="166" t="s">
        <v>2872</v>
      </c>
      <c r="F761" s="167" t="s">
        <v>2862</v>
      </c>
      <c r="G761" s="166" t="s">
        <v>2863</v>
      </c>
      <c r="H761" s="153">
        <v>12000</v>
      </c>
      <c r="I761" s="153">
        <v>800</v>
      </c>
      <c r="J761" s="154" t="s">
        <v>1845</v>
      </c>
      <c r="K761" s="155">
        <f>+I761*3</f>
        <v>2400</v>
      </c>
      <c r="L761" s="155">
        <f>+I761*4</f>
        <v>3200</v>
      </c>
      <c r="M761" s="154">
        <f t="shared" si="73"/>
        <v>3.6</v>
      </c>
      <c r="N761" s="154">
        <f t="shared" si="74"/>
        <v>1</v>
      </c>
      <c r="O761" s="153">
        <v>2850</v>
      </c>
      <c r="P761" s="98" t="str">
        <f t="shared" si="75"/>
        <v>aman</v>
      </c>
      <c r="Q761" s="153">
        <v>1</v>
      </c>
      <c r="R761" s="153"/>
      <c r="S761" s="168"/>
    </row>
    <row r="762" spans="1:21" x14ac:dyDescent="0.35">
      <c r="A762" s="148" t="s">
        <v>795</v>
      </c>
      <c r="B762" s="165" t="s">
        <v>810</v>
      </c>
      <c r="C762" s="165" t="s">
        <v>61</v>
      </c>
      <c r="D762" s="166" t="s">
        <v>2881</v>
      </c>
      <c r="E762" s="166" t="s">
        <v>2873</v>
      </c>
      <c r="F762" s="167" t="s">
        <v>2864</v>
      </c>
      <c r="G762" s="166" t="s">
        <v>2865</v>
      </c>
      <c r="H762" s="153">
        <v>12000</v>
      </c>
      <c r="I762" s="153">
        <v>800</v>
      </c>
      <c r="J762" s="154" t="s">
        <v>1845</v>
      </c>
      <c r="K762" s="155">
        <f>+I762*3</f>
        <v>2400</v>
      </c>
      <c r="L762" s="155">
        <f>+I762*4</f>
        <v>3200</v>
      </c>
      <c r="M762" s="154">
        <f t="shared" si="73"/>
        <v>5.0999999999999996</v>
      </c>
      <c r="N762" s="154">
        <f t="shared" si="74"/>
        <v>1</v>
      </c>
      <c r="O762" s="153">
        <v>4066</v>
      </c>
      <c r="P762" s="98" t="str">
        <f t="shared" si="75"/>
        <v>over</v>
      </c>
      <c r="Q762" s="153">
        <v>1</v>
      </c>
      <c r="R762" s="153"/>
      <c r="S762" s="168"/>
    </row>
    <row r="763" spans="1:21" x14ac:dyDescent="0.35">
      <c r="A763" s="148" t="s">
        <v>795</v>
      </c>
      <c r="B763" s="165" t="s">
        <v>810</v>
      </c>
      <c r="C763" s="165" t="s">
        <v>61</v>
      </c>
      <c r="D763" s="166" t="s">
        <v>2996</v>
      </c>
      <c r="E763" s="166" t="s">
        <v>2997</v>
      </c>
      <c r="F763" s="167" t="s">
        <v>2998</v>
      </c>
      <c r="G763" s="166" t="s">
        <v>2999</v>
      </c>
      <c r="H763" s="153">
        <v>12000</v>
      </c>
      <c r="I763" s="153">
        <v>1000</v>
      </c>
      <c r="J763" s="154" t="s">
        <v>1845</v>
      </c>
      <c r="K763" s="155">
        <f>+I763*3</f>
        <v>3000</v>
      </c>
      <c r="L763" s="155">
        <f>+I763*4</f>
        <v>4000</v>
      </c>
      <c r="M763" s="154">
        <f t="shared" si="73"/>
        <v>2.8</v>
      </c>
      <c r="N763" s="154">
        <f t="shared" si="74"/>
        <v>0</v>
      </c>
      <c r="O763" s="153">
        <v>2800</v>
      </c>
      <c r="P763" s="98" t="str">
        <f t="shared" si="75"/>
        <v>kritis</v>
      </c>
      <c r="Q763" s="153">
        <v>1</v>
      </c>
      <c r="R763" s="153"/>
      <c r="S763" s="168"/>
    </row>
    <row r="764" spans="1:21" x14ac:dyDescent="0.35">
      <c r="A764" s="148" t="s">
        <v>795</v>
      </c>
      <c r="B764" s="165" t="s">
        <v>810</v>
      </c>
      <c r="C764" s="165" t="s">
        <v>61</v>
      </c>
      <c r="D764" s="166" t="s">
        <v>3000</v>
      </c>
      <c r="E764" s="166" t="s">
        <v>3001</v>
      </c>
      <c r="F764" s="167" t="s">
        <v>3002</v>
      </c>
      <c r="G764" s="166" t="s">
        <v>3003</v>
      </c>
      <c r="H764" s="153">
        <v>1000</v>
      </c>
      <c r="I764" s="153">
        <v>200</v>
      </c>
      <c r="J764" s="154" t="s">
        <v>1838</v>
      </c>
      <c r="K764" s="155">
        <f>+I764*4</f>
        <v>800</v>
      </c>
      <c r="L764" s="155">
        <f>+I764*5</f>
        <v>1000</v>
      </c>
      <c r="M764" s="154">
        <f t="shared" si="73"/>
        <v>0.79999999999999993</v>
      </c>
      <c r="N764" s="154">
        <f t="shared" si="74"/>
        <v>0</v>
      </c>
      <c r="O764" s="153">
        <v>150</v>
      </c>
      <c r="P764" s="98" t="str">
        <f t="shared" si="75"/>
        <v>kritis</v>
      </c>
      <c r="Q764" s="153">
        <v>1</v>
      </c>
      <c r="R764" s="153"/>
      <c r="S764" s="168"/>
    </row>
    <row r="765" spans="1:21" x14ac:dyDescent="0.35">
      <c r="A765" s="148" t="s">
        <v>795</v>
      </c>
      <c r="B765" s="165" t="s">
        <v>810</v>
      </c>
      <c r="C765" s="165" t="s">
        <v>61</v>
      </c>
      <c r="D765" s="166" t="s">
        <v>3004</v>
      </c>
      <c r="E765" s="166" t="s">
        <v>3005</v>
      </c>
      <c r="F765" s="167" t="s">
        <v>3006</v>
      </c>
      <c r="G765" s="166" t="s">
        <v>3007</v>
      </c>
      <c r="H765" s="153"/>
      <c r="I765" s="168"/>
      <c r="J765" s="168"/>
      <c r="K765" s="168"/>
      <c r="L765" s="168"/>
      <c r="M765" s="154" t="e">
        <f t="shared" si="73"/>
        <v>#DIV/0!</v>
      </c>
      <c r="N765" s="154" t="e">
        <f t="shared" si="74"/>
        <v>#DIV/0!</v>
      </c>
      <c r="O765" s="153">
        <v>1214</v>
      </c>
      <c r="P765" s="98" t="str">
        <f t="shared" si="75"/>
        <v>over</v>
      </c>
      <c r="Q765" s="168"/>
      <c r="R765" s="168"/>
      <c r="S765" s="168"/>
    </row>
    <row r="766" spans="1:21" x14ac:dyDescent="0.35">
      <c r="A766" s="148" t="s">
        <v>795</v>
      </c>
      <c r="B766" s="165" t="s">
        <v>810</v>
      </c>
      <c r="C766" s="165" t="s">
        <v>61</v>
      </c>
      <c r="D766" s="166" t="s">
        <v>3008</v>
      </c>
      <c r="E766" s="166" t="s">
        <v>3009</v>
      </c>
      <c r="F766" s="167" t="s">
        <v>3010</v>
      </c>
      <c r="G766" s="166" t="s">
        <v>3011</v>
      </c>
      <c r="H766" s="153"/>
      <c r="I766" s="168"/>
      <c r="J766" s="168"/>
      <c r="K766" s="168"/>
      <c r="L766" s="168"/>
      <c r="M766" s="154" t="e">
        <f t="shared" si="73"/>
        <v>#DIV/0!</v>
      </c>
      <c r="N766" s="154" t="e">
        <f t="shared" si="74"/>
        <v>#DIV/0!</v>
      </c>
      <c r="O766" s="153">
        <v>0</v>
      </c>
      <c r="P766" s="98" t="str">
        <f t="shared" si="75"/>
        <v>over</v>
      </c>
      <c r="Q766" s="168"/>
      <c r="R766" s="168"/>
      <c r="S766" s="168"/>
    </row>
    <row r="767" spans="1:21" ht="28.5" customHeight="1" x14ac:dyDescent="0.35">
      <c r="A767" s="169" t="s">
        <v>795</v>
      </c>
      <c r="B767" s="170" t="s">
        <v>810</v>
      </c>
      <c r="C767" s="170" t="s">
        <v>31</v>
      </c>
      <c r="D767" s="171" t="s">
        <v>3012</v>
      </c>
      <c r="E767" s="171" t="s">
        <v>3013</v>
      </c>
      <c r="F767" s="172" t="s">
        <v>3014</v>
      </c>
      <c r="G767" s="171" t="s">
        <v>3015</v>
      </c>
      <c r="H767" s="173"/>
      <c r="I767" s="174"/>
      <c r="J767" s="174"/>
      <c r="K767" s="174"/>
      <c r="L767" s="174"/>
      <c r="M767" s="154" t="e">
        <f t="shared" si="73"/>
        <v>#DIV/0!</v>
      </c>
      <c r="N767" s="154" t="e">
        <f t="shared" si="74"/>
        <v>#DIV/0!</v>
      </c>
      <c r="O767" s="153">
        <v>0</v>
      </c>
      <c r="P767" s="175" t="str">
        <f t="shared" si="75"/>
        <v>over</v>
      </c>
      <c r="Q767" s="174"/>
      <c r="R767" s="174"/>
      <c r="S767" s="174"/>
    </row>
    <row r="768" spans="1:21" s="24" customFormat="1" ht="27.75" customHeight="1" x14ac:dyDescent="0.35">
      <c r="A768" s="148" t="s">
        <v>795</v>
      </c>
      <c r="B768" s="165" t="s">
        <v>810</v>
      </c>
      <c r="C768" s="165" t="s">
        <v>31</v>
      </c>
      <c r="D768" s="166" t="s">
        <v>3016</v>
      </c>
      <c r="E768" s="166" t="s">
        <v>3017</v>
      </c>
      <c r="F768" s="167" t="s">
        <v>3018</v>
      </c>
      <c r="G768" s="166" t="s">
        <v>3019</v>
      </c>
      <c r="H768" s="153"/>
      <c r="I768" s="168"/>
      <c r="J768" s="168"/>
      <c r="K768" s="168"/>
      <c r="L768" s="168"/>
      <c r="M768" s="154" t="e">
        <f t="shared" si="73"/>
        <v>#DIV/0!</v>
      </c>
      <c r="N768" s="154" t="e">
        <f t="shared" si="74"/>
        <v>#DIV/0!</v>
      </c>
      <c r="O768" s="153">
        <v>0</v>
      </c>
      <c r="P768" s="98" t="str">
        <f t="shared" si="75"/>
        <v>over</v>
      </c>
      <c r="Q768" s="168"/>
      <c r="R768" s="168"/>
      <c r="S768" s="168"/>
      <c r="T768" s="67"/>
      <c r="U768" s="68"/>
    </row>
  </sheetData>
  <sheetProtection sort="0" autoFilter="0"/>
  <autoFilter ref="A9:S768">
    <sortState ref="A10:S768">
      <sortCondition ref="F9:F768"/>
    </sortState>
  </autoFilter>
  <dataConsolidate/>
  <conditionalFormatting sqref="P10:P766">
    <cfRule type="cellIs" dxfId="187" priority="58" operator="equal">
      <formula>"OVER"</formula>
    </cfRule>
    <cfRule type="cellIs" dxfId="186" priority="59" operator="equal">
      <formula>"AMAN"</formula>
    </cfRule>
    <cfRule type="cellIs" dxfId="185" priority="60" operator="equal">
      <formula>"KRITIS"</formula>
    </cfRule>
  </conditionalFormatting>
  <conditionalFormatting sqref="P225 P227">
    <cfRule type="cellIs" dxfId="184" priority="55" operator="equal">
      <formula>"OVER"</formula>
    </cfRule>
    <cfRule type="cellIs" dxfId="183" priority="56" operator="equal">
      <formula>"AMAN"</formula>
    </cfRule>
    <cfRule type="cellIs" dxfId="182" priority="57" operator="equal">
      <formula>"KRITIS"</formula>
    </cfRule>
  </conditionalFormatting>
  <conditionalFormatting sqref="P535:P537 P533 P528 P520:P521 P506:P507 P504 P500 P488 P485 P474:P475 P469 P467 P459 P446 P432 P424 P417 P411 P408 P396 P390 P341 P337 P333:P334 P316 P306 P287 P273:P274 P188:P189 P175 P82 P73 P58:P59 P28 P224 P258 P262 P266:P268 P471 P502 P539:P540 P84:P94 P178 P202:P204">
    <cfRule type="cellIs" dxfId="181" priority="52" operator="equal">
      <formula>"OVER"</formula>
    </cfRule>
    <cfRule type="cellIs" dxfId="180" priority="53" operator="equal">
      <formula>"AMAN"</formula>
    </cfRule>
    <cfRule type="cellIs" dxfId="179" priority="54" operator="equal">
      <formula>"KRITIS"</formula>
    </cfRule>
  </conditionalFormatting>
  <conditionalFormatting sqref="P538 P534 P531 P529 P527 P522 P515:P518 P512:P513 P509:P510 P503 P501 P472:P473 P470 P468 P460:P466 P443:P444 P431 P425:P429 P418:P423 P409:P410 P385:P389 P382:P383 P379:P380 P372:P374 P318:P324 P315 P302:P305 P298:P300 P288:P294 P275 P269:P272 P263:P265 P259:P261 P190:P201 P176:P177 P117:P120 P95:P99 P376:P377 P344:P348 P237:P257 P277:P286 P307:P312 P335:P336 P339:P342">
    <cfRule type="cellIs" dxfId="178" priority="49" operator="equal">
      <formula>"OVER"</formula>
    </cfRule>
    <cfRule type="cellIs" dxfId="177" priority="50" operator="equal">
      <formula>"AMAN"</formula>
    </cfRule>
    <cfRule type="cellIs" dxfId="176" priority="51" operator="equal">
      <formula>"KRITIS"</formula>
    </cfRule>
  </conditionalFormatting>
  <conditionalFormatting sqref="P375">
    <cfRule type="cellIs" dxfId="175" priority="46" operator="equal">
      <formula>"OVER"</formula>
    </cfRule>
    <cfRule type="cellIs" dxfId="174" priority="47" operator="equal">
      <formula>"AMAN"</formula>
    </cfRule>
    <cfRule type="cellIs" dxfId="173" priority="48" operator="equal">
      <formula>"KRITIS"</formula>
    </cfRule>
  </conditionalFormatting>
  <conditionalFormatting sqref="P375">
    <cfRule type="cellIs" dxfId="172" priority="43" operator="equal">
      <formula>"OVER"</formula>
    </cfRule>
    <cfRule type="cellIs" dxfId="171" priority="44" operator="equal">
      <formula>"AMAN"</formula>
    </cfRule>
    <cfRule type="cellIs" dxfId="170" priority="45" operator="equal">
      <formula>"KRITIS"</formula>
    </cfRule>
  </conditionalFormatting>
  <conditionalFormatting sqref="P343">
    <cfRule type="cellIs" dxfId="169" priority="40" operator="equal">
      <formula>"OVER"</formula>
    </cfRule>
    <cfRule type="cellIs" dxfId="168" priority="41" operator="equal">
      <formula>"AMAN"</formula>
    </cfRule>
    <cfRule type="cellIs" dxfId="167" priority="42" operator="equal">
      <formula>"KRITIS"</formula>
    </cfRule>
  </conditionalFormatting>
  <conditionalFormatting sqref="P343">
    <cfRule type="cellIs" dxfId="166" priority="37" operator="equal">
      <formula>"OVER"</formula>
    </cfRule>
    <cfRule type="cellIs" dxfId="165" priority="38" operator="equal">
      <formula>"AMAN"</formula>
    </cfRule>
    <cfRule type="cellIs" dxfId="164" priority="39" operator="equal">
      <formula>"KRITIS"</formula>
    </cfRule>
  </conditionalFormatting>
  <conditionalFormatting sqref="P314">
    <cfRule type="cellIs" dxfId="163" priority="34" operator="equal">
      <formula>"OVER"</formula>
    </cfRule>
    <cfRule type="cellIs" dxfId="162" priority="35" operator="equal">
      <formula>"AMAN"</formula>
    </cfRule>
    <cfRule type="cellIs" dxfId="161" priority="36" operator="equal">
      <formula>"KRITIS"</formula>
    </cfRule>
  </conditionalFormatting>
  <conditionalFormatting sqref="P334">
    <cfRule type="cellIs" dxfId="160" priority="31" operator="equal">
      <formula>"OVER"</formula>
    </cfRule>
    <cfRule type="cellIs" dxfId="159" priority="32" operator="equal">
      <formula>"AMAN"</formula>
    </cfRule>
    <cfRule type="cellIs" dxfId="158" priority="33" operator="equal">
      <formula>"KRITIS"</formula>
    </cfRule>
  </conditionalFormatting>
  <conditionalFormatting sqref="F555:F767 F1:F9 F769:F1048576">
    <cfRule type="duplicateValues" dxfId="157" priority="61"/>
  </conditionalFormatting>
  <conditionalFormatting sqref="P546">
    <cfRule type="cellIs" dxfId="156" priority="28" operator="equal">
      <formula>"OVER"</formula>
    </cfRule>
    <cfRule type="cellIs" dxfId="155" priority="29" operator="equal">
      <formula>"AMAN"</formula>
    </cfRule>
    <cfRule type="cellIs" dxfId="154" priority="30" operator="equal">
      <formula>"KRITIS"</formula>
    </cfRule>
  </conditionalFormatting>
  <conditionalFormatting sqref="P547">
    <cfRule type="cellIs" dxfId="153" priority="25" operator="equal">
      <formula>"OVER"</formula>
    </cfRule>
    <cfRule type="cellIs" dxfId="152" priority="26" operator="equal">
      <formula>"AMAN"</formula>
    </cfRule>
    <cfRule type="cellIs" dxfId="151" priority="27" operator="equal">
      <formula>"KRITIS"</formula>
    </cfRule>
  </conditionalFormatting>
  <conditionalFormatting sqref="P548">
    <cfRule type="cellIs" dxfId="150" priority="22" operator="equal">
      <formula>"OVER"</formula>
    </cfRule>
    <cfRule type="cellIs" dxfId="149" priority="23" operator="equal">
      <formula>"AMAN"</formula>
    </cfRule>
    <cfRule type="cellIs" dxfId="148" priority="24" operator="equal">
      <formula>"KRITIS"</formula>
    </cfRule>
  </conditionalFormatting>
  <conditionalFormatting sqref="P549">
    <cfRule type="cellIs" dxfId="147" priority="19" operator="equal">
      <formula>"OVER"</formula>
    </cfRule>
    <cfRule type="cellIs" dxfId="146" priority="20" operator="equal">
      <formula>"AMAN"</formula>
    </cfRule>
    <cfRule type="cellIs" dxfId="145" priority="21" operator="equal">
      <formula>"KRITIS"</formula>
    </cfRule>
  </conditionalFormatting>
  <conditionalFormatting sqref="P550">
    <cfRule type="cellIs" dxfId="144" priority="16" operator="equal">
      <formula>"OVER"</formula>
    </cfRule>
    <cfRule type="cellIs" dxfId="143" priority="17" operator="equal">
      <formula>"AMAN"</formula>
    </cfRule>
    <cfRule type="cellIs" dxfId="142" priority="18" operator="equal">
      <formula>"KRITIS"</formula>
    </cfRule>
  </conditionalFormatting>
  <conditionalFormatting sqref="P551">
    <cfRule type="cellIs" dxfId="141" priority="13" operator="equal">
      <formula>"OVER"</formula>
    </cfRule>
    <cfRule type="cellIs" dxfId="140" priority="14" operator="equal">
      <formula>"AMAN"</formula>
    </cfRule>
    <cfRule type="cellIs" dxfId="139" priority="15" operator="equal">
      <formula>"KRITIS"</formula>
    </cfRule>
  </conditionalFormatting>
  <conditionalFormatting sqref="P552">
    <cfRule type="cellIs" dxfId="138" priority="10" operator="equal">
      <formula>"OVER"</formula>
    </cfRule>
    <cfRule type="cellIs" dxfId="137" priority="11" operator="equal">
      <formula>"AMAN"</formula>
    </cfRule>
    <cfRule type="cellIs" dxfId="136" priority="12" operator="equal">
      <formula>"KRITIS"</formula>
    </cfRule>
  </conditionalFormatting>
  <conditionalFormatting sqref="P553">
    <cfRule type="cellIs" dxfId="135" priority="7" operator="equal">
      <formula>"OVER"</formula>
    </cfRule>
    <cfRule type="cellIs" dxfId="134" priority="8" operator="equal">
      <formula>"AMAN"</formula>
    </cfRule>
    <cfRule type="cellIs" dxfId="133" priority="9" operator="equal">
      <formula>"KRITIS"</formula>
    </cfRule>
  </conditionalFormatting>
  <conditionalFormatting sqref="P554">
    <cfRule type="cellIs" dxfId="132" priority="4" operator="equal">
      <formula>"OVER"</formula>
    </cfRule>
    <cfRule type="cellIs" dxfId="131" priority="5" operator="equal">
      <formula>"AMAN"</formula>
    </cfRule>
    <cfRule type="cellIs" dxfId="130" priority="6" operator="equal">
      <formula>"KRITIS"</formula>
    </cfRule>
  </conditionalFormatting>
  <conditionalFormatting sqref="P768">
    <cfRule type="cellIs" dxfId="129" priority="1" operator="equal">
      <formula>"OVER"</formula>
    </cfRule>
    <cfRule type="cellIs" dxfId="128" priority="2" operator="equal">
      <formula>"AMAN"</formula>
    </cfRule>
    <cfRule type="cellIs" dxfId="127" priority="3" operator="equal">
      <formula>"KRITIS"</formula>
    </cfRule>
  </conditionalFormatting>
  <pageMargins left="0.7" right="0.7" top="0.75" bottom="0.75" header="0.3" footer="0.3"/>
  <pageSetup paperSize="9" scale="10" orientation="portrait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55"/>
  <sheetViews>
    <sheetView showGridLines="0" zoomScale="55" zoomScaleNormal="55" zoomScaleSheetLayoutView="70" workbookViewId="0">
      <pane xSplit="7" ySplit="9" topLeftCell="H749" activePane="bottomRight" state="frozen"/>
      <selection pane="topRight" activeCell="R1" sqref="R1"/>
      <selection pane="bottomLeft" activeCell="A9" sqref="A9"/>
      <selection pane="bottomRight" activeCell="A10" sqref="A10:G752"/>
    </sheetView>
  </sheetViews>
  <sheetFormatPr defaultRowHeight="28.5" x14ac:dyDescent="0.35"/>
  <cols>
    <col min="1" max="1" width="9.140625" style="63" customWidth="1"/>
    <col min="2" max="2" width="12.42578125" style="64" customWidth="1"/>
    <col min="3" max="3" width="21.42578125" style="64" customWidth="1"/>
    <col min="4" max="4" width="16.28515625" style="63" customWidth="1"/>
    <col min="5" max="5" width="19.140625" style="63" customWidth="1"/>
    <col min="6" max="6" width="19.140625" style="65" customWidth="1"/>
    <col min="7" max="7" width="41.42578125" style="63" bestFit="1" customWidth="1"/>
    <col min="8" max="8" width="14.140625" style="66" customWidth="1"/>
    <col min="9" max="9" width="12.85546875" style="66" customWidth="1"/>
    <col min="10" max="10" width="16.140625" style="66" customWidth="1"/>
    <col min="11" max="11" width="12.28515625" style="66" customWidth="1"/>
    <col min="12" max="14" width="12.85546875" style="66" customWidth="1"/>
    <col min="15" max="15" width="17.5703125" style="66" customWidth="1"/>
    <col min="16" max="19" width="12.85546875" style="66" customWidth="1"/>
    <col min="20" max="20" width="17.28515625" style="71" customWidth="1"/>
    <col min="21" max="21" width="12.85546875" style="70" customWidth="1"/>
    <col min="22" max="28" width="12.85546875" style="25" customWidth="1"/>
    <col min="29" max="16384" width="9.140625" style="25"/>
  </cols>
  <sheetData>
    <row r="1" spans="1:21" s="6" customFormat="1" x14ac:dyDescent="0.25">
      <c r="A1" s="1" t="s">
        <v>0</v>
      </c>
      <c r="B1" s="2"/>
      <c r="C1" s="2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9"/>
    </row>
    <row r="2" spans="1:21" s="11" customFormat="1" x14ac:dyDescent="0.25">
      <c r="A2" s="1" t="s">
        <v>1</v>
      </c>
      <c r="B2" s="7"/>
      <c r="C2" s="7"/>
      <c r="D2" s="8"/>
      <c r="E2" s="8"/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49"/>
    </row>
    <row r="3" spans="1:21" s="11" customFormat="1" ht="15.75" customHeight="1" x14ac:dyDescent="0.25">
      <c r="A3" s="1"/>
      <c r="B3" s="7"/>
      <c r="C3" s="1"/>
      <c r="D3" s="7"/>
      <c r="E3" s="7"/>
      <c r="F3" s="12"/>
      <c r="G3" s="12"/>
      <c r="T3" s="49"/>
    </row>
    <row r="4" spans="1:21" s="11" customFormat="1" ht="15.75" customHeight="1" x14ac:dyDescent="0.25">
      <c r="A4" s="1"/>
      <c r="B4" s="7"/>
      <c r="C4" s="1"/>
      <c r="D4" s="7"/>
      <c r="E4" s="7"/>
      <c r="F4" s="12"/>
      <c r="G4" s="12"/>
      <c r="T4" s="49"/>
    </row>
    <row r="5" spans="1:21" s="11" customFormat="1" ht="15.75" customHeight="1" x14ac:dyDescent="0.25">
      <c r="A5" s="1"/>
      <c r="B5" s="7"/>
      <c r="C5" s="1"/>
      <c r="D5" s="7"/>
      <c r="E5" s="7"/>
      <c r="F5" s="12"/>
      <c r="G5" s="12"/>
      <c r="T5" s="49"/>
    </row>
    <row r="6" spans="1:21" s="11" customFormat="1" ht="15.75" customHeight="1" x14ac:dyDescent="0.25">
      <c r="A6" s="1"/>
      <c r="B6" s="7"/>
      <c r="C6" s="1"/>
      <c r="D6" s="7"/>
      <c r="E6" s="7"/>
      <c r="F6" s="12"/>
      <c r="G6" s="12"/>
      <c r="T6" s="49"/>
    </row>
    <row r="7" spans="1:21" s="19" customFormat="1" ht="21.75" customHeight="1" x14ac:dyDescent="0.25">
      <c r="A7" s="13"/>
      <c r="B7" s="14"/>
      <c r="C7" s="15"/>
      <c r="D7" s="16"/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91"/>
      <c r="T7" s="50"/>
    </row>
    <row r="8" spans="1:21" s="23" customFormat="1" x14ac:dyDescent="0.25">
      <c r="A8" s="53" t="s">
        <v>2849</v>
      </c>
      <c r="B8" s="48"/>
      <c r="C8" s="48"/>
      <c r="D8" s="20"/>
      <c r="E8" s="20"/>
      <c r="F8" s="21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51"/>
    </row>
    <row r="9" spans="1:21" s="26" customFormat="1" ht="111.75" customHeight="1" x14ac:dyDescent="0.25">
      <c r="A9" s="88" t="s">
        <v>2</v>
      </c>
      <c r="B9" s="88" t="s">
        <v>3</v>
      </c>
      <c r="C9" s="88" t="s">
        <v>4</v>
      </c>
      <c r="D9" s="88" t="s">
        <v>5</v>
      </c>
      <c r="E9" s="88" t="s">
        <v>2558</v>
      </c>
      <c r="F9" s="88" t="s">
        <v>6</v>
      </c>
      <c r="G9" s="88" t="s">
        <v>7</v>
      </c>
      <c r="H9" s="89" t="s">
        <v>2816</v>
      </c>
      <c r="I9" s="89" t="s">
        <v>1835</v>
      </c>
      <c r="J9" s="89" t="s">
        <v>9</v>
      </c>
      <c r="K9" s="89" t="s">
        <v>1850</v>
      </c>
      <c r="L9" s="89" t="s">
        <v>1851</v>
      </c>
      <c r="M9" s="89" t="s">
        <v>1836</v>
      </c>
      <c r="N9" s="89" t="s">
        <v>1837</v>
      </c>
      <c r="O9" s="90" t="s">
        <v>8</v>
      </c>
      <c r="P9" s="89" t="s">
        <v>1839</v>
      </c>
      <c r="Q9" s="89" t="s">
        <v>1840</v>
      </c>
      <c r="R9" s="89"/>
      <c r="S9" s="89"/>
      <c r="T9" s="52"/>
    </row>
    <row r="10" spans="1:21" s="24" customFormat="1" ht="27.75" customHeight="1" x14ac:dyDescent="0.35">
      <c r="A10" s="108" t="s">
        <v>10</v>
      </c>
      <c r="B10" s="92" t="s">
        <v>11</v>
      </c>
      <c r="C10" s="93" t="s">
        <v>12</v>
      </c>
      <c r="D10" s="92" t="s">
        <v>2569</v>
      </c>
      <c r="E10" s="94" t="s">
        <v>13</v>
      </c>
      <c r="F10" s="94" t="s">
        <v>14</v>
      </c>
      <c r="G10" s="95" t="s">
        <v>15</v>
      </c>
      <c r="H10" s="109"/>
      <c r="I10" s="109"/>
      <c r="J10" s="96"/>
      <c r="K10" s="97"/>
      <c r="L10" s="97"/>
      <c r="M10" s="96"/>
      <c r="N10" s="96"/>
      <c r="O10" s="109"/>
      <c r="P10" s="98"/>
      <c r="Q10" s="110"/>
      <c r="R10" s="110"/>
      <c r="S10" s="110"/>
      <c r="T10" s="67"/>
      <c r="U10" s="68"/>
    </row>
    <row r="11" spans="1:21" s="24" customFormat="1" ht="27.75" customHeight="1" x14ac:dyDescent="0.35">
      <c r="A11" s="108" t="s">
        <v>10</v>
      </c>
      <c r="B11" s="92" t="s">
        <v>16</v>
      </c>
      <c r="C11" s="93" t="s">
        <v>12</v>
      </c>
      <c r="D11" s="92" t="s">
        <v>1852</v>
      </c>
      <c r="E11" s="94" t="s">
        <v>1853</v>
      </c>
      <c r="F11" s="94" t="s">
        <v>1854</v>
      </c>
      <c r="G11" s="95" t="s">
        <v>1855</v>
      </c>
      <c r="H11" s="109"/>
      <c r="I11" s="109"/>
      <c r="J11" s="96"/>
      <c r="K11" s="97"/>
      <c r="L11" s="97"/>
      <c r="M11" s="96"/>
      <c r="N11" s="96"/>
      <c r="O11" s="109"/>
      <c r="P11" s="98"/>
      <c r="Q11" s="110"/>
      <c r="R11" s="110"/>
      <c r="S11" s="110"/>
      <c r="T11" s="67"/>
      <c r="U11" s="68"/>
    </row>
    <row r="12" spans="1:21" s="24" customFormat="1" ht="27.75" customHeight="1" x14ac:dyDescent="0.35">
      <c r="A12" s="108" t="s">
        <v>10</v>
      </c>
      <c r="B12" s="92" t="s">
        <v>17</v>
      </c>
      <c r="C12" s="93" t="s">
        <v>12</v>
      </c>
      <c r="D12" s="92" t="s">
        <v>1856</v>
      </c>
      <c r="E12" s="94" t="s">
        <v>1856</v>
      </c>
      <c r="F12" s="94" t="s">
        <v>1857</v>
      </c>
      <c r="G12" s="95" t="s">
        <v>1858</v>
      </c>
      <c r="H12" s="109"/>
      <c r="I12" s="109"/>
      <c r="J12" s="96"/>
      <c r="K12" s="97"/>
      <c r="L12" s="97"/>
      <c r="M12" s="96"/>
      <c r="N12" s="96"/>
      <c r="O12" s="109"/>
      <c r="P12" s="98"/>
      <c r="Q12" s="110"/>
      <c r="R12" s="110"/>
      <c r="S12" s="110"/>
      <c r="T12" s="67"/>
      <c r="U12" s="68"/>
    </row>
    <row r="13" spans="1:21" s="24" customFormat="1" ht="27.75" customHeight="1" x14ac:dyDescent="0.35">
      <c r="A13" s="108" t="s">
        <v>10</v>
      </c>
      <c r="B13" s="92" t="s">
        <v>17</v>
      </c>
      <c r="C13" s="93" t="s">
        <v>12</v>
      </c>
      <c r="D13" s="92" t="s">
        <v>18</v>
      </c>
      <c r="E13" s="94" t="s">
        <v>19</v>
      </c>
      <c r="F13" s="94" t="s">
        <v>20</v>
      </c>
      <c r="G13" s="95" t="s">
        <v>21</v>
      </c>
      <c r="H13" s="109"/>
      <c r="I13" s="109"/>
      <c r="J13" s="96"/>
      <c r="K13" s="97"/>
      <c r="L13" s="97"/>
      <c r="M13" s="96"/>
      <c r="N13" s="96"/>
      <c r="O13" s="109"/>
      <c r="P13" s="98"/>
      <c r="Q13" s="110"/>
      <c r="R13" s="110"/>
      <c r="S13" s="110"/>
      <c r="T13" s="67"/>
      <c r="U13" s="68"/>
    </row>
    <row r="14" spans="1:21" s="24" customFormat="1" ht="27.75" customHeight="1" x14ac:dyDescent="0.35">
      <c r="A14" s="108" t="s">
        <v>10</v>
      </c>
      <c r="B14" s="92" t="s">
        <v>17</v>
      </c>
      <c r="C14" s="93" t="s">
        <v>22</v>
      </c>
      <c r="D14" s="92" t="s">
        <v>23</v>
      </c>
      <c r="E14" s="94" t="s">
        <v>24</v>
      </c>
      <c r="F14" s="94" t="s">
        <v>25</v>
      </c>
      <c r="G14" s="95" t="s">
        <v>26</v>
      </c>
      <c r="H14" s="109"/>
      <c r="I14" s="109"/>
      <c r="J14" s="96"/>
      <c r="K14" s="97"/>
      <c r="L14" s="97"/>
      <c r="M14" s="96"/>
      <c r="N14" s="96"/>
      <c r="O14" s="109"/>
      <c r="P14" s="98"/>
      <c r="Q14" s="110"/>
      <c r="R14" s="110"/>
      <c r="S14" s="110"/>
      <c r="T14" s="67"/>
      <c r="U14" s="68"/>
    </row>
    <row r="15" spans="1:21" s="24" customFormat="1" ht="27.75" customHeight="1" x14ac:dyDescent="0.35">
      <c r="A15" s="108" t="s">
        <v>10</v>
      </c>
      <c r="B15" s="92" t="s">
        <v>11</v>
      </c>
      <c r="C15" s="93" t="s">
        <v>12</v>
      </c>
      <c r="D15" s="92" t="s">
        <v>2570</v>
      </c>
      <c r="E15" s="94" t="s">
        <v>1859</v>
      </c>
      <c r="F15" s="94" t="s">
        <v>1860</v>
      </c>
      <c r="G15" s="95" t="s">
        <v>1861</v>
      </c>
      <c r="H15" s="109"/>
      <c r="I15" s="109"/>
      <c r="J15" s="96"/>
      <c r="K15" s="97"/>
      <c r="L15" s="97"/>
      <c r="M15" s="96"/>
      <c r="N15" s="96"/>
      <c r="O15" s="109"/>
      <c r="P15" s="98"/>
      <c r="Q15" s="110"/>
      <c r="R15" s="110"/>
      <c r="S15" s="110"/>
      <c r="T15" s="67"/>
      <c r="U15" s="68"/>
    </row>
    <row r="16" spans="1:21" s="24" customFormat="1" ht="27.75" customHeight="1" x14ac:dyDescent="0.35">
      <c r="A16" s="108" t="s">
        <v>10</v>
      </c>
      <c r="B16" s="92" t="s">
        <v>11</v>
      </c>
      <c r="C16" s="93" t="s">
        <v>12</v>
      </c>
      <c r="D16" s="92" t="s">
        <v>27</v>
      </c>
      <c r="E16" s="94" t="s">
        <v>28</v>
      </c>
      <c r="F16" s="94" t="s">
        <v>29</v>
      </c>
      <c r="G16" s="95" t="s">
        <v>30</v>
      </c>
      <c r="H16" s="109"/>
      <c r="I16" s="109"/>
      <c r="J16" s="96"/>
      <c r="K16" s="97"/>
      <c r="L16" s="97"/>
      <c r="M16" s="96"/>
      <c r="N16" s="96"/>
      <c r="O16" s="109"/>
      <c r="P16" s="98"/>
      <c r="Q16" s="110"/>
      <c r="R16" s="110"/>
      <c r="S16" s="110"/>
      <c r="T16" s="67"/>
      <c r="U16" s="68"/>
    </row>
    <row r="17" spans="1:21" s="24" customFormat="1" ht="27.75" customHeight="1" x14ac:dyDescent="0.35">
      <c r="A17" s="108" t="s">
        <v>10</v>
      </c>
      <c r="B17" s="92" t="s">
        <v>11</v>
      </c>
      <c r="C17" s="93" t="s">
        <v>31</v>
      </c>
      <c r="D17" s="92" t="s">
        <v>2621</v>
      </c>
      <c r="E17" s="94" t="s">
        <v>32</v>
      </c>
      <c r="F17" s="94" t="s">
        <v>33</v>
      </c>
      <c r="G17" s="95" t="s">
        <v>34</v>
      </c>
      <c r="H17" s="109"/>
      <c r="I17" s="109"/>
      <c r="J17" s="96"/>
      <c r="K17" s="97"/>
      <c r="L17" s="97"/>
      <c r="M17" s="96"/>
      <c r="N17" s="96"/>
      <c r="O17" s="109"/>
      <c r="P17" s="98"/>
      <c r="Q17" s="110"/>
      <c r="R17" s="110"/>
      <c r="S17" s="110"/>
      <c r="T17" s="67"/>
      <c r="U17" s="68"/>
    </row>
    <row r="18" spans="1:21" s="24" customFormat="1" ht="27.75" customHeight="1" x14ac:dyDescent="0.35">
      <c r="A18" s="108" t="s">
        <v>10</v>
      </c>
      <c r="B18" s="92" t="s">
        <v>11</v>
      </c>
      <c r="C18" s="93" t="s">
        <v>12</v>
      </c>
      <c r="D18" s="92" t="s">
        <v>35</v>
      </c>
      <c r="E18" s="94" t="s">
        <v>36</v>
      </c>
      <c r="F18" s="94" t="s">
        <v>37</v>
      </c>
      <c r="G18" s="95" t="s">
        <v>38</v>
      </c>
      <c r="H18" s="109"/>
      <c r="I18" s="109"/>
      <c r="J18" s="96"/>
      <c r="K18" s="97"/>
      <c r="L18" s="97"/>
      <c r="M18" s="96"/>
      <c r="N18" s="96"/>
      <c r="O18" s="109"/>
      <c r="P18" s="98"/>
      <c r="Q18" s="110"/>
      <c r="R18" s="110"/>
      <c r="S18" s="110"/>
      <c r="T18" s="67"/>
      <c r="U18" s="68"/>
    </row>
    <row r="19" spans="1:21" s="24" customFormat="1" ht="27.75" customHeight="1" x14ac:dyDescent="0.35">
      <c r="A19" s="108" t="s">
        <v>10</v>
      </c>
      <c r="B19" s="92" t="s">
        <v>11</v>
      </c>
      <c r="C19" s="93" t="s">
        <v>12</v>
      </c>
      <c r="D19" s="92" t="s">
        <v>1862</v>
      </c>
      <c r="E19" s="94" t="s">
        <v>1863</v>
      </c>
      <c r="F19" s="94" t="s">
        <v>1864</v>
      </c>
      <c r="G19" s="95" t="s">
        <v>1865</v>
      </c>
      <c r="H19" s="109"/>
      <c r="I19" s="109"/>
      <c r="J19" s="96"/>
      <c r="K19" s="97"/>
      <c r="L19" s="97"/>
      <c r="M19" s="96"/>
      <c r="N19" s="96"/>
      <c r="O19" s="109"/>
      <c r="P19" s="98"/>
      <c r="Q19" s="110"/>
      <c r="R19" s="110"/>
      <c r="S19" s="110"/>
      <c r="T19" s="67"/>
      <c r="U19" s="68"/>
    </row>
    <row r="20" spans="1:21" s="24" customFormat="1" ht="27.75" customHeight="1" x14ac:dyDescent="0.35">
      <c r="A20" s="108" t="s">
        <v>10</v>
      </c>
      <c r="B20" s="92" t="s">
        <v>11</v>
      </c>
      <c r="C20" s="93" t="s">
        <v>12</v>
      </c>
      <c r="D20" s="92" t="s">
        <v>39</v>
      </c>
      <c r="E20" s="94" t="s">
        <v>40</v>
      </c>
      <c r="F20" s="94" t="s">
        <v>41</v>
      </c>
      <c r="G20" s="95" t="s">
        <v>42</v>
      </c>
      <c r="H20" s="109"/>
      <c r="I20" s="109"/>
      <c r="J20" s="96"/>
      <c r="K20" s="97"/>
      <c r="L20" s="97"/>
      <c r="M20" s="96"/>
      <c r="N20" s="96"/>
      <c r="O20" s="109"/>
      <c r="P20" s="98"/>
      <c r="Q20" s="110"/>
      <c r="R20" s="110"/>
      <c r="S20" s="110"/>
      <c r="T20" s="67"/>
      <c r="U20" s="68"/>
    </row>
    <row r="21" spans="1:21" s="24" customFormat="1" ht="27.75" customHeight="1" x14ac:dyDescent="0.35">
      <c r="A21" s="108" t="s">
        <v>10</v>
      </c>
      <c r="B21" s="92" t="s">
        <v>17</v>
      </c>
      <c r="C21" s="93" t="s">
        <v>12</v>
      </c>
      <c r="D21" s="92" t="s">
        <v>2571</v>
      </c>
      <c r="E21" s="94" t="s">
        <v>43</v>
      </c>
      <c r="F21" s="94" t="s">
        <v>44</v>
      </c>
      <c r="G21" s="95" t="s">
        <v>45</v>
      </c>
      <c r="H21" s="109"/>
      <c r="I21" s="109"/>
      <c r="J21" s="96"/>
      <c r="K21" s="97"/>
      <c r="L21" s="97"/>
      <c r="M21" s="96"/>
      <c r="N21" s="96"/>
      <c r="O21" s="109"/>
      <c r="P21" s="98"/>
      <c r="Q21" s="110"/>
      <c r="R21" s="110"/>
      <c r="S21" s="110"/>
      <c r="T21" s="67"/>
      <c r="U21" s="68"/>
    </row>
    <row r="22" spans="1:21" s="24" customFormat="1" ht="27.75" customHeight="1" x14ac:dyDescent="0.35">
      <c r="A22" s="108" t="s">
        <v>10</v>
      </c>
      <c r="B22" s="92" t="s">
        <v>46</v>
      </c>
      <c r="C22" s="93" t="s">
        <v>47</v>
      </c>
      <c r="D22" s="92" t="s">
        <v>1866</v>
      </c>
      <c r="E22" s="94">
        <v>0</v>
      </c>
      <c r="F22" s="94" t="s">
        <v>1867</v>
      </c>
      <c r="G22" s="95" t="s">
        <v>1868</v>
      </c>
      <c r="H22" s="109"/>
      <c r="I22" s="109"/>
      <c r="J22" s="96"/>
      <c r="K22" s="97"/>
      <c r="L22" s="97"/>
      <c r="M22" s="96"/>
      <c r="N22" s="96"/>
      <c r="O22" s="109"/>
      <c r="P22" s="98"/>
      <c r="Q22" s="110"/>
      <c r="R22" s="110"/>
      <c r="S22" s="110"/>
      <c r="T22" s="67"/>
      <c r="U22" s="68"/>
    </row>
    <row r="23" spans="1:21" s="24" customFormat="1" ht="27.75" customHeight="1" x14ac:dyDescent="0.35">
      <c r="A23" s="108" t="s">
        <v>10</v>
      </c>
      <c r="B23" s="92" t="s">
        <v>11</v>
      </c>
      <c r="C23" s="93" t="s">
        <v>47</v>
      </c>
      <c r="D23" s="92" t="s">
        <v>48</v>
      </c>
      <c r="E23" s="94" t="s">
        <v>49</v>
      </c>
      <c r="F23" s="94" t="s">
        <v>50</v>
      </c>
      <c r="G23" s="95" t="s">
        <v>51</v>
      </c>
      <c r="H23" s="109"/>
      <c r="I23" s="109"/>
      <c r="J23" s="96"/>
      <c r="K23" s="97"/>
      <c r="L23" s="97"/>
      <c r="M23" s="96"/>
      <c r="N23" s="96"/>
      <c r="O23" s="109"/>
      <c r="P23" s="98"/>
      <c r="Q23" s="110"/>
      <c r="R23" s="110"/>
      <c r="S23" s="110"/>
      <c r="T23" s="67"/>
      <c r="U23" s="68"/>
    </row>
    <row r="24" spans="1:21" s="24" customFormat="1" ht="27.75" customHeight="1" x14ac:dyDescent="0.35">
      <c r="A24" s="108" t="s">
        <v>10</v>
      </c>
      <c r="B24" s="92" t="s">
        <v>11</v>
      </c>
      <c r="C24" s="93" t="s">
        <v>47</v>
      </c>
      <c r="D24" s="92" t="s">
        <v>1869</v>
      </c>
      <c r="E24" s="94">
        <v>0</v>
      </c>
      <c r="F24" s="94" t="s">
        <v>1870</v>
      </c>
      <c r="G24" s="95" t="s">
        <v>1871</v>
      </c>
      <c r="H24" s="109"/>
      <c r="I24" s="109"/>
      <c r="J24" s="96"/>
      <c r="K24" s="97"/>
      <c r="L24" s="97"/>
      <c r="M24" s="96"/>
      <c r="N24" s="96"/>
      <c r="O24" s="109"/>
      <c r="P24" s="98"/>
      <c r="Q24" s="110"/>
      <c r="R24" s="110"/>
      <c r="S24" s="110"/>
      <c r="T24" s="67"/>
      <c r="U24" s="68"/>
    </row>
    <row r="25" spans="1:21" s="24" customFormat="1" ht="27.75" customHeight="1" x14ac:dyDescent="0.35">
      <c r="A25" s="108" t="s">
        <v>10</v>
      </c>
      <c r="B25" s="92" t="s">
        <v>11</v>
      </c>
      <c r="C25" s="93" t="s">
        <v>47</v>
      </c>
      <c r="D25" s="92" t="s">
        <v>52</v>
      </c>
      <c r="E25" s="94">
        <v>0</v>
      </c>
      <c r="F25" s="94" t="s">
        <v>53</v>
      </c>
      <c r="G25" s="95" t="s">
        <v>54</v>
      </c>
      <c r="H25" s="109"/>
      <c r="I25" s="109"/>
      <c r="J25" s="96"/>
      <c r="K25" s="97"/>
      <c r="L25" s="97"/>
      <c r="M25" s="96"/>
      <c r="N25" s="96"/>
      <c r="O25" s="109"/>
      <c r="P25" s="98"/>
      <c r="Q25" s="110"/>
      <c r="R25" s="110"/>
      <c r="S25" s="110"/>
      <c r="T25" s="67"/>
      <c r="U25" s="68"/>
    </row>
    <row r="26" spans="1:21" s="24" customFormat="1" ht="27.75" customHeight="1" x14ac:dyDescent="0.35">
      <c r="A26" s="108" t="s">
        <v>10</v>
      </c>
      <c r="B26" s="92" t="s">
        <v>11</v>
      </c>
      <c r="C26" s="93" t="s">
        <v>47</v>
      </c>
      <c r="D26" s="92" t="s">
        <v>55</v>
      </c>
      <c r="E26" s="94" t="s">
        <v>56</v>
      </c>
      <c r="F26" s="94" t="s">
        <v>57</v>
      </c>
      <c r="G26" s="95" t="s">
        <v>2573</v>
      </c>
      <c r="H26" s="109"/>
      <c r="I26" s="109"/>
      <c r="J26" s="96"/>
      <c r="K26" s="97"/>
      <c r="L26" s="97"/>
      <c r="M26" s="96"/>
      <c r="N26" s="96"/>
      <c r="O26" s="109"/>
      <c r="P26" s="98"/>
      <c r="Q26" s="110"/>
      <c r="R26" s="110"/>
      <c r="S26" s="110"/>
      <c r="T26" s="67"/>
      <c r="U26" s="68"/>
    </row>
    <row r="27" spans="1:21" s="24" customFormat="1" ht="27.75" customHeight="1" x14ac:dyDescent="0.35">
      <c r="A27" s="108" t="s">
        <v>10</v>
      </c>
      <c r="B27" s="92" t="s">
        <v>46</v>
      </c>
      <c r="C27" s="93" t="s">
        <v>22</v>
      </c>
      <c r="D27" s="92" t="s">
        <v>2559</v>
      </c>
      <c r="E27" s="94">
        <v>0</v>
      </c>
      <c r="F27" s="94" t="s">
        <v>2560</v>
      </c>
      <c r="G27" s="95" t="s">
        <v>2561</v>
      </c>
      <c r="H27" s="109"/>
      <c r="I27" s="109"/>
      <c r="J27" s="96"/>
      <c r="K27" s="97"/>
      <c r="L27" s="97"/>
      <c r="M27" s="96"/>
      <c r="N27" s="96"/>
      <c r="O27" s="109"/>
      <c r="P27" s="98"/>
      <c r="Q27" s="110"/>
      <c r="R27" s="110"/>
      <c r="S27" s="110"/>
      <c r="T27" s="67"/>
      <c r="U27" s="68"/>
    </row>
    <row r="28" spans="1:21" s="24" customFormat="1" ht="27.75" customHeight="1" x14ac:dyDescent="0.35">
      <c r="A28" s="108" t="s">
        <v>10</v>
      </c>
      <c r="B28" s="92" t="s">
        <v>17</v>
      </c>
      <c r="C28" s="93" t="s">
        <v>12</v>
      </c>
      <c r="D28" s="92" t="s">
        <v>58</v>
      </c>
      <c r="E28" s="94">
        <v>0</v>
      </c>
      <c r="F28" s="94" t="s">
        <v>59</v>
      </c>
      <c r="G28" s="95" t="s">
        <v>60</v>
      </c>
      <c r="H28" s="109"/>
      <c r="I28" s="109"/>
      <c r="J28" s="96"/>
      <c r="K28" s="97"/>
      <c r="L28" s="97"/>
      <c r="M28" s="96"/>
      <c r="N28" s="96"/>
      <c r="O28" s="109"/>
      <c r="P28" s="98"/>
      <c r="Q28" s="110"/>
      <c r="R28" s="110"/>
      <c r="S28" s="110"/>
      <c r="T28" s="67"/>
      <c r="U28" s="68"/>
    </row>
    <row r="29" spans="1:21" s="24" customFormat="1" ht="27.75" customHeight="1" x14ac:dyDescent="0.35">
      <c r="A29" s="108" t="s">
        <v>10</v>
      </c>
      <c r="B29" s="92" t="s">
        <v>11</v>
      </c>
      <c r="C29" s="93" t="s">
        <v>61</v>
      </c>
      <c r="D29" s="92" t="s">
        <v>62</v>
      </c>
      <c r="E29" s="94" t="s">
        <v>63</v>
      </c>
      <c r="F29" s="94" t="s">
        <v>64</v>
      </c>
      <c r="G29" s="95" t="s">
        <v>65</v>
      </c>
      <c r="H29" s="109"/>
      <c r="I29" s="109"/>
      <c r="J29" s="96"/>
      <c r="K29" s="97"/>
      <c r="L29" s="97"/>
      <c r="M29" s="96"/>
      <c r="N29" s="96"/>
      <c r="O29" s="109"/>
      <c r="P29" s="98"/>
      <c r="Q29" s="110"/>
      <c r="R29" s="110"/>
      <c r="S29" s="110"/>
      <c r="T29" s="67"/>
      <c r="U29" s="68"/>
    </row>
    <row r="30" spans="1:21" s="24" customFormat="1" ht="27.75" customHeight="1" x14ac:dyDescent="0.35">
      <c r="A30" s="108" t="s">
        <v>10</v>
      </c>
      <c r="B30" s="92" t="s">
        <v>11</v>
      </c>
      <c r="C30" s="93" t="s">
        <v>61</v>
      </c>
      <c r="D30" s="92" t="s">
        <v>1872</v>
      </c>
      <c r="E30" s="94" t="s">
        <v>1873</v>
      </c>
      <c r="F30" s="94" t="s">
        <v>1874</v>
      </c>
      <c r="G30" s="95" t="s">
        <v>1875</v>
      </c>
      <c r="H30" s="109"/>
      <c r="I30" s="109"/>
      <c r="J30" s="96"/>
      <c r="K30" s="97"/>
      <c r="L30" s="97"/>
      <c r="M30" s="96"/>
      <c r="N30" s="96"/>
      <c r="O30" s="109"/>
      <c r="P30" s="98"/>
      <c r="Q30" s="110"/>
      <c r="R30" s="110"/>
      <c r="S30" s="110"/>
      <c r="T30" s="67"/>
      <c r="U30" s="68"/>
    </row>
    <row r="31" spans="1:21" s="24" customFormat="1" ht="27.75" customHeight="1" x14ac:dyDescent="0.35">
      <c r="A31" s="108" t="s">
        <v>10</v>
      </c>
      <c r="B31" s="92" t="s">
        <v>11</v>
      </c>
      <c r="C31" s="93" t="s">
        <v>61</v>
      </c>
      <c r="D31" s="92" t="s">
        <v>66</v>
      </c>
      <c r="E31" s="94" t="s">
        <v>67</v>
      </c>
      <c r="F31" s="94" t="s">
        <v>68</v>
      </c>
      <c r="G31" s="95" t="s">
        <v>69</v>
      </c>
      <c r="H31" s="109"/>
      <c r="I31" s="109"/>
      <c r="J31" s="96"/>
      <c r="K31" s="97"/>
      <c r="L31" s="97"/>
      <c r="M31" s="96"/>
      <c r="N31" s="96"/>
      <c r="O31" s="109"/>
      <c r="P31" s="98"/>
      <c r="Q31" s="110"/>
      <c r="R31" s="110"/>
      <c r="S31" s="110"/>
      <c r="T31" s="67"/>
      <c r="U31" s="68"/>
    </row>
    <row r="32" spans="1:21" s="24" customFormat="1" ht="27.75" customHeight="1" x14ac:dyDescent="0.35">
      <c r="A32" s="108" t="s">
        <v>10</v>
      </c>
      <c r="B32" s="92" t="s">
        <v>11</v>
      </c>
      <c r="C32" s="93" t="s">
        <v>129</v>
      </c>
      <c r="D32" s="92" t="s">
        <v>1876</v>
      </c>
      <c r="E32" s="94" t="s">
        <v>1877</v>
      </c>
      <c r="F32" s="94" t="s">
        <v>1878</v>
      </c>
      <c r="G32" s="95" t="s">
        <v>1879</v>
      </c>
      <c r="H32" s="109"/>
      <c r="I32" s="109"/>
      <c r="J32" s="96"/>
      <c r="K32" s="97"/>
      <c r="L32" s="97"/>
      <c r="M32" s="96"/>
      <c r="N32" s="96"/>
      <c r="O32" s="109"/>
      <c r="P32" s="98"/>
      <c r="Q32" s="110"/>
      <c r="R32" s="110"/>
      <c r="S32" s="110"/>
      <c r="T32" s="67"/>
      <c r="U32" s="68"/>
    </row>
    <row r="33" spans="1:21" s="24" customFormat="1" ht="27.75" customHeight="1" x14ac:dyDescent="0.35">
      <c r="A33" s="108" t="s">
        <v>10</v>
      </c>
      <c r="B33" s="92" t="s">
        <v>11</v>
      </c>
      <c r="C33" s="93" t="s">
        <v>61</v>
      </c>
      <c r="D33" s="92" t="s">
        <v>2636</v>
      </c>
      <c r="E33" s="94" t="s">
        <v>70</v>
      </c>
      <c r="F33" s="94" t="s">
        <v>71</v>
      </c>
      <c r="G33" s="95" t="s">
        <v>72</v>
      </c>
      <c r="H33" s="109"/>
      <c r="I33" s="109"/>
      <c r="J33" s="96"/>
      <c r="K33" s="97"/>
      <c r="L33" s="97"/>
      <c r="M33" s="96"/>
      <c r="N33" s="96"/>
      <c r="O33" s="109"/>
      <c r="P33" s="98"/>
      <c r="Q33" s="110"/>
      <c r="R33" s="110"/>
      <c r="S33" s="110"/>
      <c r="T33" s="67"/>
      <c r="U33" s="68"/>
    </row>
    <row r="34" spans="1:21" s="24" customFormat="1" ht="27.75" customHeight="1" x14ac:dyDescent="0.35">
      <c r="A34" s="108" t="s">
        <v>10</v>
      </c>
      <c r="B34" s="92" t="s">
        <v>11</v>
      </c>
      <c r="C34" s="93" t="s">
        <v>61</v>
      </c>
      <c r="D34" s="92" t="s">
        <v>2637</v>
      </c>
      <c r="E34" s="94" t="s">
        <v>73</v>
      </c>
      <c r="F34" s="94" t="s">
        <v>74</v>
      </c>
      <c r="G34" s="95" t="s">
        <v>75</v>
      </c>
      <c r="H34" s="109"/>
      <c r="I34" s="109"/>
      <c r="J34" s="96"/>
      <c r="K34" s="97"/>
      <c r="L34" s="97"/>
      <c r="M34" s="96"/>
      <c r="N34" s="96"/>
      <c r="O34" s="109"/>
      <c r="P34" s="98"/>
      <c r="Q34" s="110"/>
      <c r="R34" s="110"/>
      <c r="S34" s="110"/>
      <c r="T34" s="67"/>
      <c r="U34" s="68"/>
    </row>
    <row r="35" spans="1:21" s="24" customFormat="1" ht="27.75" customHeight="1" x14ac:dyDescent="0.35">
      <c r="A35" s="108" t="s">
        <v>10</v>
      </c>
      <c r="B35" s="92" t="s">
        <v>11</v>
      </c>
      <c r="C35" s="93" t="s">
        <v>61</v>
      </c>
      <c r="D35" s="92" t="s">
        <v>2638</v>
      </c>
      <c r="E35" s="94" t="s">
        <v>76</v>
      </c>
      <c r="F35" s="94" t="s">
        <v>77</v>
      </c>
      <c r="G35" s="95" t="s">
        <v>78</v>
      </c>
      <c r="H35" s="109"/>
      <c r="I35" s="109"/>
      <c r="J35" s="96"/>
      <c r="K35" s="97"/>
      <c r="L35" s="97"/>
      <c r="M35" s="96"/>
      <c r="N35" s="96"/>
      <c r="O35" s="109"/>
      <c r="P35" s="98"/>
      <c r="Q35" s="110"/>
      <c r="R35" s="110"/>
      <c r="S35" s="110"/>
      <c r="T35" s="67"/>
      <c r="U35" s="68"/>
    </row>
    <row r="36" spans="1:21" s="24" customFormat="1" ht="27.75" customHeight="1" x14ac:dyDescent="0.35">
      <c r="A36" s="108" t="s">
        <v>10</v>
      </c>
      <c r="B36" s="92" t="s">
        <v>11</v>
      </c>
      <c r="C36" s="93" t="s">
        <v>61</v>
      </c>
      <c r="D36" s="92" t="s">
        <v>79</v>
      </c>
      <c r="E36" s="94" t="s">
        <v>80</v>
      </c>
      <c r="F36" s="94" t="s">
        <v>81</v>
      </c>
      <c r="G36" s="95" t="s">
        <v>82</v>
      </c>
      <c r="H36" s="109"/>
      <c r="I36" s="109"/>
      <c r="J36" s="96"/>
      <c r="K36" s="97"/>
      <c r="L36" s="97"/>
      <c r="M36" s="96"/>
      <c r="N36" s="96"/>
      <c r="O36" s="109"/>
      <c r="P36" s="98"/>
      <c r="Q36" s="110"/>
      <c r="R36" s="110"/>
      <c r="S36" s="110"/>
      <c r="T36" s="67"/>
      <c r="U36" s="68"/>
    </row>
    <row r="37" spans="1:21" s="24" customFormat="1" ht="27.75" customHeight="1" x14ac:dyDescent="0.35">
      <c r="A37" s="108" t="s">
        <v>10</v>
      </c>
      <c r="B37" s="92" t="s">
        <v>11</v>
      </c>
      <c r="C37" s="93" t="s">
        <v>61</v>
      </c>
      <c r="D37" s="92" t="s">
        <v>2639</v>
      </c>
      <c r="E37" s="94" t="s">
        <v>83</v>
      </c>
      <c r="F37" s="94" t="s">
        <v>84</v>
      </c>
      <c r="G37" s="95" t="s">
        <v>85</v>
      </c>
      <c r="H37" s="109"/>
      <c r="I37" s="109"/>
      <c r="J37" s="96"/>
      <c r="K37" s="97"/>
      <c r="L37" s="97"/>
      <c r="M37" s="96"/>
      <c r="N37" s="96"/>
      <c r="O37" s="109"/>
      <c r="P37" s="98"/>
      <c r="Q37" s="110"/>
      <c r="R37" s="110"/>
      <c r="S37" s="110"/>
      <c r="T37" s="67"/>
      <c r="U37" s="68"/>
    </row>
    <row r="38" spans="1:21" s="24" customFormat="1" ht="27.75" customHeight="1" x14ac:dyDescent="0.35">
      <c r="A38" s="108" t="s">
        <v>10</v>
      </c>
      <c r="B38" s="92" t="s">
        <v>11</v>
      </c>
      <c r="C38" s="93" t="s">
        <v>61</v>
      </c>
      <c r="D38" s="92" t="s">
        <v>2640</v>
      </c>
      <c r="E38" s="94" t="s">
        <v>86</v>
      </c>
      <c r="F38" s="94" t="s">
        <v>87</v>
      </c>
      <c r="G38" s="95" t="s">
        <v>88</v>
      </c>
      <c r="H38" s="109"/>
      <c r="I38" s="109"/>
      <c r="J38" s="96"/>
      <c r="K38" s="97"/>
      <c r="L38" s="97"/>
      <c r="M38" s="96"/>
      <c r="N38" s="96"/>
      <c r="O38" s="109"/>
      <c r="P38" s="98"/>
      <c r="Q38" s="110"/>
      <c r="R38" s="110"/>
      <c r="S38" s="110"/>
      <c r="T38" s="67"/>
      <c r="U38" s="68"/>
    </row>
    <row r="39" spans="1:21" s="24" customFormat="1" ht="27.75" customHeight="1" x14ac:dyDescent="0.35">
      <c r="A39" s="108" t="s">
        <v>10</v>
      </c>
      <c r="B39" s="92" t="s">
        <v>11</v>
      </c>
      <c r="C39" s="122" t="s">
        <v>129</v>
      </c>
      <c r="D39" s="92" t="s">
        <v>2641</v>
      </c>
      <c r="E39" s="94" t="s">
        <v>89</v>
      </c>
      <c r="F39" s="94" t="s">
        <v>90</v>
      </c>
      <c r="G39" s="95" t="s">
        <v>91</v>
      </c>
      <c r="H39" s="109"/>
      <c r="I39" s="109"/>
      <c r="J39" s="96"/>
      <c r="K39" s="97"/>
      <c r="L39" s="97"/>
      <c r="M39" s="96"/>
      <c r="N39" s="96"/>
      <c r="O39" s="109"/>
      <c r="P39" s="98"/>
      <c r="Q39" s="110"/>
      <c r="R39" s="110"/>
      <c r="S39" s="110"/>
      <c r="T39" s="67"/>
      <c r="U39" s="68"/>
    </row>
    <row r="40" spans="1:21" s="24" customFormat="1" ht="27.75" customHeight="1" x14ac:dyDescent="0.35">
      <c r="A40" s="108" t="s">
        <v>10</v>
      </c>
      <c r="B40" s="92" t="s">
        <v>11</v>
      </c>
      <c r="C40" s="93" t="s">
        <v>92</v>
      </c>
      <c r="D40" s="92" t="s">
        <v>93</v>
      </c>
      <c r="E40" s="94" t="s">
        <v>94</v>
      </c>
      <c r="F40" s="94" t="s">
        <v>95</v>
      </c>
      <c r="G40" s="95" t="s">
        <v>96</v>
      </c>
      <c r="H40" s="109"/>
      <c r="I40" s="109"/>
      <c r="J40" s="96"/>
      <c r="K40" s="97"/>
      <c r="L40" s="97"/>
      <c r="M40" s="96"/>
      <c r="N40" s="96"/>
      <c r="O40" s="109"/>
      <c r="P40" s="98"/>
      <c r="Q40" s="110"/>
      <c r="R40" s="110"/>
      <c r="S40" s="110"/>
      <c r="T40" s="67"/>
      <c r="U40" s="68"/>
    </row>
    <row r="41" spans="1:21" s="24" customFormat="1" ht="27.75" customHeight="1" x14ac:dyDescent="0.35">
      <c r="A41" s="108" t="s">
        <v>10</v>
      </c>
      <c r="B41" s="92" t="s">
        <v>11</v>
      </c>
      <c r="C41" s="93" t="s">
        <v>61</v>
      </c>
      <c r="D41" s="92" t="s">
        <v>97</v>
      </c>
      <c r="E41" s="94" t="s">
        <v>98</v>
      </c>
      <c r="F41" s="94" t="s">
        <v>99</v>
      </c>
      <c r="G41" s="95" t="s">
        <v>100</v>
      </c>
      <c r="H41" s="109"/>
      <c r="I41" s="109"/>
      <c r="J41" s="96"/>
      <c r="K41" s="97"/>
      <c r="L41" s="97"/>
      <c r="M41" s="96"/>
      <c r="N41" s="96"/>
      <c r="O41" s="109"/>
      <c r="P41" s="98"/>
      <c r="Q41" s="110"/>
      <c r="R41" s="110"/>
      <c r="S41" s="110"/>
      <c r="T41" s="67"/>
      <c r="U41" s="68"/>
    </row>
    <row r="42" spans="1:21" s="24" customFormat="1" ht="27.75" customHeight="1" x14ac:dyDescent="0.35">
      <c r="A42" s="108" t="s">
        <v>10</v>
      </c>
      <c r="B42" s="92" t="s">
        <v>11</v>
      </c>
      <c r="C42" s="93" t="s">
        <v>31</v>
      </c>
      <c r="D42" s="92" t="s">
        <v>1880</v>
      </c>
      <c r="E42" s="94" t="s">
        <v>1881</v>
      </c>
      <c r="F42" s="94" t="s">
        <v>1882</v>
      </c>
      <c r="G42" s="95" t="s">
        <v>1883</v>
      </c>
      <c r="H42" s="109"/>
      <c r="I42" s="109"/>
      <c r="J42" s="96"/>
      <c r="K42" s="97"/>
      <c r="L42" s="97"/>
      <c r="M42" s="96"/>
      <c r="N42" s="96"/>
      <c r="O42" s="109"/>
      <c r="P42" s="98"/>
      <c r="Q42" s="110"/>
      <c r="R42" s="110"/>
      <c r="S42" s="110"/>
      <c r="T42" s="67"/>
      <c r="U42" s="68"/>
    </row>
    <row r="43" spans="1:21" s="24" customFormat="1" ht="27.75" customHeight="1" x14ac:dyDescent="0.35">
      <c r="A43" s="108" t="s">
        <v>10</v>
      </c>
      <c r="B43" s="92" t="s">
        <v>11</v>
      </c>
      <c r="C43" s="122" t="s">
        <v>129</v>
      </c>
      <c r="D43" s="92" t="s">
        <v>2642</v>
      </c>
      <c r="E43" s="94" t="s">
        <v>101</v>
      </c>
      <c r="F43" s="94" t="s">
        <v>102</v>
      </c>
      <c r="G43" s="95" t="s">
        <v>103</v>
      </c>
      <c r="H43" s="109"/>
      <c r="I43" s="109"/>
      <c r="J43" s="96"/>
      <c r="K43" s="97"/>
      <c r="L43" s="97"/>
      <c r="M43" s="96"/>
      <c r="N43" s="96"/>
      <c r="O43" s="109"/>
      <c r="P43" s="98"/>
      <c r="Q43" s="110"/>
      <c r="R43" s="110"/>
      <c r="S43" s="110"/>
      <c r="T43" s="67"/>
      <c r="U43" s="68"/>
    </row>
    <row r="44" spans="1:21" s="24" customFormat="1" ht="27.75" customHeight="1" x14ac:dyDescent="0.35">
      <c r="A44" s="108" t="s">
        <v>10</v>
      </c>
      <c r="B44" s="92" t="s">
        <v>11</v>
      </c>
      <c r="C44" s="93" t="s">
        <v>61</v>
      </c>
      <c r="D44" s="92" t="s">
        <v>2643</v>
      </c>
      <c r="E44" s="94" t="s">
        <v>2644</v>
      </c>
      <c r="F44" s="94" t="s">
        <v>2645</v>
      </c>
      <c r="G44" s="95" t="s">
        <v>2646</v>
      </c>
      <c r="H44" s="109"/>
      <c r="I44" s="109"/>
      <c r="J44" s="96"/>
      <c r="K44" s="97"/>
      <c r="L44" s="97"/>
      <c r="M44" s="96"/>
      <c r="N44" s="96"/>
      <c r="O44" s="109"/>
      <c r="P44" s="98"/>
      <c r="Q44" s="110"/>
      <c r="R44" s="110"/>
      <c r="S44" s="110"/>
      <c r="T44" s="67"/>
      <c r="U44" s="68"/>
    </row>
    <row r="45" spans="1:21" s="24" customFormat="1" ht="27.75" customHeight="1" x14ac:dyDescent="0.35">
      <c r="A45" s="108" t="s">
        <v>10</v>
      </c>
      <c r="B45" s="92" t="s">
        <v>11</v>
      </c>
      <c r="C45" s="93" t="s">
        <v>31</v>
      </c>
      <c r="D45" s="92" t="s">
        <v>2622</v>
      </c>
      <c r="E45" s="94" t="s">
        <v>1884</v>
      </c>
      <c r="F45" s="94" t="s">
        <v>1885</v>
      </c>
      <c r="G45" s="95" t="s">
        <v>1886</v>
      </c>
      <c r="H45" s="109"/>
      <c r="I45" s="109"/>
      <c r="J45" s="96"/>
      <c r="K45" s="97"/>
      <c r="L45" s="97"/>
      <c r="M45" s="96"/>
      <c r="N45" s="96"/>
      <c r="O45" s="109"/>
      <c r="P45" s="98"/>
      <c r="Q45" s="110"/>
      <c r="R45" s="110"/>
      <c r="S45" s="110"/>
      <c r="T45" s="67"/>
      <c r="U45" s="68"/>
    </row>
    <row r="46" spans="1:21" s="24" customFormat="1" ht="27.75" customHeight="1" x14ac:dyDescent="0.35">
      <c r="A46" s="108" t="s">
        <v>10</v>
      </c>
      <c r="B46" s="92" t="s">
        <v>17</v>
      </c>
      <c r="C46" s="93" t="s">
        <v>61</v>
      </c>
      <c r="D46" s="92" t="s">
        <v>104</v>
      </c>
      <c r="E46" s="94" t="s">
        <v>105</v>
      </c>
      <c r="F46" s="94" t="s">
        <v>106</v>
      </c>
      <c r="G46" s="95" t="s">
        <v>107</v>
      </c>
      <c r="H46" s="109"/>
      <c r="I46" s="109"/>
      <c r="J46" s="96"/>
      <c r="K46" s="97"/>
      <c r="L46" s="97"/>
      <c r="M46" s="96"/>
      <c r="N46" s="96"/>
      <c r="O46" s="109"/>
      <c r="P46" s="98"/>
      <c r="Q46" s="110"/>
      <c r="R46" s="110"/>
      <c r="S46" s="110"/>
      <c r="T46" s="67"/>
      <c r="U46" s="68"/>
    </row>
    <row r="47" spans="1:21" s="24" customFormat="1" ht="27.75" customHeight="1" x14ac:dyDescent="0.35">
      <c r="A47" s="108" t="s">
        <v>10</v>
      </c>
      <c r="B47" s="92" t="s">
        <v>17</v>
      </c>
      <c r="C47" s="93" t="s">
        <v>61</v>
      </c>
      <c r="D47" s="92" t="s">
        <v>108</v>
      </c>
      <c r="E47" s="94" t="s">
        <v>109</v>
      </c>
      <c r="F47" s="94" t="s">
        <v>110</v>
      </c>
      <c r="G47" s="95" t="s">
        <v>111</v>
      </c>
      <c r="H47" s="109"/>
      <c r="I47" s="109"/>
      <c r="J47" s="96"/>
      <c r="K47" s="97"/>
      <c r="L47" s="97"/>
      <c r="M47" s="96"/>
      <c r="N47" s="96"/>
      <c r="O47" s="109"/>
      <c r="P47" s="98"/>
      <c r="Q47" s="110"/>
      <c r="R47" s="110"/>
      <c r="S47" s="110"/>
      <c r="T47" s="67"/>
      <c r="U47" s="68"/>
    </row>
    <row r="48" spans="1:21" s="24" customFormat="1" ht="27.75" customHeight="1" x14ac:dyDescent="0.35">
      <c r="A48" s="108" t="s">
        <v>10</v>
      </c>
      <c r="B48" s="92" t="s">
        <v>17</v>
      </c>
      <c r="C48" s="93" t="s">
        <v>61</v>
      </c>
      <c r="D48" s="92" t="s">
        <v>112</v>
      </c>
      <c r="E48" s="94" t="s">
        <v>113</v>
      </c>
      <c r="F48" s="94" t="s">
        <v>114</v>
      </c>
      <c r="G48" s="95" t="s">
        <v>115</v>
      </c>
      <c r="H48" s="109"/>
      <c r="I48" s="109"/>
      <c r="J48" s="96"/>
      <c r="K48" s="97"/>
      <c r="L48" s="97"/>
      <c r="M48" s="96"/>
      <c r="N48" s="96"/>
      <c r="O48" s="109"/>
      <c r="P48" s="98"/>
      <c r="Q48" s="110"/>
      <c r="R48" s="110"/>
      <c r="S48" s="110"/>
      <c r="T48" s="67"/>
      <c r="U48" s="68"/>
    </row>
    <row r="49" spans="1:21" s="24" customFormat="1" ht="27.75" customHeight="1" x14ac:dyDescent="0.35">
      <c r="A49" s="108" t="s">
        <v>10</v>
      </c>
      <c r="B49" s="92" t="s">
        <v>17</v>
      </c>
      <c r="C49" s="93" t="s">
        <v>61</v>
      </c>
      <c r="D49" s="92" t="s">
        <v>1887</v>
      </c>
      <c r="E49" s="94" t="s">
        <v>1888</v>
      </c>
      <c r="F49" s="94" t="s">
        <v>1889</v>
      </c>
      <c r="G49" s="95" t="s">
        <v>1890</v>
      </c>
      <c r="H49" s="109"/>
      <c r="I49" s="109"/>
      <c r="J49" s="96"/>
      <c r="K49" s="97"/>
      <c r="L49" s="97"/>
      <c r="M49" s="96"/>
      <c r="N49" s="96"/>
      <c r="O49" s="109"/>
      <c r="P49" s="98"/>
      <c r="Q49" s="110"/>
      <c r="R49" s="110"/>
      <c r="S49" s="110"/>
      <c r="T49" s="67"/>
      <c r="U49" s="68"/>
    </row>
    <row r="50" spans="1:21" s="24" customFormat="1" ht="27.75" customHeight="1" x14ac:dyDescent="0.35">
      <c r="A50" s="108" t="s">
        <v>10</v>
      </c>
      <c r="B50" s="92" t="s">
        <v>16</v>
      </c>
      <c r="C50" s="93" t="s">
        <v>116</v>
      </c>
      <c r="D50" s="92" t="s">
        <v>117</v>
      </c>
      <c r="E50" s="94" t="s">
        <v>118</v>
      </c>
      <c r="F50" s="94" t="s">
        <v>119</v>
      </c>
      <c r="G50" s="95" t="s">
        <v>120</v>
      </c>
      <c r="H50" s="109"/>
      <c r="I50" s="109"/>
      <c r="J50" s="96"/>
      <c r="K50" s="97"/>
      <c r="L50" s="97"/>
      <c r="M50" s="96"/>
      <c r="N50" s="96"/>
      <c r="O50" s="109"/>
      <c r="P50" s="98"/>
      <c r="Q50" s="110"/>
      <c r="R50" s="110"/>
      <c r="S50" s="110"/>
      <c r="T50" s="67"/>
      <c r="U50" s="68"/>
    </row>
    <row r="51" spans="1:21" s="24" customFormat="1" ht="27.75" customHeight="1" x14ac:dyDescent="0.35">
      <c r="A51" s="108" t="s">
        <v>10</v>
      </c>
      <c r="B51" s="92" t="s">
        <v>16</v>
      </c>
      <c r="C51" s="93" t="s">
        <v>61</v>
      </c>
      <c r="D51" s="92" t="s">
        <v>1891</v>
      </c>
      <c r="E51" s="94" t="s">
        <v>1892</v>
      </c>
      <c r="F51" s="94" t="s">
        <v>1893</v>
      </c>
      <c r="G51" s="95" t="s">
        <v>1894</v>
      </c>
      <c r="H51" s="109"/>
      <c r="I51" s="109"/>
      <c r="J51" s="96"/>
      <c r="K51" s="97"/>
      <c r="L51" s="97"/>
      <c r="M51" s="96"/>
      <c r="N51" s="96"/>
      <c r="O51" s="109"/>
      <c r="P51" s="98"/>
      <c r="Q51" s="110"/>
      <c r="R51" s="110"/>
      <c r="S51" s="110"/>
      <c r="T51" s="67"/>
      <c r="U51" s="68"/>
    </row>
    <row r="52" spans="1:21" s="24" customFormat="1" ht="27.75" customHeight="1" x14ac:dyDescent="0.35">
      <c r="A52" s="108" t="s">
        <v>10</v>
      </c>
      <c r="B52" s="92" t="s">
        <v>16</v>
      </c>
      <c r="C52" s="93" t="s">
        <v>61</v>
      </c>
      <c r="D52" s="92" t="s">
        <v>121</v>
      </c>
      <c r="E52" s="94" t="s">
        <v>122</v>
      </c>
      <c r="F52" s="94" t="s">
        <v>123</v>
      </c>
      <c r="G52" s="95" t="s">
        <v>124</v>
      </c>
      <c r="H52" s="109"/>
      <c r="I52" s="109"/>
      <c r="J52" s="96"/>
      <c r="K52" s="97"/>
      <c r="L52" s="97"/>
      <c r="M52" s="96"/>
      <c r="N52" s="96"/>
      <c r="O52" s="109"/>
      <c r="P52" s="98"/>
      <c r="Q52" s="110"/>
      <c r="R52" s="110"/>
      <c r="S52" s="110"/>
      <c r="T52" s="67"/>
      <c r="U52" s="68"/>
    </row>
    <row r="53" spans="1:21" s="24" customFormat="1" ht="27.75" customHeight="1" x14ac:dyDescent="0.35">
      <c r="A53" s="108" t="s">
        <v>10</v>
      </c>
      <c r="B53" s="92" t="s">
        <v>16</v>
      </c>
      <c r="C53" s="93" t="s">
        <v>61</v>
      </c>
      <c r="D53" s="92" t="s">
        <v>125</v>
      </c>
      <c r="E53" s="94" t="s">
        <v>126</v>
      </c>
      <c r="F53" s="94" t="s">
        <v>127</v>
      </c>
      <c r="G53" s="95" t="s">
        <v>128</v>
      </c>
      <c r="H53" s="109"/>
      <c r="I53" s="109"/>
      <c r="J53" s="96"/>
      <c r="K53" s="97"/>
      <c r="L53" s="97"/>
      <c r="M53" s="96"/>
      <c r="N53" s="96"/>
      <c r="O53" s="109"/>
      <c r="P53" s="98"/>
      <c r="Q53" s="110"/>
      <c r="R53" s="110"/>
      <c r="S53" s="110"/>
      <c r="T53" s="67"/>
      <c r="U53" s="68"/>
    </row>
    <row r="54" spans="1:21" s="24" customFormat="1" ht="27.75" customHeight="1" x14ac:dyDescent="0.35">
      <c r="A54" s="108" t="s">
        <v>10</v>
      </c>
      <c r="B54" s="92" t="s">
        <v>16</v>
      </c>
      <c r="C54" s="93" t="s">
        <v>129</v>
      </c>
      <c r="D54" s="92" t="s">
        <v>130</v>
      </c>
      <c r="E54" s="94" t="s">
        <v>131</v>
      </c>
      <c r="F54" s="94" t="s">
        <v>132</v>
      </c>
      <c r="G54" s="95" t="s">
        <v>133</v>
      </c>
      <c r="H54" s="109"/>
      <c r="I54" s="109"/>
      <c r="J54" s="96"/>
      <c r="K54" s="97"/>
      <c r="L54" s="97"/>
      <c r="M54" s="96"/>
      <c r="N54" s="96"/>
      <c r="O54" s="109"/>
      <c r="P54" s="98"/>
      <c r="Q54" s="110"/>
      <c r="R54" s="110"/>
      <c r="S54" s="110"/>
      <c r="T54" s="67"/>
      <c r="U54" s="68"/>
    </row>
    <row r="55" spans="1:21" s="24" customFormat="1" ht="27.75" customHeight="1" x14ac:dyDescent="0.35">
      <c r="A55" s="108" t="s">
        <v>10</v>
      </c>
      <c r="B55" s="92" t="s">
        <v>17</v>
      </c>
      <c r="C55" s="93" t="s">
        <v>61</v>
      </c>
      <c r="D55" s="92" t="s">
        <v>1895</v>
      </c>
      <c r="E55" s="94" t="s">
        <v>1896</v>
      </c>
      <c r="F55" s="94" t="s">
        <v>1897</v>
      </c>
      <c r="G55" s="95" t="s">
        <v>1898</v>
      </c>
      <c r="H55" s="109"/>
      <c r="I55" s="109"/>
      <c r="J55" s="96"/>
      <c r="K55" s="97"/>
      <c r="L55" s="97"/>
      <c r="M55" s="96"/>
      <c r="N55" s="96"/>
      <c r="O55" s="109"/>
      <c r="P55" s="98"/>
      <c r="Q55" s="110"/>
      <c r="R55" s="110"/>
      <c r="S55" s="110"/>
      <c r="T55" s="67"/>
      <c r="U55" s="68"/>
    </row>
    <row r="56" spans="1:21" s="24" customFormat="1" ht="27.75" customHeight="1" x14ac:dyDescent="0.35">
      <c r="A56" s="108" t="s">
        <v>10</v>
      </c>
      <c r="B56" s="92" t="s">
        <v>17</v>
      </c>
      <c r="C56" s="93" t="s">
        <v>61</v>
      </c>
      <c r="D56" s="92" t="s">
        <v>1899</v>
      </c>
      <c r="E56" s="94" t="s">
        <v>1900</v>
      </c>
      <c r="F56" s="94" t="s">
        <v>1901</v>
      </c>
      <c r="G56" s="95" t="s">
        <v>1902</v>
      </c>
      <c r="H56" s="109"/>
      <c r="I56" s="109"/>
      <c r="J56" s="96"/>
      <c r="K56" s="97"/>
      <c r="L56" s="97"/>
      <c r="M56" s="96"/>
      <c r="N56" s="96"/>
      <c r="O56" s="109"/>
      <c r="P56" s="98"/>
      <c r="Q56" s="110"/>
      <c r="R56" s="110"/>
      <c r="S56" s="110"/>
      <c r="T56" s="67"/>
      <c r="U56" s="68"/>
    </row>
    <row r="57" spans="1:21" s="24" customFormat="1" ht="27.75" customHeight="1" x14ac:dyDescent="0.35">
      <c r="A57" s="108" t="s">
        <v>10</v>
      </c>
      <c r="B57" s="92" t="s">
        <v>16</v>
      </c>
      <c r="C57" s="93" t="s">
        <v>61</v>
      </c>
      <c r="D57" s="92" t="s">
        <v>134</v>
      </c>
      <c r="E57" s="94" t="s">
        <v>135</v>
      </c>
      <c r="F57" s="94" t="s">
        <v>136</v>
      </c>
      <c r="G57" s="95" t="s">
        <v>137</v>
      </c>
      <c r="H57" s="109"/>
      <c r="I57" s="109"/>
      <c r="J57" s="96"/>
      <c r="K57" s="97"/>
      <c r="L57" s="97"/>
      <c r="M57" s="96"/>
      <c r="N57" s="96"/>
      <c r="O57" s="109"/>
      <c r="P57" s="98"/>
      <c r="Q57" s="110"/>
      <c r="R57" s="110"/>
      <c r="S57" s="110"/>
      <c r="T57" s="67"/>
      <c r="U57" s="68"/>
    </row>
    <row r="58" spans="1:21" s="24" customFormat="1" ht="27.75" customHeight="1" x14ac:dyDescent="0.35">
      <c r="A58" s="108" t="s">
        <v>10</v>
      </c>
      <c r="B58" s="92" t="s">
        <v>16</v>
      </c>
      <c r="C58" s="93" t="s">
        <v>61</v>
      </c>
      <c r="D58" s="92" t="s">
        <v>138</v>
      </c>
      <c r="E58" s="94">
        <v>0</v>
      </c>
      <c r="F58" s="94" t="s">
        <v>139</v>
      </c>
      <c r="G58" s="95" t="s">
        <v>140</v>
      </c>
      <c r="H58" s="109"/>
      <c r="I58" s="109"/>
      <c r="J58" s="96"/>
      <c r="K58" s="97"/>
      <c r="L58" s="97"/>
      <c r="M58" s="96"/>
      <c r="N58" s="96"/>
      <c r="O58" s="109"/>
      <c r="P58" s="98"/>
      <c r="Q58" s="110"/>
      <c r="R58" s="110"/>
      <c r="S58" s="110"/>
      <c r="T58" s="67"/>
      <c r="U58" s="68"/>
    </row>
    <row r="59" spans="1:21" s="24" customFormat="1" ht="27.75" customHeight="1" x14ac:dyDescent="0.35">
      <c r="A59" s="108" t="s">
        <v>10</v>
      </c>
      <c r="B59" s="92" t="s">
        <v>17</v>
      </c>
      <c r="C59" s="93" t="s">
        <v>129</v>
      </c>
      <c r="D59" s="92" t="s">
        <v>141</v>
      </c>
      <c r="E59" s="94" t="s">
        <v>142</v>
      </c>
      <c r="F59" s="94" t="s">
        <v>143</v>
      </c>
      <c r="G59" s="95" t="s">
        <v>144</v>
      </c>
      <c r="H59" s="109"/>
      <c r="I59" s="109"/>
      <c r="J59" s="96"/>
      <c r="K59" s="97"/>
      <c r="L59" s="97"/>
      <c r="M59" s="96"/>
      <c r="N59" s="96"/>
      <c r="O59" s="109"/>
      <c r="P59" s="98"/>
      <c r="Q59" s="110"/>
      <c r="R59" s="110"/>
      <c r="S59" s="110"/>
      <c r="T59" s="67"/>
      <c r="U59" s="68"/>
    </row>
    <row r="60" spans="1:21" s="24" customFormat="1" ht="27.75" customHeight="1" x14ac:dyDescent="0.35">
      <c r="A60" s="108" t="s">
        <v>10</v>
      </c>
      <c r="B60" s="92" t="s">
        <v>16</v>
      </c>
      <c r="C60" s="93" t="s">
        <v>61</v>
      </c>
      <c r="D60" s="92" t="s">
        <v>145</v>
      </c>
      <c r="E60" s="94" t="s">
        <v>146</v>
      </c>
      <c r="F60" s="94" t="s">
        <v>147</v>
      </c>
      <c r="G60" s="95" t="s">
        <v>148</v>
      </c>
      <c r="H60" s="109"/>
      <c r="I60" s="109"/>
      <c r="J60" s="96"/>
      <c r="K60" s="97"/>
      <c r="L60" s="97"/>
      <c r="M60" s="96"/>
      <c r="N60" s="96"/>
      <c r="O60" s="109"/>
      <c r="P60" s="98"/>
      <c r="Q60" s="110"/>
      <c r="R60" s="110"/>
      <c r="S60" s="110"/>
      <c r="T60" s="67"/>
      <c r="U60" s="68"/>
    </row>
    <row r="61" spans="1:21" s="24" customFormat="1" ht="27.75" customHeight="1" x14ac:dyDescent="0.35">
      <c r="A61" s="108" t="s">
        <v>10</v>
      </c>
      <c r="B61" s="92" t="s">
        <v>17</v>
      </c>
      <c r="C61" s="93" t="s">
        <v>61</v>
      </c>
      <c r="D61" s="92" t="s">
        <v>1903</v>
      </c>
      <c r="E61" s="94">
        <v>0</v>
      </c>
      <c r="F61" s="94" t="s">
        <v>1904</v>
      </c>
      <c r="G61" s="95" t="s">
        <v>1905</v>
      </c>
      <c r="H61" s="109"/>
      <c r="I61" s="109"/>
      <c r="J61" s="96"/>
      <c r="K61" s="97"/>
      <c r="L61" s="97"/>
      <c r="M61" s="96"/>
      <c r="N61" s="96"/>
      <c r="O61" s="109"/>
      <c r="P61" s="98"/>
      <c r="Q61" s="110"/>
      <c r="R61" s="110"/>
      <c r="S61" s="110"/>
      <c r="T61" s="67"/>
      <c r="U61" s="68"/>
    </row>
    <row r="62" spans="1:21" s="24" customFormat="1" ht="27.75" customHeight="1" x14ac:dyDescent="0.35">
      <c r="A62" s="108" t="s">
        <v>10</v>
      </c>
      <c r="B62" s="92" t="s">
        <v>16</v>
      </c>
      <c r="C62" s="93" t="s">
        <v>61</v>
      </c>
      <c r="D62" s="92" t="s">
        <v>2647</v>
      </c>
      <c r="E62" s="94" t="s">
        <v>149</v>
      </c>
      <c r="F62" s="94" t="s">
        <v>150</v>
      </c>
      <c r="G62" s="95" t="s">
        <v>151</v>
      </c>
      <c r="H62" s="109"/>
      <c r="I62" s="109"/>
      <c r="J62" s="96"/>
      <c r="K62" s="97"/>
      <c r="L62" s="97"/>
      <c r="M62" s="96"/>
      <c r="N62" s="96"/>
      <c r="O62" s="109"/>
      <c r="P62" s="98"/>
      <c r="Q62" s="110"/>
      <c r="R62" s="110"/>
      <c r="S62" s="110"/>
      <c r="T62" s="67"/>
      <c r="U62" s="68"/>
    </row>
    <row r="63" spans="1:21" s="24" customFormat="1" ht="27.75" customHeight="1" x14ac:dyDescent="0.35">
      <c r="A63" s="108" t="s">
        <v>10</v>
      </c>
      <c r="B63" s="92" t="s">
        <v>16</v>
      </c>
      <c r="C63" s="93" t="s">
        <v>61</v>
      </c>
      <c r="D63" s="92" t="s">
        <v>152</v>
      </c>
      <c r="E63" s="94">
        <v>0</v>
      </c>
      <c r="F63" s="94" t="s">
        <v>153</v>
      </c>
      <c r="G63" s="95" t="s">
        <v>154</v>
      </c>
      <c r="H63" s="109"/>
      <c r="I63" s="109"/>
      <c r="J63" s="96"/>
      <c r="K63" s="97"/>
      <c r="L63" s="97"/>
      <c r="M63" s="96"/>
      <c r="N63" s="96"/>
      <c r="O63" s="109"/>
      <c r="P63" s="98"/>
      <c r="Q63" s="110"/>
      <c r="R63" s="110"/>
      <c r="S63" s="110"/>
      <c r="T63" s="67"/>
      <c r="U63" s="68"/>
    </row>
    <row r="64" spans="1:21" s="24" customFormat="1" ht="27.75" customHeight="1" x14ac:dyDescent="0.35">
      <c r="A64" s="108" t="s">
        <v>10</v>
      </c>
      <c r="B64" s="92" t="s">
        <v>16</v>
      </c>
      <c r="C64" s="93" t="s">
        <v>61</v>
      </c>
      <c r="D64" s="92" t="s">
        <v>155</v>
      </c>
      <c r="E64" s="94">
        <v>0</v>
      </c>
      <c r="F64" s="94" t="s">
        <v>156</v>
      </c>
      <c r="G64" s="95" t="s">
        <v>157</v>
      </c>
      <c r="H64" s="109"/>
      <c r="I64" s="109"/>
      <c r="J64" s="96"/>
      <c r="K64" s="97"/>
      <c r="L64" s="97"/>
      <c r="M64" s="96"/>
      <c r="N64" s="96"/>
      <c r="O64" s="109"/>
      <c r="P64" s="98"/>
      <c r="Q64" s="110"/>
      <c r="R64" s="110"/>
      <c r="S64" s="110"/>
      <c r="T64" s="67"/>
      <c r="U64" s="68"/>
    </row>
    <row r="65" spans="1:21" s="24" customFormat="1" ht="27.75" customHeight="1" x14ac:dyDescent="0.35">
      <c r="A65" s="108" t="s">
        <v>10</v>
      </c>
      <c r="B65" s="92" t="s">
        <v>17</v>
      </c>
      <c r="C65" s="93" t="s">
        <v>92</v>
      </c>
      <c r="D65" s="92" t="s">
        <v>2598</v>
      </c>
      <c r="E65" s="94" t="s">
        <v>158</v>
      </c>
      <c r="F65" s="94" t="s">
        <v>159</v>
      </c>
      <c r="G65" s="95" t="s">
        <v>160</v>
      </c>
      <c r="H65" s="109"/>
      <c r="I65" s="109"/>
      <c r="J65" s="96"/>
      <c r="K65" s="97"/>
      <c r="L65" s="97"/>
      <c r="M65" s="96"/>
      <c r="N65" s="96"/>
      <c r="O65" s="109"/>
      <c r="P65" s="98"/>
      <c r="Q65" s="110"/>
      <c r="R65" s="110"/>
      <c r="S65" s="110"/>
      <c r="T65" s="67"/>
      <c r="U65" s="68"/>
    </row>
    <row r="66" spans="1:21" s="24" customFormat="1" ht="27.75" customHeight="1" x14ac:dyDescent="0.35">
      <c r="A66" s="108" t="s">
        <v>10</v>
      </c>
      <c r="B66" s="92" t="s">
        <v>17</v>
      </c>
      <c r="C66" s="93" t="s">
        <v>61</v>
      </c>
      <c r="D66" s="92" t="s">
        <v>161</v>
      </c>
      <c r="E66" s="94" t="s">
        <v>162</v>
      </c>
      <c r="F66" s="94" t="s">
        <v>163</v>
      </c>
      <c r="G66" s="95" t="s">
        <v>164</v>
      </c>
      <c r="H66" s="109"/>
      <c r="I66" s="109"/>
      <c r="J66" s="96"/>
      <c r="K66" s="97"/>
      <c r="L66" s="97"/>
      <c r="M66" s="96"/>
      <c r="N66" s="96"/>
      <c r="O66" s="109"/>
      <c r="P66" s="98"/>
      <c r="Q66" s="110"/>
      <c r="R66" s="110"/>
      <c r="S66" s="110"/>
      <c r="T66" s="67"/>
      <c r="U66" s="68"/>
    </row>
    <row r="67" spans="1:21" s="24" customFormat="1" ht="27.75" customHeight="1" x14ac:dyDescent="0.35">
      <c r="A67" s="108" t="s">
        <v>10</v>
      </c>
      <c r="B67" s="92" t="s">
        <v>17</v>
      </c>
      <c r="C67" s="93" t="s">
        <v>61</v>
      </c>
      <c r="D67" s="92" t="s">
        <v>165</v>
      </c>
      <c r="E67" s="94" t="s">
        <v>166</v>
      </c>
      <c r="F67" s="94" t="s">
        <v>167</v>
      </c>
      <c r="G67" s="95" t="s">
        <v>168</v>
      </c>
      <c r="H67" s="109"/>
      <c r="I67" s="109"/>
      <c r="J67" s="96"/>
      <c r="K67" s="97"/>
      <c r="L67" s="97"/>
      <c r="M67" s="96"/>
      <c r="N67" s="96"/>
      <c r="O67" s="109"/>
      <c r="P67" s="98"/>
      <c r="Q67" s="110"/>
      <c r="R67" s="110"/>
      <c r="S67" s="110"/>
      <c r="T67" s="67"/>
      <c r="U67" s="68"/>
    </row>
    <row r="68" spans="1:21" s="24" customFormat="1" ht="27.75" customHeight="1" x14ac:dyDescent="0.35">
      <c r="A68" s="108" t="s">
        <v>10</v>
      </c>
      <c r="B68" s="92" t="s">
        <v>17</v>
      </c>
      <c r="C68" s="93" t="s">
        <v>92</v>
      </c>
      <c r="D68" s="92" t="s">
        <v>169</v>
      </c>
      <c r="E68" s="94" t="s">
        <v>170</v>
      </c>
      <c r="F68" s="94" t="s">
        <v>171</v>
      </c>
      <c r="G68" s="95" t="s">
        <v>172</v>
      </c>
      <c r="H68" s="109"/>
      <c r="I68" s="109"/>
      <c r="J68" s="96"/>
      <c r="K68" s="97"/>
      <c r="L68" s="97"/>
      <c r="M68" s="96"/>
      <c r="N68" s="96"/>
      <c r="O68" s="109"/>
      <c r="P68" s="98"/>
      <c r="Q68" s="110"/>
      <c r="R68" s="110"/>
      <c r="S68" s="110"/>
      <c r="T68" s="67"/>
      <c r="U68" s="68"/>
    </row>
    <row r="69" spans="1:21" s="24" customFormat="1" ht="27.75" customHeight="1" x14ac:dyDescent="0.35">
      <c r="A69" s="108" t="s">
        <v>10</v>
      </c>
      <c r="B69" s="92" t="s">
        <v>17</v>
      </c>
      <c r="C69" s="93" t="s">
        <v>92</v>
      </c>
      <c r="D69" s="92" t="s">
        <v>173</v>
      </c>
      <c r="E69" s="94" t="s">
        <v>174</v>
      </c>
      <c r="F69" s="94" t="s">
        <v>175</v>
      </c>
      <c r="G69" s="95" t="s">
        <v>176</v>
      </c>
      <c r="H69" s="109"/>
      <c r="I69" s="109"/>
      <c r="J69" s="96"/>
      <c r="K69" s="97"/>
      <c r="L69" s="97"/>
      <c r="M69" s="96"/>
      <c r="N69" s="96"/>
      <c r="O69" s="109"/>
      <c r="P69" s="98"/>
      <c r="Q69" s="110"/>
      <c r="R69" s="110"/>
      <c r="S69" s="110"/>
      <c r="T69" s="67"/>
      <c r="U69" s="68"/>
    </row>
    <row r="70" spans="1:21" s="24" customFormat="1" ht="27.75" customHeight="1" x14ac:dyDescent="0.35">
      <c r="A70" s="108" t="s">
        <v>10</v>
      </c>
      <c r="B70" s="92" t="s">
        <v>17</v>
      </c>
      <c r="C70" s="93" t="s">
        <v>61</v>
      </c>
      <c r="D70" s="92" t="s">
        <v>1906</v>
      </c>
      <c r="E70" s="94" t="s">
        <v>1907</v>
      </c>
      <c r="F70" s="94" t="s">
        <v>1908</v>
      </c>
      <c r="G70" s="95" t="s">
        <v>1909</v>
      </c>
      <c r="H70" s="109"/>
      <c r="I70" s="109"/>
      <c r="J70" s="96"/>
      <c r="K70" s="97"/>
      <c r="L70" s="97"/>
      <c r="M70" s="96"/>
      <c r="N70" s="96"/>
      <c r="O70" s="109"/>
      <c r="P70" s="98"/>
      <c r="Q70" s="110"/>
      <c r="R70" s="110"/>
      <c r="S70" s="110"/>
      <c r="T70" s="67"/>
      <c r="U70" s="68"/>
    </row>
    <row r="71" spans="1:21" s="24" customFormat="1" ht="27.75" customHeight="1" x14ac:dyDescent="0.35">
      <c r="A71" s="108" t="s">
        <v>10</v>
      </c>
      <c r="B71" s="92" t="s">
        <v>16</v>
      </c>
      <c r="C71" s="93" t="s">
        <v>61</v>
      </c>
      <c r="D71" s="92" t="s">
        <v>177</v>
      </c>
      <c r="E71" s="94" t="s">
        <v>178</v>
      </c>
      <c r="F71" s="94" t="s">
        <v>179</v>
      </c>
      <c r="G71" s="95" t="s">
        <v>180</v>
      </c>
      <c r="H71" s="109"/>
      <c r="I71" s="109"/>
      <c r="J71" s="96"/>
      <c r="K71" s="97"/>
      <c r="L71" s="97"/>
      <c r="M71" s="96"/>
      <c r="N71" s="96"/>
      <c r="O71" s="109"/>
      <c r="P71" s="98"/>
      <c r="Q71" s="110"/>
      <c r="R71" s="110"/>
      <c r="S71" s="110"/>
      <c r="T71" s="67"/>
      <c r="U71" s="68"/>
    </row>
    <row r="72" spans="1:21" s="24" customFormat="1" ht="27.75" customHeight="1" x14ac:dyDescent="0.35">
      <c r="A72" s="108" t="s">
        <v>10</v>
      </c>
      <c r="B72" s="92" t="s">
        <v>16</v>
      </c>
      <c r="C72" s="93" t="s">
        <v>61</v>
      </c>
      <c r="D72" s="92" t="s">
        <v>181</v>
      </c>
      <c r="E72" s="94" t="s">
        <v>182</v>
      </c>
      <c r="F72" s="94" t="s">
        <v>183</v>
      </c>
      <c r="G72" s="95" t="s">
        <v>184</v>
      </c>
      <c r="H72" s="109"/>
      <c r="I72" s="109"/>
      <c r="J72" s="96"/>
      <c r="K72" s="97"/>
      <c r="L72" s="97"/>
      <c r="M72" s="96"/>
      <c r="N72" s="96"/>
      <c r="O72" s="109"/>
      <c r="P72" s="98"/>
      <c r="Q72" s="110"/>
      <c r="R72" s="110"/>
      <c r="S72" s="110"/>
      <c r="T72" s="67"/>
      <c r="U72" s="68"/>
    </row>
    <row r="73" spans="1:21" s="24" customFormat="1" ht="27.75" customHeight="1" x14ac:dyDescent="0.35">
      <c r="A73" s="108" t="s">
        <v>10</v>
      </c>
      <c r="B73" s="92" t="s">
        <v>16</v>
      </c>
      <c r="C73" s="93" t="s">
        <v>61</v>
      </c>
      <c r="D73" s="92" t="s">
        <v>185</v>
      </c>
      <c r="E73" s="94" t="s">
        <v>186</v>
      </c>
      <c r="F73" s="94" t="s">
        <v>187</v>
      </c>
      <c r="G73" s="95" t="s">
        <v>188</v>
      </c>
      <c r="H73" s="109"/>
      <c r="I73" s="109"/>
      <c r="J73" s="96"/>
      <c r="K73" s="97"/>
      <c r="L73" s="97"/>
      <c r="M73" s="96"/>
      <c r="N73" s="96"/>
      <c r="O73" s="109"/>
      <c r="P73" s="98"/>
      <c r="Q73" s="110"/>
      <c r="R73" s="110"/>
      <c r="S73" s="110"/>
      <c r="T73" s="67"/>
      <c r="U73" s="68"/>
    </row>
    <row r="74" spans="1:21" s="24" customFormat="1" ht="27.75" customHeight="1" x14ac:dyDescent="0.35">
      <c r="A74" s="108" t="s">
        <v>10</v>
      </c>
      <c r="B74" s="92" t="s">
        <v>46</v>
      </c>
      <c r="C74" s="93" t="s">
        <v>12</v>
      </c>
      <c r="D74" s="92" t="s">
        <v>1910</v>
      </c>
      <c r="E74" s="94" t="s">
        <v>1911</v>
      </c>
      <c r="F74" s="94" t="s">
        <v>1912</v>
      </c>
      <c r="G74" s="95" t="s">
        <v>1913</v>
      </c>
      <c r="H74" s="109"/>
      <c r="I74" s="109"/>
      <c r="J74" s="96"/>
      <c r="K74" s="97"/>
      <c r="L74" s="97"/>
      <c r="M74" s="96"/>
      <c r="N74" s="96"/>
      <c r="O74" s="109"/>
      <c r="P74" s="98"/>
      <c r="Q74" s="110"/>
      <c r="R74" s="110"/>
      <c r="S74" s="110"/>
      <c r="T74" s="67"/>
      <c r="U74" s="68"/>
    </row>
    <row r="75" spans="1:21" s="24" customFormat="1" ht="27.75" customHeight="1" x14ac:dyDescent="0.35">
      <c r="A75" s="108" t="s">
        <v>10</v>
      </c>
      <c r="B75" s="92" t="s">
        <v>11</v>
      </c>
      <c r="C75" s="93" t="s">
        <v>61</v>
      </c>
      <c r="D75" s="92" t="s">
        <v>2648</v>
      </c>
      <c r="E75" s="94" t="s">
        <v>189</v>
      </c>
      <c r="F75" s="94" t="s">
        <v>190</v>
      </c>
      <c r="G75" s="95" t="s">
        <v>191</v>
      </c>
      <c r="H75" s="109"/>
      <c r="I75" s="109"/>
      <c r="J75" s="96"/>
      <c r="K75" s="97"/>
      <c r="L75" s="97"/>
      <c r="M75" s="96"/>
      <c r="N75" s="96"/>
      <c r="O75" s="109"/>
      <c r="P75" s="98"/>
      <c r="Q75" s="110"/>
      <c r="R75" s="110"/>
      <c r="S75" s="110"/>
      <c r="T75" s="67"/>
      <c r="U75" s="68"/>
    </row>
    <row r="76" spans="1:21" s="24" customFormat="1" ht="27.75" customHeight="1" x14ac:dyDescent="0.35">
      <c r="A76" s="108" t="s">
        <v>10</v>
      </c>
      <c r="B76" s="92" t="s">
        <v>11</v>
      </c>
      <c r="C76" s="93" t="s">
        <v>61</v>
      </c>
      <c r="D76" s="92" t="s">
        <v>2649</v>
      </c>
      <c r="E76" s="94" t="s">
        <v>192</v>
      </c>
      <c r="F76" s="94" t="s">
        <v>193</v>
      </c>
      <c r="G76" s="95" t="s">
        <v>194</v>
      </c>
      <c r="H76" s="109"/>
      <c r="I76" s="109"/>
      <c r="J76" s="96"/>
      <c r="K76" s="97"/>
      <c r="L76" s="97"/>
      <c r="M76" s="96"/>
      <c r="N76" s="96"/>
      <c r="O76" s="109"/>
      <c r="P76" s="98"/>
      <c r="Q76" s="110"/>
      <c r="R76" s="110"/>
      <c r="S76" s="110"/>
      <c r="T76" s="67"/>
      <c r="U76" s="68"/>
    </row>
    <row r="77" spans="1:21" s="24" customFormat="1" ht="27.75" customHeight="1" x14ac:dyDescent="0.35">
      <c r="A77" s="108" t="s">
        <v>10</v>
      </c>
      <c r="B77" s="92" t="s">
        <v>11</v>
      </c>
      <c r="C77" s="93" t="s">
        <v>12</v>
      </c>
      <c r="D77" s="92" t="s">
        <v>195</v>
      </c>
      <c r="E77" s="94" t="s">
        <v>196</v>
      </c>
      <c r="F77" s="94" t="s">
        <v>197</v>
      </c>
      <c r="G77" s="95" t="s">
        <v>198</v>
      </c>
      <c r="H77" s="109"/>
      <c r="I77" s="109"/>
      <c r="J77" s="96"/>
      <c r="K77" s="97"/>
      <c r="L77" s="97"/>
      <c r="M77" s="96"/>
      <c r="N77" s="96"/>
      <c r="O77" s="109"/>
      <c r="P77" s="98"/>
      <c r="Q77" s="110"/>
      <c r="R77" s="110"/>
      <c r="S77" s="110"/>
      <c r="T77" s="67"/>
      <c r="U77" s="68"/>
    </row>
    <row r="78" spans="1:21" s="24" customFormat="1" ht="27.75" customHeight="1" x14ac:dyDescent="0.35">
      <c r="A78" s="108" t="s">
        <v>10</v>
      </c>
      <c r="B78" s="92" t="s">
        <v>11</v>
      </c>
      <c r="C78" s="93" t="s">
        <v>92</v>
      </c>
      <c r="D78" s="92" t="s">
        <v>2599</v>
      </c>
      <c r="E78" s="94" t="s">
        <v>199</v>
      </c>
      <c r="F78" s="94" t="s">
        <v>200</v>
      </c>
      <c r="G78" s="95" t="s">
        <v>201</v>
      </c>
      <c r="H78" s="109"/>
      <c r="I78" s="109"/>
      <c r="J78" s="96"/>
      <c r="K78" s="97"/>
      <c r="L78" s="97"/>
      <c r="M78" s="96"/>
      <c r="N78" s="96"/>
      <c r="O78" s="109"/>
      <c r="P78" s="98"/>
      <c r="Q78" s="110"/>
      <c r="R78" s="110"/>
      <c r="S78" s="110"/>
      <c r="T78" s="67"/>
      <c r="U78" s="68"/>
    </row>
    <row r="79" spans="1:21" s="24" customFormat="1" ht="27.75" customHeight="1" x14ac:dyDescent="0.35">
      <c r="A79" s="108" t="s">
        <v>10</v>
      </c>
      <c r="B79" s="92" t="s">
        <v>11</v>
      </c>
      <c r="C79" s="93" t="s">
        <v>92</v>
      </c>
      <c r="D79" s="92" t="s">
        <v>2600</v>
      </c>
      <c r="E79" s="94" t="s">
        <v>202</v>
      </c>
      <c r="F79" s="94" t="s">
        <v>203</v>
      </c>
      <c r="G79" s="95" t="s">
        <v>204</v>
      </c>
      <c r="H79" s="109"/>
      <c r="I79" s="109"/>
      <c r="J79" s="96"/>
      <c r="K79" s="97"/>
      <c r="L79" s="97"/>
      <c r="M79" s="96"/>
      <c r="N79" s="96"/>
      <c r="O79" s="109"/>
      <c r="P79" s="98"/>
      <c r="Q79" s="110"/>
      <c r="R79" s="110"/>
      <c r="S79" s="110"/>
      <c r="T79" s="67"/>
      <c r="U79" s="68"/>
    </row>
    <row r="80" spans="1:21" s="24" customFormat="1" ht="27.75" customHeight="1" x14ac:dyDescent="0.35">
      <c r="A80" s="108" t="s">
        <v>10</v>
      </c>
      <c r="B80" s="92" t="s">
        <v>17</v>
      </c>
      <c r="C80" s="93" t="s">
        <v>31</v>
      </c>
      <c r="D80" s="92" t="s">
        <v>2623</v>
      </c>
      <c r="E80" s="94" t="s">
        <v>1914</v>
      </c>
      <c r="F80" s="94" t="s">
        <v>1915</v>
      </c>
      <c r="G80" s="95" t="s">
        <v>1916</v>
      </c>
      <c r="H80" s="109"/>
      <c r="I80" s="109"/>
      <c r="J80" s="96"/>
      <c r="K80" s="97"/>
      <c r="L80" s="97"/>
      <c r="M80" s="96"/>
      <c r="N80" s="96"/>
      <c r="O80" s="109"/>
      <c r="P80" s="98"/>
      <c r="Q80" s="110"/>
      <c r="R80" s="110"/>
      <c r="S80" s="110"/>
      <c r="T80" s="67"/>
      <c r="U80" s="68"/>
    </row>
    <row r="81" spans="1:21" s="24" customFormat="1" ht="27.75" customHeight="1" x14ac:dyDescent="0.35">
      <c r="A81" s="108" t="s">
        <v>10</v>
      </c>
      <c r="B81" s="92" t="s">
        <v>11</v>
      </c>
      <c r="C81" s="93" t="s">
        <v>31</v>
      </c>
      <c r="D81" s="92" t="s">
        <v>2624</v>
      </c>
      <c r="E81" s="94" t="s">
        <v>205</v>
      </c>
      <c r="F81" s="94" t="s">
        <v>206</v>
      </c>
      <c r="G81" s="95" t="s">
        <v>207</v>
      </c>
      <c r="H81" s="109"/>
      <c r="I81" s="109"/>
      <c r="J81" s="96"/>
      <c r="K81" s="97"/>
      <c r="L81" s="97"/>
      <c r="M81" s="96"/>
      <c r="N81" s="96"/>
      <c r="O81" s="109"/>
      <c r="P81" s="98"/>
      <c r="Q81" s="110"/>
      <c r="R81" s="110"/>
      <c r="S81" s="110"/>
      <c r="T81" s="67"/>
      <c r="U81" s="68"/>
    </row>
    <row r="82" spans="1:21" s="24" customFormat="1" ht="27.75" customHeight="1" x14ac:dyDescent="0.35">
      <c r="A82" s="108" t="s">
        <v>10</v>
      </c>
      <c r="B82" s="92" t="s">
        <v>17</v>
      </c>
      <c r="C82" s="93" t="s">
        <v>92</v>
      </c>
      <c r="D82" s="92" t="s">
        <v>2601</v>
      </c>
      <c r="E82" s="94" t="s">
        <v>208</v>
      </c>
      <c r="F82" s="94" t="s">
        <v>209</v>
      </c>
      <c r="G82" s="95" t="s">
        <v>210</v>
      </c>
      <c r="H82" s="109"/>
      <c r="I82" s="109"/>
      <c r="J82" s="96"/>
      <c r="K82" s="97"/>
      <c r="L82" s="97"/>
      <c r="M82" s="96"/>
      <c r="N82" s="96"/>
      <c r="O82" s="109"/>
      <c r="P82" s="98"/>
      <c r="Q82" s="110"/>
      <c r="R82" s="110"/>
      <c r="S82" s="110"/>
      <c r="T82" s="67"/>
      <c r="U82" s="68"/>
    </row>
    <row r="83" spans="1:21" s="24" customFormat="1" ht="27.75" customHeight="1" x14ac:dyDescent="0.35">
      <c r="A83" s="108" t="s">
        <v>10</v>
      </c>
      <c r="B83" s="92" t="s">
        <v>16</v>
      </c>
      <c r="C83" s="93" t="s">
        <v>31</v>
      </c>
      <c r="D83" s="92" t="s">
        <v>211</v>
      </c>
      <c r="E83" s="94" t="s">
        <v>212</v>
      </c>
      <c r="F83" s="94" t="s">
        <v>213</v>
      </c>
      <c r="G83" s="95" t="s">
        <v>214</v>
      </c>
      <c r="H83" s="109"/>
      <c r="I83" s="109"/>
      <c r="J83" s="96"/>
      <c r="K83" s="97"/>
      <c r="L83" s="97"/>
      <c r="M83" s="96"/>
      <c r="N83" s="96"/>
      <c r="O83" s="109"/>
      <c r="P83" s="98"/>
      <c r="Q83" s="110"/>
      <c r="R83" s="110"/>
      <c r="S83" s="110"/>
      <c r="T83" s="67"/>
      <c r="U83" s="68"/>
    </row>
    <row r="84" spans="1:21" s="24" customFormat="1" ht="27.75" customHeight="1" x14ac:dyDescent="0.35">
      <c r="A84" s="108" t="s">
        <v>10</v>
      </c>
      <c r="B84" s="92" t="s">
        <v>17</v>
      </c>
      <c r="C84" s="93" t="s">
        <v>31</v>
      </c>
      <c r="D84" s="92" t="s">
        <v>2625</v>
      </c>
      <c r="E84" s="94" t="s">
        <v>1917</v>
      </c>
      <c r="F84" s="94" t="s">
        <v>1918</v>
      </c>
      <c r="G84" s="95" t="s">
        <v>1919</v>
      </c>
      <c r="H84" s="109"/>
      <c r="I84" s="109"/>
      <c r="J84" s="96"/>
      <c r="K84" s="97"/>
      <c r="L84" s="97"/>
      <c r="M84" s="96"/>
      <c r="N84" s="96"/>
      <c r="O84" s="109"/>
      <c r="P84" s="98"/>
      <c r="Q84" s="110"/>
      <c r="R84" s="110"/>
      <c r="S84" s="110"/>
      <c r="T84" s="67"/>
      <c r="U84" s="68"/>
    </row>
    <row r="85" spans="1:21" s="24" customFormat="1" ht="27.75" customHeight="1" x14ac:dyDescent="0.35">
      <c r="A85" s="108" t="s">
        <v>10</v>
      </c>
      <c r="B85" s="92" t="s">
        <v>17</v>
      </c>
      <c r="C85" s="93" t="s">
        <v>22</v>
      </c>
      <c r="D85" s="92" t="s">
        <v>1920</v>
      </c>
      <c r="E85" s="94">
        <v>0</v>
      </c>
      <c r="F85" s="94" t="s">
        <v>1921</v>
      </c>
      <c r="G85" s="95" t="s">
        <v>1922</v>
      </c>
      <c r="H85" s="109"/>
      <c r="I85" s="109"/>
      <c r="J85" s="96"/>
      <c r="K85" s="97"/>
      <c r="L85" s="97"/>
      <c r="M85" s="96"/>
      <c r="N85" s="96"/>
      <c r="O85" s="109"/>
      <c r="P85" s="98"/>
      <c r="Q85" s="110"/>
      <c r="R85" s="110"/>
      <c r="S85" s="110"/>
      <c r="T85" s="67"/>
      <c r="U85" s="68"/>
    </row>
    <row r="86" spans="1:21" s="24" customFormat="1" ht="27.75" customHeight="1" x14ac:dyDescent="0.35">
      <c r="A86" s="108" t="s">
        <v>10</v>
      </c>
      <c r="B86" s="92" t="s">
        <v>17</v>
      </c>
      <c r="C86" s="93" t="s">
        <v>22</v>
      </c>
      <c r="D86" s="92" t="s">
        <v>1923</v>
      </c>
      <c r="E86" s="94">
        <v>0</v>
      </c>
      <c r="F86" s="94" t="s">
        <v>1924</v>
      </c>
      <c r="G86" s="95" t="s">
        <v>1925</v>
      </c>
      <c r="H86" s="109"/>
      <c r="I86" s="109"/>
      <c r="J86" s="96"/>
      <c r="K86" s="97"/>
      <c r="L86" s="97"/>
      <c r="M86" s="96"/>
      <c r="N86" s="96"/>
      <c r="O86" s="109"/>
      <c r="P86" s="98"/>
      <c r="Q86" s="110"/>
      <c r="R86" s="110"/>
      <c r="S86" s="110"/>
      <c r="T86" s="67"/>
      <c r="U86" s="68"/>
    </row>
    <row r="87" spans="1:21" s="24" customFormat="1" ht="27.75" customHeight="1" x14ac:dyDescent="0.35">
      <c r="A87" s="108" t="s">
        <v>10</v>
      </c>
      <c r="B87" s="92" t="s">
        <v>16</v>
      </c>
      <c r="C87" s="93" t="s">
        <v>61</v>
      </c>
      <c r="D87" s="92" t="s">
        <v>215</v>
      </c>
      <c r="E87" s="94" t="s">
        <v>216</v>
      </c>
      <c r="F87" s="94" t="s">
        <v>217</v>
      </c>
      <c r="G87" s="95" t="s">
        <v>218</v>
      </c>
      <c r="H87" s="109"/>
      <c r="I87" s="109"/>
      <c r="J87" s="96"/>
      <c r="K87" s="97"/>
      <c r="L87" s="97"/>
      <c r="M87" s="96"/>
      <c r="N87" s="96"/>
      <c r="O87" s="109"/>
      <c r="P87" s="98"/>
      <c r="Q87" s="110"/>
      <c r="R87" s="110"/>
      <c r="S87" s="110"/>
      <c r="T87" s="67"/>
      <c r="U87" s="68"/>
    </row>
    <row r="88" spans="1:21" s="24" customFormat="1" ht="27.75" customHeight="1" x14ac:dyDescent="0.35">
      <c r="A88" s="108" t="s">
        <v>10</v>
      </c>
      <c r="B88" s="92" t="s">
        <v>16</v>
      </c>
      <c r="C88" s="93" t="s">
        <v>61</v>
      </c>
      <c r="D88" s="92" t="s">
        <v>219</v>
      </c>
      <c r="E88" s="94" t="s">
        <v>220</v>
      </c>
      <c r="F88" s="94" t="s">
        <v>221</v>
      </c>
      <c r="G88" s="95" t="s">
        <v>222</v>
      </c>
      <c r="H88" s="109"/>
      <c r="I88" s="109"/>
      <c r="J88" s="96"/>
      <c r="K88" s="97"/>
      <c r="L88" s="97"/>
      <c r="M88" s="96"/>
      <c r="N88" s="96"/>
      <c r="O88" s="109"/>
      <c r="P88" s="98"/>
      <c r="Q88" s="110"/>
      <c r="R88" s="110"/>
      <c r="S88" s="110"/>
      <c r="T88" s="67"/>
      <c r="U88" s="68"/>
    </row>
    <row r="89" spans="1:21" s="24" customFormat="1" ht="27.75" customHeight="1" x14ac:dyDescent="0.35">
      <c r="A89" s="108" t="s">
        <v>10</v>
      </c>
      <c r="B89" s="92" t="s">
        <v>16</v>
      </c>
      <c r="C89" s="93" t="s">
        <v>61</v>
      </c>
      <c r="D89" s="92" t="s">
        <v>570</v>
      </c>
      <c r="E89" s="94" t="s">
        <v>224</v>
      </c>
      <c r="F89" s="94" t="s">
        <v>225</v>
      </c>
      <c r="G89" s="95" t="s">
        <v>226</v>
      </c>
      <c r="H89" s="109"/>
      <c r="I89" s="109"/>
      <c r="J89" s="96"/>
      <c r="K89" s="97"/>
      <c r="L89" s="97"/>
      <c r="M89" s="96"/>
      <c r="N89" s="96"/>
      <c r="O89" s="109"/>
      <c r="P89" s="98"/>
      <c r="Q89" s="110"/>
      <c r="R89" s="110"/>
      <c r="S89" s="110"/>
      <c r="T89" s="67"/>
      <c r="U89" s="68"/>
    </row>
    <row r="90" spans="1:21" s="24" customFormat="1" ht="27.75" customHeight="1" x14ac:dyDescent="0.35">
      <c r="A90" s="108" t="s">
        <v>10</v>
      </c>
      <c r="B90" s="92" t="s">
        <v>17</v>
      </c>
      <c r="C90" s="93" t="s">
        <v>61</v>
      </c>
      <c r="D90" s="92" t="s">
        <v>1926</v>
      </c>
      <c r="E90" s="94" t="s">
        <v>1927</v>
      </c>
      <c r="F90" s="94" t="s">
        <v>1928</v>
      </c>
      <c r="G90" s="95" t="s">
        <v>1929</v>
      </c>
      <c r="H90" s="109"/>
      <c r="I90" s="109"/>
      <c r="J90" s="96"/>
      <c r="K90" s="97"/>
      <c r="L90" s="97"/>
      <c r="M90" s="96"/>
      <c r="N90" s="96"/>
      <c r="O90" s="109"/>
      <c r="P90" s="98"/>
      <c r="Q90" s="110"/>
      <c r="R90" s="110"/>
      <c r="S90" s="110"/>
      <c r="T90" s="67"/>
      <c r="U90" s="68"/>
    </row>
    <row r="91" spans="1:21" s="24" customFormat="1" ht="27.75" customHeight="1" x14ac:dyDescent="0.35">
      <c r="A91" s="108" t="s">
        <v>10</v>
      </c>
      <c r="B91" s="92" t="s">
        <v>11</v>
      </c>
      <c r="C91" s="93" t="s">
        <v>12</v>
      </c>
      <c r="D91" s="92" t="s">
        <v>227</v>
      </c>
      <c r="E91" s="94" t="s">
        <v>228</v>
      </c>
      <c r="F91" s="94" t="s">
        <v>229</v>
      </c>
      <c r="G91" s="95" t="s">
        <v>230</v>
      </c>
      <c r="H91" s="109"/>
      <c r="I91" s="109"/>
      <c r="J91" s="96"/>
      <c r="K91" s="97"/>
      <c r="L91" s="97"/>
      <c r="M91" s="96"/>
      <c r="N91" s="96"/>
      <c r="O91" s="109"/>
      <c r="P91" s="98"/>
      <c r="Q91" s="110"/>
      <c r="R91" s="110"/>
      <c r="S91" s="110"/>
      <c r="T91" s="67"/>
      <c r="U91" s="68"/>
    </row>
    <row r="92" spans="1:21" s="24" customFormat="1" ht="27.75" customHeight="1" x14ac:dyDescent="0.35">
      <c r="A92" s="108" t="s">
        <v>10</v>
      </c>
      <c r="B92" s="92" t="s">
        <v>11</v>
      </c>
      <c r="C92" s="93" t="s">
        <v>12</v>
      </c>
      <c r="D92" s="92" t="s">
        <v>231</v>
      </c>
      <c r="E92" s="94" t="s">
        <v>232</v>
      </c>
      <c r="F92" s="94" t="s">
        <v>233</v>
      </c>
      <c r="G92" s="95" t="s">
        <v>234</v>
      </c>
      <c r="H92" s="109"/>
      <c r="I92" s="109"/>
      <c r="J92" s="96"/>
      <c r="K92" s="97"/>
      <c r="L92" s="97"/>
      <c r="M92" s="96"/>
      <c r="N92" s="96"/>
      <c r="O92" s="109"/>
      <c r="P92" s="98"/>
      <c r="Q92" s="110"/>
      <c r="R92" s="110"/>
      <c r="S92" s="110"/>
      <c r="T92" s="67"/>
      <c r="U92" s="68"/>
    </row>
    <row r="93" spans="1:21" s="24" customFormat="1" ht="27.75" customHeight="1" x14ac:dyDescent="0.35">
      <c r="A93" s="108" t="s">
        <v>10</v>
      </c>
      <c r="B93" s="92" t="s">
        <v>11</v>
      </c>
      <c r="C93" s="93" t="s">
        <v>12</v>
      </c>
      <c r="D93" s="92" t="s">
        <v>235</v>
      </c>
      <c r="E93" s="94" t="s">
        <v>236</v>
      </c>
      <c r="F93" s="94" t="s">
        <v>237</v>
      </c>
      <c r="G93" s="95" t="s">
        <v>238</v>
      </c>
      <c r="H93" s="109"/>
      <c r="I93" s="109"/>
      <c r="J93" s="96"/>
      <c r="K93" s="97"/>
      <c r="L93" s="97"/>
      <c r="M93" s="96"/>
      <c r="N93" s="96"/>
      <c r="O93" s="109"/>
      <c r="P93" s="98"/>
      <c r="Q93" s="110"/>
      <c r="R93" s="110"/>
      <c r="S93" s="110"/>
      <c r="T93" s="67"/>
      <c r="U93" s="68"/>
    </row>
    <row r="94" spans="1:21" s="24" customFormat="1" ht="27.75" customHeight="1" x14ac:dyDescent="0.35">
      <c r="A94" s="108" t="s">
        <v>10</v>
      </c>
      <c r="B94" s="92" t="s">
        <v>17</v>
      </c>
      <c r="C94" s="93" t="s">
        <v>61</v>
      </c>
      <c r="D94" s="92" t="s">
        <v>1930</v>
      </c>
      <c r="E94" s="94" t="s">
        <v>1931</v>
      </c>
      <c r="F94" s="94" t="s">
        <v>1932</v>
      </c>
      <c r="G94" s="95" t="s">
        <v>1933</v>
      </c>
      <c r="H94" s="109"/>
      <c r="I94" s="109"/>
      <c r="J94" s="96"/>
      <c r="K94" s="97"/>
      <c r="L94" s="97"/>
      <c r="M94" s="96"/>
      <c r="N94" s="96"/>
      <c r="O94" s="109"/>
      <c r="P94" s="98"/>
      <c r="Q94" s="110"/>
      <c r="R94" s="110"/>
      <c r="S94" s="110"/>
      <c r="T94" s="67"/>
      <c r="U94" s="68"/>
    </row>
    <row r="95" spans="1:21" s="24" customFormat="1" ht="27.75" customHeight="1" x14ac:dyDescent="0.35">
      <c r="A95" s="108" t="s">
        <v>10</v>
      </c>
      <c r="B95" s="92" t="s">
        <v>17</v>
      </c>
      <c r="C95" s="93" t="s">
        <v>61</v>
      </c>
      <c r="D95" s="92" t="s">
        <v>1934</v>
      </c>
      <c r="E95" s="94" t="s">
        <v>1935</v>
      </c>
      <c r="F95" s="94" t="s">
        <v>1936</v>
      </c>
      <c r="G95" s="95" t="s">
        <v>1937</v>
      </c>
      <c r="H95" s="109"/>
      <c r="I95" s="109"/>
      <c r="J95" s="96"/>
      <c r="K95" s="97"/>
      <c r="L95" s="97"/>
      <c r="M95" s="96"/>
      <c r="N95" s="96"/>
      <c r="O95" s="109"/>
      <c r="P95" s="98"/>
      <c r="Q95" s="110"/>
      <c r="R95" s="110"/>
      <c r="S95" s="110"/>
      <c r="T95" s="67"/>
      <c r="U95" s="68"/>
    </row>
    <row r="96" spans="1:21" s="24" customFormat="1" ht="27.75" customHeight="1" x14ac:dyDescent="0.35">
      <c r="A96" s="108" t="s">
        <v>10</v>
      </c>
      <c r="B96" s="92" t="s">
        <v>16</v>
      </c>
      <c r="C96" s="93" t="s">
        <v>31</v>
      </c>
      <c r="D96" s="92" t="s">
        <v>2626</v>
      </c>
      <c r="E96" s="94" t="s">
        <v>239</v>
      </c>
      <c r="F96" s="94" t="s">
        <v>240</v>
      </c>
      <c r="G96" s="95" t="s">
        <v>241</v>
      </c>
      <c r="H96" s="109"/>
      <c r="I96" s="109"/>
      <c r="J96" s="96"/>
      <c r="K96" s="97"/>
      <c r="L96" s="97"/>
      <c r="M96" s="96"/>
      <c r="N96" s="96"/>
      <c r="O96" s="109"/>
      <c r="P96" s="98"/>
      <c r="Q96" s="110"/>
      <c r="R96" s="110"/>
      <c r="S96" s="110"/>
      <c r="T96" s="67"/>
      <c r="U96" s="68"/>
    </row>
    <row r="97" spans="1:21" s="24" customFormat="1" ht="27.75" customHeight="1" x14ac:dyDescent="0.35">
      <c r="A97" s="108" t="s">
        <v>10</v>
      </c>
      <c r="B97" s="92" t="s">
        <v>17</v>
      </c>
      <c r="C97" s="93" t="s">
        <v>92</v>
      </c>
      <c r="D97" s="92" t="s">
        <v>2602</v>
      </c>
      <c r="E97" s="94" t="s">
        <v>242</v>
      </c>
      <c r="F97" s="94" t="s">
        <v>243</v>
      </c>
      <c r="G97" s="95" t="s">
        <v>244</v>
      </c>
      <c r="H97" s="109"/>
      <c r="I97" s="109"/>
      <c r="J97" s="96"/>
      <c r="K97" s="97"/>
      <c r="L97" s="97"/>
      <c r="M97" s="96"/>
      <c r="N97" s="96"/>
      <c r="O97" s="109"/>
      <c r="P97" s="98"/>
      <c r="Q97" s="110"/>
      <c r="R97" s="110"/>
      <c r="S97" s="110"/>
      <c r="T97" s="67"/>
      <c r="U97" s="68"/>
    </row>
    <row r="98" spans="1:21" s="24" customFormat="1" ht="27.75" customHeight="1" x14ac:dyDescent="0.35">
      <c r="A98" s="108" t="s">
        <v>10</v>
      </c>
      <c r="B98" s="92" t="s">
        <v>11</v>
      </c>
      <c r="C98" s="93" t="s">
        <v>12</v>
      </c>
      <c r="D98" s="92" t="s">
        <v>245</v>
      </c>
      <c r="E98" s="94" t="s">
        <v>246</v>
      </c>
      <c r="F98" s="94" t="s">
        <v>247</v>
      </c>
      <c r="G98" s="95" t="s">
        <v>248</v>
      </c>
      <c r="H98" s="109"/>
      <c r="I98" s="109"/>
      <c r="J98" s="96"/>
      <c r="K98" s="97"/>
      <c r="L98" s="97"/>
      <c r="M98" s="96"/>
      <c r="N98" s="96"/>
      <c r="O98" s="109"/>
      <c r="P98" s="98"/>
      <c r="Q98" s="110"/>
      <c r="R98" s="110"/>
      <c r="S98" s="110"/>
      <c r="T98" s="67"/>
      <c r="U98" s="68"/>
    </row>
    <row r="99" spans="1:21" s="24" customFormat="1" ht="27.75" customHeight="1" x14ac:dyDescent="0.35">
      <c r="A99" s="108" t="s">
        <v>10</v>
      </c>
      <c r="B99" s="92" t="s">
        <v>11</v>
      </c>
      <c r="C99" s="93" t="s">
        <v>22</v>
      </c>
      <c r="D99" s="92" t="s">
        <v>1938</v>
      </c>
      <c r="E99" s="94" t="s">
        <v>1939</v>
      </c>
      <c r="F99" s="94" t="s">
        <v>1940</v>
      </c>
      <c r="G99" s="95" t="s">
        <v>1941</v>
      </c>
      <c r="H99" s="109"/>
      <c r="I99" s="109"/>
      <c r="J99" s="96"/>
      <c r="K99" s="97"/>
      <c r="L99" s="97"/>
      <c r="M99" s="96"/>
      <c r="N99" s="96"/>
      <c r="O99" s="109"/>
      <c r="P99" s="98"/>
      <c r="Q99" s="110"/>
      <c r="R99" s="110"/>
      <c r="S99" s="110"/>
      <c r="T99" s="67"/>
      <c r="U99" s="68"/>
    </row>
    <row r="100" spans="1:21" s="24" customFormat="1" ht="27.75" customHeight="1" x14ac:dyDescent="0.35">
      <c r="A100" s="108" t="s">
        <v>10</v>
      </c>
      <c r="B100" s="92" t="s">
        <v>11</v>
      </c>
      <c r="C100" s="93" t="s">
        <v>249</v>
      </c>
      <c r="D100" s="92" t="s">
        <v>250</v>
      </c>
      <c r="E100" s="94" t="s">
        <v>251</v>
      </c>
      <c r="F100" s="94" t="s">
        <v>252</v>
      </c>
      <c r="G100" s="95" t="s">
        <v>253</v>
      </c>
      <c r="H100" s="109"/>
      <c r="I100" s="109"/>
      <c r="J100" s="96"/>
      <c r="K100" s="97"/>
      <c r="L100" s="97"/>
      <c r="M100" s="96"/>
      <c r="N100" s="96"/>
      <c r="O100" s="109"/>
      <c r="P100" s="98"/>
      <c r="Q100" s="110"/>
      <c r="R100" s="110"/>
      <c r="S100" s="110"/>
      <c r="T100" s="67"/>
      <c r="U100" s="68"/>
    </row>
    <row r="101" spans="1:21" s="24" customFormat="1" ht="27.75" customHeight="1" x14ac:dyDescent="0.35">
      <c r="A101" s="108" t="s">
        <v>10</v>
      </c>
      <c r="B101" s="92" t="s">
        <v>11</v>
      </c>
      <c r="C101" s="93" t="s">
        <v>249</v>
      </c>
      <c r="D101" s="92" t="s">
        <v>1942</v>
      </c>
      <c r="E101" s="94" t="s">
        <v>1943</v>
      </c>
      <c r="F101" s="94" t="s">
        <v>1944</v>
      </c>
      <c r="G101" s="95" t="s">
        <v>1945</v>
      </c>
      <c r="H101" s="109"/>
      <c r="I101" s="109"/>
      <c r="J101" s="96"/>
      <c r="K101" s="97"/>
      <c r="L101" s="97"/>
      <c r="M101" s="96"/>
      <c r="N101" s="96"/>
      <c r="O101" s="109"/>
      <c r="P101" s="98"/>
      <c r="Q101" s="110"/>
      <c r="R101" s="110"/>
      <c r="S101" s="110"/>
      <c r="T101" s="67"/>
      <c r="U101" s="68"/>
    </row>
    <row r="102" spans="1:21" s="24" customFormat="1" ht="27.75" customHeight="1" x14ac:dyDescent="0.35">
      <c r="A102" s="108" t="s">
        <v>10</v>
      </c>
      <c r="B102" s="92" t="s">
        <v>11</v>
      </c>
      <c r="C102" s="93" t="s">
        <v>249</v>
      </c>
      <c r="D102" s="92" t="s">
        <v>1946</v>
      </c>
      <c r="E102" s="94" t="s">
        <v>1947</v>
      </c>
      <c r="F102" s="94" t="s">
        <v>1948</v>
      </c>
      <c r="G102" s="95" t="s">
        <v>1949</v>
      </c>
      <c r="H102" s="109"/>
      <c r="I102" s="109"/>
      <c r="J102" s="96"/>
      <c r="K102" s="97"/>
      <c r="L102" s="97"/>
      <c r="M102" s="96"/>
      <c r="N102" s="96"/>
      <c r="O102" s="109"/>
      <c r="P102" s="98"/>
      <c r="Q102" s="110"/>
      <c r="R102" s="110"/>
      <c r="S102" s="110"/>
      <c r="T102" s="67"/>
      <c r="U102" s="68"/>
    </row>
    <row r="103" spans="1:21" s="24" customFormat="1" ht="27.75" customHeight="1" x14ac:dyDescent="0.35">
      <c r="A103" s="108" t="s">
        <v>10</v>
      </c>
      <c r="B103" s="92" t="s">
        <v>46</v>
      </c>
      <c r="C103" s="93" t="s">
        <v>249</v>
      </c>
      <c r="D103" s="92" t="s">
        <v>1950</v>
      </c>
      <c r="E103" s="94" t="s">
        <v>1951</v>
      </c>
      <c r="F103" s="94" t="s">
        <v>1952</v>
      </c>
      <c r="G103" s="95" t="s">
        <v>1953</v>
      </c>
      <c r="H103" s="109"/>
      <c r="I103" s="109"/>
      <c r="J103" s="96"/>
      <c r="K103" s="97"/>
      <c r="L103" s="97"/>
      <c r="M103" s="96"/>
      <c r="N103" s="96"/>
      <c r="O103" s="109"/>
      <c r="P103" s="98"/>
      <c r="Q103" s="110"/>
      <c r="R103" s="110"/>
      <c r="S103" s="110"/>
      <c r="T103" s="67"/>
      <c r="U103" s="68"/>
    </row>
    <row r="104" spans="1:21" s="24" customFormat="1" ht="27.75" customHeight="1" x14ac:dyDescent="0.35">
      <c r="A104" s="108" t="s">
        <v>10</v>
      </c>
      <c r="B104" s="92" t="s">
        <v>11</v>
      </c>
      <c r="C104" s="93" t="s">
        <v>254</v>
      </c>
      <c r="D104" s="92" t="s">
        <v>255</v>
      </c>
      <c r="E104" s="94">
        <v>0</v>
      </c>
      <c r="F104" s="94" t="s">
        <v>256</v>
      </c>
      <c r="G104" s="95" t="s">
        <v>257</v>
      </c>
      <c r="H104" s="109"/>
      <c r="I104" s="109"/>
      <c r="J104" s="96"/>
      <c r="K104" s="97"/>
      <c r="L104" s="97"/>
      <c r="M104" s="96"/>
      <c r="N104" s="96"/>
      <c r="O104" s="109"/>
      <c r="P104" s="98"/>
      <c r="Q104" s="110"/>
      <c r="R104" s="110"/>
      <c r="S104" s="110"/>
      <c r="T104" s="67"/>
      <c r="U104" s="68"/>
    </row>
    <row r="105" spans="1:21" s="24" customFormat="1" ht="27.75" customHeight="1" x14ac:dyDescent="0.35">
      <c r="A105" s="108" t="s">
        <v>10</v>
      </c>
      <c r="B105" s="92" t="s">
        <v>11</v>
      </c>
      <c r="C105" s="93" t="s">
        <v>254</v>
      </c>
      <c r="D105" s="92" t="s">
        <v>258</v>
      </c>
      <c r="E105" s="94">
        <v>0</v>
      </c>
      <c r="F105" s="94" t="s">
        <v>259</v>
      </c>
      <c r="G105" s="95" t="s">
        <v>260</v>
      </c>
      <c r="H105" s="109"/>
      <c r="I105" s="109"/>
      <c r="J105" s="96"/>
      <c r="K105" s="97"/>
      <c r="L105" s="97"/>
      <c r="M105" s="96"/>
      <c r="N105" s="96"/>
      <c r="O105" s="109"/>
      <c r="P105" s="98"/>
      <c r="Q105" s="110"/>
      <c r="R105" s="110"/>
      <c r="S105" s="110"/>
      <c r="T105" s="67"/>
      <c r="U105" s="68"/>
    </row>
    <row r="106" spans="1:21" s="24" customFormat="1" ht="27.75" customHeight="1" x14ac:dyDescent="0.35">
      <c r="A106" s="108" t="s">
        <v>10</v>
      </c>
      <c r="B106" s="92" t="s">
        <v>17</v>
      </c>
      <c r="C106" s="93" t="s">
        <v>61</v>
      </c>
      <c r="D106" s="92" t="s">
        <v>261</v>
      </c>
      <c r="E106" s="94" t="s">
        <v>262</v>
      </c>
      <c r="F106" s="94" t="s">
        <v>263</v>
      </c>
      <c r="G106" s="95" t="s">
        <v>264</v>
      </c>
      <c r="H106" s="109"/>
      <c r="I106" s="109"/>
      <c r="J106" s="96"/>
      <c r="K106" s="97"/>
      <c r="L106" s="97"/>
      <c r="M106" s="96"/>
      <c r="N106" s="96"/>
      <c r="O106" s="109"/>
      <c r="P106" s="98"/>
      <c r="Q106" s="110"/>
      <c r="R106" s="110"/>
      <c r="S106" s="110"/>
      <c r="T106" s="67"/>
      <c r="U106" s="68"/>
    </row>
    <row r="107" spans="1:21" s="24" customFormat="1" ht="27.75" customHeight="1" x14ac:dyDescent="0.35">
      <c r="A107" s="108" t="s">
        <v>10</v>
      </c>
      <c r="B107" s="92" t="s">
        <v>17</v>
      </c>
      <c r="C107" s="93" t="s">
        <v>61</v>
      </c>
      <c r="D107" s="92" t="s">
        <v>265</v>
      </c>
      <c r="E107" s="94" t="s">
        <v>266</v>
      </c>
      <c r="F107" s="94" t="s">
        <v>267</v>
      </c>
      <c r="G107" s="95" t="s">
        <v>268</v>
      </c>
      <c r="H107" s="109"/>
      <c r="I107" s="109"/>
      <c r="J107" s="96"/>
      <c r="K107" s="97"/>
      <c r="L107" s="97"/>
      <c r="M107" s="96"/>
      <c r="N107" s="96"/>
      <c r="O107" s="109"/>
      <c r="P107" s="98"/>
      <c r="Q107" s="110"/>
      <c r="R107" s="110"/>
      <c r="S107" s="110"/>
      <c r="T107" s="67"/>
      <c r="U107" s="68"/>
    </row>
    <row r="108" spans="1:21" s="24" customFormat="1" ht="27.75" customHeight="1" x14ac:dyDescent="0.35">
      <c r="A108" s="108" t="s">
        <v>10</v>
      </c>
      <c r="B108" s="92" t="s">
        <v>17</v>
      </c>
      <c r="C108" s="93" t="s">
        <v>61</v>
      </c>
      <c r="D108" s="92" t="s">
        <v>269</v>
      </c>
      <c r="E108" s="94" t="s">
        <v>270</v>
      </c>
      <c r="F108" s="94" t="s">
        <v>271</v>
      </c>
      <c r="G108" s="95" t="s">
        <v>272</v>
      </c>
      <c r="H108" s="109"/>
      <c r="I108" s="109"/>
      <c r="J108" s="96"/>
      <c r="K108" s="97"/>
      <c r="L108" s="97"/>
      <c r="M108" s="96"/>
      <c r="N108" s="96"/>
      <c r="O108" s="109"/>
      <c r="P108" s="98"/>
      <c r="Q108" s="110"/>
      <c r="R108" s="110"/>
      <c r="S108" s="110"/>
      <c r="T108" s="67"/>
      <c r="U108" s="68"/>
    </row>
    <row r="109" spans="1:21" s="24" customFormat="1" ht="27.75" customHeight="1" x14ac:dyDescent="0.35">
      <c r="A109" s="108" t="s">
        <v>10</v>
      </c>
      <c r="B109" s="92" t="s">
        <v>17</v>
      </c>
      <c r="C109" s="93" t="s">
        <v>61</v>
      </c>
      <c r="D109" s="92" t="s">
        <v>273</v>
      </c>
      <c r="E109" s="94" t="s">
        <v>274</v>
      </c>
      <c r="F109" s="94" t="s">
        <v>275</v>
      </c>
      <c r="G109" s="95" t="s">
        <v>276</v>
      </c>
      <c r="H109" s="109"/>
      <c r="I109" s="109"/>
      <c r="J109" s="96"/>
      <c r="K109" s="97"/>
      <c r="L109" s="97"/>
      <c r="M109" s="96"/>
      <c r="N109" s="96"/>
      <c r="O109" s="109"/>
      <c r="P109" s="98"/>
      <c r="Q109" s="110"/>
      <c r="R109" s="110"/>
      <c r="S109" s="110"/>
      <c r="T109" s="67"/>
      <c r="U109" s="68"/>
    </row>
    <row r="110" spans="1:21" s="24" customFormat="1" ht="27.75" customHeight="1" x14ac:dyDescent="0.35">
      <c r="A110" s="108" t="s">
        <v>10</v>
      </c>
      <c r="B110" s="92" t="s">
        <v>17</v>
      </c>
      <c r="C110" s="93" t="s">
        <v>61</v>
      </c>
      <c r="D110" s="92" t="s">
        <v>277</v>
      </c>
      <c r="E110" s="94" t="s">
        <v>278</v>
      </c>
      <c r="F110" s="94" t="s">
        <v>279</v>
      </c>
      <c r="G110" s="95" t="s">
        <v>280</v>
      </c>
      <c r="H110" s="109"/>
      <c r="I110" s="109"/>
      <c r="J110" s="96"/>
      <c r="K110" s="97"/>
      <c r="L110" s="97"/>
      <c r="M110" s="96"/>
      <c r="N110" s="96"/>
      <c r="O110" s="109"/>
      <c r="P110" s="98"/>
      <c r="Q110" s="110"/>
      <c r="R110" s="110"/>
      <c r="S110" s="110"/>
      <c r="T110" s="67"/>
      <c r="U110" s="68"/>
    </row>
    <row r="111" spans="1:21" s="24" customFormat="1" ht="27.75" customHeight="1" x14ac:dyDescent="0.35">
      <c r="A111" s="108" t="s">
        <v>10</v>
      </c>
      <c r="B111" s="92" t="s">
        <v>17</v>
      </c>
      <c r="C111" s="93" t="s">
        <v>116</v>
      </c>
      <c r="D111" s="92" t="s">
        <v>281</v>
      </c>
      <c r="E111" s="94" t="s">
        <v>282</v>
      </c>
      <c r="F111" s="94" t="s">
        <v>283</v>
      </c>
      <c r="G111" s="95" t="s">
        <v>284</v>
      </c>
      <c r="H111" s="109"/>
      <c r="I111" s="109"/>
      <c r="J111" s="96"/>
      <c r="K111" s="97"/>
      <c r="L111" s="97"/>
      <c r="M111" s="96"/>
      <c r="N111" s="96"/>
      <c r="O111" s="109"/>
      <c r="P111" s="98"/>
      <c r="Q111" s="110"/>
      <c r="R111" s="110"/>
      <c r="S111" s="110"/>
      <c r="T111" s="67"/>
      <c r="U111" s="68"/>
    </row>
    <row r="112" spans="1:21" s="24" customFormat="1" ht="27.75" customHeight="1" x14ac:dyDescent="0.35">
      <c r="A112" s="108" t="s">
        <v>10</v>
      </c>
      <c r="B112" s="92" t="s">
        <v>17</v>
      </c>
      <c r="C112" s="93" t="s">
        <v>61</v>
      </c>
      <c r="D112" s="92" t="s">
        <v>285</v>
      </c>
      <c r="E112" s="94" t="s">
        <v>286</v>
      </c>
      <c r="F112" s="94" t="s">
        <v>287</v>
      </c>
      <c r="G112" s="95" t="s">
        <v>288</v>
      </c>
      <c r="H112" s="109"/>
      <c r="I112" s="109"/>
      <c r="J112" s="96"/>
      <c r="K112" s="97"/>
      <c r="L112" s="97"/>
      <c r="M112" s="96"/>
      <c r="N112" s="96"/>
      <c r="O112" s="109"/>
      <c r="P112" s="98"/>
      <c r="Q112" s="110"/>
      <c r="R112" s="110"/>
      <c r="S112" s="110"/>
      <c r="T112" s="67"/>
      <c r="U112" s="68"/>
    </row>
    <row r="113" spans="1:21" s="24" customFormat="1" ht="27.75" customHeight="1" x14ac:dyDescent="0.35">
      <c r="A113" s="108" t="s">
        <v>10</v>
      </c>
      <c r="B113" s="92" t="s">
        <v>17</v>
      </c>
      <c r="C113" s="93" t="s">
        <v>61</v>
      </c>
      <c r="D113" s="92" t="s">
        <v>289</v>
      </c>
      <c r="E113" s="94" t="s">
        <v>290</v>
      </c>
      <c r="F113" s="94" t="s">
        <v>291</v>
      </c>
      <c r="G113" s="95" t="s">
        <v>292</v>
      </c>
      <c r="H113" s="109"/>
      <c r="I113" s="109"/>
      <c r="J113" s="96"/>
      <c r="K113" s="97"/>
      <c r="L113" s="97"/>
      <c r="M113" s="96"/>
      <c r="N113" s="96"/>
      <c r="O113" s="109"/>
      <c r="P113" s="98"/>
      <c r="Q113" s="110"/>
      <c r="R113" s="110"/>
      <c r="S113" s="110"/>
      <c r="T113" s="67"/>
      <c r="U113" s="68"/>
    </row>
    <row r="114" spans="1:21" s="24" customFormat="1" ht="27.75" customHeight="1" x14ac:dyDescent="0.35">
      <c r="A114" s="108" t="s">
        <v>10</v>
      </c>
      <c r="B114" s="92" t="s">
        <v>17</v>
      </c>
      <c r="C114" s="93" t="s">
        <v>116</v>
      </c>
      <c r="D114" s="92" t="s">
        <v>293</v>
      </c>
      <c r="E114" s="94" t="s">
        <v>294</v>
      </c>
      <c r="F114" s="94" t="s">
        <v>295</v>
      </c>
      <c r="G114" s="95" t="s">
        <v>296</v>
      </c>
      <c r="H114" s="109"/>
      <c r="I114" s="109"/>
      <c r="J114" s="96"/>
      <c r="K114" s="97"/>
      <c r="L114" s="97"/>
      <c r="M114" s="96"/>
      <c r="N114" s="96"/>
      <c r="O114" s="109"/>
      <c r="P114" s="98"/>
      <c r="Q114" s="110"/>
      <c r="R114" s="110"/>
      <c r="S114" s="110"/>
      <c r="T114" s="67"/>
      <c r="U114" s="68"/>
    </row>
    <row r="115" spans="1:21" s="24" customFormat="1" ht="27.75" customHeight="1" x14ac:dyDescent="0.35">
      <c r="A115" s="108" t="s">
        <v>10</v>
      </c>
      <c r="B115" s="92" t="s">
        <v>17</v>
      </c>
      <c r="C115" s="93" t="s">
        <v>116</v>
      </c>
      <c r="D115" s="92" t="s">
        <v>297</v>
      </c>
      <c r="E115" s="94" t="s">
        <v>298</v>
      </c>
      <c r="F115" s="94" t="s">
        <v>299</v>
      </c>
      <c r="G115" s="95" t="s">
        <v>300</v>
      </c>
      <c r="H115" s="109"/>
      <c r="I115" s="109"/>
      <c r="J115" s="96"/>
      <c r="K115" s="97"/>
      <c r="L115" s="97"/>
      <c r="M115" s="96"/>
      <c r="N115" s="96"/>
      <c r="O115" s="109"/>
      <c r="P115" s="98"/>
      <c r="Q115" s="110"/>
      <c r="R115" s="110"/>
      <c r="S115" s="110"/>
      <c r="T115" s="67"/>
      <c r="U115" s="68"/>
    </row>
    <row r="116" spans="1:21" s="24" customFormat="1" ht="27.75" customHeight="1" x14ac:dyDescent="0.35">
      <c r="A116" s="108" t="s">
        <v>10</v>
      </c>
      <c r="B116" s="92" t="s">
        <v>17</v>
      </c>
      <c r="C116" s="93" t="s">
        <v>116</v>
      </c>
      <c r="D116" s="92" t="s">
        <v>301</v>
      </c>
      <c r="E116" s="94" t="s">
        <v>302</v>
      </c>
      <c r="F116" s="94" t="s">
        <v>303</v>
      </c>
      <c r="G116" s="95" t="s">
        <v>304</v>
      </c>
      <c r="H116" s="109"/>
      <c r="I116" s="109"/>
      <c r="J116" s="96"/>
      <c r="K116" s="97"/>
      <c r="L116" s="97"/>
      <c r="M116" s="96"/>
      <c r="N116" s="96"/>
      <c r="O116" s="109"/>
      <c r="P116" s="98"/>
      <c r="Q116" s="110"/>
      <c r="R116" s="110"/>
      <c r="S116" s="110"/>
      <c r="T116" s="67"/>
      <c r="U116" s="68"/>
    </row>
    <row r="117" spans="1:21" s="24" customFormat="1" ht="27.75" customHeight="1" x14ac:dyDescent="0.35">
      <c r="A117" s="108" t="s">
        <v>10</v>
      </c>
      <c r="B117" s="92" t="s">
        <v>17</v>
      </c>
      <c r="C117" s="93" t="s">
        <v>129</v>
      </c>
      <c r="D117" s="92" t="s">
        <v>305</v>
      </c>
      <c r="E117" s="94" t="s">
        <v>306</v>
      </c>
      <c r="F117" s="94" t="s">
        <v>307</v>
      </c>
      <c r="G117" s="95" t="s">
        <v>308</v>
      </c>
      <c r="H117" s="109"/>
      <c r="I117" s="109"/>
      <c r="J117" s="96"/>
      <c r="K117" s="97"/>
      <c r="L117" s="97"/>
      <c r="M117" s="96"/>
      <c r="N117" s="96"/>
      <c r="O117" s="109"/>
      <c r="P117" s="98"/>
      <c r="Q117" s="110"/>
      <c r="R117" s="110"/>
      <c r="S117" s="110"/>
      <c r="T117" s="67"/>
      <c r="U117" s="68"/>
    </row>
    <row r="118" spans="1:21" s="24" customFormat="1" ht="27.75" customHeight="1" x14ac:dyDescent="0.35">
      <c r="A118" s="108" t="s">
        <v>10</v>
      </c>
      <c r="B118" s="92" t="s">
        <v>17</v>
      </c>
      <c r="C118" s="93" t="s">
        <v>129</v>
      </c>
      <c r="D118" s="92" t="s">
        <v>309</v>
      </c>
      <c r="E118" s="94" t="s">
        <v>310</v>
      </c>
      <c r="F118" s="94" t="s">
        <v>311</v>
      </c>
      <c r="G118" s="95" t="s">
        <v>312</v>
      </c>
      <c r="H118" s="109"/>
      <c r="I118" s="109"/>
      <c r="J118" s="96"/>
      <c r="K118" s="97"/>
      <c r="L118" s="97"/>
      <c r="M118" s="96"/>
      <c r="N118" s="96"/>
      <c r="O118" s="109"/>
      <c r="P118" s="98"/>
      <c r="Q118" s="110"/>
      <c r="R118" s="110"/>
      <c r="S118" s="110"/>
      <c r="T118" s="67"/>
      <c r="U118" s="68"/>
    </row>
    <row r="119" spans="1:21" s="24" customFormat="1" ht="27.75" customHeight="1" x14ac:dyDescent="0.35">
      <c r="A119" s="108" t="s">
        <v>10</v>
      </c>
      <c r="B119" s="92" t="s">
        <v>17</v>
      </c>
      <c r="C119" s="93" t="s">
        <v>61</v>
      </c>
      <c r="D119" s="92" t="s">
        <v>313</v>
      </c>
      <c r="E119" s="94" t="s">
        <v>314</v>
      </c>
      <c r="F119" s="94" t="s">
        <v>315</v>
      </c>
      <c r="G119" s="95" t="s">
        <v>316</v>
      </c>
      <c r="H119" s="109"/>
      <c r="I119" s="109"/>
      <c r="J119" s="96"/>
      <c r="K119" s="97"/>
      <c r="L119" s="97"/>
      <c r="M119" s="96"/>
      <c r="N119" s="96"/>
      <c r="O119" s="109"/>
      <c r="P119" s="98"/>
      <c r="Q119" s="110"/>
      <c r="R119" s="110"/>
      <c r="S119" s="110"/>
      <c r="T119" s="67"/>
      <c r="U119" s="68"/>
    </row>
    <row r="120" spans="1:21" s="24" customFormat="1" ht="27.75" customHeight="1" x14ac:dyDescent="0.35">
      <c r="A120" s="108" t="s">
        <v>10</v>
      </c>
      <c r="B120" s="92" t="s">
        <v>17</v>
      </c>
      <c r="C120" s="93" t="s">
        <v>116</v>
      </c>
      <c r="D120" s="92" t="s">
        <v>317</v>
      </c>
      <c r="E120" s="94" t="s">
        <v>318</v>
      </c>
      <c r="F120" s="94" t="s">
        <v>319</v>
      </c>
      <c r="G120" s="95" t="s">
        <v>320</v>
      </c>
      <c r="H120" s="109"/>
      <c r="I120" s="109"/>
      <c r="J120" s="96"/>
      <c r="K120" s="97"/>
      <c r="L120" s="97"/>
      <c r="M120" s="96"/>
      <c r="N120" s="96"/>
      <c r="O120" s="109"/>
      <c r="P120" s="98"/>
      <c r="Q120" s="110"/>
      <c r="R120" s="110"/>
      <c r="S120" s="110"/>
      <c r="T120" s="67"/>
      <c r="U120" s="68"/>
    </row>
    <row r="121" spans="1:21" s="24" customFormat="1" ht="27.75" customHeight="1" x14ac:dyDescent="0.35">
      <c r="A121" s="108" t="s">
        <v>10</v>
      </c>
      <c r="B121" s="92" t="s">
        <v>17</v>
      </c>
      <c r="C121" s="93" t="s">
        <v>129</v>
      </c>
      <c r="D121" s="92" t="s">
        <v>321</v>
      </c>
      <c r="E121" s="94" t="s">
        <v>322</v>
      </c>
      <c r="F121" s="94" t="s">
        <v>323</v>
      </c>
      <c r="G121" s="95" t="s">
        <v>324</v>
      </c>
      <c r="H121" s="109"/>
      <c r="I121" s="109"/>
      <c r="J121" s="96"/>
      <c r="K121" s="97"/>
      <c r="L121" s="97"/>
      <c r="M121" s="96"/>
      <c r="N121" s="96"/>
      <c r="O121" s="109"/>
      <c r="P121" s="98"/>
      <c r="Q121" s="110"/>
      <c r="R121" s="110"/>
      <c r="S121" s="110"/>
      <c r="T121" s="67"/>
      <c r="U121" s="68"/>
    </row>
    <row r="122" spans="1:21" s="24" customFormat="1" ht="27.75" customHeight="1" x14ac:dyDescent="0.35">
      <c r="A122" s="108" t="s">
        <v>10</v>
      </c>
      <c r="B122" s="92" t="s">
        <v>17</v>
      </c>
      <c r="C122" s="93" t="s">
        <v>61</v>
      </c>
      <c r="D122" s="92" t="s">
        <v>325</v>
      </c>
      <c r="E122" s="94" t="s">
        <v>326</v>
      </c>
      <c r="F122" s="94" t="s">
        <v>327</v>
      </c>
      <c r="G122" s="95" t="s">
        <v>328</v>
      </c>
      <c r="H122" s="109"/>
      <c r="I122" s="109"/>
      <c r="J122" s="96"/>
      <c r="K122" s="97"/>
      <c r="L122" s="97"/>
      <c r="M122" s="96"/>
      <c r="N122" s="96"/>
      <c r="O122" s="109"/>
      <c r="P122" s="98"/>
      <c r="Q122" s="110"/>
      <c r="R122" s="110"/>
      <c r="S122" s="110"/>
      <c r="T122" s="67"/>
      <c r="U122" s="68"/>
    </row>
    <row r="123" spans="1:21" s="24" customFormat="1" ht="27.75" customHeight="1" x14ac:dyDescent="0.35">
      <c r="A123" s="108" t="s">
        <v>10</v>
      </c>
      <c r="B123" s="92" t="s">
        <v>17</v>
      </c>
      <c r="C123" s="93" t="s">
        <v>61</v>
      </c>
      <c r="D123" s="92" t="s">
        <v>329</v>
      </c>
      <c r="E123" s="94" t="s">
        <v>330</v>
      </c>
      <c r="F123" s="94" t="s">
        <v>331</v>
      </c>
      <c r="G123" s="95" t="s">
        <v>332</v>
      </c>
      <c r="H123" s="109"/>
      <c r="I123" s="109"/>
      <c r="J123" s="96"/>
      <c r="K123" s="97"/>
      <c r="L123" s="97"/>
      <c r="M123" s="96"/>
      <c r="N123" s="96"/>
      <c r="O123" s="109"/>
      <c r="P123" s="98"/>
      <c r="Q123" s="110"/>
      <c r="R123" s="110"/>
      <c r="S123" s="110"/>
      <c r="T123" s="67"/>
      <c r="U123" s="68"/>
    </row>
    <row r="124" spans="1:21" s="24" customFormat="1" ht="27.75" customHeight="1" x14ac:dyDescent="0.35">
      <c r="A124" s="108" t="s">
        <v>10</v>
      </c>
      <c r="B124" s="92" t="s">
        <v>17</v>
      </c>
      <c r="C124" s="93" t="s">
        <v>92</v>
      </c>
      <c r="D124" s="92" t="s">
        <v>333</v>
      </c>
      <c r="E124" s="94" t="s">
        <v>334</v>
      </c>
      <c r="F124" s="94" t="s">
        <v>335</v>
      </c>
      <c r="G124" s="95" t="s">
        <v>336</v>
      </c>
      <c r="H124" s="109"/>
      <c r="I124" s="109"/>
      <c r="J124" s="96"/>
      <c r="K124" s="97"/>
      <c r="L124" s="97"/>
      <c r="M124" s="96"/>
      <c r="N124" s="96"/>
      <c r="O124" s="109"/>
      <c r="P124" s="98"/>
      <c r="Q124" s="110"/>
      <c r="R124" s="110"/>
      <c r="S124" s="110"/>
      <c r="T124" s="67"/>
      <c r="U124" s="68"/>
    </row>
    <row r="125" spans="1:21" s="24" customFormat="1" ht="27.75" customHeight="1" x14ac:dyDescent="0.35">
      <c r="A125" s="108" t="s">
        <v>10</v>
      </c>
      <c r="B125" s="92" t="s">
        <v>17</v>
      </c>
      <c r="C125" s="93" t="s">
        <v>116</v>
      </c>
      <c r="D125" s="92" t="s">
        <v>337</v>
      </c>
      <c r="E125" s="94" t="s">
        <v>338</v>
      </c>
      <c r="F125" s="94" t="s">
        <v>339</v>
      </c>
      <c r="G125" s="95" t="s">
        <v>340</v>
      </c>
      <c r="H125" s="109"/>
      <c r="I125" s="109"/>
      <c r="J125" s="96"/>
      <c r="K125" s="97"/>
      <c r="L125" s="97"/>
      <c r="M125" s="96"/>
      <c r="N125" s="96"/>
      <c r="O125" s="109"/>
      <c r="P125" s="98"/>
      <c r="Q125" s="110"/>
      <c r="R125" s="110"/>
      <c r="S125" s="110"/>
      <c r="T125" s="67"/>
      <c r="U125" s="68"/>
    </row>
    <row r="126" spans="1:21" s="24" customFormat="1" ht="27.75" customHeight="1" x14ac:dyDescent="0.35">
      <c r="A126" s="108" t="s">
        <v>10</v>
      </c>
      <c r="B126" s="92" t="s">
        <v>17</v>
      </c>
      <c r="C126" s="93" t="s">
        <v>129</v>
      </c>
      <c r="D126" s="92" t="s">
        <v>341</v>
      </c>
      <c r="E126" s="94" t="s">
        <v>342</v>
      </c>
      <c r="F126" s="94" t="s">
        <v>343</v>
      </c>
      <c r="G126" s="95" t="s">
        <v>344</v>
      </c>
      <c r="H126" s="109"/>
      <c r="I126" s="109"/>
      <c r="J126" s="96"/>
      <c r="K126" s="97"/>
      <c r="L126" s="97"/>
      <c r="M126" s="96"/>
      <c r="N126" s="96"/>
      <c r="O126" s="109"/>
      <c r="P126" s="98"/>
      <c r="Q126" s="110"/>
      <c r="R126" s="110"/>
      <c r="S126" s="110"/>
      <c r="T126" s="67"/>
      <c r="U126" s="68"/>
    </row>
    <row r="127" spans="1:21" s="24" customFormat="1" ht="27.75" customHeight="1" x14ac:dyDescent="0.35">
      <c r="A127" s="108" t="s">
        <v>10</v>
      </c>
      <c r="B127" s="92" t="s">
        <v>17</v>
      </c>
      <c r="C127" s="93" t="s">
        <v>129</v>
      </c>
      <c r="D127" s="92" t="s">
        <v>345</v>
      </c>
      <c r="E127" s="94" t="s">
        <v>346</v>
      </c>
      <c r="F127" s="94" t="s">
        <v>347</v>
      </c>
      <c r="G127" s="95" t="s">
        <v>348</v>
      </c>
      <c r="H127" s="109"/>
      <c r="I127" s="109"/>
      <c r="J127" s="96"/>
      <c r="K127" s="97"/>
      <c r="L127" s="97"/>
      <c r="M127" s="96"/>
      <c r="N127" s="96"/>
      <c r="O127" s="109"/>
      <c r="P127" s="98"/>
      <c r="Q127" s="110"/>
      <c r="R127" s="110"/>
      <c r="S127" s="110"/>
      <c r="T127" s="67"/>
      <c r="U127" s="68"/>
    </row>
    <row r="128" spans="1:21" s="24" customFormat="1" ht="27.75" customHeight="1" x14ac:dyDescent="0.35">
      <c r="A128" s="108" t="s">
        <v>10</v>
      </c>
      <c r="B128" s="92" t="s">
        <v>11</v>
      </c>
      <c r="C128" s="93" t="s">
        <v>254</v>
      </c>
      <c r="D128" s="92" t="s">
        <v>349</v>
      </c>
      <c r="E128" s="94" t="s">
        <v>350</v>
      </c>
      <c r="F128" s="94" t="s">
        <v>351</v>
      </c>
      <c r="G128" s="95" t="s">
        <v>352</v>
      </c>
      <c r="H128" s="109"/>
      <c r="I128" s="109"/>
      <c r="J128" s="96"/>
      <c r="K128" s="97"/>
      <c r="L128" s="97"/>
      <c r="M128" s="96"/>
      <c r="N128" s="96"/>
      <c r="O128" s="109"/>
      <c r="P128" s="98"/>
      <c r="Q128" s="110"/>
      <c r="R128" s="110"/>
      <c r="S128" s="110"/>
      <c r="T128" s="67"/>
      <c r="U128" s="68"/>
    </row>
    <row r="129" spans="1:21" s="24" customFormat="1" ht="27.75" customHeight="1" x14ac:dyDescent="0.35">
      <c r="A129" s="108" t="s">
        <v>10</v>
      </c>
      <c r="B129" s="92" t="s">
        <v>17</v>
      </c>
      <c r="C129" s="93" t="s">
        <v>129</v>
      </c>
      <c r="D129" s="92" t="s">
        <v>353</v>
      </c>
      <c r="E129" s="94">
        <v>0</v>
      </c>
      <c r="F129" s="94" t="s">
        <v>354</v>
      </c>
      <c r="G129" s="95" t="s">
        <v>355</v>
      </c>
      <c r="H129" s="109"/>
      <c r="I129" s="109"/>
      <c r="J129" s="96"/>
      <c r="K129" s="97"/>
      <c r="L129" s="97"/>
      <c r="M129" s="96"/>
      <c r="N129" s="96"/>
      <c r="O129" s="109"/>
      <c r="P129" s="98"/>
      <c r="Q129" s="110"/>
      <c r="R129" s="110"/>
      <c r="S129" s="110"/>
      <c r="T129" s="67"/>
      <c r="U129" s="68"/>
    </row>
    <row r="130" spans="1:21" s="24" customFormat="1" ht="27.75" customHeight="1" x14ac:dyDescent="0.35">
      <c r="A130" s="108" t="s">
        <v>10</v>
      </c>
      <c r="B130" s="92" t="s">
        <v>17</v>
      </c>
      <c r="C130" s="122" t="s">
        <v>129</v>
      </c>
      <c r="D130" s="92" t="s">
        <v>356</v>
      </c>
      <c r="E130" s="94">
        <v>0</v>
      </c>
      <c r="F130" s="94" t="s">
        <v>357</v>
      </c>
      <c r="G130" s="95" t="s">
        <v>358</v>
      </c>
      <c r="H130" s="109"/>
      <c r="I130" s="109"/>
      <c r="J130" s="96"/>
      <c r="K130" s="97"/>
      <c r="L130" s="97"/>
      <c r="M130" s="96"/>
      <c r="N130" s="96"/>
      <c r="O130" s="109"/>
      <c r="P130" s="98"/>
      <c r="Q130" s="110"/>
      <c r="R130" s="110"/>
      <c r="S130" s="110"/>
      <c r="T130" s="67"/>
      <c r="U130" s="68"/>
    </row>
    <row r="131" spans="1:21" s="24" customFormat="1" ht="27.75" customHeight="1" x14ac:dyDescent="0.35">
      <c r="A131" s="108" t="s">
        <v>10</v>
      </c>
      <c r="B131" s="92" t="s">
        <v>11</v>
      </c>
      <c r="C131" s="93" t="s">
        <v>254</v>
      </c>
      <c r="D131" s="92" t="s">
        <v>359</v>
      </c>
      <c r="E131" s="94" t="s">
        <v>360</v>
      </c>
      <c r="F131" s="94" t="s">
        <v>361</v>
      </c>
      <c r="G131" s="95" t="s">
        <v>362</v>
      </c>
      <c r="H131" s="109"/>
      <c r="I131" s="109"/>
      <c r="J131" s="96"/>
      <c r="K131" s="97"/>
      <c r="L131" s="97"/>
      <c r="M131" s="96"/>
      <c r="N131" s="96"/>
      <c r="O131" s="109"/>
      <c r="P131" s="98"/>
      <c r="Q131" s="110"/>
      <c r="R131" s="110"/>
      <c r="S131" s="110"/>
      <c r="T131" s="67"/>
      <c r="U131" s="68"/>
    </row>
    <row r="132" spans="1:21" s="24" customFormat="1" ht="27.75" customHeight="1" x14ac:dyDescent="0.35">
      <c r="A132" s="108" t="s">
        <v>10</v>
      </c>
      <c r="B132" s="92" t="s">
        <v>11</v>
      </c>
      <c r="C132" s="93" t="s">
        <v>254</v>
      </c>
      <c r="D132" s="92" t="s">
        <v>1954</v>
      </c>
      <c r="E132" s="94">
        <v>0</v>
      </c>
      <c r="F132" s="94" t="s">
        <v>1955</v>
      </c>
      <c r="G132" s="95" t="s">
        <v>1956</v>
      </c>
      <c r="H132" s="109"/>
      <c r="I132" s="109"/>
      <c r="J132" s="96"/>
      <c r="K132" s="97"/>
      <c r="L132" s="97"/>
      <c r="M132" s="96"/>
      <c r="N132" s="96"/>
      <c r="O132" s="109"/>
      <c r="P132" s="98"/>
      <c r="Q132" s="110"/>
      <c r="R132" s="110"/>
      <c r="S132" s="110"/>
      <c r="T132" s="67"/>
      <c r="U132" s="68"/>
    </row>
    <row r="133" spans="1:21" s="24" customFormat="1" ht="27.75" customHeight="1" x14ac:dyDescent="0.35">
      <c r="A133" s="108" t="s">
        <v>10</v>
      </c>
      <c r="B133" s="92" t="s">
        <v>17</v>
      </c>
      <c r="C133" s="93" t="s">
        <v>116</v>
      </c>
      <c r="D133" s="92" t="s">
        <v>363</v>
      </c>
      <c r="E133" s="94" t="s">
        <v>364</v>
      </c>
      <c r="F133" s="94" t="s">
        <v>365</v>
      </c>
      <c r="G133" s="95" t="s">
        <v>366</v>
      </c>
      <c r="H133" s="109"/>
      <c r="I133" s="109"/>
      <c r="J133" s="96"/>
      <c r="K133" s="97"/>
      <c r="L133" s="97"/>
      <c r="M133" s="96"/>
      <c r="N133" s="96"/>
      <c r="O133" s="109"/>
      <c r="P133" s="98"/>
      <c r="Q133" s="110"/>
      <c r="R133" s="110"/>
      <c r="S133" s="110"/>
      <c r="T133" s="67"/>
      <c r="U133" s="68"/>
    </row>
    <row r="134" spans="1:21" s="24" customFormat="1" ht="27.75" customHeight="1" x14ac:dyDescent="0.35">
      <c r="A134" s="108" t="s">
        <v>10</v>
      </c>
      <c r="B134" s="92" t="s">
        <v>17</v>
      </c>
      <c r="C134" s="93" t="s">
        <v>116</v>
      </c>
      <c r="D134" s="92" t="s">
        <v>367</v>
      </c>
      <c r="E134" s="94" t="s">
        <v>368</v>
      </c>
      <c r="F134" s="94" t="s">
        <v>369</v>
      </c>
      <c r="G134" s="95" t="s">
        <v>370</v>
      </c>
      <c r="H134" s="109"/>
      <c r="I134" s="109"/>
      <c r="J134" s="96"/>
      <c r="K134" s="97"/>
      <c r="L134" s="97"/>
      <c r="M134" s="96"/>
      <c r="N134" s="96"/>
      <c r="O134" s="109"/>
      <c r="P134" s="98"/>
      <c r="Q134" s="110"/>
      <c r="R134" s="110"/>
      <c r="S134" s="110"/>
      <c r="T134" s="67"/>
      <c r="U134" s="68"/>
    </row>
    <row r="135" spans="1:21" s="24" customFormat="1" ht="27.75" customHeight="1" x14ac:dyDescent="0.35">
      <c r="A135" s="108" t="s">
        <v>10</v>
      </c>
      <c r="B135" s="92" t="s">
        <v>17</v>
      </c>
      <c r="C135" s="93" t="s">
        <v>116</v>
      </c>
      <c r="D135" s="92" t="s">
        <v>371</v>
      </c>
      <c r="E135" s="94" t="s">
        <v>372</v>
      </c>
      <c r="F135" s="94" t="s">
        <v>373</v>
      </c>
      <c r="G135" s="95" t="s">
        <v>374</v>
      </c>
      <c r="H135" s="109"/>
      <c r="I135" s="109"/>
      <c r="J135" s="96"/>
      <c r="K135" s="97"/>
      <c r="L135" s="97"/>
      <c r="M135" s="96"/>
      <c r="N135" s="96"/>
      <c r="O135" s="109"/>
      <c r="P135" s="98"/>
      <c r="Q135" s="110"/>
      <c r="R135" s="110"/>
      <c r="S135" s="110"/>
      <c r="T135" s="67"/>
      <c r="U135" s="68"/>
    </row>
    <row r="136" spans="1:21" s="24" customFormat="1" ht="27.75" customHeight="1" x14ac:dyDescent="0.35">
      <c r="A136" s="108" t="s">
        <v>10</v>
      </c>
      <c r="B136" s="92" t="s">
        <v>17</v>
      </c>
      <c r="C136" s="93" t="s">
        <v>116</v>
      </c>
      <c r="D136" s="92" t="s">
        <v>1957</v>
      </c>
      <c r="E136" s="94" t="s">
        <v>1958</v>
      </c>
      <c r="F136" s="94" t="s">
        <v>1959</v>
      </c>
      <c r="G136" s="95" t="s">
        <v>1960</v>
      </c>
      <c r="H136" s="109"/>
      <c r="I136" s="109"/>
      <c r="J136" s="96"/>
      <c r="K136" s="97"/>
      <c r="L136" s="97"/>
      <c r="M136" s="96"/>
      <c r="N136" s="96"/>
      <c r="O136" s="109"/>
      <c r="P136" s="98"/>
      <c r="Q136" s="110"/>
      <c r="R136" s="110"/>
      <c r="S136" s="110"/>
      <c r="T136" s="67"/>
      <c r="U136" s="68"/>
    </row>
    <row r="137" spans="1:21" s="24" customFormat="1" ht="27.75" customHeight="1" x14ac:dyDescent="0.35">
      <c r="A137" s="108" t="s">
        <v>10</v>
      </c>
      <c r="B137" s="92" t="s">
        <v>17</v>
      </c>
      <c r="C137" s="93" t="s">
        <v>116</v>
      </c>
      <c r="D137" s="92" t="s">
        <v>1961</v>
      </c>
      <c r="E137" s="94" t="s">
        <v>1962</v>
      </c>
      <c r="F137" s="94" t="s">
        <v>1963</v>
      </c>
      <c r="G137" s="95" t="s">
        <v>1964</v>
      </c>
      <c r="H137" s="109"/>
      <c r="I137" s="109"/>
      <c r="J137" s="96"/>
      <c r="K137" s="97"/>
      <c r="L137" s="97"/>
      <c r="M137" s="96"/>
      <c r="N137" s="96"/>
      <c r="O137" s="109"/>
      <c r="P137" s="98"/>
      <c r="Q137" s="110"/>
      <c r="R137" s="110"/>
      <c r="S137" s="110"/>
      <c r="T137" s="67"/>
      <c r="U137" s="68"/>
    </row>
    <row r="138" spans="1:21" s="24" customFormat="1" ht="27.75" customHeight="1" x14ac:dyDescent="0.35">
      <c r="A138" s="108" t="s">
        <v>10</v>
      </c>
      <c r="B138" s="92" t="s">
        <v>17</v>
      </c>
      <c r="C138" s="93" t="s">
        <v>116</v>
      </c>
      <c r="D138" s="92" t="s">
        <v>375</v>
      </c>
      <c r="E138" s="94" t="s">
        <v>376</v>
      </c>
      <c r="F138" s="94" t="s">
        <v>377</v>
      </c>
      <c r="G138" s="95" t="s">
        <v>378</v>
      </c>
      <c r="H138" s="109"/>
      <c r="I138" s="109"/>
      <c r="J138" s="96"/>
      <c r="K138" s="97"/>
      <c r="L138" s="97"/>
      <c r="M138" s="96"/>
      <c r="N138" s="96"/>
      <c r="O138" s="109"/>
      <c r="P138" s="98"/>
      <c r="Q138" s="110"/>
      <c r="R138" s="110"/>
      <c r="S138" s="110"/>
      <c r="T138" s="67"/>
      <c r="U138" s="68"/>
    </row>
    <row r="139" spans="1:21" s="24" customFormat="1" ht="27.75" customHeight="1" x14ac:dyDescent="0.35">
      <c r="A139" s="108" t="s">
        <v>10</v>
      </c>
      <c r="B139" s="92" t="s">
        <v>16</v>
      </c>
      <c r="C139" s="93" t="s">
        <v>116</v>
      </c>
      <c r="D139" s="92" t="s">
        <v>379</v>
      </c>
      <c r="E139" s="94" t="s">
        <v>2684</v>
      </c>
      <c r="F139" s="94" t="s">
        <v>380</v>
      </c>
      <c r="G139" s="95" t="s">
        <v>381</v>
      </c>
      <c r="H139" s="109"/>
      <c r="I139" s="109"/>
      <c r="J139" s="96"/>
      <c r="K139" s="97"/>
      <c r="L139" s="97"/>
      <c r="M139" s="96"/>
      <c r="N139" s="96"/>
      <c r="O139" s="109"/>
      <c r="P139" s="98"/>
      <c r="Q139" s="110"/>
      <c r="R139" s="110"/>
      <c r="S139" s="110"/>
      <c r="T139" s="67"/>
      <c r="U139" s="68"/>
    </row>
    <row r="140" spans="1:21" s="24" customFormat="1" ht="27.75" customHeight="1" x14ac:dyDescent="0.35">
      <c r="A140" s="108" t="s">
        <v>10</v>
      </c>
      <c r="B140" s="92" t="s">
        <v>17</v>
      </c>
      <c r="C140" s="93" t="s">
        <v>116</v>
      </c>
      <c r="D140" s="92" t="s">
        <v>1965</v>
      </c>
      <c r="E140" s="94" t="s">
        <v>1966</v>
      </c>
      <c r="F140" s="94" t="s">
        <v>1967</v>
      </c>
      <c r="G140" s="95" t="s">
        <v>1968</v>
      </c>
      <c r="H140" s="109"/>
      <c r="I140" s="109"/>
      <c r="J140" s="96"/>
      <c r="K140" s="97"/>
      <c r="L140" s="97"/>
      <c r="M140" s="96"/>
      <c r="N140" s="96"/>
      <c r="O140" s="109"/>
      <c r="P140" s="98"/>
      <c r="Q140" s="110"/>
      <c r="R140" s="110"/>
      <c r="S140" s="110"/>
      <c r="T140" s="67"/>
      <c r="U140" s="68"/>
    </row>
    <row r="141" spans="1:21" s="24" customFormat="1" ht="27.75" customHeight="1" x14ac:dyDescent="0.35">
      <c r="A141" s="108" t="s">
        <v>10</v>
      </c>
      <c r="B141" s="92" t="s">
        <v>17</v>
      </c>
      <c r="C141" s="93" t="s">
        <v>116</v>
      </c>
      <c r="D141" s="92" t="s">
        <v>1969</v>
      </c>
      <c r="E141" s="94">
        <v>0</v>
      </c>
      <c r="F141" s="94" t="s">
        <v>1970</v>
      </c>
      <c r="G141" s="95" t="s">
        <v>1971</v>
      </c>
      <c r="H141" s="109"/>
      <c r="I141" s="109"/>
      <c r="J141" s="96"/>
      <c r="K141" s="97"/>
      <c r="L141" s="97"/>
      <c r="M141" s="96"/>
      <c r="N141" s="96"/>
      <c r="O141" s="109"/>
      <c r="P141" s="98"/>
      <c r="Q141" s="110"/>
      <c r="R141" s="110"/>
      <c r="S141" s="110"/>
      <c r="T141" s="67"/>
      <c r="U141" s="68"/>
    </row>
    <row r="142" spans="1:21" s="24" customFormat="1" ht="27.75" customHeight="1" x14ac:dyDescent="0.35">
      <c r="A142" s="108" t="s">
        <v>10</v>
      </c>
      <c r="B142" s="92" t="s">
        <v>17</v>
      </c>
      <c r="C142" s="93" t="s">
        <v>116</v>
      </c>
      <c r="D142" s="92" t="s">
        <v>1972</v>
      </c>
      <c r="E142" s="94">
        <v>0</v>
      </c>
      <c r="F142" s="94" t="s">
        <v>1973</v>
      </c>
      <c r="G142" s="95" t="s">
        <v>1974</v>
      </c>
      <c r="H142" s="109"/>
      <c r="I142" s="109"/>
      <c r="J142" s="96"/>
      <c r="K142" s="97"/>
      <c r="L142" s="97"/>
      <c r="M142" s="96"/>
      <c r="N142" s="96"/>
      <c r="O142" s="109"/>
      <c r="P142" s="98"/>
      <c r="Q142" s="110"/>
      <c r="R142" s="110"/>
      <c r="S142" s="110"/>
      <c r="T142" s="67"/>
      <c r="U142" s="68"/>
    </row>
    <row r="143" spans="1:21" s="24" customFormat="1" ht="27.75" customHeight="1" x14ac:dyDescent="0.35">
      <c r="A143" s="108" t="s">
        <v>10</v>
      </c>
      <c r="B143" s="92" t="s">
        <v>17</v>
      </c>
      <c r="C143" s="93" t="s">
        <v>116</v>
      </c>
      <c r="D143" s="92" t="s">
        <v>1975</v>
      </c>
      <c r="E143" s="94" t="s">
        <v>1976</v>
      </c>
      <c r="F143" s="94" t="s">
        <v>1977</v>
      </c>
      <c r="G143" s="95" t="s">
        <v>1978</v>
      </c>
      <c r="H143" s="109"/>
      <c r="I143" s="109"/>
      <c r="J143" s="96"/>
      <c r="K143" s="97"/>
      <c r="L143" s="97"/>
      <c r="M143" s="96"/>
      <c r="N143" s="96"/>
      <c r="O143" s="109"/>
      <c r="P143" s="98"/>
      <c r="Q143" s="110"/>
      <c r="R143" s="110"/>
      <c r="S143" s="110"/>
      <c r="T143" s="67"/>
      <c r="U143" s="68"/>
    </row>
    <row r="144" spans="1:21" s="24" customFormat="1" ht="27.75" customHeight="1" x14ac:dyDescent="0.35">
      <c r="A144" s="108" t="s">
        <v>10</v>
      </c>
      <c r="B144" s="92" t="s">
        <v>17</v>
      </c>
      <c r="C144" s="93" t="s">
        <v>116</v>
      </c>
      <c r="D144" s="92" t="s">
        <v>1979</v>
      </c>
      <c r="E144" s="94" t="s">
        <v>1980</v>
      </c>
      <c r="F144" s="94" t="s">
        <v>1981</v>
      </c>
      <c r="G144" s="95" t="s">
        <v>1982</v>
      </c>
      <c r="H144" s="109"/>
      <c r="I144" s="109"/>
      <c r="J144" s="96"/>
      <c r="K144" s="97"/>
      <c r="L144" s="97"/>
      <c r="M144" s="96"/>
      <c r="N144" s="96"/>
      <c r="O144" s="109"/>
      <c r="P144" s="98"/>
      <c r="Q144" s="110"/>
      <c r="R144" s="110"/>
      <c r="S144" s="110"/>
      <c r="T144" s="67"/>
      <c r="U144" s="68"/>
    </row>
    <row r="145" spans="1:21" s="24" customFormat="1" ht="27.75" customHeight="1" x14ac:dyDescent="0.35">
      <c r="A145" s="108" t="s">
        <v>10</v>
      </c>
      <c r="B145" s="92" t="s">
        <v>17</v>
      </c>
      <c r="C145" s="93" t="s">
        <v>116</v>
      </c>
      <c r="D145" s="92" t="s">
        <v>1983</v>
      </c>
      <c r="E145" s="94" t="s">
        <v>1984</v>
      </c>
      <c r="F145" s="94" t="s">
        <v>1985</v>
      </c>
      <c r="G145" s="95" t="s">
        <v>1986</v>
      </c>
      <c r="H145" s="109"/>
      <c r="I145" s="109"/>
      <c r="J145" s="96"/>
      <c r="K145" s="97"/>
      <c r="L145" s="97"/>
      <c r="M145" s="96"/>
      <c r="N145" s="96"/>
      <c r="O145" s="109"/>
      <c r="P145" s="98"/>
      <c r="Q145" s="110"/>
      <c r="R145" s="110"/>
      <c r="S145" s="110"/>
      <c r="T145" s="67"/>
      <c r="U145" s="68"/>
    </row>
    <row r="146" spans="1:21" s="24" customFormat="1" ht="27.75" customHeight="1" x14ac:dyDescent="0.35">
      <c r="A146" s="108" t="s">
        <v>10</v>
      </c>
      <c r="B146" s="92" t="s">
        <v>16</v>
      </c>
      <c r="C146" s="93" t="s">
        <v>116</v>
      </c>
      <c r="D146" s="92" t="s">
        <v>1987</v>
      </c>
      <c r="E146" s="94" t="s">
        <v>2685</v>
      </c>
      <c r="F146" s="94" t="s">
        <v>1988</v>
      </c>
      <c r="G146" s="95" t="s">
        <v>1989</v>
      </c>
      <c r="H146" s="109"/>
      <c r="I146" s="109"/>
      <c r="J146" s="96"/>
      <c r="K146" s="97"/>
      <c r="L146" s="97"/>
      <c r="M146" s="96"/>
      <c r="N146" s="96"/>
      <c r="O146" s="109"/>
      <c r="P146" s="98"/>
      <c r="Q146" s="110"/>
      <c r="R146" s="110"/>
      <c r="S146" s="110"/>
      <c r="T146" s="67"/>
      <c r="U146" s="68"/>
    </row>
    <row r="147" spans="1:21" s="24" customFormat="1" ht="27.75" customHeight="1" x14ac:dyDescent="0.35">
      <c r="A147" s="108" t="s">
        <v>10</v>
      </c>
      <c r="B147" s="92" t="s">
        <v>17</v>
      </c>
      <c r="C147" s="93" t="s">
        <v>116</v>
      </c>
      <c r="D147" s="92" t="s">
        <v>382</v>
      </c>
      <c r="E147" s="94" t="s">
        <v>383</v>
      </c>
      <c r="F147" s="94" t="s">
        <v>384</v>
      </c>
      <c r="G147" s="95" t="s">
        <v>385</v>
      </c>
      <c r="H147" s="109"/>
      <c r="I147" s="109"/>
      <c r="J147" s="96"/>
      <c r="K147" s="97"/>
      <c r="L147" s="97"/>
      <c r="M147" s="96"/>
      <c r="N147" s="96"/>
      <c r="O147" s="109"/>
      <c r="P147" s="98"/>
      <c r="Q147" s="110"/>
      <c r="R147" s="110"/>
      <c r="S147" s="110"/>
      <c r="T147" s="67"/>
      <c r="U147" s="68"/>
    </row>
    <row r="148" spans="1:21" s="24" customFormat="1" ht="27.75" customHeight="1" x14ac:dyDescent="0.35">
      <c r="A148" s="108" t="s">
        <v>10</v>
      </c>
      <c r="B148" s="92" t="s">
        <v>16</v>
      </c>
      <c r="C148" s="93" t="s">
        <v>116</v>
      </c>
      <c r="D148" s="92" t="s">
        <v>386</v>
      </c>
      <c r="E148" s="94" t="s">
        <v>387</v>
      </c>
      <c r="F148" s="94" t="s">
        <v>388</v>
      </c>
      <c r="G148" s="95" t="s">
        <v>389</v>
      </c>
      <c r="H148" s="109"/>
      <c r="I148" s="109"/>
      <c r="J148" s="96"/>
      <c r="K148" s="97"/>
      <c r="L148" s="97"/>
      <c r="M148" s="96"/>
      <c r="N148" s="96"/>
      <c r="O148" s="109"/>
      <c r="P148" s="98"/>
      <c r="Q148" s="110"/>
      <c r="R148" s="110"/>
      <c r="S148" s="110"/>
      <c r="T148" s="67"/>
      <c r="U148" s="68"/>
    </row>
    <row r="149" spans="1:21" s="24" customFormat="1" ht="27.75" customHeight="1" x14ac:dyDescent="0.35">
      <c r="A149" s="108" t="s">
        <v>10</v>
      </c>
      <c r="B149" s="92" t="s">
        <v>17</v>
      </c>
      <c r="C149" s="93" t="s">
        <v>61</v>
      </c>
      <c r="D149" s="92" t="s">
        <v>390</v>
      </c>
      <c r="E149" s="94" t="s">
        <v>391</v>
      </c>
      <c r="F149" s="94" t="s">
        <v>392</v>
      </c>
      <c r="G149" s="95" t="s">
        <v>393</v>
      </c>
      <c r="H149" s="109"/>
      <c r="I149" s="109"/>
      <c r="J149" s="96"/>
      <c r="K149" s="97"/>
      <c r="L149" s="97"/>
      <c r="M149" s="96"/>
      <c r="N149" s="96"/>
      <c r="O149" s="109"/>
      <c r="P149" s="98"/>
      <c r="Q149" s="110"/>
      <c r="R149" s="110"/>
      <c r="S149" s="110"/>
      <c r="T149" s="67"/>
      <c r="U149" s="68"/>
    </row>
    <row r="150" spans="1:21" s="24" customFormat="1" ht="27.75" customHeight="1" x14ac:dyDescent="0.35">
      <c r="A150" s="108" t="s">
        <v>10</v>
      </c>
      <c r="B150" s="92" t="s">
        <v>17</v>
      </c>
      <c r="C150" s="93" t="s">
        <v>116</v>
      </c>
      <c r="D150" s="92" t="s">
        <v>394</v>
      </c>
      <c r="E150" s="94" t="s">
        <v>395</v>
      </c>
      <c r="F150" s="94" t="s">
        <v>396</v>
      </c>
      <c r="G150" s="95" t="s">
        <v>397</v>
      </c>
      <c r="H150" s="109"/>
      <c r="I150" s="109"/>
      <c r="J150" s="96"/>
      <c r="K150" s="97"/>
      <c r="L150" s="97"/>
      <c r="M150" s="96"/>
      <c r="N150" s="96"/>
      <c r="O150" s="109"/>
      <c r="P150" s="98"/>
      <c r="Q150" s="110"/>
      <c r="R150" s="110"/>
      <c r="S150" s="110"/>
      <c r="T150" s="67"/>
      <c r="U150" s="68"/>
    </row>
    <row r="151" spans="1:21" s="24" customFormat="1" ht="27.75" customHeight="1" x14ac:dyDescent="0.35">
      <c r="A151" s="108" t="s">
        <v>10</v>
      </c>
      <c r="B151" s="92" t="s">
        <v>17</v>
      </c>
      <c r="C151" s="93" t="s">
        <v>61</v>
      </c>
      <c r="D151" s="92" t="s">
        <v>398</v>
      </c>
      <c r="E151" s="94" t="s">
        <v>399</v>
      </c>
      <c r="F151" s="94" t="s">
        <v>400</v>
      </c>
      <c r="G151" s="95" t="s">
        <v>401</v>
      </c>
      <c r="H151" s="109"/>
      <c r="I151" s="109"/>
      <c r="J151" s="96"/>
      <c r="K151" s="97"/>
      <c r="L151" s="97"/>
      <c r="M151" s="96"/>
      <c r="N151" s="96"/>
      <c r="O151" s="109"/>
      <c r="P151" s="98"/>
      <c r="Q151" s="110"/>
      <c r="R151" s="110"/>
      <c r="S151" s="110"/>
      <c r="T151" s="67"/>
      <c r="U151" s="68"/>
    </row>
    <row r="152" spans="1:21" s="24" customFormat="1" ht="27.75" customHeight="1" x14ac:dyDescent="0.35">
      <c r="A152" s="108" t="s">
        <v>10</v>
      </c>
      <c r="B152" s="92" t="s">
        <v>17</v>
      </c>
      <c r="C152" s="93" t="s">
        <v>61</v>
      </c>
      <c r="D152" s="92" t="s">
        <v>402</v>
      </c>
      <c r="E152" s="94" t="s">
        <v>403</v>
      </c>
      <c r="F152" s="94" t="s">
        <v>404</v>
      </c>
      <c r="G152" s="95" t="s">
        <v>405</v>
      </c>
      <c r="H152" s="109"/>
      <c r="I152" s="109"/>
      <c r="J152" s="96"/>
      <c r="K152" s="97"/>
      <c r="L152" s="97"/>
      <c r="M152" s="96"/>
      <c r="N152" s="96"/>
      <c r="O152" s="109"/>
      <c r="P152" s="98"/>
      <c r="Q152" s="110"/>
      <c r="R152" s="110"/>
      <c r="S152" s="110"/>
      <c r="T152" s="67"/>
      <c r="U152" s="68"/>
    </row>
    <row r="153" spans="1:21" s="24" customFormat="1" ht="27.75" customHeight="1" x14ac:dyDescent="0.35">
      <c r="A153" s="108" t="s">
        <v>10</v>
      </c>
      <c r="B153" s="92" t="s">
        <v>17</v>
      </c>
      <c r="C153" s="93" t="s">
        <v>61</v>
      </c>
      <c r="D153" s="92" t="s">
        <v>406</v>
      </c>
      <c r="E153" s="94" t="s">
        <v>407</v>
      </c>
      <c r="F153" s="94" t="s">
        <v>408</v>
      </c>
      <c r="G153" s="95" t="s">
        <v>409</v>
      </c>
      <c r="H153" s="109"/>
      <c r="I153" s="109"/>
      <c r="J153" s="96"/>
      <c r="K153" s="97"/>
      <c r="L153" s="97"/>
      <c r="M153" s="96"/>
      <c r="N153" s="96"/>
      <c r="O153" s="109"/>
      <c r="P153" s="98"/>
      <c r="Q153" s="110"/>
      <c r="R153" s="110"/>
      <c r="S153" s="110"/>
      <c r="T153" s="67"/>
      <c r="U153" s="68"/>
    </row>
    <row r="154" spans="1:21" s="24" customFormat="1" ht="27.75" customHeight="1" x14ac:dyDescent="0.35">
      <c r="A154" s="108" t="s">
        <v>10</v>
      </c>
      <c r="B154" s="92" t="s">
        <v>17</v>
      </c>
      <c r="C154" s="93" t="s">
        <v>61</v>
      </c>
      <c r="D154" s="92" t="s">
        <v>410</v>
      </c>
      <c r="E154" s="94" t="s">
        <v>411</v>
      </c>
      <c r="F154" s="94" t="s">
        <v>412</v>
      </c>
      <c r="G154" s="95" t="s">
        <v>413</v>
      </c>
      <c r="H154" s="109"/>
      <c r="I154" s="109"/>
      <c r="J154" s="96"/>
      <c r="K154" s="97"/>
      <c r="L154" s="97"/>
      <c r="M154" s="96"/>
      <c r="N154" s="96"/>
      <c r="O154" s="109"/>
      <c r="P154" s="98"/>
      <c r="Q154" s="110"/>
      <c r="R154" s="110"/>
      <c r="S154" s="110"/>
      <c r="T154" s="67"/>
      <c r="U154" s="68"/>
    </row>
    <row r="155" spans="1:21" s="24" customFormat="1" ht="27.75" customHeight="1" x14ac:dyDescent="0.35">
      <c r="A155" s="108" t="s">
        <v>10</v>
      </c>
      <c r="B155" s="92" t="s">
        <v>17</v>
      </c>
      <c r="C155" s="93" t="s">
        <v>61</v>
      </c>
      <c r="D155" s="92" t="s">
        <v>414</v>
      </c>
      <c r="E155" s="94" t="s">
        <v>415</v>
      </c>
      <c r="F155" s="94" t="s">
        <v>416</v>
      </c>
      <c r="G155" s="95" t="s">
        <v>417</v>
      </c>
      <c r="H155" s="109"/>
      <c r="I155" s="109"/>
      <c r="J155" s="96"/>
      <c r="K155" s="97"/>
      <c r="L155" s="97"/>
      <c r="M155" s="96"/>
      <c r="N155" s="96"/>
      <c r="O155" s="109"/>
      <c r="P155" s="98"/>
      <c r="Q155" s="110"/>
      <c r="R155" s="110"/>
      <c r="S155" s="110"/>
      <c r="T155" s="67"/>
      <c r="U155" s="68"/>
    </row>
    <row r="156" spans="1:21" s="24" customFormat="1" ht="27.75" customHeight="1" x14ac:dyDescent="0.35">
      <c r="A156" s="108" t="s">
        <v>10</v>
      </c>
      <c r="B156" s="92" t="s">
        <v>17</v>
      </c>
      <c r="C156" s="93" t="s">
        <v>129</v>
      </c>
      <c r="D156" s="92">
        <v>0</v>
      </c>
      <c r="E156" s="94" t="s">
        <v>418</v>
      </c>
      <c r="F156" s="94" t="s">
        <v>419</v>
      </c>
      <c r="G156" s="95" t="s">
        <v>420</v>
      </c>
      <c r="H156" s="109"/>
      <c r="I156" s="109"/>
      <c r="J156" s="96"/>
      <c r="K156" s="97"/>
      <c r="L156" s="97"/>
      <c r="M156" s="96"/>
      <c r="N156" s="96"/>
      <c r="O156" s="109"/>
      <c r="P156" s="98"/>
      <c r="Q156" s="110"/>
      <c r="R156" s="110"/>
      <c r="S156" s="110"/>
      <c r="T156" s="67"/>
      <c r="U156" s="68"/>
    </row>
    <row r="157" spans="1:21" s="24" customFormat="1" ht="27.75" customHeight="1" x14ac:dyDescent="0.35">
      <c r="A157" s="108" t="s">
        <v>10</v>
      </c>
      <c r="B157" s="92" t="s">
        <v>17</v>
      </c>
      <c r="C157" s="93" t="s">
        <v>129</v>
      </c>
      <c r="D157" s="92">
        <v>0</v>
      </c>
      <c r="E157" s="94" t="s">
        <v>421</v>
      </c>
      <c r="F157" s="94" t="s">
        <v>422</v>
      </c>
      <c r="G157" s="95" t="s">
        <v>423</v>
      </c>
      <c r="H157" s="109"/>
      <c r="I157" s="109"/>
      <c r="J157" s="96"/>
      <c r="K157" s="97"/>
      <c r="L157" s="97"/>
      <c r="M157" s="96"/>
      <c r="N157" s="96"/>
      <c r="O157" s="109"/>
      <c r="P157" s="98"/>
      <c r="Q157" s="110"/>
      <c r="R157" s="110"/>
      <c r="S157" s="110"/>
      <c r="T157" s="67"/>
      <c r="U157" s="68"/>
    </row>
    <row r="158" spans="1:21" s="24" customFormat="1" ht="27.75" customHeight="1" x14ac:dyDescent="0.35">
      <c r="A158" s="108" t="s">
        <v>10</v>
      </c>
      <c r="B158" s="92" t="s">
        <v>17</v>
      </c>
      <c r="C158" s="93" t="s">
        <v>61</v>
      </c>
      <c r="D158" s="92" t="s">
        <v>424</v>
      </c>
      <c r="E158" s="94" t="s">
        <v>425</v>
      </c>
      <c r="F158" s="94" t="s">
        <v>426</v>
      </c>
      <c r="G158" s="95" t="s">
        <v>427</v>
      </c>
      <c r="H158" s="109"/>
      <c r="I158" s="109"/>
      <c r="J158" s="96"/>
      <c r="K158" s="97"/>
      <c r="L158" s="97"/>
      <c r="M158" s="96"/>
      <c r="N158" s="96"/>
      <c r="O158" s="109"/>
      <c r="P158" s="98"/>
      <c r="Q158" s="110"/>
      <c r="R158" s="110"/>
      <c r="S158" s="110"/>
      <c r="T158" s="67"/>
      <c r="U158" s="68"/>
    </row>
    <row r="159" spans="1:21" s="24" customFormat="1" ht="27.75" customHeight="1" x14ac:dyDescent="0.35">
      <c r="A159" s="108" t="s">
        <v>10</v>
      </c>
      <c r="B159" s="92" t="s">
        <v>17</v>
      </c>
      <c r="C159" s="93" t="s">
        <v>116</v>
      </c>
      <c r="D159" s="92" t="s">
        <v>428</v>
      </c>
      <c r="E159" s="94" t="s">
        <v>429</v>
      </c>
      <c r="F159" s="94" t="s">
        <v>430</v>
      </c>
      <c r="G159" s="95" t="s">
        <v>431</v>
      </c>
      <c r="H159" s="109"/>
      <c r="I159" s="109"/>
      <c r="J159" s="96"/>
      <c r="K159" s="97"/>
      <c r="L159" s="97"/>
      <c r="M159" s="96"/>
      <c r="N159" s="96"/>
      <c r="O159" s="109"/>
      <c r="P159" s="98"/>
      <c r="Q159" s="110"/>
      <c r="R159" s="110"/>
      <c r="S159" s="110"/>
      <c r="T159" s="67"/>
      <c r="U159" s="68"/>
    </row>
    <row r="160" spans="1:21" s="24" customFormat="1" ht="27.75" customHeight="1" x14ac:dyDescent="0.35">
      <c r="A160" s="108" t="s">
        <v>10</v>
      </c>
      <c r="B160" s="92" t="s">
        <v>17</v>
      </c>
      <c r="C160" s="93" t="s">
        <v>61</v>
      </c>
      <c r="D160" s="92">
        <v>0</v>
      </c>
      <c r="E160" s="94">
        <v>0</v>
      </c>
      <c r="F160" s="94" t="s">
        <v>433</v>
      </c>
      <c r="G160" s="95" t="s">
        <v>434</v>
      </c>
      <c r="H160" s="109"/>
      <c r="I160" s="109"/>
      <c r="J160" s="96"/>
      <c r="K160" s="97"/>
      <c r="L160" s="97"/>
      <c r="M160" s="96"/>
      <c r="N160" s="96"/>
      <c r="O160" s="109"/>
      <c r="P160" s="98"/>
      <c r="Q160" s="110"/>
      <c r="R160" s="110"/>
      <c r="S160" s="110"/>
      <c r="T160" s="67"/>
      <c r="U160" s="68"/>
    </row>
    <row r="161" spans="1:21" s="24" customFormat="1" ht="27.75" customHeight="1" x14ac:dyDescent="0.35">
      <c r="A161" s="108" t="s">
        <v>10</v>
      </c>
      <c r="B161" s="92" t="s">
        <v>11</v>
      </c>
      <c r="C161" s="93" t="s">
        <v>116</v>
      </c>
      <c r="D161" s="92" t="s">
        <v>435</v>
      </c>
      <c r="E161" s="94" t="s">
        <v>436</v>
      </c>
      <c r="F161" s="94" t="s">
        <v>437</v>
      </c>
      <c r="G161" s="95" t="s">
        <v>438</v>
      </c>
      <c r="H161" s="109"/>
      <c r="I161" s="109"/>
      <c r="J161" s="96"/>
      <c r="K161" s="97"/>
      <c r="L161" s="97"/>
      <c r="M161" s="96"/>
      <c r="N161" s="96"/>
      <c r="O161" s="109"/>
      <c r="P161" s="98"/>
      <c r="Q161" s="110"/>
      <c r="R161" s="110"/>
      <c r="S161" s="110"/>
      <c r="T161" s="67"/>
      <c r="U161" s="68"/>
    </row>
    <row r="162" spans="1:21" s="24" customFormat="1" ht="27.75" customHeight="1" x14ac:dyDescent="0.35">
      <c r="A162" s="108" t="s">
        <v>10</v>
      </c>
      <c r="B162" s="92" t="s">
        <v>17</v>
      </c>
      <c r="C162" s="93" t="s">
        <v>61</v>
      </c>
      <c r="D162" s="92" t="s">
        <v>439</v>
      </c>
      <c r="E162" s="94" t="s">
        <v>440</v>
      </c>
      <c r="F162" s="94" t="s">
        <v>441</v>
      </c>
      <c r="G162" s="95" t="s">
        <v>442</v>
      </c>
      <c r="H162" s="109"/>
      <c r="I162" s="109"/>
      <c r="J162" s="96"/>
      <c r="K162" s="97"/>
      <c r="L162" s="97"/>
      <c r="M162" s="96"/>
      <c r="N162" s="96"/>
      <c r="O162" s="109"/>
      <c r="P162" s="98"/>
      <c r="Q162" s="110"/>
      <c r="R162" s="110"/>
      <c r="S162" s="110"/>
      <c r="T162" s="67"/>
      <c r="U162" s="68"/>
    </row>
    <row r="163" spans="1:21" s="24" customFormat="1" ht="27.75" customHeight="1" x14ac:dyDescent="0.35">
      <c r="A163" s="108" t="s">
        <v>10</v>
      </c>
      <c r="B163" s="92" t="s">
        <v>17</v>
      </c>
      <c r="C163" s="93" t="s">
        <v>61</v>
      </c>
      <c r="D163" s="92" t="s">
        <v>443</v>
      </c>
      <c r="E163" s="94" t="s">
        <v>444</v>
      </c>
      <c r="F163" s="94" t="s">
        <v>445</v>
      </c>
      <c r="G163" s="95" t="s">
        <v>446</v>
      </c>
      <c r="H163" s="109"/>
      <c r="I163" s="109"/>
      <c r="J163" s="96"/>
      <c r="K163" s="97"/>
      <c r="L163" s="97"/>
      <c r="M163" s="96"/>
      <c r="N163" s="96"/>
      <c r="O163" s="109"/>
      <c r="P163" s="98"/>
      <c r="Q163" s="110"/>
      <c r="R163" s="110"/>
      <c r="S163" s="110"/>
      <c r="T163" s="67"/>
      <c r="U163" s="68"/>
    </row>
    <row r="164" spans="1:21" s="24" customFormat="1" ht="27.75" customHeight="1" x14ac:dyDescent="0.35">
      <c r="A164" s="108" t="s">
        <v>10</v>
      </c>
      <c r="B164" s="92" t="s">
        <v>17</v>
      </c>
      <c r="C164" s="93" t="s">
        <v>116</v>
      </c>
      <c r="D164" s="92" t="s">
        <v>447</v>
      </c>
      <c r="E164" s="94" t="s">
        <v>448</v>
      </c>
      <c r="F164" s="94" t="s">
        <v>449</v>
      </c>
      <c r="G164" s="95" t="s">
        <v>450</v>
      </c>
      <c r="H164" s="109"/>
      <c r="I164" s="109"/>
      <c r="J164" s="96"/>
      <c r="K164" s="97"/>
      <c r="L164" s="97"/>
      <c r="M164" s="96"/>
      <c r="N164" s="96"/>
      <c r="O164" s="109"/>
      <c r="P164" s="98"/>
      <c r="Q164" s="110"/>
      <c r="R164" s="110"/>
      <c r="S164" s="110"/>
      <c r="T164" s="67"/>
      <c r="U164" s="68"/>
    </row>
    <row r="165" spans="1:21" s="24" customFormat="1" ht="27.75" customHeight="1" x14ac:dyDescent="0.35">
      <c r="A165" s="108" t="s">
        <v>10</v>
      </c>
      <c r="B165" s="92" t="s">
        <v>17</v>
      </c>
      <c r="C165" s="93" t="s">
        <v>61</v>
      </c>
      <c r="D165" s="92" t="s">
        <v>451</v>
      </c>
      <c r="E165" s="94" t="s">
        <v>452</v>
      </c>
      <c r="F165" s="94" t="s">
        <v>453</v>
      </c>
      <c r="G165" s="95" t="s">
        <v>454</v>
      </c>
      <c r="H165" s="109"/>
      <c r="I165" s="109"/>
      <c r="J165" s="96"/>
      <c r="K165" s="97"/>
      <c r="L165" s="97"/>
      <c r="M165" s="96"/>
      <c r="N165" s="96"/>
      <c r="O165" s="109"/>
      <c r="P165" s="98"/>
      <c r="Q165" s="110"/>
      <c r="R165" s="110"/>
      <c r="S165" s="110"/>
      <c r="T165" s="67"/>
      <c r="U165" s="68"/>
    </row>
    <row r="166" spans="1:21" s="24" customFormat="1" ht="27.75" customHeight="1" x14ac:dyDescent="0.35">
      <c r="A166" s="108" t="s">
        <v>10</v>
      </c>
      <c r="B166" s="92" t="s">
        <v>17</v>
      </c>
      <c r="C166" s="93" t="s">
        <v>92</v>
      </c>
      <c r="D166" s="92" t="s">
        <v>455</v>
      </c>
      <c r="E166" s="94" t="s">
        <v>456</v>
      </c>
      <c r="F166" s="94" t="s">
        <v>457</v>
      </c>
      <c r="G166" s="95" t="s">
        <v>458</v>
      </c>
      <c r="H166" s="109"/>
      <c r="I166" s="109"/>
      <c r="J166" s="96"/>
      <c r="K166" s="97"/>
      <c r="L166" s="97"/>
      <c r="M166" s="96"/>
      <c r="N166" s="96"/>
      <c r="O166" s="109"/>
      <c r="P166" s="98"/>
      <c r="Q166" s="110"/>
      <c r="R166" s="110"/>
      <c r="S166" s="110"/>
      <c r="T166" s="67"/>
      <c r="U166" s="68"/>
    </row>
    <row r="167" spans="1:21" s="24" customFormat="1" ht="27.75" customHeight="1" x14ac:dyDescent="0.35">
      <c r="A167" s="108" t="s">
        <v>10</v>
      </c>
      <c r="B167" s="92" t="s">
        <v>17</v>
      </c>
      <c r="C167" s="93" t="s">
        <v>92</v>
      </c>
      <c r="D167" s="92" t="s">
        <v>2603</v>
      </c>
      <c r="E167" s="94" t="s">
        <v>459</v>
      </c>
      <c r="F167" s="94" t="s">
        <v>460</v>
      </c>
      <c r="G167" s="95" t="s">
        <v>461</v>
      </c>
      <c r="H167" s="109"/>
      <c r="I167" s="109"/>
      <c r="J167" s="96"/>
      <c r="K167" s="97"/>
      <c r="L167" s="97"/>
      <c r="M167" s="96"/>
      <c r="N167" s="96"/>
      <c r="O167" s="109"/>
      <c r="P167" s="98"/>
      <c r="Q167" s="110"/>
      <c r="R167" s="110"/>
      <c r="S167" s="110"/>
      <c r="T167" s="67"/>
      <c r="U167" s="68"/>
    </row>
    <row r="168" spans="1:21" s="24" customFormat="1" ht="27.75" customHeight="1" x14ac:dyDescent="0.35">
      <c r="A168" s="108" t="s">
        <v>10</v>
      </c>
      <c r="B168" s="92" t="s">
        <v>17</v>
      </c>
      <c r="C168" s="93" t="s">
        <v>92</v>
      </c>
      <c r="D168" s="92" t="s">
        <v>2604</v>
      </c>
      <c r="E168" s="94" t="s">
        <v>462</v>
      </c>
      <c r="F168" s="94" t="s">
        <v>463</v>
      </c>
      <c r="G168" s="95" t="s">
        <v>464</v>
      </c>
      <c r="H168" s="109"/>
      <c r="I168" s="109"/>
      <c r="J168" s="96"/>
      <c r="K168" s="97"/>
      <c r="L168" s="97"/>
      <c r="M168" s="96"/>
      <c r="N168" s="96"/>
      <c r="O168" s="109"/>
      <c r="P168" s="98"/>
      <c r="Q168" s="110"/>
      <c r="R168" s="110"/>
      <c r="S168" s="110"/>
      <c r="T168" s="67"/>
      <c r="U168" s="68"/>
    </row>
    <row r="169" spans="1:21" s="24" customFormat="1" ht="27.75" customHeight="1" x14ac:dyDescent="0.35">
      <c r="A169" s="108" t="s">
        <v>10</v>
      </c>
      <c r="B169" s="92" t="s">
        <v>11</v>
      </c>
      <c r="C169" s="93" t="s">
        <v>92</v>
      </c>
      <c r="D169" s="92" t="s">
        <v>2605</v>
      </c>
      <c r="E169" s="94" t="s">
        <v>465</v>
      </c>
      <c r="F169" s="94" t="s">
        <v>466</v>
      </c>
      <c r="G169" s="95" t="s">
        <v>467</v>
      </c>
      <c r="H169" s="109"/>
      <c r="I169" s="109"/>
      <c r="J169" s="96"/>
      <c r="K169" s="97"/>
      <c r="L169" s="97"/>
      <c r="M169" s="96"/>
      <c r="N169" s="96"/>
      <c r="O169" s="109"/>
      <c r="P169" s="98"/>
      <c r="Q169" s="110"/>
      <c r="R169" s="110"/>
      <c r="S169" s="110"/>
      <c r="T169" s="67"/>
      <c r="U169" s="68"/>
    </row>
    <row r="170" spans="1:21" s="24" customFormat="1" ht="27.75" customHeight="1" x14ac:dyDescent="0.35">
      <c r="A170" s="108" t="s">
        <v>10</v>
      </c>
      <c r="B170" s="92" t="s">
        <v>17</v>
      </c>
      <c r="C170" s="93" t="s">
        <v>61</v>
      </c>
      <c r="D170" s="92" t="s">
        <v>1990</v>
      </c>
      <c r="E170" s="94" t="s">
        <v>1991</v>
      </c>
      <c r="F170" s="94" t="s">
        <v>1992</v>
      </c>
      <c r="G170" s="95" t="s">
        <v>1993</v>
      </c>
      <c r="H170" s="109"/>
      <c r="I170" s="109"/>
      <c r="J170" s="96"/>
      <c r="K170" s="97"/>
      <c r="L170" s="97"/>
      <c r="M170" s="96"/>
      <c r="N170" s="96"/>
      <c r="O170" s="109"/>
      <c r="P170" s="98"/>
      <c r="Q170" s="110"/>
      <c r="R170" s="110"/>
      <c r="S170" s="110"/>
      <c r="T170" s="67"/>
      <c r="U170" s="68"/>
    </row>
    <row r="171" spans="1:21" s="24" customFormat="1" ht="27.75" customHeight="1" x14ac:dyDescent="0.35">
      <c r="A171" s="108" t="s">
        <v>10</v>
      </c>
      <c r="B171" s="92" t="s">
        <v>17</v>
      </c>
      <c r="C171" s="93" t="s">
        <v>61</v>
      </c>
      <c r="D171" s="92">
        <v>0</v>
      </c>
      <c r="E171" s="94">
        <v>0</v>
      </c>
      <c r="F171" s="94" t="s">
        <v>469</v>
      </c>
      <c r="G171" s="95" t="s">
        <v>470</v>
      </c>
      <c r="H171" s="109"/>
      <c r="I171" s="109"/>
      <c r="J171" s="96"/>
      <c r="K171" s="97"/>
      <c r="L171" s="97"/>
      <c r="M171" s="96"/>
      <c r="N171" s="96"/>
      <c r="O171" s="109"/>
      <c r="P171" s="98"/>
      <c r="Q171" s="110"/>
      <c r="R171" s="110"/>
      <c r="S171" s="110"/>
      <c r="T171" s="67"/>
      <c r="U171" s="68"/>
    </row>
    <row r="172" spans="1:21" s="24" customFormat="1" ht="27.75" customHeight="1" x14ac:dyDescent="0.35">
      <c r="A172" s="108" t="s">
        <v>10</v>
      </c>
      <c r="B172" s="92" t="s">
        <v>17</v>
      </c>
      <c r="C172" s="93" t="s">
        <v>31</v>
      </c>
      <c r="D172" s="92" t="s">
        <v>2627</v>
      </c>
      <c r="E172" s="94" t="s">
        <v>471</v>
      </c>
      <c r="F172" s="94" t="s">
        <v>472</v>
      </c>
      <c r="G172" s="95" t="s">
        <v>473</v>
      </c>
      <c r="H172" s="109"/>
      <c r="I172" s="109"/>
      <c r="J172" s="96"/>
      <c r="K172" s="97"/>
      <c r="L172" s="97"/>
      <c r="M172" s="96"/>
      <c r="N172" s="96"/>
      <c r="O172" s="109"/>
      <c r="P172" s="98"/>
      <c r="Q172" s="110"/>
      <c r="R172" s="110"/>
      <c r="S172" s="110"/>
      <c r="T172" s="67"/>
      <c r="U172" s="68"/>
    </row>
    <row r="173" spans="1:21" s="24" customFormat="1" ht="27.75" customHeight="1" x14ac:dyDescent="0.35">
      <c r="A173" s="108" t="s">
        <v>10</v>
      </c>
      <c r="B173" s="92" t="s">
        <v>17</v>
      </c>
      <c r="C173" s="93" t="s">
        <v>31</v>
      </c>
      <c r="D173" s="92" t="s">
        <v>474</v>
      </c>
      <c r="E173" s="94" t="s">
        <v>475</v>
      </c>
      <c r="F173" s="94" t="s">
        <v>476</v>
      </c>
      <c r="G173" s="95" t="s">
        <v>477</v>
      </c>
      <c r="H173" s="109"/>
      <c r="I173" s="109"/>
      <c r="J173" s="96"/>
      <c r="K173" s="97"/>
      <c r="L173" s="97"/>
      <c r="M173" s="96"/>
      <c r="N173" s="96"/>
      <c r="O173" s="109"/>
      <c r="P173" s="98"/>
      <c r="Q173" s="110"/>
      <c r="R173" s="110"/>
      <c r="S173" s="110"/>
      <c r="T173" s="67"/>
      <c r="U173" s="68"/>
    </row>
    <row r="174" spans="1:21" s="24" customFormat="1" ht="27.75" customHeight="1" x14ac:dyDescent="0.35">
      <c r="A174" s="108" t="s">
        <v>10</v>
      </c>
      <c r="B174" s="92" t="s">
        <v>17</v>
      </c>
      <c r="C174" s="93" t="s">
        <v>31</v>
      </c>
      <c r="D174" s="92" t="s">
        <v>478</v>
      </c>
      <c r="E174" s="94" t="s">
        <v>479</v>
      </c>
      <c r="F174" s="94" t="s">
        <v>480</v>
      </c>
      <c r="G174" s="95" t="s">
        <v>481</v>
      </c>
      <c r="H174" s="109"/>
      <c r="I174" s="109"/>
      <c r="J174" s="96"/>
      <c r="K174" s="97"/>
      <c r="L174" s="97"/>
      <c r="M174" s="96"/>
      <c r="N174" s="96"/>
      <c r="O174" s="109"/>
      <c r="P174" s="98"/>
      <c r="Q174" s="110"/>
      <c r="R174" s="110"/>
      <c r="S174" s="110"/>
      <c r="T174" s="67"/>
      <c r="U174" s="68"/>
    </row>
    <row r="175" spans="1:21" s="24" customFormat="1" ht="27.75" customHeight="1" x14ac:dyDescent="0.35">
      <c r="A175" s="108" t="s">
        <v>10</v>
      </c>
      <c r="B175" s="92" t="s">
        <v>17</v>
      </c>
      <c r="C175" s="93" t="s">
        <v>61</v>
      </c>
      <c r="D175" s="92" t="s">
        <v>482</v>
      </c>
      <c r="E175" s="94" t="s">
        <v>483</v>
      </c>
      <c r="F175" s="94" t="s">
        <v>484</v>
      </c>
      <c r="G175" s="95" t="s">
        <v>485</v>
      </c>
      <c r="H175" s="109"/>
      <c r="I175" s="109"/>
      <c r="J175" s="96"/>
      <c r="K175" s="97"/>
      <c r="L175" s="97"/>
      <c r="M175" s="96"/>
      <c r="N175" s="96"/>
      <c r="O175" s="109"/>
      <c r="P175" s="98"/>
      <c r="Q175" s="110"/>
      <c r="R175" s="110"/>
      <c r="S175" s="110"/>
      <c r="T175" s="67"/>
      <c r="U175" s="68"/>
    </row>
    <row r="176" spans="1:21" s="24" customFormat="1" ht="27.75" customHeight="1" x14ac:dyDescent="0.35">
      <c r="A176" s="108" t="s">
        <v>10</v>
      </c>
      <c r="B176" s="92" t="s">
        <v>17</v>
      </c>
      <c r="C176" s="93" t="s">
        <v>116</v>
      </c>
      <c r="D176" s="92" t="s">
        <v>486</v>
      </c>
      <c r="E176" s="94" t="s">
        <v>487</v>
      </c>
      <c r="F176" s="94" t="s">
        <v>488</v>
      </c>
      <c r="G176" s="95" t="s">
        <v>489</v>
      </c>
      <c r="H176" s="109"/>
      <c r="I176" s="109"/>
      <c r="J176" s="96"/>
      <c r="K176" s="97"/>
      <c r="L176" s="97"/>
      <c r="M176" s="96"/>
      <c r="N176" s="96"/>
      <c r="O176" s="109"/>
      <c r="P176" s="98"/>
      <c r="Q176" s="110"/>
      <c r="R176" s="110"/>
      <c r="S176" s="110"/>
      <c r="T176" s="67"/>
      <c r="U176" s="68"/>
    </row>
    <row r="177" spans="1:21" s="24" customFormat="1" ht="27.75" customHeight="1" x14ac:dyDescent="0.35">
      <c r="A177" s="108" t="s">
        <v>10</v>
      </c>
      <c r="B177" s="92" t="s">
        <v>17</v>
      </c>
      <c r="C177" s="93" t="s">
        <v>61</v>
      </c>
      <c r="D177" s="92">
        <v>0</v>
      </c>
      <c r="E177" s="94" t="s">
        <v>490</v>
      </c>
      <c r="F177" s="94" t="s">
        <v>491</v>
      </c>
      <c r="G177" s="95" t="s">
        <v>492</v>
      </c>
      <c r="H177" s="109"/>
      <c r="I177" s="109"/>
      <c r="J177" s="96"/>
      <c r="K177" s="97"/>
      <c r="L177" s="97"/>
      <c r="M177" s="96"/>
      <c r="N177" s="96"/>
      <c r="O177" s="109"/>
      <c r="P177" s="98"/>
      <c r="Q177" s="110"/>
      <c r="R177" s="110"/>
      <c r="S177" s="110"/>
      <c r="T177" s="67"/>
      <c r="U177" s="68"/>
    </row>
    <row r="178" spans="1:21" s="24" customFormat="1" ht="27.75" customHeight="1" x14ac:dyDescent="0.35">
      <c r="A178" s="108" t="s">
        <v>10</v>
      </c>
      <c r="B178" s="92" t="s">
        <v>17</v>
      </c>
      <c r="C178" s="93" t="s">
        <v>129</v>
      </c>
      <c r="D178" s="92">
        <v>0</v>
      </c>
      <c r="E178" s="94" t="s">
        <v>493</v>
      </c>
      <c r="F178" s="94" t="s">
        <v>494</v>
      </c>
      <c r="G178" s="95" t="s">
        <v>495</v>
      </c>
      <c r="H178" s="109"/>
      <c r="I178" s="109"/>
      <c r="J178" s="96"/>
      <c r="K178" s="97"/>
      <c r="L178" s="97"/>
      <c r="M178" s="96"/>
      <c r="N178" s="96"/>
      <c r="O178" s="109"/>
      <c r="P178" s="98"/>
      <c r="Q178" s="110"/>
      <c r="R178" s="110"/>
      <c r="S178" s="110"/>
      <c r="T178" s="67"/>
      <c r="U178" s="68"/>
    </row>
    <row r="179" spans="1:21" s="24" customFormat="1" ht="27.75" customHeight="1" x14ac:dyDescent="0.35">
      <c r="A179" s="108" t="s">
        <v>10</v>
      </c>
      <c r="B179" s="92" t="s">
        <v>17</v>
      </c>
      <c r="C179" s="93" t="s">
        <v>61</v>
      </c>
      <c r="D179" s="92">
        <v>0</v>
      </c>
      <c r="E179" s="94" t="s">
        <v>496</v>
      </c>
      <c r="F179" s="94" t="s">
        <v>497</v>
      </c>
      <c r="G179" s="95" t="s">
        <v>498</v>
      </c>
      <c r="H179" s="109"/>
      <c r="I179" s="109"/>
      <c r="J179" s="96"/>
      <c r="K179" s="97"/>
      <c r="L179" s="97"/>
      <c r="M179" s="96"/>
      <c r="N179" s="96"/>
      <c r="O179" s="109"/>
      <c r="P179" s="98"/>
      <c r="Q179" s="110"/>
      <c r="R179" s="110"/>
      <c r="S179" s="110"/>
      <c r="T179" s="67"/>
      <c r="U179" s="68"/>
    </row>
    <row r="180" spans="1:21" s="24" customFormat="1" ht="27.75" customHeight="1" x14ac:dyDescent="0.35">
      <c r="A180" s="108" t="s">
        <v>10</v>
      </c>
      <c r="B180" s="92" t="s">
        <v>17</v>
      </c>
      <c r="C180" s="93" t="s">
        <v>129</v>
      </c>
      <c r="D180" s="92">
        <v>0</v>
      </c>
      <c r="E180" s="94" t="s">
        <v>499</v>
      </c>
      <c r="F180" s="94" t="s">
        <v>500</v>
      </c>
      <c r="G180" s="95" t="s">
        <v>501</v>
      </c>
      <c r="H180" s="109"/>
      <c r="I180" s="109"/>
      <c r="J180" s="96"/>
      <c r="K180" s="97"/>
      <c r="L180" s="97"/>
      <c r="M180" s="96"/>
      <c r="N180" s="96"/>
      <c r="O180" s="109"/>
      <c r="P180" s="98"/>
      <c r="Q180" s="110"/>
      <c r="R180" s="110"/>
      <c r="S180" s="110"/>
      <c r="T180" s="67"/>
      <c r="U180" s="68"/>
    </row>
    <row r="181" spans="1:21" s="24" customFormat="1" ht="27.75" customHeight="1" x14ac:dyDescent="0.35">
      <c r="A181" s="108" t="s">
        <v>10</v>
      </c>
      <c r="B181" s="92" t="s">
        <v>17</v>
      </c>
      <c r="C181" s="93" t="s">
        <v>116</v>
      </c>
      <c r="D181" s="92" t="s">
        <v>502</v>
      </c>
      <c r="E181" s="94" t="s">
        <v>503</v>
      </c>
      <c r="F181" s="94" t="s">
        <v>504</v>
      </c>
      <c r="G181" s="95" t="s">
        <v>505</v>
      </c>
      <c r="H181" s="109"/>
      <c r="I181" s="109"/>
      <c r="J181" s="96"/>
      <c r="K181" s="97"/>
      <c r="L181" s="97"/>
      <c r="M181" s="96"/>
      <c r="N181" s="96"/>
      <c r="O181" s="109"/>
      <c r="P181" s="98"/>
      <c r="Q181" s="110"/>
      <c r="R181" s="110"/>
      <c r="S181" s="110"/>
      <c r="T181" s="67"/>
      <c r="U181" s="68"/>
    </row>
    <row r="182" spans="1:21" s="24" customFormat="1" ht="27.75" customHeight="1" x14ac:dyDescent="0.35">
      <c r="A182" s="108" t="s">
        <v>10</v>
      </c>
      <c r="B182" s="92" t="s">
        <v>17</v>
      </c>
      <c r="C182" s="93" t="s">
        <v>116</v>
      </c>
      <c r="D182" s="92" t="s">
        <v>506</v>
      </c>
      <c r="E182" s="94" t="s">
        <v>507</v>
      </c>
      <c r="F182" s="94" t="s">
        <v>508</v>
      </c>
      <c r="G182" s="95" t="s">
        <v>509</v>
      </c>
      <c r="H182" s="109"/>
      <c r="I182" s="109"/>
      <c r="J182" s="96"/>
      <c r="K182" s="97"/>
      <c r="L182" s="97"/>
      <c r="M182" s="96"/>
      <c r="N182" s="96"/>
      <c r="O182" s="109"/>
      <c r="P182" s="98"/>
      <c r="Q182" s="110"/>
      <c r="R182" s="110"/>
      <c r="S182" s="110"/>
      <c r="T182" s="67"/>
      <c r="U182" s="68"/>
    </row>
    <row r="183" spans="1:21" s="24" customFormat="1" ht="27.75" customHeight="1" x14ac:dyDescent="0.35">
      <c r="A183" s="108" t="s">
        <v>10</v>
      </c>
      <c r="B183" s="92" t="s">
        <v>17</v>
      </c>
      <c r="C183" s="93" t="s">
        <v>61</v>
      </c>
      <c r="D183" s="92" t="s">
        <v>510</v>
      </c>
      <c r="E183" s="94" t="s">
        <v>511</v>
      </c>
      <c r="F183" s="94" t="s">
        <v>512</v>
      </c>
      <c r="G183" s="95" t="s">
        <v>513</v>
      </c>
      <c r="H183" s="109"/>
      <c r="I183" s="109"/>
      <c r="J183" s="96"/>
      <c r="K183" s="97"/>
      <c r="L183" s="97"/>
      <c r="M183" s="96"/>
      <c r="N183" s="96"/>
      <c r="O183" s="109"/>
      <c r="P183" s="98"/>
      <c r="Q183" s="110"/>
      <c r="R183" s="110"/>
      <c r="S183" s="110"/>
      <c r="T183" s="67"/>
      <c r="U183" s="68"/>
    </row>
    <row r="184" spans="1:21" s="24" customFormat="1" ht="27.75" customHeight="1" x14ac:dyDescent="0.35">
      <c r="A184" s="108" t="s">
        <v>10</v>
      </c>
      <c r="B184" s="92" t="s">
        <v>16</v>
      </c>
      <c r="C184" s="93" t="s">
        <v>92</v>
      </c>
      <c r="D184" s="92" t="s">
        <v>2606</v>
      </c>
      <c r="E184" s="94" t="s">
        <v>514</v>
      </c>
      <c r="F184" s="94" t="s">
        <v>515</v>
      </c>
      <c r="G184" s="95" t="s">
        <v>516</v>
      </c>
      <c r="H184" s="109"/>
      <c r="I184" s="109"/>
      <c r="J184" s="96"/>
      <c r="K184" s="97"/>
      <c r="L184" s="97"/>
      <c r="M184" s="96"/>
      <c r="N184" s="96"/>
      <c r="O184" s="109"/>
      <c r="P184" s="98"/>
      <c r="Q184" s="110"/>
      <c r="R184" s="110"/>
      <c r="S184" s="110"/>
      <c r="T184" s="67"/>
      <c r="U184" s="68"/>
    </row>
    <row r="185" spans="1:21" s="24" customFormat="1" ht="27.75" customHeight="1" x14ac:dyDescent="0.35">
      <c r="A185" s="108" t="s">
        <v>10</v>
      </c>
      <c r="B185" s="92" t="s">
        <v>16</v>
      </c>
      <c r="C185" s="93" t="s">
        <v>92</v>
      </c>
      <c r="D185" s="92" t="s">
        <v>2607</v>
      </c>
      <c r="E185" s="94" t="s">
        <v>517</v>
      </c>
      <c r="F185" s="94" t="s">
        <v>518</v>
      </c>
      <c r="G185" s="95" t="s">
        <v>519</v>
      </c>
      <c r="H185" s="109"/>
      <c r="I185" s="109"/>
      <c r="J185" s="96"/>
      <c r="K185" s="97"/>
      <c r="L185" s="97"/>
      <c r="M185" s="96"/>
      <c r="N185" s="96"/>
      <c r="O185" s="109"/>
      <c r="P185" s="98"/>
      <c r="Q185" s="110"/>
      <c r="R185" s="110"/>
      <c r="S185" s="110"/>
      <c r="T185" s="67"/>
      <c r="U185" s="68"/>
    </row>
    <row r="186" spans="1:21" s="24" customFormat="1" ht="27.75" customHeight="1" x14ac:dyDescent="0.35">
      <c r="A186" s="108" t="s">
        <v>10</v>
      </c>
      <c r="B186" s="92" t="s">
        <v>16</v>
      </c>
      <c r="C186" s="93" t="s">
        <v>92</v>
      </c>
      <c r="D186" s="92" t="s">
        <v>2608</v>
      </c>
      <c r="E186" s="94" t="s">
        <v>520</v>
      </c>
      <c r="F186" s="94" t="s">
        <v>521</v>
      </c>
      <c r="G186" s="95" t="s">
        <v>522</v>
      </c>
      <c r="H186" s="109"/>
      <c r="I186" s="109"/>
      <c r="J186" s="96"/>
      <c r="K186" s="97"/>
      <c r="L186" s="97"/>
      <c r="M186" s="96"/>
      <c r="N186" s="96"/>
      <c r="O186" s="109"/>
      <c r="P186" s="98"/>
      <c r="Q186" s="110"/>
      <c r="R186" s="110"/>
      <c r="S186" s="110"/>
      <c r="T186" s="67"/>
      <c r="U186" s="68"/>
    </row>
    <row r="187" spans="1:21" s="24" customFormat="1" ht="27.75" customHeight="1" x14ac:dyDescent="0.35">
      <c r="A187" s="108" t="s">
        <v>10</v>
      </c>
      <c r="B187" s="92" t="s">
        <v>16</v>
      </c>
      <c r="C187" s="93" t="s">
        <v>92</v>
      </c>
      <c r="D187" s="92" t="s">
        <v>2609</v>
      </c>
      <c r="E187" s="94" t="s">
        <v>523</v>
      </c>
      <c r="F187" s="94" t="s">
        <v>524</v>
      </c>
      <c r="G187" s="95" t="s">
        <v>525</v>
      </c>
      <c r="H187" s="109"/>
      <c r="I187" s="109"/>
      <c r="J187" s="96"/>
      <c r="K187" s="97"/>
      <c r="L187" s="97"/>
      <c r="M187" s="96"/>
      <c r="N187" s="96"/>
      <c r="O187" s="109"/>
      <c r="P187" s="98"/>
      <c r="Q187" s="110"/>
      <c r="R187" s="110"/>
      <c r="S187" s="110"/>
      <c r="T187" s="67"/>
      <c r="U187" s="68"/>
    </row>
    <row r="188" spans="1:21" s="24" customFormat="1" ht="27.75" customHeight="1" x14ac:dyDescent="0.35">
      <c r="A188" s="108" t="s">
        <v>10</v>
      </c>
      <c r="B188" s="92" t="s">
        <v>16</v>
      </c>
      <c r="C188" s="93" t="s">
        <v>61</v>
      </c>
      <c r="D188" s="92" t="s">
        <v>526</v>
      </c>
      <c r="E188" s="94" t="s">
        <v>527</v>
      </c>
      <c r="F188" s="94" t="s">
        <v>528</v>
      </c>
      <c r="G188" s="95" t="s">
        <v>529</v>
      </c>
      <c r="H188" s="109"/>
      <c r="I188" s="109"/>
      <c r="J188" s="96"/>
      <c r="K188" s="97"/>
      <c r="L188" s="97"/>
      <c r="M188" s="96"/>
      <c r="N188" s="96"/>
      <c r="O188" s="109"/>
      <c r="P188" s="98"/>
      <c r="Q188" s="110"/>
      <c r="R188" s="110"/>
      <c r="S188" s="110"/>
      <c r="T188" s="67"/>
      <c r="U188" s="68"/>
    </row>
    <row r="189" spans="1:21" s="24" customFormat="1" ht="27.75" customHeight="1" x14ac:dyDescent="0.35">
      <c r="A189" s="108" t="s">
        <v>10</v>
      </c>
      <c r="B189" s="92" t="s">
        <v>16</v>
      </c>
      <c r="C189" s="93" t="s">
        <v>61</v>
      </c>
      <c r="D189" s="92" t="s">
        <v>530</v>
      </c>
      <c r="E189" s="94" t="s">
        <v>531</v>
      </c>
      <c r="F189" s="94" t="s">
        <v>532</v>
      </c>
      <c r="G189" s="95" t="s">
        <v>533</v>
      </c>
      <c r="H189" s="109"/>
      <c r="I189" s="109"/>
      <c r="J189" s="96"/>
      <c r="K189" s="97"/>
      <c r="L189" s="97"/>
      <c r="M189" s="96"/>
      <c r="N189" s="96"/>
      <c r="O189" s="109"/>
      <c r="P189" s="98"/>
      <c r="Q189" s="110"/>
      <c r="R189" s="110"/>
      <c r="S189" s="110"/>
      <c r="T189" s="67"/>
      <c r="U189" s="68"/>
    </row>
    <row r="190" spans="1:21" s="24" customFormat="1" ht="27.75" customHeight="1" x14ac:dyDescent="0.35">
      <c r="A190" s="108" t="s">
        <v>10</v>
      </c>
      <c r="B190" s="92" t="s">
        <v>16</v>
      </c>
      <c r="C190" s="93" t="s">
        <v>31</v>
      </c>
      <c r="D190" s="92" t="s">
        <v>2628</v>
      </c>
      <c r="E190" s="94" t="s">
        <v>1994</v>
      </c>
      <c r="F190" s="94" t="s">
        <v>1995</v>
      </c>
      <c r="G190" s="95" t="s">
        <v>1996</v>
      </c>
      <c r="H190" s="109"/>
      <c r="I190" s="109"/>
      <c r="J190" s="96"/>
      <c r="K190" s="97"/>
      <c r="L190" s="97"/>
      <c r="M190" s="96"/>
      <c r="N190" s="96"/>
      <c r="O190" s="109"/>
      <c r="P190" s="98"/>
      <c r="Q190" s="110"/>
      <c r="R190" s="110"/>
      <c r="S190" s="110"/>
      <c r="T190" s="67"/>
      <c r="U190" s="68"/>
    </row>
    <row r="191" spans="1:21" s="24" customFormat="1" ht="27.75" customHeight="1" x14ac:dyDescent="0.35">
      <c r="A191" s="108" t="s">
        <v>10</v>
      </c>
      <c r="B191" s="92" t="s">
        <v>17</v>
      </c>
      <c r="C191" s="93" t="s">
        <v>116</v>
      </c>
      <c r="D191" s="92" t="s">
        <v>534</v>
      </c>
      <c r="E191" s="94" t="s">
        <v>535</v>
      </c>
      <c r="F191" s="94" t="s">
        <v>536</v>
      </c>
      <c r="G191" s="95" t="s">
        <v>537</v>
      </c>
      <c r="H191" s="109"/>
      <c r="I191" s="109"/>
      <c r="J191" s="96"/>
      <c r="K191" s="97"/>
      <c r="L191" s="97"/>
      <c r="M191" s="96"/>
      <c r="N191" s="96"/>
      <c r="O191" s="109"/>
      <c r="P191" s="98"/>
      <c r="Q191" s="110"/>
      <c r="R191" s="110"/>
      <c r="S191" s="110"/>
      <c r="T191" s="67"/>
      <c r="U191" s="68"/>
    </row>
    <row r="192" spans="1:21" s="24" customFormat="1" ht="27.75" customHeight="1" x14ac:dyDescent="0.35">
      <c r="A192" s="108" t="s">
        <v>10</v>
      </c>
      <c r="B192" s="92" t="s">
        <v>17</v>
      </c>
      <c r="C192" s="93" t="s">
        <v>61</v>
      </c>
      <c r="D192" s="92" t="s">
        <v>1997</v>
      </c>
      <c r="E192" s="94" t="s">
        <v>1998</v>
      </c>
      <c r="F192" s="94" t="s">
        <v>1999</v>
      </c>
      <c r="G192" s="95" t="s">
        <v>2000</v>
      </c>
      <c r="H192" s="109"/>
      <c r="I192" s="109"/>
      <c r="J192" s="96"/>
      <c r="K192" s="97"/>
      <c r="L192" s="97"/>
      <c r="M192" s="96"/>
      <c r="N192" s="96"/>
      <c r="O192" s="109"/>
      <c r="P192" s="98"/>
      <c r="Q192" s="110"/>
      <c r="R192" s="110"/>
      <c r="S192" s="110"/>
      <c r="T192" s="67"/>
      <c r="U192" s="68"/>
    </row>
    <row r="193" spans="1:21" s="24" customFormat="1" ht="27.75" customHeight="1" x14ac:dyDescent="0.35">
      <c r="A193" s="108" t="s">
        <v>10</v>
      </c>
      <c r="B193" s="92" t="s">
        <v>17</v>
      </c>
      <c r="C193" s="93" t="s">
        <v>61</v>
      </c>
      <c r="D193" s="92" t="s">
        <v>2001</v>
      </c>
      <c r="E193" s="94" t="s">
        <v>2002</v>
      </c>
      <c r="F193" s="94" t="s">
        <v>2003</v>
      </c>
      <c r="G193" s="95" t="s">
        <v>2004</v>
      </c>
      <c r="H193" s="109"/>
      <c r="I193" s="109"/>
      <c r="J193" s="96"/>
      <c r="K193" s="97"/>
      <c r="L193" s="97"/>
      <c r="M193" s="96"/>
      <c r="N193" s="96"/>
      <c r="O193" s="109"/>
      <c r="P193" s="98"/>
      <c r="Q193" s="110"/>
      <c r="R193" s="110"/>
      <c r="S193" s="110"/>
      <c r="T193" s="67"/>
      <c r="U193" s="68"/>
    </row>
    <row r="194" spans="1:21" s="24" customFormat="1" ht="27.75" customHeight="1" x14ac:dyDescent="0.35">
      <c r="A194" s="108" t="s">
        <v>10</v>
      </c>
      <c r="B194" s="92" t="s">
        <v>17</v>
      </c>
      <c r="C194" s="93" t="s">
        <v>61</v>
      </c>
      <c r="D194" s="92" t="s">
        <v>2005</v>
      </c>
      <c r="E194" s="94" t="s">
        <v>2006</v>
      </c>
      <c r="F194" s="94" t="s">
        <v>2007</v>
      </c>
      <c r="G194" s="95" t="s">
        <v>2008</v>
      </c>
      <c r="H194" s="109"/>
      <c r="I194" s="109"/>
      <c r="J194" s="96"/>
      <c r="K194" s="97"/>
      <c r="L194" s="97"/>
      <c r="M194" s="96"/>
      <c r="N194" s="96"/>
      <c r="O194" s="109"/>
      <c r="P194" s="98"/>
      <c r="Q194" s="110"/>
      <c r="R194" s="110"/>
      <c r="S194" s="110"/>
      <c r="T194" s="67"/>
      <c r="U194" s="68"/>
    </row>
    <row r="195" spans="1:21" s="24" customFormat="1" ht="27.75" customHeight="1" x14ac:dyDescent="0.35">
      <c r="A195" s="108" t="s">
        <v>10</v>
      </c>
      <c r="B195" s="92" t="s">
        <v>17</v>
      </c>
      <c r="C195" s="93" t="s">
        <v>61</v>
      </c>
      <c r="D195" s="92" t="s">
        <v>2009</v>
      </c>
      <c r="E195" s="94" t="s">
        <v>2010</v>
      </c>
      <c r="F195" s="94" t="s">
        <v>2011</v>
      </c>
      <c r="G195" s="95" t="s">
        <v>2012</v>
      </c>
      <c r="H195" s="109"/>
      <c r="I195" s="109"/>
      <c r="J195" s="96"/>
      <c r="K195" s="97"/>
      <c r="L195" s="97"/>
      <c r="M195" s="96"/>
      <c r="N195" s="96"/>
      <c r="O195" s="109"/>
      <c r="P195" s="98"/>
      <c r="Q195" s="110"/>
      <c r="R195" s="110"/>
      <c r="S195" s="110"/>
      <c r="T195" s="67"/>
      <c r="U195" s="68"/>
    </row>
    <row r="196" spans="1:21" s="24" customFormat="1" ht="27.75" customHeight="1" x14ac:dyDescent="0.35">
      <c r="A196" s="108" t="s">
        <v>10</v>
      </c>
      <c r="B196" s="92" t="s">
        <v>17</v>
      </c>
      <c r="C196" s="93" t="s">
        <v>61</v>
      </c>
      <c r="D196" s="92" t="s">
        <v>538</v>
      </c>
      <c r="E196" s="94" t="s">
        <v>539</v>
      </c>
      <c r="F196" s="94" t="s">
        <v>540</v>
      </c>
      <c r="G196" s="95" t="s">
        <v>541</v>
      </c>
      <c r="H196" s="109"/>
      <c r="I196" s="109"/>
      <c r="J196" s="96"/>
      <c r="K196" s="97"/>
      <c r="L196" s="97"/>
      <c r="M196" s="96"/>
      <c r="N196" s="96"/>
      <c r="O196" s="109"/>
      <c r="P196" s="98"/>
      <c r="Q196" s="110"/>
      <c r="R196" s="110"/>
      <c r="S196" s="110"/>
      <c r="T196" s="67"/>
      <c r="U196" s="68"/>
    </row>
    <row r="197" spans="1:21" s="24" customFormat="1" ht="27.75" customHeight="1" x14ac:dyDescent="0.35">
      <c r="A197" s="108" t="s">
        <v>10</v>
      </c>
      <c r="B197" s="92" t="s">
        <v>17</v>
      </c>
      <c r="C197" s="93" t="s">
        <v>61</v>
      </c>
      <c r="D197" s="92" t="s">
        <v>542</v>
      </c>
      <c r="E197" s="94" t="s">
        <v>543</v>
      </c>
      <c r="F197" s="94" t="s">
        <v>544</v>
      </c>
      <c r="G197" s="95" t="s">
        <v>545</v>
      </c>
      <c r="H197" s="109"/>
      <c r="I197" s="109"/>
      <c r="J197" s="96"/>
      <c r="K197" s="97"/>
      <c r="L197" s="97"/>
      <c r="M197" s="96"/>
      <c r="N197" s="96"/>
      <c r="O197" s="109"/>
      <c r="P197" s="98"/>
      <c r="Q197" s="110"/>
      <c r="R197" s="110"/>
      <c r="S197" s="110"/>
      <c r="T197" s="67"/>
      <c r="U197" s="68"/>
    </row>
    <row r="198" spans="1:21" s="24" customFormat="1" ht="27.75" customHeight="1" x14ac:dyDescent="0.35">
      <c r="A198" s="108" t="s">
        <v>10</v>
      </c>
      <c r="B198" s="92" t="s">
        <v>17</v>
      </c>
      <c r="C198" s="93" t="s">
        <v>116</v>
      </c>
      <c r="D198" s="92" t="s">
        <v>546</v>
      </c>
      <c r="E198" s="94" t="s">
        <v>547</v>
      </c>
      <c r="F198" s="94" t="s">
        <v>548</v>
      </c>
      <c r="G198" s="95" t="s">
        <v>549</v>
      </c>
      <c r="H198" s="109"/>
      <c r="I198" s="109"/>
      <c r="J198" s="96"/>
      <c r="K198" s="97"/>
      <c r="L198" s="97"/>
      <c r="M198" s="96"/>
      <c r="N198" s="96"/>
      <c r="O198" s="109"/>
      <c r="P198" s="98"/>
      <c r="Q198" s="110"/>
      <c r="R198" s="110"/>
      <c r="S198" s="110"/>
      <c r="T198" s="67"/>
      <c r="U198" s="68"/>
    </row>
    <row r="199" spans="1:21" s="24" customFormat="1" ht="27.75" customHeight="1" x14ac:dyDescent="0.35">
      <c r="A199" s="108" t="s">
        <v>10</v>
      </c>
      <c r="B199" s="92" t="s">
        <v>17</v>
      </c>
      <c r="C199" s="93" t="s">
        <v>116</v>
      </c>
      <c r="D199" s="92" t="s">
        <v>550</v>
      </c>
      <c r="E199" s="94" t="s">
        <v>551</v>
      </c>
      <c r="F199" s="94" t="s">
        <v>552</v>
      </c>
      <c r="G199" s="95" t="s">
        <v>553</v>
      </c>
      <c r="H199" s="109"/>
      <c r="I199" s="109"/>
      <c r="J199" s="96"/>
      <c r="K199" s="97"/>
      <c r="L199" s="97"/>
      <c r="M199" s="96"/>
      <c r="N199" s="96"/>
      <c r="O199" s="109"/>
      <c r="P199" s="98"/>
      <c r="Q199" s="110"/>
      <c r="R199" s="110"/>
      <c r="S199" s="110"/>
      <c r="T199" s="67"/>
      <c r="U199" s="68"/>
    </row>
    <row r="200" spans="1:21" s="24" customFormat="1" ht="27.75" customHeight="1" x14ac:dyDescent="0.35">
      <c r="A200" s="108" t="s">
        <v>10</v>
      </c>
      <c r="B200" s="92" t="s">
        <v>17</v>
      </c>
      <c r="C200" s="93" t="s">
        <v>129</v>
      </c>
      <c r="D200" s="92" t="s">
        <v>554</v>
      </c>
      <c r="E200" s="94" t="s">
        <v>555</v>
      </c>
      <c r="F200" s="94" t="s">
        <v>556</v>
      </c>
      <c r="G200" s="95" t="s">
        <v>557</v>
      </c>
      <c r="H200" s="109"/>
      <c r="I200" s="109"/>
      <c r="J200" s="96"/>
      <c r="K200" s="97"/>
      <c r="L200" s="97"/>
      <c r="M200" s="96"/>
      <c r="N200" s="96"/>
      <c r="O200" s="109"/>
      <c r="P200" s="98"/>
      <c r="Q200" s="110"/>
      <c r="R200" s="110"/>
      <c r="S200" s="110"/>
      <c r="T200" s="67"/>
      <c r="U200" s="68"/>
    </row>
    <row r="201" spans="1:21" s="24" customFormat="1" ht="27.75" customHeight="1" x14ac:dyDescent="0.35">
      <c r="A201" s="108" t="s">
        <v>10</v>
      </c>
      <c r="B201" s="92" t="s">
        <v>17</v>
      </c>
      <c r="C201" s="93" t="s">
        <v>61</v>
      </c>
      <c r="D201" s="92" t="s">
        <v>558</v>
      </c>
      <c r="E201" s="94" t="s">
        <v>559</v>
      </c>
      <c r="F201" s="94" t="s">
        <v>560</v>
      </c>
      <c r="G201" s="95" t="s">
        <v>561</v>
      </c>
      <c r="H201" s="109"/>
      <c r="I201" s="109"/>
      <c r="J201" s="96"/>
      <c r="K201" s="97"/>
      <c r="L201" s="97"/>
      <c r="M201" s="96"/>
      <c r="N201" s="96"/>
      <c r="O201" s="109"/>
      <c r="P201" s="98"/>
      <c r="Q201" s="110"/>
      <c r="R201" s="110"/>
      <c r="S201" s="110"/>
      <c r="T201" s="67"/>
      <c r="U201" s="68"/>
    </row>
    <row r="202" spans="1:21" s="24" customFormat="1" ht="27.75" customHeight="1" x14ac:dyDescent="0.35">
      <c r="A202" s="108" t="s">
        <v>10</v>
      </c>
      <c r="B202" s="92" t="s">
        <v>17</v>
      </c>
      <c r="C202" s="93" t="s">
        <v>61</v>
      </c>
      <c r="D202" s="92" t="s">
        <v>562</v>
      </c>
      <c r="E202" s="94" t="s">
        <v>563</v>
      </c>
      <c r="F202" s="94" t="s">
        <v>564</v>
      </c>
      <c r="G202" s="95" t="s">
        <v>565</v>
      </c>
      <c r="H202" s="109"/>
      <c r="I202" s="109"/>
      <c r="J202" s="96"/>
      <c r="K202" s="97"/>
      <c r="L202" s="97"/>
      <c r="M202" s="96"/>
      <c r="N202" s="96"/>
      <c r="O202" s="109"/>
      <c r="P202" s="98"/>
      <c r="Q202" s="110"/>
      <c r="R202" s="110"/>
      <c r="S202" s="110"/>
      <c r="T202" s="67"/>
      <c r="U202" s="68"/>
    </row>
    <row r="203" spans="1:21" s="24" customFormat="1" ht="27.75" customHeight="1" x14ac:dyDescent="0.35">
      <c r="A203" s="108" t="s">
        <v>10</v>
      </c>
      <c r="B203" s="92" t="s">
        <v>17</v>
      </c>
      <c r="C203" s="93" t="s">
        <v>61</v>
      </c>
      <c r="D203" s="92" t="s">
        <v>566</v>
      </c>
      <c r="E203" s="94" t="s">
        <v>567</v>
      </c>
      <c r="F203" s="94" t="s">
        <v>568</v>
      </c>
      <c r="G203" s="95" t="s">
        <v>569</v>
      </c>
      <c r="H203" s="109"/>
      <c r="I203" s="109"/>
      <c r="J203" s="96"/>
      <c r="K203" s="97"/>
      <c r="L203" s="97"/>
      <c r="M203" s="96"/>
      <c r="N203" s="96"/>
      <c r="O203" s="109"/>
      <c r="P203" s="98"/>
      <c r="Q203" s="110"/>
      <c r="R203" s="110"/>
      <c r="S203" s="110"/>
      <c r="T203" s="67"/>
      <c r="U203" s="68"/>
    </row>
    <row r="204" spans="1:21" s="24" customFormat="1" ht="27.75" customHeight="1" x14ac:dyDescent="0.35">
      <c r="A204" s="108" t="s">
        <v>10</v>
      </c>
      <c r="B204" s="92" t="s">
        <v>16</v>
      </c>
      <c r="C204" s="93" t="s">
        <v>116</v>
      </c>
      <c r="D204" s="92" t="s">
        <v>223</v>
      </c>
      <c r="E204" s="94" t="s">
        <v>571</v>
      </c>
      <c r="F204" s="94" t="s">
        <v>572</v>
      </c>
      <c r="G204" s="95" t="s">
        <v>2686</v>
      </c>
      <c r="H204" s="109"/>
      <c r="I204" s="109"/>
      <c r="J204" s="96"/>
      <c r="K204" s="97"/>
      <c r="L204" s="97"/>
      <c r="M204" s="96"/>
      <c r="N204" s="96"/>
      <c r="O204" s="109"/>
      <c r="P204" s="98"/>
      <c r="Q204" s="110"/>
      <c r="R204" s="110"/>
      <c r="S204" s="110"/>
      <c r="T204" s="67"/>
      <c r="U204" s="68"/>
    </row>
    <row r="205" spans="1:21" s="24" customFormat="1" ht="27.75" customHeight="1" x14ac:dyDescent="0.35">
      <c r="A205" s="108" t="s">
        <v>10</v>
      </c>
      <c r="B205" s="92" t="s">
        <v>17</v>
      </c>
      <c r="C205" s="93" t="s">
        <v>116</v>
      </c>
      <c r="D205" s="92" t="s">
        <v>573</v>
      </c>
      <c r="E205" s="94" t="s">
        <v>574</v>
      </c>
      <c r="F205" s="94" t="s">
        <v>575</v>
      </c>
      <c r="G205" s="95" t="s">
        <v>576</v>
      </c>
      <c r="H205" s="109"/>
      <c r="I205" s="109"/>
      <c r="J205" s="96"/>
      <c r="K205" s="97"/>
      <c r="L205" s="97"/>
      <c r="M205" s="96"/>
      <c r="N205" s="96"/>
      <c r="O205" s="109"/>
      <c r="P205" s="98"/>
      <c r="Q205" s="110"/>
      <c r="R205" s="110"/>
      <c r="S205" s="110"/>
      <c r="T205" s="67"/>
      <c r="U205" s="68"/>
    </row>
    <row r="206" spans="1:21" s="24" customFormat="1" ht="27.75" customHeight="1" x14ac:dyDescent="0.35">
      <c r="A206" s="108" t="s">
        <v>10</v>
      </c>
      <c r="B206" s="92" t="s">
        <v>17</v>
      </c>
      <c r="C206" s="93" t="s">
        <v>61</v>
      </c>
      <c r="D206" s="92" t="s">
        <v>577</v>
      </c>
      <c r="E206" s="94" t="s">
        <v>578</v>
      </c>
      <c r="F206" s="94" t="s">
        <v>579</v>
      </c>
      <c r="G206" s="95" t="s">
        <v>580</v>
      </c>
      <c r="H206" s="109"/>
      <c r="I206" s="109"/>
      <c r="J206" s="96"/>
      <c r="K206" s="97"/>
      <c r="L206" s="97"/>
      <c r="M206" s="96"/>
      <c r="N206" s="96"/>
      <c r="O206" s="109"/>
      <c r="P206" s="98"/>
      <c r="Q206" s="110"/>
      <c r="R206" s="110"/>
      <c r="S206" s="110"/>
      <c r="T206" s="67"/>
      <c r="U206" s="68"/>
    </row>
    <row r="207" spans="1:21" s="24" customFormat="1" ht="27.75" customHeight="1" x14ac:dyDescent="0.35">
      <c r="A207" s="108" t="s">
        <v>10</v>
      </c>
      <c r="B207" s="92" t="s">
        <v>17</v>
      </c>
      <c r="C207" s="93" t="s">
        <v>129</v>
      </c>
      <c r="D207" s="92" t="s">
        <v>581</v>
      </c>
      <c r="E207" s="94" t="s">
        <v>582</v>
      </c>
      <c r="F207" s="94" t="s">
        <v>583</v>
      </c>
      <c r="G207" s="95" t="s">
        <v>584</v>
      </c>
      <c r="H207" s="109"/>
      <c r="I207" s="109"/>
      <c r="J207" s="96"/>
      <c r="K207" s="97"/>
      <c r="L207" s="97"/>
      <c r="M207" s="96"/>
      <c r="N207" s="96"/>
      <c r="O207" s="109"/>
      <c r="P207" s="98"/>
      <c r="Q207" s="110"/>
      <c r="R207" s="110"/>
      <c r="S207" s="110"/>
      <c r="T207" s="67"/>
      <c r="U207" s="68"/>
    </row>
    <row r="208" spans="1:21" s="24" customFormat="1" ht="27.75" customHeight="1" x14ac:dyDescent="0.35">
      <c r="A208" s="108" t="s">
        <v>10</v>
      </c>
      <c r="B208" s="92" t="s">
        <v>17</v>
      </c>
      <c r="C208" s="93" t="s">
        <v>129</v>
      </c>
      <c r="D208" s="92" t="s">
        <v>585</v>
      </c>
      <c r="E208" s="94" t="s">
        <v>586</v>
      </c>
      <c r="F208" s="94" t="s">
        <v>587</v>
      </c>
      <c r="G208" s="95" t="s">
        <v>588</v>
      </c>
      <c r="H208" s="109"/>
      <c r="I208" s="109"/>
      <c r="J208" s="96"/>
      <c r="K208" s="97"/>
      <c r="L208" s="97"/>
      <c r="M208" s="96"/>
      <c r="N208" s="96"/>
      <c r="O208" s="109"/>
      <c r="P208" s="98"/>
      <c r="Q208" s="110"/>
      <c r="R208" s="110"/>
      <c r="S208" s="110"/>
      <c r="T208" s="67"/>
      <c r="U208" s="68"/>
    </row>
    <row r="209" spans="1:21" s="24" customFormat="1" ht="27.75" customHeight="1" x14ac:dyDescent="0.35">
      <c r="A209" s="108" t="s">
        <v>10</v>
      </c>
      <c r="B209" s="92" t="s">
        <v>17</v>
      </c>
      <c r="C209" s="93" t="s">
        <v>61</v>
      </c>
      <c r="D209" s="92" t="s">
        <v>589</v>
      </c>
      <c r="E209" s="94" t="s">
        <v>590</v>
      </c>
      <c r="F209" s="94" t="s">
        <v>591</v>
      </c>
      <c r="G209" s="95" t="s">
        <v>592</v>
      </c>
      <c r="H209" s="109"/>
      <c r="I209" s="109"/>
      <c r="J209" s="96"/>
      <c r="K209" s="97"/>
      <c r="L209" s="97"/>
      <c r="M209" s="96"/>
      <c r="N209" s="96"/>
      <c r="O209" s="109"/>
      <c r="P209" s="98"/>
      <c r="Q209" s="110"/>
      <c r="R209" s="110"/>
      <c r="S209" s="110"/>
      <c r="T209" s="67"/>
      <c r="U209" s="68"/>
    </row>
    <row r="210" spans="1:21" s="24" customFormat="1" ht="27.75" customHeight="1" x14ac:dyDescent="0.35">
      <c r="A210" s="108" t="s">
        <v>10</v>
      </c>
      <c r="B210" s="92" t="s">
        <v>17</v>
      </c>
      <c r="C210" s="93" t="s">
        <v>116</v>
      </c>
      <c r="D210" s="92" t="s">
        <v>593</v>
      </c>
      <c r="E210" s="94" t="s">
        <v>594</v>
      </c>
      <c r="F210" s="94" t="s">
        <v>595</v>
      </c>
      <c r="G210" s="95" t="s">
        <v>596</v>
      </c>
      <c r="H210" s="109"/>
      <c r="I210" s="109"/>
      <c r="J210" s="96"/>
      <c r="K210" s="97"/>
      <c r="L210" s="97"/>
      <c r="M210" s="96"/>
      <c r="N210" s="96"/>
      <c r="O210" s="109"/>
      <c r="P210" s="98"/>
      <c r="Q210" s="110"/>
      <c r="R210" s="110"/>
      <c r="S210" s="110"/>
      <c r="T210" s="67"/>
      <c r="U210" s="68"/>
    </row>
    <row r="211" spans="1:21" s="24" customFormat="1" ht="27.75" customHeight="1" x14ac:dyDescent="0.35">
      <c r="A211" s="108" t="s">
        <v>10</v>
      </c>
      <c r="B211" s="92" t="s">
        <v>17</v>
      </c>
      <c r="C211" s="93" t="s">
        <v>129</v>
      </c>
      <c r="D211" s="92" t="s">
        <v>597</v>
      </c>
      <c r="E211" s="94" t="s">
        <v>598</v>
      </c>
      <c r="F211" s="94" t="s">
        <v>599</v>
      </c>
      <c r="G211" s="95" t="s">
        <v>600</v>
      </c>
      <c r="H211" s="109"/>
      <c r="I211" s="109"/>
      <c r="J211" s="96"/>
      <c r="K211" s="97"/>
      <c r="L211" s="97"/>
      <c r="M211" s="96"/>
      <c r="N211" s="96"/>
      <c r="O211" s="109"/>
      <c r="P211" s="98"/>
      <c r="Q211" s="110"/>
      <c r="R211" s="110"/>
      <c r="S211" s="110"/>
      <c r="T211" s="67"/>
      <c r="U211" s="68"/>
    </row>
    <row r="212" spans="1:21" s="24" customFormat="1" ht="27.75" customHeight="1" x14ac:dyDescent="0.35">
      <c r="A212" s="108" t="s">
        <v>10</v>
      </c>
      <c r="B212" s="92" t="s">
        <v>17</v>
      </c>
      <c r="C212" s="93" t="s">
        <v>129</v>
      </c>
      <c r="D212" s="92" t="s">
        <v>601</v>
      </c>
      <c r="E212" s="94" t="s">
        <v>602</v>
      </c>
      <c r="F212" s="94" t="s">
        <v>603</v>
      </c>
      <c r="G212" s="95" t="s">
        <v>604</v>
      </c>
      <c r="H212" s="109"/>
      <c r="I212" s="109"/>
      <c r="J212" s="96"/>
      <c r="K212" s="97"/>
      <c r="L212" s="97"/>
      <c r="M212" s="96"/>
      <c r="N212" s="96"/>
      <c r="O212" s="109"/>
      <c r="P212" s="98"/>
      <c r="Q212" s="110"/>
      <c r="R212" s="110"/>
      <c r="S212" s="110"/>
      <c r="T212" s="67"/>
      <c r="U212" s="68"/>
    </row>
    <row r="213" spans="1:21" s="24" customFormat="1" ht="27.75" customHeight="1" x14ac:dyDescent="0.35">
      <c r="A213" s="108" t="s">
        <v>10</v>
      </c>
      <c r="B213" s="92" t="s">
        <v>16</v>
      </c>
      <c r="C213" s="93" t="s">
        <v>61</v>
      </c>
      <c r="D213" s="92" t="s">
        <v>605</v>
      </c>
      <c r="E213" s="94" t="s">
        <v>606</v>
      </c>
      <c r="F213" s="94" t="s">
        <v>607</v>
      </c>
      <c r="G213" s="95" t="s">
        <v>2650</v>
      </c>
      <c r="H213" s="109"/>
      <c r="I213" s="109"/>
      <c r="J213" s="96"/>
      <c r="K213" s="97"/>
      <c r="L213" s="97"/>
      <c r="M213" s="96"/>
      <c r="N213" s="96"/>
      <c r="O213" s="109"/>
      <c r="P213" s="98"/>
      <c r="Q213" s="110"/>
      <c r="R213" s="110"/>
      <c r="S213" s="110"/>
      <c r="T213" s="67"/>
      <c r="U213" s="68"/>
    </row>
    <row r="214" spans="1:21" s="24" customFormat="1" ht="27.75" customHeight="1" x14ac:dyDescent="0.35">
      <c r="A214" s="108" t="s">
        <v>10</v>
      </c>
      <c r="B214" s="92" t="s">
        <v>16</v>
      </c>
      <c r="C214" s="93" t="s">
        <v>129</v>
      </c>
      <c r="D214" s="92" t="s">
        <v>608</v>
      </c>
      <c r="E214" s="94" t="s">
        <v>609</v>
      </c>
      <c r="F214" s="94" t="s">
        <v>610</v>
      </c>
      <c r="G214" s="95" t="s">
        <v>611</v>
      </c>
      <c r="H214" s="109"/>
      <c r="I214" s="109"/>
      <c r="J214" s="96"/>
      <c r="K214" s="97"/>
      <c r="L214" s="97"/>
      <c r="M214" s="96"/>
      <c r="N214" s="96"/>
      <c r="O214" s="109"/>
      <c r="P214" s="98"/>
      <c r="Q214" s="110"/>
      <c r="R214" s="110"/>
      <c r="S214" s="110"/>
      <c r="T214" s="67"/>
      <c r="U214" s="68"/>
    </row>
    <row r="215" spans="1:21" s="24" customFormat="1" ht="27.75" customHeight="1" x14ac:dyDescent="0.35">
      <c r="A215" s="108" t="s">
        <v>10</v>
      </c>
      <c r="B215" s="92" t="s">
        <v>17</v>
      </c>
      <c r="C215" s="93" t="s">
        <v>61</v>
      </c>
      <c r="D215" s="92" t="s">
        <v>2013</v>
      </c>
      <c r="E215" s="94" t="s">
        <v>2014</v>
      </c>
      <c r="F215" s="94" t="s">
        <v>2015</v>
      </c>
      <c r="G215" s="95" t="s">
        <v>2016</v>
      </c>
      <c r="H215" s="109"/>
      <c r="I215" s="109"/>
      <c r="J215" s="96"/>
      <c r="K215" s="97"/>
      <c r="L215" s="97"/>
      <c r="M215" s="96"/>
      <c r="N215" s="96"/>
      <c r="O215" s="109"/>
      <c r="P215" s="98"/>
      <c r="Q215" s="110"/>
      <c r="R215" s="110"/>
      <c r="S215" s="110"/>
      <c r="T215" s="67"/>
      <c r="U215" s="68"/>
    </row>
    <row r="216" spans="1:21" s="24" customFormat="1" ht="27.75" customHeight="1" x14ac:dyDescent="0.35">
      <c r="A216" s="108" t="s">
        <v>10</v>
      </c>
      <c r="B216" s="92" t="s">
        <v>17</v>
      </c>
      <c r="C216" s="93" t="s">
        <v>116</v>
      </c>
      <c r="D216" s="92" t="s">
        <v>612</v>
      </c>
      <c r="E216" s="94" t="s">
        <v>613</v>
      </c>
      <c r="F216" s="94" t="s">
        <v>614</v>
      </c>
      <c r="G216" s="95" t="s">
        <v>615</v>
      </c>
      <c r="H216" s="109"/>
      <c r="I216" s="109"/>
      <c r="J216" s="96"/>
      <c r="K216" s="97"/>
      <c r="L216" s="97"/>
      <c r="M216" s="96"/>
      <c r="N216" s="96"/>
      <c r="O216" s="109"/>
      <c r="P216" s="98"/>
      <c r="Q216" s="110"/>
      <c r="R216" s="110"/>
      <c r="S216" s="110"/>
      <c r="T216" s="67"/>
      <c r="U216" s="68"/>
    </row>
    <row r="217" spans="1:21" s="24" customFormat="1" ht="27.75" customHeight="1" x14ac:dyDescent="0.35">
      <c r="A217" s="108" t="s">
        <v>10</v>
      </c>
      <c r="B217" s="92" t="s">
        <v>17</v>
      </c>
      <c r="C217" s="93" t="s">
        <v>129</v>
      </c>
      <c r="D217" s="92" t="s">
        <v>616</v>
      </c>
      <c r="E217" s="94" t="s">
        <v>617</v>
      </c>
      <c r="F217" s="94" t="s">
        <v>618</v>
      </c>
      <c r="G217" s="95" t="s">
        <v>619</v>
      </c>
      <c r="H217" s="109"/>
      <c r="I217" s="109"/>
      <c r="J217" s="96"/>
      <c r="K217" s="97"/>
      <c r="L217" s="97"/>
      <c r="M217" s="96"/>
      <c r="N217" s="96"/>
      <c r="O217" s="109"/>
      <c r="P217" s="98"/>
      <c r="Q217" s="110"/>
      <c r="R217" s="110"/>
      <c r="S217" s="110"/>
      <c r="T217" s="67"/>
      <c r="U217" s="68"/>
    </row>
    <row r="218" spans="1:21" s="24" customFormat="1" ht="27.75" customHeight="1" x14ac:dyDescent="0.35">
      <c r="A218" s="108" t="s">
        <v>10</v>
      </c>
      <c r="B218" s="92" t="s">
        <v>17</v>
      </c>
      <c r="C218" s="93" t="s">
        <v>129</v>
      </c>
      <c r="D218" s="92" t="s">
        <v>620</v>
      </c>
      <c r="E218" s="94" t="s">
        <v>621</v>
      </c>
      <c r="F218" s="94" t="s">
        <v>622</v>
      </c>
      <c r="G218" s="95" t="s">
        <v>623</v>
      </c>
      <c r="H218" s="109"/>
      <c r="I218" s="109"/>
      <c r="J218" s="96"/>
      <c r="K218" s="97"/>
      <c r="L218" s="97"/>
      <c r="M218" s="96"/>
      <c r="N218" s="96"/>
      <c r="O218" s="109"/>
      <c r="P218" s="98"/>
      <c r="Q218" s="110"/>
      <c r="R218" s="110"/>
      <c r="S218" s="110"/>
      <c r="T218" s="67"/>
      <c r="U218" s="68"/>
    </row>
    <row r="219" spans="1:21" s="24" customFormat="1" ht="27.75" customHeight="1" x14ac:dyDescent="0.35">
      <c r="A219" s="108" t="s">
        <v>10</v>
      </c>
      <c r="B219" s="92" t="s">
        <v>17</v>
      </c>
      <c r="C219" s="93" t="s">
        <v>31</v>
      </c>
      <c r="D219" s="92" t="s">
        <v>2629</v>
      </c>
      <c r="E219" s="94" t="s">
        <v>2017</v>
      </c>
      <c r="F219" s="94" t="s">
        <v>2018</v>
      </c>
      <c r="G219" s="95" t="s">
        <v>2019</v>
      </c>
      <c r="H219" s="109"/>
      <c r="I219" s="109"/>
      <c r="J219" s="96"/>
      <c r="K219" s="97"/>
      <c r="L219" s="97"/>
      <c r="M219" s="96"/>
      <c r="N219" s="96"/>
      <c r="O219" s="109"/>
      <c r="P219" s="98"/>
      <c r="Q219" s="110"/>
      <c r="R219" s="110"/>
      <c r="S219" s="110"/>
      <c r="T219" s="67"/>
      <c r="U219" s="68"/>
    </row>
    <row r="220" spans="1:21" s="24" customFormat="1" ht="27.75" customHeight="1" x14ac:dyDescent="0.35">
      <c r="A220" s="108" t="s">
        <v>10</v>
      </c>
      <c r="B220" s="92" t="s">
        <v>17</v>
      </c>
      <c r="C220" s="93" t="s">
        <v>31</v>
      </c>
      <c r="D220" s="92" t="s">
        <v>2020</v>
      </c>
      <c r="E220" s="94" t="s">
        <v>2021</v>
      </c>
      <c r="F220" s="94" t="s">
        <v>2022</v>
      </c>
      <c r="G220" s="95" t="s">
        <v>2023</v>
      </c>
      <c r="H220" s="109"/>
      <c r="I220" s="109"/>
      <c r="J220" s="96"/>
      <c r="K220" s="97"/>
      <c r="L220" s="97"/>
      <c r="M220" s="96"/>
      <c r="N220" s="96"/>
      <c r="O220" s="109"/>
      <c r="P220" s="98"/>
      <c r="Q220" s="110"/>
      <c r="R220" s="110"/>
      <c r="S220" s="110"/>
      <c r="T220" s="67"/>
      <c r="U220" s="68"/>
    </row>
    <row r="221" spans="1:21" s="24" customFormat="1" ht="27.75" customHeight="1" x14ac:dyDescent="0.35">
      <c r="A221" s="108" t="s">
        <v>10</v>
      </c>
      <c r="B221" s="92" t="s">
        <v>17</v>
      </c>
      <c r="C221" s="93" t="s">
        <v>31</v>
      </c>
      <c r="D221" s="92" t="s">
        <v>2024</v>
      </c>
      <c r="E221" s="94" t="s">
        <v>2025</v>
      </c>
      <c r="F221" s="94" t="s">
        <v>2026</v>
      </c>
      <c r="G221" s="95" t="s">
        <v>2027</v>
      </c>
      <c r="H221" s="109"/>
      <c r="I221" s="109"/>
      <c r="J221" s="96"/>
      <c r="K221" s="97"/>
      <c r="L221" s="97"/>
      <c r="M221" s="96"/>
      <c r="N221" s="96"/>
      <c r="O221" s="109"/>
      <c r="P221" s="98"/>
      <c r="Q221" s="110"/>
      <c r="R221" s="110"/>
      <c r="S221" s="110"/>
      <c r="T221" s="67"/>
      <c r="U221" s="68"/>
    </row>
    <row r="222" spans="1:21" s="24" customFormat="1" ht="27.75" customHeight="1" x14ac:dyDescent="0.35">
      <c r="A222" s="108" t="s">
        <v>10</v>
      </c>
      <c r="B222" s="92" t="s">
        <v>16</v>
      </c>
      <c r="C222" s="93" t="s">
        <v>61</v>
      </c>
      <c r="D222" s="92" t="s">
        <v>624</v>
      </c>
      <c r="E222" s="94" t="s">
        <v>625</v>
      </c>
      <c r="F222" s="94" t="s">
        <v>626</v>
      </c>
      <c r="G222" s="95" t="s">
        <v>627</v>
      </c>
      <c r="H222" s="109"/>
      <c r="I222" s="109"/>
      <c r="J222" s="96"/>
      <c r="K222" s="97"/>
      <c r="L222" s="97"/>
      <c r="M222" s="96"/>
      <c r="N222" s="96"/>
      <c r="O222" s="109"/>
      <c r="P222" s="98"/>
      <c r="Q222" s="110"/>
      <c r="R222" s="110"/>
      <c r="S222" s="110"/>
      <c r="T222" s="67"/>
      <c r="U222" s="68"/>
    </row>
    <row r="223" spans="1:21" s="24" customFormat="1" ht="27.75" customHeight="1" x14ac:dyDescent="0.35">
      <c r="A223" s="108" t="s">
        <v>10</v>
      </c>
      <c r="B223" s="92" t="s">
        <v>16</v>
      </c>
      <c r="C223" s="93" t="s">
        <v>61</v>
      </c>
      <c r="D223" s="92" t="s">
        <v>628</v>
      </c>
      <c r="E223" s="94" t="s">
        <v>629</v>
      </c>
      <c r="F223" s="94" t="s">
        <v>630</v>
      </c>
      <c r="G223" s="95" t="s">
        <v>631</v>
      </c>
      <c r="H223" s="109"/>
      <c r="I223" s="109"/>
      <c r="J223" s="96"/>
      <c r="K223" s="97"/>
      <c r="L223" s="97"/>
      <c r="M223" s="96"/>
      <c r="N223" s="96"/>
      <c r="O223" s="109"/>
      <c r="P223" s="98"/>
      <c r="Q223" s="110"/>
      <c r="R223" s="110"/>
      <c r="S223" s="110"/>
      <c r="T223" s="67"/>
      <c r="U223" s="68"/>
    </row>
    <row r="224" spans="1:21" s="24" customFormat="1" ht="27.75" customHeight="1" x14ac:dyDescent="0.35">
      <c r="A224" s="108" t="s">
        <v>10</v>
      </c>
      <c r="B224" s="92" t="s">
        <v>16</v>
      </c>
      <c r="C224" s="93" t="s">
        <v>61</v>
      </c>
      <c r="D224" s="92" t="s">
        <v>632</v>
      </c>
      <c r="E224" s="94" t="s">
        <v>633</v>
      </c>
      <c r="F224" s="94" t="s">
        <v>634</v>
      </c>
      <c r="G224" s="95" t="s">
        <v>635</v>
      </c>
      <c r="H224" s="109"/>
      <c r="I224" s="109"/>
      <c r="J224" s="96"/>
      <c r="K224" s="97"/>
      <c r="L224" s="97"/>
      <c r="M224" s="96"/>
      <c r="N224" s="96"/>
      <c r="O224" s="109"/>
      <c r="P224" s="98"/>
      <c r="Q224" s="110"/>
      <c r="R224" s="110"/>
      <c r="S224" s="110"/>
      <c r="T224" s="67"/>
      <c r="U224" s="68"/>
    </row>
    <row r="225" spans="1:21" s="24" customFormat="1" ht="27.75" customHeight="1" x14ac:dyDescent="0.35">
      <c r="A225" s="108" t="s">
        <v>10</v>
      </c>
      <c r="B225" s="92" t="s">
        <v>16</v>
      </c>
      <c r="C225" s="93" t="s">
        <v>61</v>
      </c>
      <c r="D225" s="92" t="s">
        <v>636</v>
      </c>
      <c r="E225" s="94" t="s">
        <v>637</v>
      </c>
      <c r="F225" s="94" t="s">
        <v>638</v>
      </c>
      <c r="G225" s="95" t="s">
        <v>639</v>
      </c>
      <c r="H225" s="109"/>
      <c r="I225" s="109"/>
      <c r="J225" s="96"/>
      <c r="K225" s="97"/>
      <c r="L225" s="97"/>
      <c r="M225" s="96"/>
      <c r="N225" s="96"/>
      <c r="O225" s="109"/>
      <c r="P225" s="98"/>
      <c r="Q225" s="110"/>
      <c r="R225" s="110"/>
      <c r="S225" s="110"/>
      <c r="T225" s="67"/>
      <c r="U225" s="68"/>
    </row>
    <row r="226" spans="1:21" s="24" customFormat="1" ht="27.75" customHeight="1" x14ac:dyDescent="0.35">
      <c r="A226" s="108" t="s">
        <v>10</v>
      </c>
      <c r="B226" s="92" t="s">
        <v>17</v>
      </c>
      <c r="C226" s="93" t="s">
        <v>61</v>
      </c>
      <c r="D226" s="92" t="s">
        <v>640</v>
      </c>
      <c r="E226" s="94" t="s">
        <v>641</v>
      </c>
      <c r="F226" s="94" t="s">
        <v>642</v>
      </c>
      <c r="G226" s="95" t="s">
        <v>643</v>
      </c>
      <c r="H226" s="109"/>
      <c r="I226" s="109"/>
      <c r="J226" s="96"/>
      <c r="K226" s="97"/>
      <c r="L226" s="97"/>
      <c r="M226" s="96"/>
      <c r="N226" s="96"/>
      <c r="O226" s="109"/>
      <c r="P226" s="98"/>
      <c r="Q226" s="110"/>
      <c r="R226" s="110"/>
      <c r="S226" s="110"/>
      <c r="T226" s="67"/>
      <c r="U226" s="68"/>
    </row>
    <row r="227" spans="1:21" s="24" customFormat="1" ht="27.75" customHeight="1" x14ac:dyDescent="0.35">
      <c r="A227" s="108" t="s">
        <v>10</v>
      </c>
      <c r="B227" s="92" t="s">
        <v>16</v>
      </c>
      <c r="C227" s="93" t="s">
        <v>31</v>
      </c>
      <c r="D227" s="92" t="s">
        <v>2630</v>
      </c>
      <c r="E227" s="94">
        <v>0</v>
      </c>
      <c r="F227" s="94" t="s">
        <v>644</v>
      </c>
      <c r="G227" s="95" t="s">
        <v>645</v>
      </c>
      <c r="H227" s="109"/>
      <c r="I227" s="109"/>
      <c r="J227" s="96"/>
      <c r="K227" s="97"/>
      <c r="L227" s="97"/>
      <c r="M227" s="96"/>
      <c r="N227" s="96"/>
      <c r="O227" s="109"/>
      <c r="P227" s="98"/>
      <c r="Q227" s="110"/>
      <c r="R227" s="110"/>
      <c r="S227" s="110"/>
      <c r="T227" s="67"/>
      <c r="U227" s="68"/>
    </row>
    <row r="228" spans="1:21" s="24" customFormat="1" ht="27.75" customHeight="1" x14ac:dyDescent="0.35">
      <c r="A228" s="108" t="s">
        <v>10</v>
      </c>
      <c r="B228" s="92" t="s">
        <v>17</v>
      </c>
      <c r="C228" s="93" t="s">
        <v>61</v>
      </c>
      <c r="D228" s="92" t="s">
        <v>646</v>
      </c>
      <c r="E228" s="94" t="s">
        <v>647</v>
      </c>
      <c r="F228" s="94" t="s">
        <v>648</v>
      </c>
      <c r="G228" s="95" t="s">
        <v>649</v>
      </c>
      <c r="H228" s="109"/>
      <c r="I228" s="109"/>
      <c r="J228" s="96"/>
      <c r="K228" s="97"/>
      <c r="L228" s="97"/>
      <c r="M228" s="96"/>
      <c r="N228" s="96"/>
      <c r="O228" s="109"/>
      <c r="P228" s="98"/>
      <c r="Q228" s="110"/>
      <c r="R228" s="110"/>
      <c r="S228" s="110"/>
      <c r="T228" s="67"/>
      <c r="U228" s="68"/>
    </row>
    <row r="229" spans="1:21" s="24" customFormat="1" ht="27.75" customHeight="1" x14ac:dyDescent="0.35">
      <c r="A229" s="108" t="s">
        <v>10</v>
      </c>
      <c r="B229" s="92" t="s">
        <v>17</v>
      </c>
      <c r="C229" s="93" t="s">
        <v>61</v>
      </c>
      <c r="D229" s="92" t="s">
        <v>650</v>
      </c>
      <c r="E229" s="94" t="s">
        <v>651</v>
      </c>
      <c r="F229" s="94" t="s">
        <v>652</v>
      </c>
      <c r="G229" s="95" t="s">
        <v>653</v>
      </c>
      <c r="H229" s="109"/>
      <c r="I229" s="109"/>
      <c r="J229" s="96"/>
      <c r="K229" s="97"/>
      <c r="L229" s="97"/>
      <c r="M229" s="96"/>
      <c r="N229" s="96"/>
      <c r="O229" s="109"/>
      <c r="P229" s="98"/>
      <c r="Q229" s="110"/>
      <c r="R229" s="110"/>
      <c r="S229" s="110"/>
      <c r="T229" s="67"/>
      <c r="U229" s="68"/>
    </row>
    <row r="230" spans="1:21" s="24" customFormat="1" ht="27.75" customHeight="1" x14ac:dyDescent="0.35">
      <c r="A230" s="108" t="s">
        <v>10</v>
      </c>
      <c r="B230" s="92" t="s">
        <v>17</v>
      </c>
      <c r="C230" s="93" t="s">
        <v>116</v>
      </c>
      <c r="D230" s="92" t="s">
        <v>654</v>
      </c>
      <c r="E230" s="94" t="s">
        <v>655</v>
      </c>
      <c r="F230" s="94" t="s">
        <v>656</v>
      </c>
      <c r="G230" s="95" t="s">
        <v>657</v>
      </c>
      <c r="H230" s="109"/>
      <c r="I230" s="109"/>
      <c r="J230" s="96"/>
      <c r="K230" s="97"/>
      <c r="L230" s="97"/>
      <c r="M230" s="96"/>
      <c r="N230" s="96"/>
      <c r="O230" s="109"/>
      <c r="P230" s="98"/>
      <c r="Q230" s="110"/>
      <c r="R230" s="110"/>
      <c r="S230" s="110"/>
      <c r="T230" s="67"/>
      <c r="U230" s="68"/>
    </row>
    <row r="231" spans="1:21" s="24" customFormat="1" ht="27.75" customHeight="1" x14ac:dyDescent="0.35">
      <c r="A231" s="108" t="s">
        <v>10</v>
      </c>
      <c r="B231" s="92" t="s">
        <v>17</v>
      </c>
      <c r="C231" s="93" t="s">
        <v>116</v>
      </c>
      <c r="D231" s="92" t="s">
        <v>658</v>
      </c>
      <c r="E231" s="94" t="s">
        <v>659</v>
      </c>
      <c r="F231" s="94" t="s">
        <v>660</v>
      </c>
      <c r="G231" s="95" t="s">
        <v>661</v>
      </c>
      <c r="H231" s="109"/>
      <c r="I231" s="109"/>
      <c r="J231" s="96"/>
      <c r="K231" s="97"/>
      <c r="L231" s="97"/>
      <c r="M231" s="96"/>
      <c r="N231" s="96"/>
      <c r="O231" s="109"/>
      <c r="P231" s="98"/>
      <c r="Q231" s="110"/>
      <c r="R231" s="110"/>
      <c r="S231" s="110"/>
      <c r="T231" s="67"/>
      <c r="U231" s="68"/>
    </row>
    <row r="232" spans="1:21" s="24" customFormat="1" ht="27.75" customHeight="1" x14ac:dyDescent="0.35">
      <c r="A232" s="108" t="s">
        <v>10</v>
      </c>
      <c r="B232" s="92" t="s">
        <v>17</v>
      </c>
      <c r="C232" s="93" t="s">
        <v>61</v>
      </c>
      <c r="D232" s="92" t="s">
        <v>662</v>
      </c>
      <c r="E232" s="94" t="s">
        <v>663</v>
      </c>
      <c r="F232" s="94" t="s">
        <v>664</v>
      </c>
      <c r="G232" s="95" t="s">
        <v>665</v>
      </c>
      <c r="H232" s="109"/>
      <c r="I232" s="109"/>
      <c r="J232" s="96"/>
      <c r="K232" s="97"/>
      <c r="L232" s="97"/>
      <c r="M232" s="96"/>
      <c r="N232" s="96"/>
      <c r="O232" s="109"/>
      <c r="P232" s="98"/>
      <c r="Q232" s="110"/>
      <c r="R232" s="110"/>
      <c r="S232" s="110"/>
      <c r="T232" s="67"/>
      <c r="U232" s="68"/>
    </row>
    <row r="233" spans="1:21" s="24" customFormat="1" ht="27.75" customHeight="1" x14ac:dyDescent="0.35">
      <c r="A233" s="108" t="s">
        <v>10</v>
      </c>
      <c r="B233" s="92" t="s">
        <v>16</v>
      </c>
      <c r="C233" s="93" t="s">
        <v>31</v>
      </c>
      <c r="D233" s="92" t="s">
        <v>2028</v>
      </c>
      <c r="E233" s="94" t="s">
        <v>2029</v>
      </c>
      <c r="F233" s="94" t="s">
        <v>2030</v>
      </c>
      <c r="G233" s="95" t="s">
        <v>2031</v>
      </c>
      <c r="H233" s="109"/>
      <c r="I233" s="109"/>
      <c r="J233" s="96"/>
      <c r="K233" s="97"/>
      <c r="L233" s="97"/>
      <c r="M233" s="96"/>
      <c r="N233" s="96"/>
      <c r="O233" s="109"/>
      <c r="P233" s="98"/>
      <c r="Q233" s="110"/>
      <c r="R233" s="110"/>
      <c r="S233" s="110"/>
      <c r="T233" s="67"/>
      <c r="U233" s="68"/>
    </row>
    <row r="234" spans="1:21" s="24" customFormat="1" ht="27.75" customHeight="1" x14ac:dyDescent="0.35">
      <c r="A234" s="108" t="s">
        <v>10</v>
      </c>
      <c r="B234" s="92" t="s">
        <v>16</v>
      </c>
      <c r="C234" s="93" t="s">
        <v>31</v>
      </c>
      <c r="D234" s="92" t="s">
        <v>2631</v>
      </c>
      <c r="E234" s="94" t="s">
        <v>666</v>
      </c>
      <c r="F234" s="94" t="s">
        <v>667</v>
      </c>
      <c r="G234" s="95" t="s">
        <v>668</v>
      </c>
      <c r="H234" s="109"/>
      <c r="I234" s="109"/>
      <c r="J234" s="96"/>
      <c r="K234" s="97"/>
      <c r="L234" s="97"/>
      <c r="M234" s="96"/>
      <c r="N234" s="96"/>
      <c r="O234" s="109"/>
      <c r="P234" s="98"/>
      <c r="Q234" s="110"/>
      <c r="R234" s="110"/>
      <c r="S234" s="110"/>
      <c r="T234" s="67"/>
      <c r="U234" s="68"/>
    </row>
    <row r="235" spans="1:21" s="24" customFormat="1" ht="27.75" customHeight="1" x14ac:dyDescent="0.35">
      <c r="A235" s="108" t="s">
        <v>10</v>
      </c>
      <c r="B235" s="92" t="s">
        <v>16</v>
      </c>
      <c r="C235" s="93" t="s">
        <v>61</v>
      </c>
      <c r="D235" s="92" t="s">
        <v>669</v>
      </c>
      <c r="E235" s="94">
        <v>0</v>
      </c>
      <c r="F235" s="94" t="s">
        <v>670</v>
      </c>
      <c r="G235" s="95" t="s">
        <v>671</v>
      </c>
      <c r="H235" s="109"/>
      <c r="I235" s="109"/>
      <c r="J235" s="96"/>
      <c r="K235" s="97"/>
      <c r="L235" s="97"/>
      <c r="M235" s="96"/>
      <c r="N235" s="96"/>
      <c r="O235" s="109"/>
      <c r="P235" s="98"/>
      <c r="Q235" s="110"/>
      <c r="R235" s="110"/>
      <c r="S235" s="110"/>
      <c r="T235" s="67"/>
      <c r="U235" s="68"/>
    </row>
    <row r="236" spans="1:21" s="24" customFormat="1" ht="27.75" customHeight="1" x14ac:dyDescent="0.35">
      <c r="A236" s="108" t="s">
        <v>10</v>
      </c>
      <c r="B236" s="92" t="s">
        <v>16</v>
      </c>
      <c r="C236" s="93" t="s">
        <v>61</v>
      </c>
      <c r="D236" s="92" t="s">
        <v>672</v>
      </c>
      <c r="E236" s="94" t="s">
        <v>673</v>
      </c>
      <c r="F236" s="94" t="s">
        <v>674</v>
      </c>
      <c r="G236" s="95" t="s">
        <v>675</v>
      </c>
      <c r="H236" s="109"/>
      <c r="I236" s="109"/>
      <c r="J236" s="96"/>
      <c r="K236" s="97"/>
      <c r="L236" s="97"/>
      <c r="M236" s="96"/>
      <c r="N236" s="96"/>
      <c r="O236" s="109"/>
      <c r="P236" s="98"/>
      <c r="Q236" s="110"/>
      <c r="R236" s="110"/>
      <c r="S236" s="110"/>
      <c r="T236" s="67"/>
      <c r="U236" s="68"/>
    </row>
    <row r="237" spans="1:21" s="24" customFormat="1" ht="27.75" customHeight="1" x14ac:dyDescent="0.35">
      <c r="A237" s="108" t="s">
        <v>10</v>
      </c>
      <c r="B237" s="92" t="s">
        <v>17</v>
      </c>
      <c r="C237" s="93" t="s">
        <v>31</v>
      </c>
      <c r="D237" s="92" t="s">
        <v>2632</v>
      </c>
      <c r="E237" s="94" t="s">
        <v>676</v>
      </c>
      <c r="F237" s="94" t="s">
        <v>677</v>
      </c>
      <c r="G237" s="95" t="s">
        <v>678</v>
      </c>
      <c r="H237" s="109"/>
      <c r="I237" s="109"/>
      <c r="J237" s="96"/>
      <c r="K237" s="97"/>
      <c r="L237" s="97"/>
      <c r="M237" s="96"/>
      <c r="N237" s="96"/>
      <c r="O237" s="109"/>
      <c r="P237" s="98"/>
      <c r="Q237" s="110"/>
      <c r="R237" s="110"/>
      <c r="S237" s="110"/>
      <c r="T237" s="67"/>
      <c r="U237" s="68"/>
    </row>
    <row r="238" spans="1:21" s="24" customFormat="1" ht="27.75" customHeight="1" x14ac:dyDescent="0.35">
      <c r="A238" s="108" t="s">
        <v>10</v>
      </c>
      <c r="B238" s="92" t="s">
        <v>17</v>
      </c>
      <c r="C238" s="93" t="s">
        <v>31</v>
      </c>
      <c r="D238" s="92" t="s">
        <v>2633</v>
      </c>
      <c r="E238" s="94" t="s">
        <v>679</v>
      </c>
      <c r="F238" s="94" t="s">
        <v>680</v>
      </c>
      <c r="G238" s="95" t="s">
        <v>681</v>
      </c>
      <c r="H238" s="109"/>
      <c r="I238" s="109"/>
      <c r="J238" s="96"/>
      <c r="K238" s="97"/>
      <c r="L238" s="97"/>
      <c r="M238" s="96"/>
      <c r="N238" s="96"/>
      <c r="O238" s="109"/>
      <c r="P238" s="98"/>
      <c r="Q238" s="110"/>
      <c r="R238" s="110"/>
      <c r="S238" s="110"/>
      <c r="T238" s="67"/>
      <c r="U238" s="68"/>
    </row>
    <row r="239" spans="1:21" s="24" customFormat="1" ht="27.75" customHeight="1" x14ac:dyDescent="0.35">
      <c r="A239" s="108" t="s">
        <v>10</v>
      </c>
      <c r="B239" s="92" t="s">
        <v>16</v>
      </c>
      <c r="C239" s="93" t="s">
        <v>61</v>
      </c>
      <c r="D239" s="92" t="s">
        <v>682</v>
      </c>
      <c r="E239" s="94" t="s">
        <v>683</v>
      </c>
      <c r="F239" s="94" t="s">
        <v>684</v>
      </c>
      <c r="G239" s="95" t="s">
        <v>685</v>
      </c>
      <c r="H239" s="109"/>
      <c r="I239" s="109"/>
      <c r="J239" s="96"/>
      <c r="K239" s="97"/>
      <c r="L239" s="97"/>
      <c r="M239" s="96"/>
      <c r="N239" s="96"/>
      <c r="O239" s="109"/>
      <c r="P239" s="98"/>
      <c r="Q239" s="110"/>
      <c r="R239" s="110"/>
      <c r="S239" s="110"/>
      <c r="T239" s="67"/>
      <c r="U239" s="68"/>
    </row>
    <row r="240" spans="1:21" s="24" customFormat="1" ht="27.75" customHeight="1" x14ac:dyDescent="0.35">
      <c r="A240" s="108" t="s">
        <v>10</v>
      </c>
      <c r="B240" s="92" t="s">
        <v>16</v>
      </c>
      <c r="C240" s="93" t="s">
        <v>61</v>
      </c>
      <c r="D240" s="92" t="s">
        <v>686</v>
      </c>
      <c r="E240" s="94" t="s">
        <v>687</v>
      </c>
      <c r="F240" s="94" t="s">
        <v>688</v>
      </c>
      <c r="G240" s="95" t="s">
        <v>689</v>
      </c>
      <c r="H240" s="109"/>
      <c r="I240" s="109"/>
      <c r="J240" s="96"/>
      <c r="K240" s="97"/>
      <c r="L240" s="97"/>
      <c r="M240" s="96"/>
      <c r="N240" s="96"/>
      <c r="O240" s="109"/>
      <c r="P240" s="98"/>
      <c r="Q240" s="110"/>
      <c r="R240" s="110"/>
      <c r="S240" s="110"/>
      <c r="T240" s="67"/>
      <c r="U240" s="68"/>
    </row>
    <row r="241" spans="1:21" s="24" customFormat="1" ht="27.75" customHeight="1" x14ac:dyDescent="0.35">
      <c r="A241" s="108" t="s">
        <v>10</v>
      </c>
      <c r="B241" s="92" t="s">
        <v>17</v>
      </c>
      <c r="C241" s="93" t="s">
        <v>61</v>
      </c>
      <c r="D241" s="92">
        <v>0</v>
      </c>
      <c r="E241" s="94">
        <v>0</v>
      </c>
      <c r="F241" s="94" t="s">
        <v>691</v>
      </c>
      <c r="G241" s="95" t="s">
        <v>692</v>
      </c>
      <c r="H241" s="109"/>
      <c r="I241" s="109"/>
      <c r="J241" s="96"/>
      <c r="K241" s="97"/>
      <c r="L241" s="97"/>
      <c r="M241" s="96"/>
      <c r="N241" s="96"/>
      <c r="O241" s="109"/>
      <c r="P241" s="98"/>
      <c r="Q241" s="110"/>
      <c r="R241" s="110"/>
      <c r="S241" s="110"/>
      <c r="T241" s="67"/>
      <c r="U241" s="68"/>
    </row>
    <row r="242" spans="1:21" s="24" customFormat="1" ht="27.75" customHeight="1" x14ac:dyDescent="0.35">
      <c r="A242" s="108" t="s">
        <v>10</v>
      </c>
      <c r="B242" s="92" t="s">
        <v>17</v>
      </c>
      <c r="C242" s="93" t="s">
        <v>31</v>
      </c>
      <c r="D242" s="92" t="s">
        <v>693</v>
      </c>
      <c r="E242" s="94" t="s">
        <v>694</v>
      </c>
      <c r="F242" s="94" t="s">
        <v>695</v>
      </c>
      <c r="G242" s="95" t="s">
        <v>696</v>
      </c>
      <c r="H242" s="109"/>
      <c r="I242" s="109"/>
      <c r="J242" s="96"/>
      <c r="K242" s="97"/>
      <c r="L242" s="97"/>
      <c r="M242" s="96"/>
      <c r="N242" s="96"/>
      <c r="O242" s="109"/>
      <c r="P242" s="98"/>
      <c r="Q242" s="110"/>
      <c r="R242" s="110"/>
      <c r="S242" s="110"/>
      <c r="T242" s="67"/>
      <c r="U242" s="68"/>
    </row>
    <row r="243" spans="1:21" s="24" customFormat="1" ht="27.75" customHeight="1" x14ac:dyDescent="0.35">
      <c r="A243" s="108" t="s">
        <v>10</v>
      </c>
      <c r="B243" s="92" t="s">
        <v>16</v>
      </c>
      <c r="C243" s="93" t="s">
        <v>31</v>
      </c>
      <c r="D243" s="92" t="s">
        <v>2634</v>
      </c>
      <c r="E243" s="94" t="s">
        <v>697</v>
      </c>
      <c r="F243" s="94" t="s">
        <v>698</v>
      </c>
      <c r="G243" s="95" t="s">
        <v>699</v>
      </c>
      <c r="H243" s="109"/>
      <c r="I243" s="109"/>
      <c r="J243" s="96"/>
      <c r="K243" s="97"/>
      <c r="L243" s="97"/>
      <c r="M243" s="96"/>
      <c r="N243" s="96"/>
      <c r="O243" s="109"/>
      <c r="P243" s="98"/>
      <c r="Q243" s="110"/>
      <c r="R243" s="110"/>
      <c r="S243" s="110"/>
      <c r="T243" s="67"/>
      <c r="U243" s="68"/>
    </row>
    <row r="244" spans="1:21" s="24" customFormat="1" ht="27.75" customHeight="1" x14ac:dyDescent="0.35">
      <c r="A244" s="108" t="s">
        <v>10</v>
      </c>
      <c r="B244" s="92" t="s">
        <v>16</v>
      </c>
      <c r="C244" s="93" t="s">
        <v>61</v>
      </c>
      <c r="D244" s="92" t="s">
        <v>2032</v>
      </c>
      <c r="E244" s="94" t="s">
        <v>2033</v>
      </c>
      <c r="F244" s="94" t="s">
        <v>2034</v>
      </c>
      <c r="G244" s="95" t="s">
        <v>2035</v>
      </c>
      <c r="H244" s="109"/>
      <c r="I244" s="109"/>
      <c r="J244" s="96"/>
      <c r="K244" s="97"/>
      <c r="L244" s="97"/>
      <c r="M244" s="96"/>
      <c r="N244" s="96"/>
      <c r="O244" s="109"/>
      <c r="P244" s="98"/>
      <c r="Q244" s="110"/>
      <c r="R244" s="110"/>
      <c r="S244" s="110"/>
      <c r="T244" s="67"/>
      <c r="U244" s="68"/>
    </row>
    <row r="245" spans="1:21" s="24" customFormat="1" ht="27.75" customHeight="1" x14ac:dyDescent="0.35">
      <c r="A245" s="108" t="s">
        <v>10</v>
      </c>
      <c r="B245" s="92" t="s">
        <v>16</v>
      </c>
      <c r="C245" s="93" t="s">
        <v>61</v>
      </c>
      <c r="D245" s="92" t="s">
        <v>700</v>
      </c>
      <c r="E245" s="94" t="s">
        <v>701</v>
      </c>
      <c r="F245" s="94" t="s">
        <v>702</v>
      </c>
      <c r="G245" s="95" t="s">
        <v>703</v>
      </c>
      <c r="H245" s="109"/>
      <c r="I245" s="109"/>
      <c r="J245" s="96"/>
      <c r="K245" s="97"/>
      <c r="L245" s="97"/>
      <c r="M245" s="96"/>
      <c r="N245" s="96"/>
      <c r="O245" s="109"/>
      <c r="P245" s="98"/>
      <c r="Q245" s="110"/>
      <c r="R245" s="110"/>
      <c r="S245" s="110"/>
      <c r="T245" s="67"/>
      <c r="U245" s="68"/>
    </row>
    <row r="246" spans="1:21" s="24" customFormat="1" ht="27.75" customHeight="1" x14ac:dyDescent="0.35">
      <c r="A246" s="108" t="s">
        <v>10</v>
      </c>
      <c r="B246" s="92" t="s">
        <v>16</v>
      </c>
      <c r="C246" s="93" t="s">
        <v>61</v>
      </c>
      <c r="D246" s="92" t="s">
        <v>704</v>
      </c>
      <c r="E246" s="94" t="s">
        <v>705</v>
      </c>
      <c r="F246" s="94" t="s">
        <v>706</v>
      </c>
      <c r="G246" s="95" t="s">
        <v>707</v>
      </c>
      <c r="H246" s="109"/>
      <c r="I246" s="109"/>
      <c r="J246" s="96"/>
      <c r="K246" s="97"/>
      <c r="L246" s="97"/>
      <c r="M246" s="96"/>
      <c r="N246" s="96"/>
      <c r="O246" s="109"/>
      <c r="P246" s="98"/>
      <c r="Q246" s="110"/>
      <c r="R246" s="110"/>
      <c r="S246" s="110"/>
      <c r="T246" s="67"/>
      <c r="U246" s="68"/>
    </row>
    <row r="247" spans="1:21" s="24" customFormat="1" ht="27.75" customHeight="1" x14ac:dyDescent="0.35">
      <c r="A247" s="108" t="s">
        <v>10</v>
      </c>
      <c r="B247" s="92" t="s">
        <v>17</v>
      </c>
      <c r="C247" s="93" t="s">
        <v>31</v>
      </c>
      <c r="D247" s="92" t="s">
        <v>2635</v>
      </c>
      <c r="E247" s="94" t="s">
        <v>708</v>
      </c>
      <c r="F247" s="94" t="s">
        <v>709</v>
      </c>
      <c r="G247" s="95" t="s">
        <v>710</v>
      </c>
      <c r="H247" s="109"/>
      <c r="I247" s="109"/>
      <c r="J247" s="96"/>
      <c r="K247" s="97"/>
      <c r="L247" s="97"/>
      <c r="M247" s="96"/>
      <c r="N247" s="96"/>
      <c r="O247" s="109"/>
      <c r="P247" s="98"/>
      <c r="Q247" s="110"/>
      <c r="R247" s="110"/>
      <c r="S247" s="110"/>
      <c r="T247" s="67"/>
      <c r="U247" s="68"/>
    </row>
    <row r="248" spans="1:21" s="24" customFormat="1" ht="27.75" customHeight="1" x14ac:dyDescent="0.35">
      <c r="A248" s="108" t="s">
        <v>10</v>
      </c>
      <c r="B248" s="92" t="s">
        <v>17</v>
      </c>
      <c r="C248" s="93" t="s">
        <v>31</v>
      </c>
      <c r="D248" s="92" t="s">
        <v>711</v>
      </c>
      <c r="E248" s="94" t="s">
        <v>712</v>
      </c>
      <c r="F248" s="94" t="s">
        <v>713</v>
      </c>
      <c r="G248" s="95" t="s">
        <v>714</v>
      </c>
      <c r="H248" s="109"/>
      <c r="I248" s="109"/>
      <c r="J248" s="96"/>
      <c r="K248" s="97"/>
      <c r="L248" s="97"/>
      <c r="M248" s="96"/>
      <c r="N248" s="96"/>
      <c r="O248" s="109"/>
      <c r="P248" s="98"/>
      <c r="Q248" s="110"/>
      <c r="R248" s="110"/>
      <c r="S248" s="110"/>
      <c r="T248" s="67"/>
      <c r="U248" s="68"/>
    </row>
    <row r="249" spans="1:21" s="24" customFormat="1" ht="27.75" customHeight="1" x14ac:dyDescent="0.35">
      <c r="A249" s="108" t="s">
        <v>10</v>
      </c>
      <c r="B249" s="92" t="s">
        <v>17</v>
      </c>
      <c r="C249" s="93" t="s">
        <v>92</v>
      </c>
      <c r="D249" s="92" t="s">
        <v>2610</v>
      </c>
      <c r="E249" s="94" t="s">
        <v>715</v>
      </c>
      <c r="F249" s="94" t="s">
        <v>716</v>
      </c>
      <c r="G249" s="95" t="s">
        <v>717</v>
      </c>
      <c r="H249" s="109"/>
      <c r="I249" s="109"/>
      <c r="J249" s="96"/>
      <c r="K249" s="97"/>
      <c r="L249" s="97"/>
      <c r="M249" s="96"/>
      <c r="N249" s="96"/>
      <c r="O249" s="109"/>
      <c r="P249" s="98"/>
      <c r="Q249" s="110"/>
      <c r="R249" s="110"/>
      <c r="S249" s="110"/>
      <c r="T249" s="67"/>
      <c r="U249" s="68"/>
    </row>
    <row r="250" spans="1:21" s="24" customFormat="1" ht="27.75" customHeight="1" x14ac:dyDescent="0.35">
      <c r="A250" s="108" t="s">
        <v>10</v>
      </c>
      <c r="B250" s="92" t="s">
        <v>11</v>
      </c>
      <c r="C250" s="93" t="s">
        <v>116</v>
      </c>
      <c r="D250" s="92" t="s">
        <v>2687</v>
      </c>
      <c r="E250" s="94" t="s">
        <v>718</v>
      </c>
      <c r="F250" s="94" t="s">
        <v>719</v>
      </c>
      <c r="G250" s="95" t="s">
        <v>720</v>
      </c>
      <c r="H250" s="109"/>
      <c r="I250" s="109"/>
      <c r="J250" s="96"/>
      <c r="K250" s="97"/>
      <c r="L250" s="97"/>
      <c r="M250" s="96"/>
      <c r="N250" s="96"/>
      <c r="O250" s="109"/>
      <c r="P250" s="98"/>
      <c r="Q250" s="110"/>
      <c r="R250" s="110"/>
      <c r="S250" s="110"/>
      <c r="T250" s="67"/>
      <c r="U250" s="68"/>
    </row>
    <row r="251" spans="1:21" s="24" customFormat="1" ht="27.75" customHeight="1" x14ac:dyDescent="0.35">
      <c r="A251" s="108" t="s">
        <v>10</v>
      </c>
      <c r="B251" s="92" t="s">
        <v>11</v>
      </c>
      <c r="C251" s="93" t="s">
        <v>61</v>
      </c>
      <c r="D251" s="92" t="s">
        <v>2688</v>
      </c>
      <c r="E251" s="94" t="s">
        <v>721</v>
      </c>
      <c r="F251" s="94" t="s">
        <v>722</v>
      </c>
      <c r="G251" s="95" t="s">
        <v>723</v>
      </c>
      <c r="H251" s="109"/>
      <c r="I251" s="109"/>
      <c r="J251" s="96"/>
      <c r="K251" s="97"/>
      <c r="L251" s="97"/>
      <c r="M251" s="96"/>
      <c r="N251" s="96"/>
      <c r="O251" s="109"/>
      <c r="P251" s="98"/>
      <c r="Q251" s="110"/>
      <c r="R251" s="110"/>
      <c r="S251" s="110"/>
      <c r="T251" s="67"/>
      <c r="U251" s="68"/>
    </row>
    <row r="252" spans="1:21" s="24" customFormat="1" ht="27.75" customHeight="1" x14ac:dyDescent="0.35">
      <c r="A252" s="108" t="s">
        <v>10</v>
      </c>
      <c r="B252" s="92" t="s">
        <v>11</v>
      </c>
      <c r="C252" s="93" t="s">
        <v>61</v>
      </c>
      <c r="D252" s="92" t="s">
        <v>2651</v>
      </c>
      <c r="E252" s="94" t="s">
        <v>724</v>
      </c>
      <c r="F252" s="94" t="s">
        <v>725</v>
      </c>
      <c r="G252" s="95" t="s">
        <v>726</v>
      </c>
      <c r="H252" s="109"/>
      <c r="I252" s="109"/>
      <c r="J252" s="96"/>
      <c r="K252" s="97"/>
      <c r="L252" s="97"/>
      <c r="M252" s="96"/>
      <c r="N252" s="96"/>
      <c r="O252" s="109"/>
      <c r="P252" s="98"/>
      <c r="Q252" s="110"/>
      <c r="R252" s="110"/>
      <c r="S252" s="110"/>
      <c r="T252" s="67"/>
      <c r="U252" s="68"/>
    </row>
    <row r="253" spans="1:21" s="24" customFormat="1" ht="27.75" customHeight="1" x14ac:dyDescent="0.35">
      <c r="A253" s="108" t="s">
        <v>10</v>
      </c>
      <c r="B253" s="92" t="s">
        <v>17</v>
      </c>
      <c r="C253" s="93" t="s">
        <v>61</v>
      </c>
      <c r="D253" s="92" t="s">
        <v>727</v>
      </c>
      <c r="E253" s="94" t="s">
        <v>728</v>
      </c>
      <c r="F253" s="94" t="s">
        <v>729</v>
      </c>
      <c r="G253" s="95" t="s">
        <v>730</v>
      </c>
      <c r="H253" s="109"/>
      <c r="I253" s="109"/>
      <c r="J253" s="96"/>
      <c r="K253" s="97"/>
      <c r="L253" s="97"/>
      <c r="M253" s="96"/>
      <c r="N253" s="96"/>
      <c r="O253" s="109"/>
      <c r="P253" s="98"/>
      <c r="Q253" s="110"/>
      <c r="R253" s="110"/>
      <c r="S253" s="110"/>
      <c r="T253" s="67"/>
      <c r="U253" s="68"/>
    </row>
    <row r="254" spans="1:21" s="24" customFormat="1" ht="27.75" customHeight="1" x14ac:dyDescent="0.35">
      <c r="A254" s="108" t="s">
        <v>10</v>
      </c>
      <c r="B254" s="92" t="s">
        <v>17</v>
      </c>
      <c r="C254" s="93" t="s">
        <v>116</v>
      </c>
      <c r="D254" s="92" t="s">
        <v>731</v>
      </c>
      <c r="E254" s="94" t="s">
        <v>732</v>
      </c>
      <c r="F254" s="94" t="s">
        <v>733</v>
      </c>
      <c r="G254" s="95" t="s">
        <v>734</v>
      </c>
      <c r="H254" s="109"/>
      <c r="I254" s="109"/>
      <c r="J254" s="96"/>
      <c r="K254" s="97"/>
      <c r="L254" s="97"/>
      <c r="M254" s="96"/>
      <c r="N254" s="96"/>
      <c r="O254" s="109"/>
      <c r="P254" s="98"/>
      <c r="Q254" s="110"/>
      <c r="R254" s="110"/>
      <c r="S254" s="110"/>
      <c r="T254" s="67"/>
      <c r="U254" s="68"/>
    </row>
    <row r="255" spans="1:21" s="24" customFormat="1" ht="27.75" customHeight="1" x14ac:dyDescent="0.35">
      <c r="A255" s="108" t="s">
        <v>10</v>
      </c>
      <c r="B255" s="92" t="s">
        <v>17</v>
      </c>
      <c r="C255" s="122" t="s">
        <v>92</v>
      </c>
      <c r="D255" s="92" t="s">
        <v>735</v>
      </c>
      <c r="E255" s="94" t="s">
        <v>736</v>
      </c>
      <c r="F255" s="94" t="s">
        <v>737</v>
      </c>
      <c r="G255" s="95" t="s">
        <v>738</v>
      </c>
      <c r="H255" s="109"/>
      <c r="I255" s="109"/>
      <c r="J255" s="96"/>
      <c r="K255" s="97"/>
      <c r="L255" s="97"/>
      <c r="M255" s="96"/>
      <c r="N255" s="96"/>
      <c r="O255" s="109"/>
      <c r="P255" s="98"/>
      <c r="Q255" s="110"/>
      <c r="R255" s="110"/>
      <c r="S255" s="110"/>
      <c r="T255" s="67"/>
      <c r="U255" s="68"/>
    </row>
    <row r="256" spans="1:21" s="24" customFormat="1" ht="27.75" customHeight="1" x14ac:dyDescent="0.35">
      <c r="A256" s="108" t="s">
        <v>10</v>
      </c>
      <c r="B256" s="92" t="s">
        <v>11</v>
      </c>
      <c r="C256" s="93" t="s">
        <v>61</v>
      </c>
      <c r="D256" s="92" t="s">
        <v>2652</v>
      </c>
      <c r="E256" s="94" t="s">
        <v>739</v>
      </c>
      <c r="F256" s="94" t="s">
        <v>740</v>
      </c>
      <c r="G256" s="95" t="s">
        <v>741</v>
      </c>
      <c r="H256" s="109"/>
      <c r="I256" s="109"/>
      <c r="J256" s="96"/>
      <c r="K256" s="97"/>
      <c r="L256" s="97"/>
      <c r="M256" s="96"/>
      <c r="N256" s="96"/>
      <c r="O256" s="109"/>
      <c r="P256" s="98"/>
      <c r="Q256" s="110"/>
      <c r="R256" s="110"/>
      <c r="S256" s="110"/>
      <c r="T256" s="67"/>
      <c r="U256" s="68"/>
    </row>
    <row r="257" spans="1:21" s="24" customFormat="1" ht="27.75" customHeight="1" x14ac:dyDescent="0.35">
      <c r="A257" s="108" t="s">
        <v>10</v>
      </c>
      <c r="B257" s="92" t="s">
        <v>11</v>
      </c>
      <c r="C257" s="93" t="s">
        <v>61</v>
      </c>
      <c r="D257" s="92" t="s">
        <v>742</v>
      </c>
      <c r="E257" s="94" t="s">
        <v>743</v>
      </c>
      <c r="F257" s="94" t="s">
        <v>744</v>
      </c>
      <c r="G257" s="95" t="s">
        <v>745</v>
      </c>
      <c r="H257" s="109"/>
      <c r="I257" s="109"/>
      <c r="J257" s="96"/>
      <c r="K257" s="97"/>
      <c r="L257" s="97"/>
      <c r="M257" s="96"/>
      <c r="N257" s="96"/>
      <c r="O257" s="109"/>
      <c r="P257" s="98"/>
      <c r="Q257" s="110"/>
      <c r="R257" s="110"/>
      <c r="S257" s="110"/>
      <c r="T257" s="67"/>
      <c r="U257" s="68"/>
    </row>
    <row r="258" spans="1:21" s="24" customFormat="1" ht="27.75" customHeight="1" x14ac:dyDescent="0.35">
      <c r="A258" s="108" t="s">
        <v>10</v>
      </c>
      <c r="B258" s="92" t="s">
        <v>11</v>
      </c>
      <c r="C258" s="93" t="s">
        <v>61</v>
      </c>
      <c r="D258" s="92" t="s">
        <v>746</v>
      </c>
      <c r="E258" s="94" t="s">
        <v>747</v>
      </c>
      <c r="F258" s="94" t="s">
        <v>748</v>
      </c>
      <c r="G258" s="95" t="s">
        <v>749</v>
      </c>
      <c r="H258" s="109"/>
      <c r="I258" s="109"/>
      <c r="J258" s="96"/>
      <c r="K258" s="97"/>
      <c r="L258" s="97"/>
      <c r="M258" s="96"/>
      <c r="N258" s="96"/>
      <c r="O258" s="109"/>
      <c r="P258" s="98"/>
      <c r="Q258" s="110"/>
      <c r="R258" s="110"/>
      <c r="S258" s="110"/>
      <c r="T258" s="67"/>
      <c r="U258" s="68"/>
    </row>
    <row r="259" spans="1:21" s="24" customFormat="1" ht="27.75" customHeight="1" x14ac:dyDescent="0.35">
      <c r="A259" s="108" t="s">
        <v>10</v>
      </c>
      <c r="B259" s="92" t="s">
        <v>11</v>
      </c>
      <c r="C259" s="93" t="s">
        <v>61</v>
      </c>
      <c r="D259" s="92" t="s">
        <v>750</v>
      </c>
      <c r="E259" s="94" t="s">
        <v>751</v>
      </c>
      <c r="F259" s="94" t="s">
        <v>752</v>
      </c>
      <c r="G259" s="95" t="s">
        <v>753</v>
      </c>
      <c r="H259" s="109"/>
      <c r="I259" s="109"/>
      <c r="J259" s="96"/>
      <c r="K259" s="97"/>
      <c r="L259" s="97"/>
      <c r="M259" s="96"/>
      <c r="N259" s="96"/>
      <c r="O259" s="109"/>
      <c r="P259" s="98"/>
      <c r="Q259" s="110"/>
      <c r="R259" s="110"/>
      <c r="S259" s="110"/>
      <c r="T259" s="67"/>
      <c r="U259" s="68"/>
    </row>
    <row r="260" spans="1:21" s="24" customFormat="1" ht="27.75" customHeight="1" x14ac:dyDescent="0.35">
      <c r="A260" s="108" t="s">
        <v>10</v>
      </c>
      <c r="B260" s="92" t="s">
        <v>11</v>
      </c>
      <c r="C260" s="93" t="s">
        <v>61</v>
      </c>
      <c r="D260" s="92" t="s">
        <v>754</v>
      </c>
      <c r="E260" s="94" t="s">
        <v>755</v>
      </c>
      <c r="F260" s="94" t="s">
        <v>756</v>
      </c>
      <c r="G260" s="95" t="s">
        <v>757</v>
      </c>
      <c r="H260" s="109"/>
      <c r="I260" s="109"/>
      <c r="J260" s="96"/>
      <c r="K260" s="97"/>
      <c r="L260" s="97"/>
      <c r="M260" s="96"/>
      <c r="N260" s="96"/>
      <c r="O260" s="109"/>
      <c r="P260" s="98"/>
      <c r="Q260" s="110"/>
      <c r="R260" s="110"/>
      <c r="S260" s="110"/>
      <c r="T260" s="67"/>
      <c r="U260" s="68"/>
    </row>
    <row r="261" spans="1:21" s="24" customFormat="1" ht="27.75" customHeight="1" x14ac:dyDescent="0.35">
      <c r="A261" s="108" t="s">
        <v>10</v>
      </c>
      <c r="B261" s="92" t="s">
        <v>11</v>
      </c>
      <c r="C261" s="93" t="s">
        <v>61</v>
      </c>
      <c r="D261" s="92" t="s">
        <v>758</v>
      </c>
      <c r="E261" s="94" t="s">
        <v>759</v>
      </c>
      <c r="F261" s="94" t="s">
        <v>760</v>
      </c>
      <c r="G261" s="95" t="s">
        <v>761</v>
      </c>
      <c r="H261" s="109"/>
      <c r="I261" s="109"/>
      <c r="J261" s="96"/>
      <c r="K261" s="97"/>
      <c r="L261" s="97"/>
      <c r="M261" s="96"/>
      <c r="N261" s="96"/>
      <c r="O261" s="109"/>
      <c r="P261" s="98"/>
      <c r="Q261" s="110"/>
      <c r="R261" s="110"/>
      <c r="S261" s="110"/>
      <c r="T261" s="67"/>
      <c r="U261" s="68"/>
    </row>
    <row r="262" spans="1:21" s="24" customFormat="1" ht="27.75" customHeight="1" x14ac:dyDescent="0.35">
      <c r="A262" s="108" t="s">
        <v>10</v>
      </c>
      <c r="B262" s="92" t="s">
        <v>11</v>
      </c>
      <c r="C262" s="93" t="s">
        <v>61</v>
      </c>
      <c r="D262" s="92" t="s">
        <v>762</v>
      </c>
      <c r="E262" s="94" t="s">
        <v>763</v>
      </c>
      <c r="F262" s="94" t="s">
        <v>764</v>
      </c>
      <c r="G262" s="95" t="s">
        <v>765</v>
      </c>
      <c r="H262" s="109"/>
      <c r="I262" s="109"/>
      <c r="J262" s="96"/>
      <c r="K262" s="97"/>
      <c r="L262" s="97"/>
      <c r="M262" s="96"/>
      <c r="N262" s="96"/>
      <c r="O262" s="109"/>
      <c r="P262" s="98"/>
      <c r="Q262" s="110"/>
      <c r="R262" s="110"/>
      <c r="S262" s="110"/>
      <c r="T262" s="67"/>
      <c r="U262" s="68"/>
    </row>
    <row r="263" spans="1:21" s="24" customFormat="1" ht="27.75" customHeight="1" x14ac:dyDescent="0.35">
      <c r="A263" s="108" t="s">
        <v>10</v>
      </c>
      <c r="B263" s="92" t="s">
        <v>11</v>
      </c>
      <c r="C263" s="93" t="s">
        <v>61</v>
      </c>
      <c r="D263" s="92" t="s">
        <v>766</v>
      </c>
      <c r="E263" s="94" t="s">
        <v>767</v>
      </c>
      <c r="F263" s="94" t="s">
        <v>768</v>
      </c>
      <c r="G263" s="95" t="s">
        <v>769</v>
      </c>
      <c r="H263" s="109"/>
      <c r="I263" s="109"/>
      <c r="J263" s="96"/>
      <c r="K263" s="97"/>
      <c r="L263" s="97"/>
      <c r="M263" s="96"/>
      <c r="N263" s="96"/>
      <c r="O263" s="109"/>
      <c r="P263" s="98"/>
      <c r="Q263" s="110"/>
      <c r="R263" s="110"/>
      <c r="S263" s="110"/>
      <c r="T263" s="67"/>
      <c r="U263" s="68"/>
    </row>
    <row r="264" spans="1:21" s="24" customFormat="1" ht="27.75" customHeight="1" x14ac:dyDescent="0.35">
      <c r="A264" s="108" t="s">
        <v>10</v>
      </c>
      <c r="B264" s="92" t="s">
        <v>11</v>
      </c>
      <c r="C264" s="93" t="s">
        <v>61</v>
      </c>
      <c r="D264" s="92" t="s">
        <v>770</v>
      </c>
      <c r="E264" s="94" t="s">
        <v>771</v>
      </c>
      <c r="F264" s="94" t="s">
        <v>772</v>
      </c>
      <c r="G264" s="95" t="s">
        <v>773</v>
      </c>
      <c r="H264" s="109"/>
      <c r="I264" s="109"/>
      <c r="J264" s="96"/>
      <c r="K264" s="97"/>
      <c r="L264" s="97"/>
      <c r="M264" s="96"/>
      <c r="N264" s="96"/>
      <c r="O264" s="109"/>
      <c r="P264" s="98"/>
      <c r="Q264" s="110"/>
      <c r="R264" s="110"/>
      <c r="S264" s="110"/>
      <c r="T264" s="67"/>
      <c r="U264" s="68"/>
    </row>
    <row r="265" spans="1:21" s="24" customFormat="1" ht="27.75" customHeight="1" x14ac:dyDescent="0.35">
      <c r="A265" s="108" t="s">
        <v>10</v>
      </c>
      <c r="B265" s="92" t="s">
        <v>11</v>
      </c>
      <c r="C265" s="93" t="s">
        <v>61</v>
      </c>
      <c r="D265" s="92" t="s">
        <v>774</v>
      </c>
      <c r="E265" s="94" t="s">
        <v>775</v>
      </c>
      <c r="F265" s="94" t="s">
        <v>776</v>
      </c>
      <c r="G265" s="95" t="s">
        <v>777</v>
      </c>
      <c r="H265" s="109"/>
      <c r="I265" s="109"/>
      <c r="J265" s="96"/>
      <c r="K265" s="97"/>
      <c r="L265" s="97"/>
      <c r="M265" s="96"/>
      <c r="N265" s="96"/>
      <c r="O265" s="109"/>
      <c r="P265" s="98"/>
      <c r="Q265" s="110"/>
      <c r="R265" s="110"/>
      <c r="S265" s="110"/>
      <c r="T265" s="67"/>
      <c r="U265" s="68"/>
    </row>
    <row r="266" spans="1:21" s="24" customFormat="1" ht="27.75" customHeight="1" x14ac:dyDescent="0.35">
      <c r="A266" s="108" t="s">
        <v>10</v>
      </c>
      <c r="B266" s="92" t="s">
        <v>17</v>
      </c>
      <c r="C266" s="93" t="s">
        <v>116</v>
      </c>
      <c r="D266" s="92" t="s">
        <v>778</v>
      </c>
      <c r="E266" s="94" t="s">
        <v>779</v>
      </c>
      <c r="F266" s="94" t="s">
        <v>780</v>
      </c>
      <c r="G266" s="95" t="s">
        <v>781</v>
      </c>
      <c r="H266" s="109"/>
      <c r="I266" s="109"/>
      <c r="J266" s="96"/>
      <c r="K266" s="97"/>
      <c r="L266" s="97"/>
      <c r="M266" s="96"/>
      <c r="N266" s="96"/>
      <c r="O266" s="109"/>
      <c r="P266" s="98"/>
      <c r="Q266" s="110"/>
      <c r="R266" s="110"/>
      <c r="S266" s="110"/>
      <c r="T266" s="67"/>
      <c r="U266" s="68"/>
    </row>
    <row r="267" spans="1:21" s="24" customFormat="1" ht="27.75" customHeight="1" x14ac:dyDescent="0.35">
      <c r="A267" s="108" t="s">
        <v>10</v>
      </c>
      <c r="B267" s="92" t="s">
        <v>17</v>
      </c>
      <c r="C267" s="93" t="s">
        <v>61</v>
      </c>
      <c r="D267" s="92" t="s">
        <v>2036</v>
      </c>
      <c r="E267" s="94" t="s">
        <v>2037</v>
      </c>
      <c r="F267" s="94" t="s">
        <v>2038</v>
      </c>
      <c r="G267" s="95" t="s">
        <v>2039</v>
      </c>
      <c r="H267" s="109"/>
      <c r="I267" s="109"/>
      <c r="J267" s="96"/>
      <c r="K267" s="97"/>
      <c r="L267" s="97"/>
      <c r="M267" s="96"/>
      <c r="N267" s="96"/>
      <c r="O267" s="109"/>
      <c r="P267" s="98"/>
      <c r="Q267" s="110"/>
      <c r="R267" s="110"/>
      <c r="S267" s="110"/>
      <c r="T267" s="67"/>
      <c r="U267" s="68"/>
    </row>
    <row r="268" spans="1:21" s="24" customFormat="1" ht="27.75" customHeight="1" x14ac:dyDescent="0.35">
      <c r="A268" s="108" t="s">
        <v>10</v>
      </c>
      <c r="B268" s="92" t="s">
        <v>17</v>
      </c>
      <c r="C268" s="93" t="s">
        <v>61</v>
      </c>
      <c r="D268" s="92" t="s">
        <v>2040</v>
      </c>
      <c r="E268" s="94" t="s">
        <v>2041</v>
      </c>
      <c r="F268" s="94" t="s">
        <v>2042</v>
      </c>
      <c r="G268" s="95" t="s">
        <v>2043</v>
      </c>
      <c r="H268" s="109"/>
      <c r="I268" s="109"/>
      <c r="J268" s="96"/>
      <c r="K268" s="97"/>
      <c r="L268" s="97"/>
      <c r="M268" s="96"/>
      <c r="N268" s="96"/>
      <c r="O268" s="109"/>
      <c r="P268" s="98"/>
      <c r="Q268" s="110"/>
      <c r="R268" s="110"/>
      <c r="S268" s="110"/>
      <c r="T268" s="67"/>
      <c r="U268" s="68"/>
    </row>
    <row r="269" spans="1:21" s="24" customFormat="1" ht="27.75" customHeight="1" x14ac:dyDescent="0.35">
      <c r="A269" s="108" t="s">
        <v>10</v>
      </c>
      <c r="B269" s="92" t="s">
        <v>17</v>
      </c>
      <c r="C269" s="93" t="s">
        <v>31</v>
      </c>
      <c r="D269" s="92" t="s">
        <v>782</v>
      </c>
      <c r="E269" s="94" t="s">
        <v>783</v>
      </c>
      <c r="F269" s="94" t="s">
        <v>784</v>
      </c>
      <c r="G269" s="95" t="s">
        <v>785</v>
      </c>
      <c r="H269" s="109"/>
      <c r="I269" s="109"/>
      <c r="J269" s="96"/>
      <c r="K269" s="97"/>
      <c r="L269" s="97"/>
      <c r="M269" s="96"/>
      <c r="N269" s="96"/>
      <c r="O269" s="109"/>
      <c r="P269" s="98"/>
      <c r="Q269" s="110"/>
      <c r="R269" s="110"/>
      <c r="S269" s="110"/>
      <c r="T269" s="67"/>
      <c r="U269" s="68"/>
    </row>
    <row r="270" spans="1:21" s="24" customFormat="1" ht="27.75" customHeight="1" x14ac:dyDescent="0.35">
      <c r="A270" s="108" t="s">
        <v>10</v>
      </c>
      <c r="B270" s="92" t="s">
        <v>11</v>
      </c>
      <c r="C270" s="93" t="s">
        <v>254</v>
      </c>
      <c r="D270" s="92" t="s">
        <v>2044</v>
      </c>
      <c r="E270" s="94" t="s">
        <v>2045</v>
      </c>
      <c r="F270" s="94" t="s">
        <v>2046</v>
      </c>
      <c r="G270" s="95" t="s">
        <v>2047</v>
      </c>
      <c r="H270" s="109"/>
      <c r="I270" s="109"/>
      <c r="J270" s="96"/>
      <c r="K270" s="97"/>
      <c r="L270" s="97"/>
      <c r="M270" s="96"/>
      <c r="N270" s="96"/>
      <c r="O270" s="109"/>
      <c r="P270" s="98"/>
      <c r="Q270" s="110"/>
      <c r="R270" s="110"/>
      <c r="S270" s="110"/>
      <c r="T270" s="67"/>
      <c r="U270" s="68"/>
    </row>
    <row r="271" spans="1:21" s="24" customFormat="1" ht="27.75" customHeight="1" x14ac:dyDescent="0.35">
      <c r="A271" s="108" t="s">
        <v>10</v>
      </c>
      <c r="B271" s="92" t="s">
        <v>17</v>
      </c>
      <c r="C271" s="93" t="s">
        <v>116</v>
      </c>
      <c r="D271" s="92" t="s">
        <v>786</v>
      </c>
      <c r="E271" s="94">
        <v>0</v>
      </c>
      <c r="F271" s="94" t="s">
        <v>787</v>
      </c>
      <c r="G271" s="95" t="s">
        <v>788</v>
      </c>
      <c r="H271" s="109"/>
      <c r="I271" s="109"/>
      <c r="J271" s="96"/>
      <c r="K271" s="97"/>
      <c r="L271" s="97"/>
      <c r="M271" s="96"/>
      <c r="N271" s="96"/>
      <c r="O271" s="109"/>
      <c r="P271" s="98"/>
      <c r="Q271" s="110"/>
      <c r="R271" s="110"/>
      <c r="S271" s="110"/>
      <c r="T271" s="67"/>
      <c r="U271" s="68"/>
    </row>
    <row r="272" spans="1:21" s="24" customFormat="1" ht="27.75" customHeight="1" x14ac:dyDescent="0.35">
      <c r="A272" s="108" t="s">
        <v>10</v>
      </c>
      <c r="B272" s="92" t="s">
        <v>17</v>
      </c>
      <c r="C272" s="93" t="s">
        <v>129</v>
      </c>
      <c r="D272" s="92" t="s">
        <v>789</v>
      </c>
      <c r="E272" s="94">
        <v>0</v>
      </c>
      <c r="F272" s="94" t="s">
        <v>790</v>
      </c>
      <c r="G272" s="99" t="s">
        <v>2586</v>
      </c>
      <c r="H272" s="109"/>
      <c r="I272" s="109"/>
      <c r="J272" s="96"/>
      <c r="K272" s="97"/>
      <c r="L272" s="97"/>
      <c r="M272" s="96"/>
      <c r="N272" s="96"/>
      <c r="O272" s="109"/>
      <c r="P272" s="98"/>
      <c r="Q272" s="110"/>
      <c r="R272" s="110"/>
      <c r="S272" s="110"/>
      <c r="T272" s="67"/>
      <c r="U272" s="68"/>
    </row>
    <row r="273" spans="1:21" s="24" customFormat="1" ht="27.75" customHeight="1" x14ac:dyDescent="0.35">
      <c r="A273" s="108" t="s">
        <v>10</v>
      </c>
      <c r="B273" s="92" t="s">
        <v>11</v>
      </c>
      <c r="C273" s="93" t="s">
        <v>249</v>
      </c>
      <c r="D273" s="92" t="s">
        <v>791</v>
      </c>
      <c r="E273" s="94" t="s">
        <v>792</v>
      </c>
      <c r="F273" s="94" t="s">
        <v>793</v>
      </c>
      <c r="G273" s="95" t="s">
        <v>794</v>
      </c>
      <c r="H273" s="109"/>
      <c r="I273" s="109"/>
      <c r="J273" s="96"/>
      <c r="K273" s="97"/>
      <c r="L273" s="97"/>
      <c r="M273" s="96"/>
      <c r="N273" s="96"/>
      <c r="O273" s="109"/>
      <c r="P273" s="98"/>
      <c r="Q273" s="110"/>
      <c r="R273" s="110"/>
      <c r="S273" s="110"/>
      <c r="T273" s="67"/>
      <c r="U273" s="68"/>
    </row>
    <row r="274" spans="1:21" s="24" customFormat="1" ht="27.75" customHeight="1" x14ac:dyDescent="0.35">
      <c r="A274" s="108" t="s">
        <v>10</v>
      </c>
      <c r="B274" s="92" t="s">
        <v>11</v>
      </c>
      <c r="C274" s="93" t="s">
        <v>249</v>
      </c>
      <c r="D274" s="92" t="s">
        <v>2048</v>
      </c>
      <c r="E274" s="94" t="s">
        <v>2670</v>
      </c>
      <c r="F274" s="94" t="s">
        <v>2049</v>
      </c>
      <c r="G274" s="95" t="s">
        <v>2050</v>
      </c>
      <c r="H274" s="109"/>
      <c r="I274" s="109"/>
      <c r="J274" s="96"/>
      <c r="K274" s="97"/>
      <c r="L274" s="97"/>
      <c r="M274" s="96"/>
      <c r="N274" s="96"/>
      <c r="O274" s="109"/>
      <c r="P274" s="98"/>
      <c r="Q274" s="110"/>
      <c r="R274" s="110"/>
      <c r="S274" s="110"/>
      <c r="T274" s="67"/>
      <c r="U274" s="68"/>
    </row>
    <row r="275" spans="1:21" s="24" customFormat="1" ht="27.75" customHeight="1" x14ac:dyDescent="0.35">
      <c r="A275" s="108" t="s">
        <v>10</v>
      </c>
      <c r="B275" s="92" t="s">
        <v>11</v>
      </c>
      <c r="C275" s="93" t="s">
        <v>254</v>
      </c>
      <c r="D275" s="92" t="s">
        <v>796</v>
      </c>
      <c r="E275" s="94" t="s">
        <v>797</v>
      </c>
      <c r="F275" s="94" t="s">
        <v>798</v>
      </c>
      <c r="G275" s="95" t="s">
        <v>799</v>
      </c>
      <c r="H275" s="109"/>
      <c r="I275" s="109"/>
      <c r="J275" s="96"/>
      <c r="K275" s="97"/>
      <c r="L275" s="97"/>
      <c r="M275" s="96"/>
      <c r="N275" s="96"/>
      <c r="O275" s="109"/>
      <c r="P275" s="98"/>
      <c r="Q275" s="110"/>
      <c r="R275" s="110"/>
      <c r="S275" s="110"/>
      <c r="T275" s="67"/>
      <c r="U275" s="68"/>
    </row>
    <row r="276" spans="1:21" s="24" customFormat="1" ht="27.75" customHeight="1" x14ac:dyDescent="0.35">
      <c r="A276" s="108" t="s">
        <v>10</v>
      </c>
      <c r="B276" s="92" t="s">
        <v>11</v>
      </c>
      <c r="C276" s="93" t="s">
        <v>254</v>
      </c>
      <c r="D276" s="92" t="s">
        <v>800</v>
      </c>
      <c r="E276" s="94" t="s">
        <v>801</v>
      </c>
      <c r="F276" s="94" t="s">
        <v>802</v>
      </c>
      <c r="G276" s="95" t="s">
        <v>803</v>
      </c>
      <c r="H276" s="109"/>
      <c r="I276" s="109"/>
      <c r="J276" s="96"/>
      <c r="K276" s="97"/>
      <c r="L276" s="97"/>
      <c r="M276" s="96"/>
      <c r="N276" s="96"/>
      <c r="O276" s="109"/>
      <c r="P276" s="98"/>
      <c r="Q276" s="110"/>
      <c r="R276" s="110"/>
      <c r="S276" s="110"/>
      <c r="T276" s="67"/>
      <c r="U276" s="68"/>
    </row>
    <row r="277" spans="1:21" s="24" customFormat="1" ht="27.75" customHeight="1" x14ac:dyDescent="0.35">
      <c r="A277" s="108" t="s">
        <v>10</v>
      </c>
      <c r="B277" s="92" t="s">
        <v>11</v>
      </c>
      <c r="C277" s="93" t="s">
        <v>12</v>
      </c>
      <c r="D277" s="92" t="s">
        <v>2051</v>
      </c>
      <c r="E277" s="94" t="s">
        <v>2052</v>
      </c>
      <c r="F277" s="94" t="s">
        <v>2053</v>
      </c>
      <c r="G277" s="95" t="s">
        <v>2054</v>
      </c>
      <c r="H277" s="109"/>
      <c r="I277" s="109"/>
      <c r="J277" s="96"/>
      <c r="K277" s="97"/>
      <c r="L277" s="97"/>
      <c r="M277" s="96"/>
      <c r="N277" s="96"/>
      <c r="O277" s="109"/>
      <c r="P277" s="98"/>
      <c r="Q277" s="110"/>
      <c r="R277" s="110"/>
      <c r="S277" s="110"/>
      <c r="T277" s="67"/>
      <c r="U277" s="68"/>
    </row>
    <row r="278" spans="1:21" s="24" customFormat="1" ht="27.75" customHeight="1" x14ac:dyDescent="0.35">
      <c r="A278" s="108" t="s">
        <v>10</v>
      </c>
      <c r="B278" s="92" t="s">
        <v>11</v>
      </c>
      <c r="C278" s="93" t="s">
        <v>47</v>
      </c>
      <c r="D278" s="92" t="s">
        <v>804</v>
      </c>
      <c r="E278" s="94">
        <v>0</v>
      </c>
      <c r="F278" s="94" t="s">
        <v>805</v>
      </c>
      <c r="G278" s="95" t="s">
        <v>806</v>
      </c>
      <c r="H278" s="109"/>
      <c r="I278" s="109"/>
      <c r="J278" s="96"/>
      <c r="K278" s="97"/>
      <c r="L278" s="97"/>
      <c r="M278" s="96"/>
      <c r="N278" s="96"/>
      <c r="O278" s="109"/>
      <c r="P278" s="98"/>
      <c r="Q278" s="110"/>
      <c r="R278" s="110"/>
      <c r="S278" s="110"/>
      <c r="T278" s="67"/>
      <c r="U278" s="68"/>
    </row>
    <row r="279" spans="1:21" s="24" customFormat="1" ht="27.75" customHeight="1" x14ac:dyDescent="0.35">
      <c r="A279" s="108" t="s">
        <v>10</v>
      </c>
      <c r="B279" s="92" t="s">
        <v>11</v>
      </c>
      <c r="C279" s="93" t="s">
        <v>254</v>
      </c>
      <c r="D279" s="92" t="s">
        <v>807</v>
      </c>
      <c r="E279" s="94">
        <v>0</v>
      </c>
      <c r="F279" s="94" t="s">
        <v>808</v>
      </c>
      <c r="G279" s="95" t="s">
        <v>809</v>
      </c>
      <c r="H279" s="109"/>
      <c r="I279" s="109"/>
      <c r="J279" s="96"/>
      <c r="K279" s="97"/>
      <c r="L279" s="97"/>
      <c r="M279" s="96"/>
      <c r="N279" s="96"/>
      <c r="O279" s="109"/>
      <c r="P279" s="98"/>
      <c r="Q279" s="110"/>
      <c r="R279" s="110"/>
      <c r="S279" s="110"/>
      <c r="T279" s="67"/>
      <c r="U279" s="68"/>
    </row>
    <row r="280" spans="1:21" s="24" customFormat="1" ht="27.75" customHeight="1" x14ac:dyDescent="0.35">
      <c r="A280" s="108" t="s">
        <v>10</v>
      </c>
      <c r="B280" s="92" t="s">
        <v>17</v>
      </c>
      <c r="C280" s="93" t="s">
        <v>12</v>
      </c>
      <c r="D280" s="92" t="s">
        <v>2556</v>
      </c>
      <c r="E280" s="94" t="s">
        <v>2671</v>
      </c>
      <c r="F280" s="94" t="s">
        <v>2554</v>
      </c>
      <c r="G280" s="95" t="s">
        <v>2672</v>
      </c>
      <c r="H280" s="109"/>
      <c r="I280" s="109"/>
      <c r="J280" s="96"/>
      <c r="K280" s="97"/>
      <c r="L280" s="97"/>
      <c r="M280" s="96"/>
      <c r="N280" s="96"/>
      <c r="O280" s="109"/>
      <c r="P280" s="98"/>
      <c r="Q280" s="110"/>
      <c r="R280" s="110"/>
      <c r="S280" s="110"/>
      <c r="T280" s="67"/>
      <c r="U280" s="68"/>
    </row>
    <row r="281" spans="1:21" s="24" customFormat="1" ht="27.75" customHeight="1" x14ac:dyDescent="0.35">
      <c r="A281" s="108" t="s">
        <v>10</v>
      </c>
      <c r="B281" s="92" t="s">
        <v>17</v>
      </c>
      <c r="C281" s="93" t="s">
        <v>12</v>
      </c>
      <c r="D281" s="92" t="s">
        <v>2557</v>
      </c>
      <c r="E281" s="94" t="s">
        <v>2673</v>
      </c>
      <c r="F281" s="94" t="s">
        <v>2555</v>
      </c>
      <c r="G281" s="95" t="s">
        <v>2674</v>
      </c>
      <c r="H281" s="109"/>
      <c r="I281" s="109"/>
      <c r="J281" s="96"/>
      <c r="K281" s="97"/>
      <c r="L281" s="97"/>
      <c r="M281" s="96"/>
      <c r="N281" s="96"/>
      <c r="O281" s="109"/>
      <c r="P281" s="98"/>
      <c r="Q281" s="110"/>
      <c r="R281" s="110"/>
      <c r="S281" s="110"/>
      <c r="T281" s="67"/>
      <c r="U281" s="68"/>
    </row>
    <row r="282" spans="1:21" s="24" customFormat="1" ht="27.75" customHeight="1" x14ac:dyDescent="0.35">
      <c r="A282" s="108" t="s">
        <v>10</v>
      </c>
      <c r="B282" s="92" t="s">
        <v>17</v>
      </c>
      <c r="C282" s="122" t="s">
        <v>47</v>
      </c>
      <c r="D282" s="92" t="s">
        <v>2675</v>
      </c>
      <c r="E282" s="94" t="s">
        <v>432</v>
      </c>
      <c r="F282" s="94" t="s">
        <v>2676</v>
      </c>
      <c r="G282" s="95" t="s">
        <v>2677</v>
      </c>
      <c r="H282" s="109"/>
      <c r="I282" s="109"/>
      <c r="J282" s="96"/>
      <c r="K282" s="97"/>
      <c r="L282" s="97"/>
      <c r="M282" s="96"/>
      <c r="N282" s="96"/>
      <c r="O282" s="109"/>
      <c r="P282" s="98"/>
      <c r="Q282" s="110"/>
      <c r="R282" s="110"/>
      <c r="S282" s="110"/>
      <c r="T282" s="67"/>
      <c r="U282" s="68"/>
    </row>
    <row r="283" spans="1:21" s="24" customFormat="1" ht="27.75" customHeight="1" x14ac:dyDescent="0.35">
      <c r="A283" s="108" t="s">
        <v>10</v>
      </c>
      <c r="B283" s="92" t="s">
        <v>17</v>
      </c>
      <c r="C283" s="122" t="s">
        <v>47</v>
      </c>
      <c r="D283" s="92" t="s">
        <v>2678</v>
      </c>
      <c r="E283" s="94" t="s">
        <v>690</v>
      </c>
      <c r="F283" s="94" t="s">
        <v>2679</v>
      </c>
      <c r="G283" s="95" t="s">
        <v>2680</v>
      </c>
      <c r="H283" s="109"/>
      <c r="I283" s="109"/>
      <c r="J283" s="96"/>
      <c r="K283" s="97"/>
      <c r="L283" s="97"/>
      <c r="M283" s="96"/>
      <c r="N283" s="96"/>
      <c r="O283" s="109"/>
      <c r="P283" s="98"/>
      <c r="Q283" s="110"/>
      <c r="R283" s="110"/>
      <c r="S283" s="110"/>
      <c r="T283" s="67"/>
      <c r="U283" s="68"/>
    </row>
    <row r="284" spans="1:21" s="24" customFormat="1" ht="27.75" customHeight="1" x14ac:dyDescent="0.35">
      <c r="A284" s="108" t="s">
        <v>10</v>
      </c>
      <c r="B284" s="92" t="s">
        <v>17</v>
      </c>
      <c r="C284" s="122" t="s">
        <v>47</v>
      </c>
      <c r="D284" s="92" t="s">
        <v>2681</v>
      </c>
      <c r="E284" s="94" t="s">
        <v>468</v>
      </c>
      <c r="F284" s="94" t="s">
        <v>2682</v>
      </c>
      <c r="G284" s="95" t="s">
        <v>2683</v>
      </c>
      <c r="H284" s="109"/>
      <c r="I284" s="109"/>
      <c r="J284" s="96"/>
      <c r="K284" s="97"/>
      <c r="L284" s="97"/>
      <c r="M284" s="96"/>
      <c r="N284" s="96"/>
      <c r="O284" s="109"/>
      <c r="P284" s="98"/>
      <c r="Q284" s="110"/>
      <c r="R284" s="110"/>
      <c r="S284" s="110"/>
      <c r="T284" s="67"/>
      <c r="U284" s="68"/>
    </row>
    <row r="285" spans="1:21" s="24" customFormat="1" ht="27.75" customHeight="1" x14ac:dyDescent="0.35">
      <c r="A285" s="111" t="s">
        <v>795</v>
      </c>
      <c r="B285" s="92" t="s">
        <v>2562</v>
      </c>
      <c r="C285" s="93" t="s">
        <v>2731</v>
      </c>
      <c r="D285" s="92" t="s">
        <v>2732</v>
      </c>
      <c r="E285" s="94" t="s">
        <v>2733</v>
      </c>
      <c r="F285" s="94" t="s">
        <v>2734</v>
      </c>
      <c r="G285" s="95" t="s">
        <v>2735</v>
      </c>
      <c r="H285" s="109"/>
      <c r="I285" s="109"/>
      <c r="J285" s="96"/>
      <c r="K285" s="97"/>
      <c r="L285" s="97"/>
      <c r="M285" s="96"/>
      <c r="N285" s="96"/>
      <c r="O285" s="109"/>
      <c r="P285" s="98"/>
      <c r="Q285" s="110"/>
      <c r="R285" s="110"/>
      <c r="S285" s="110"/>
      <c r="T285" s="67"/>
      <c r="U285" s="68"/>
    </row>
    <row r="286" spans="1:21" s="24" customFormat="1" ht="27.75" customHeight="1" x14ac:dyDescent="0.35">
      <c r="A286" s="111" t="s">
        <v>795</v>
      </c>
      <c r="B286" s="92" t="s">
        <v>2562</v>
      </c>
      <c r="C286" s="93" t="s">
        <v>2731</v>
      </c>
      <c r="D286" s="92" t="s">
        <v>2736</v>
      </c>
      <c r="E286" s="94" t="s">
        <v>2737</v>
      </c>
      <c r="F286" s="94" t="s">
        <v>2738</v>
      </c>
      <c r="G286" s="95" t="s">
        <v>2739</v>
      </c>
      <c r="H286" s="109"/>
      <c r="I286" s="109"/>
      <c r="J286" s="96"/>
      <c r="K286" s="97"/>
      <c r="L286" s="97"/>
      <c r="M286" s="96"/>
      <c r="N286" s="96"/>
      <c r="O286" s="109"/>
      <c r="P286" s="98"/>
      <c r="Q286" s="110"/>
      <c r="R286" s="110"/>
      <c r="S286" s="110"/>
      <c r="T286" s="67"/>
      <c r="U286" s="68"/>
    </row>
    <row r="287" spans="1:21" s="24" customFormat="1" ht="27.75" customHeight="1" x14ac:dyDescent="0.35">
      <c r="A287" s="111" t="s">
        <v>795</v>
      </c>
      <c r="B287" s="92" t="s">
        <v>2562</v>
      </c>
      <c r="C287" s="93" t="s">
        <v>2731</v>
      </c>
      <c r="D287" s="92" t="s">
        <v>2740</v>
      </c>
      <c r="E287" s="94" t="s">
        <v>2741</v>
      </c>
      <c r="F287" s="94" t="s">
        <v>2742</v>
      </c>
      <c r="G287" s="95" t="s">
        <v>2743</v>
      </c>
      <c r="H287" s="109"/>
      <c r="I287" s="109"/>
      <c r="J287" s="96"/>
      <c r="K287" s="97"/>
      <c r="L287" s="97"/>
      <c r="M287" s="96"/>
      <c r="N287" s="96"/>
      <c r="O287" s="109"/>
      <c r="P287" s="98"/>
      <c r="Q287" s="110"/>
      <c r="R287" s="110"/>
      <c r="S287" s="110"/>
      <c r="T287" s="67"/>
      <c r="U287" s="68"/>
    </row>
    <row r="288" spans="1:21" s="24" customFormat="1" ht="27.75" customHeight="1" x14ac:dyDescent="0.35">
      <c r="A288" s="111" t="s">
        <v>795</v>
      </c>
      <c r="B288" s="92" t="s">
        <v>2562</v>
      </c>
      <c r="C288" s="93" t="s">
        <v>2731</v>
      </c>
      <c r="D288" s="92" t="s">
        <v>2744</v>
      </c>
      <c r="E288" s="94" t="s">
        <v>2745</v>
      </c>
      <c r="F288" s="94" t="s">
        <v>2746</v>
      </c>
      <c r="G288" s="95" t="s">
        <v>2747</v>
      </c>
      <c r="H288" s="109"/>
      <c r="I288" s="109"/>
      <c r="J288" s="96"/>
      <c r="K288" s="97"/>
      <c r="L288" s="97"/>
      <c r="M288" s="96"/>
      <c r="N288" s="96"/>
      <c r="O288" s="109"/>
      <c r="P288" s="98"/>
      <c r="Q288" s="110"/>
      <c r="R288" s="110"/>
      <c r="S288" s="110"/>
      <c r="T288" s="67"/>
      <c r="U288" s="68"/>
    </row>
    <row r="289" spans="1:21" s="24" customFormat="1" ht="27.75" customHeight="1" x14ac:dyDescent="0.35">
      <c r="A289" s="111" t="s">
        <v>795</v>
      </c>
      <c r="B289" s="92" t="s">
        <v>2562</v>
      </c>
      <c r="C289" s="93" t="s">
        <v>2731</v>
      </c>
      <c r="D289" s="92" t="s">
        <v>2748</v>
      </c>
      <c r="E289" s="94" t="s">
        <v>2749</v>
      </c>
      <c r="F289" s="94" t="s">
        <v>2750</v>
      </c>
      <c r="G289" s="95" t="s">
        <v>2751</v>
      </c>
      <c r="H289" s="109"/>
      <c r="I289" s="109"/>
      <c r="J289" s="96"/>
      <c r="K289" s="97"/>
      <c r="L289" s="97"/>
      <c r="M289" s="96"/>
      <c r="N289" s="96"/>
      <c r="O289" s="109"/>
      <c r="P289" s="98"/>
      <c r="Q289" s="110"/>
      <c r="R289" s="110"/>
      <c r="S289" s="110"/>
      <c r="T289" s="67"/>
      <c r="U289" s="68"/>
    </row>
    <row r="290" spans="1:21" s="24" customFormat="1" ht="27.75" customHeight="1" x14ac:dyDescent="0.35">
      <c r="A290" s="111" t="s">
        <v>795</v>
      </c>
      <c r="B290" s="92" t="s">
        <v>2562</v>
      </c>
      <c r="C290" s="93" t="s">
        <v>2731</v>
      </c>
      <c r="D290" s="92" t="s">
        <v>2752</v>
      </c>
      <c r="E290" s="94" t="s">
        <v>2753</v>
      </c>
      <c r="F290" s="94" t="s">
        <v>2754</v>
      </c>
      <c r="G290" s="95" t="s">
        <v>2755</v>
      </c>
      <c r="H290" s="109"/>
      <c r="I290" s="109"/>
      <c r="J290" s="96"/>
      <c r="K290" s="97"/>
      <c r="L290" s="97"/>
      <c r="M290" s="96"/>
      <c r="N290" s="96"/>
      <c r="O290" s="109"/>
      <c r="P290" s="98"/>
      <c r="Q290" s="110"/>
      <c r="R290" s="110"/>
      <c r="S290" s="110"/>
      <c r="T290" s="67"/>
      <c r="U290" s="68"/>
    </row>
    <row r="291" spans="1:21" s="24" customFormat="1" ht="27.75" customHeight="1" x14ac:dyDescent="0.35">
      <c r="A291" s="111" t="s">
        <v>795</v>
      </c>
      <c r="B291" s="92" t="s">
        <v>810</v>
      </c>
      <c r="C291" s="93" t="s">
        <v>22</v>
      </c>
      <c r="D291" s="92" t="s">
        <v>811</v>
      </c>
      <c r="E291" s="94" t="s">
        <v>812</v>
      </c>
      <c r="F291" s="94" t="s">
        <v>813</v>
      </c>
      <c r="G291" s="95" t="s">
        <v>814</v>
      </c>
      <c r="H291" s="109"/>
      <c r="I291" s="109"/>
      <c r="J291" s="96"/>
      <c r="K291" s="97"/>
      <c r="L291" s="97"/>
      <c r="M291" s="96"/>
      <c r="N291" s="96"/>
      <c r="O291" s="109"/>
      <c r="P291" s="98"/>
      <c r="Q291" s="110"/>
      <c r="R291" s="110"/>
      <c r="S291" s="110"/>
      <c r="T291" s="67"/>
      <c r="U291" s="68"/>
    </row>
    <row r="292" spans="1:21" s="24" customFormat="1" ht="27.75" customHeight="1" x14ac:dyDescent="0.35">
      <c r="A292" s="111" t="s">
        <v>795</v>
      </c>
      <c r="B292" s="92" t="s">
        <v>815</v>
      </c>
      <c r="C292" s="93" t="s">
        <v>12</v>
      </c>
      <c r="D292" s="92" t="s">
        <v>2055</v>
      </c>
      <c r="E292" s="94" t="s">
        <v>2056</v>
      </c>
      <c r="F292" s="94" t="s">
        <v>2057</v>
      </c>
      <c r="G292" s="95" t="s">
        <v>2058</v>
      </c>
      <c r="H292" s="109"/>
      <c r="I292" s="109"/>
      <c r="J292" s="96"/>
      <c r="K292" s="97"/>
      <c r="L292" s="97"/>
      <c r="M292" s="96"/>
      <c r="N292" s="96"/>
      <c r="O292" s="109"/>
      <c r="P292" s="98"/>
      <c r="Q292" s="110"/>
      <c r="R292" s="110"/>
      <c r="S292" s="110"/>
      <c r="T292" s="67"/>
      <c r="U292" s="68"/>
    </row>
    <row r="293" spans="1:21" s="24" customFormat="1" ht="27.75" customHeight="1" x14ac:dyDescent="0.35">
      <c r="A293" s="111" t="s">
        <v>795</v>
      </c>
      <c r="B293" s="92" t="s">
        <v>815</v>
      </c>
      <c r="C293" s="93" t="s">
        <v>12</v>
      </c>
      <c r="D293" s="92" t="s">
        <v>816</v>
      </c>
      <c r="E293" s="94" t="s">
        <v>817</v>
      </c>
      <c r="F293" s="94" t="s">
        <v>818</v>
      </c>
      <c r="G293" s="95" t="s">
        <v>819</v>
      </c>
      <c r="H293" s="109"/>
      <c r="I293" s="109"/>
      <c r="J293" s="96"/>
      <c r="K293" s="97"/>
      <c r="L293" s="97"/>
      <c r="M293" s="96"/>
      <c r="N293" s="96"/>
      <c r="O293" s="109"/>
      <c r="P293" s="98"/>
      <c r="Q293" s="110"/>
      <c r="R293" s="110"/>
      <c r="S293" s="110"/>
      <c r="T293" s="67"/>
      <c r="U293" s="68"/>
    </row>
    <row r="294" spans="1:21" s="24" customFormat="1" ht="27.75" customHeight="1" x14ac:dyDescent="0.35">
      <c r="A294" s="111" t="s">
        <v>795</v>
      </c>
      <c r="B294" s="92" t="s">
        <v>815</v>
      </c>
      <c r="C294" s="93" t="s">
        <v>12</v>
      </c>
      <c r="D294" s="92" t="s">
        <v>820</v>
      </c>
      <c r="E294" s="94" t="s">
        <v>821</v>
      </c>
      <c r="F294" s="94" t="s">
        <v>822</v>
      </c>
      <c r="G294" s="95" t="s">
        <v>823</v>
      </c>
      <c r="H294" s="109"/>
      <c r="I294" s="109"/>
      <c r="J294" s="96"/>
      <c r="K294" s="97"/>
      <c r="L294" s="97"/>
      <c r="M294" s="96"/>
      <c r="N294" s="96"/>
      <c r="O294" s="109"/>
      <c r="P294" s="98"/>
      <c r="Q294" s="110"/>
      <c r="R294" s="110"/>
      <c r="S294" s="110"/>
      <c r="T294" s="67"/>
      <c r="U294" s="68"/>
    </row>
    <row r="295" spans="1:21" s="24" customFormat="1" ht="27.75" customHeight="1" x14ac:dyDescent="0.35">
      <c r="A295" s="111" t="s">
        <v>795</v>
      </c>
      <c r="B295" s="92" t="s">
        <v>810</v>
      </c>
      <c r="C295" s="93" t="s">
        <v>12</v>
      </c>
      <c r="D295" s="92" t="s">
        <v>824</v>
      </c>
      <c r="E295" s="94">
        <v>0</v>
      </c>
      <c r="F295" s="94" t="s">
        <v>825</v>
      </c>
      <c r="G295" s="95" t="s">
        <v>2572</v>
      </c>
      <c r="H295" s="109"/>
      <c r="I295" s="109"/>
      <c r="J295" s="96"/>
      <c r="K295" s="97"/>
      <c r="L295" s="97"/>
      <c r="M295" s="96"/>
      <c r="N295" s="96"/>
      <c r="O295" s="109"/>
      <c r="P295" s="98"/>
      <c r="Q295" s="110"/>
      <c r="R295" s="110"/>
      <c r="S295" s="110"/>
      <c r="T295" s="67"/>
      <c r="U295" s="68"/>
    </row>
    <row r="296" spans="1:21" s="24" customFormat="1" ht="27.75" customHeight="1" x14ac:dyDescent="0.35">
      <c r="A296" s="111" t="s">
        <v>795</v>
      </c>
      <c r="B296" s="92" t="s">
        <v>815</v>
      </c>
      <c r="C296" s="93" t="s">
        <v>12</v>
      </c>
      <c r="D296" s="92" t="s">
        <v>2059</v>
      </c>
      <c r="E296" s="94" t="s">
        <v>2060</v>
      </c>
      <c r="F296" s="94" t="s">
        <v>2061</v>
      </c>
      <c r="G296" s="95" t="s">
        <v>2062</v>
      </c>
      <c r="H296" s="109"/>
      <c r="I296" s="109"/>
      <c r="J296" s="96"/>
      <c r="K296" s="97"/>
      <c r="L296" s="97"/>
      <c r="M296" s="96"/>
      <c r="N296" s="96"/>
      <c r="O296" s="109"/>
      <c r="P296" s="98"/>
      <c r="Q296" s="110"/>
      <c r="R296" s="110"/>
      <c r="S296" s="110"/>
      <c r="T296" s="67"/>
      <c r="U296" s="68"/>
    </row>
    <row r="297" spans="1:21" s="24" customFormat="1" ht="27.75" customHeight="1" x14ac:dyDescent="0.35">
      <c r="A297" s="111" t="s">
        <v>795</v>
      </c>
      <c r="B297" s="92" t="s">
        <v>810</v>
      </c>
      <c r="C297" s="93" t="s">
        <v>22</v>
      </c>
      <c r="D297" s="92" t="s">
        <v>2063</v>
      </c>
      <c r="E297" s="94" t="s">
        <v>2064</v>
      </c>
      <c r="F297" s="94" t="s">
        <v>2065</v>
      </c>
      <c r="G297" s="95" t="s">
        <v>2066</v>
      </c>
      <c r="H297" s="109"/>
      <c r="I297" s="109"/>
      <c r="J297" s="96"/>
      <c r="K297" s="97"/>
      <c r="L297" s="97"/>
      <c r="M297" s="96"/>
      <c r="N297" s="96"/>
      <c r="O297" s="109"/>
      <c r="P297" s="98"/>
      <c r="Q297" s="110"/>
      <c r="R297" s="110"/>
      <c r="S297" s="110"/>
      <c r="T297" s="67"/>
      <c r="U297" s="68"/>
    </row>
    <row r="298" spans="1:21" s="24" customFormat="1" ht="27.75" customHeight="1" x14ac:dyDescent="0.35">
      <c r="A298" s="111" t="s">
        <v>795</v>
      </c>
      <c r="B298" s="92" t="s">
        <v>810</v>
      </c>
      <c r="C298" s="93" t="s">
        <v>61</v>
      </c>
      <c r="D298" s="92" t="s">
        <v>826</v>
      </c>
      <c r="E298" s="94" t="s">
        <v>827</v>
      </c>
      <c r="F298" s="94" t="s">
        <v>828</v>
      </c>
      <c r="G298" s="95" t="s">
        <v>829</v>
      </c>
      <c r="H298" s="109"/>
      <c r="I298" s="109"/>
      <c r="J298" s="96"/>
      <c r="K298" s="97"/>
      <c r="L298" s="97"/>
      <c r="M298" s="96"/>
      <c r="N298" s="96"/>
      <c r="O298" s="109"/>
      <c r="P298" s="98"/>
      <c r="Q298" s="110"/>
      <c r="R298" s="110"/>
      <c r="S298" s="110"/>
      <c r="T298" s="67"/>
      <c r="U298" s="68"/>
    </row>
    <row r="299" spans="1:21" s="24" customFormat="1" ht="27.75" customHeight="1" x14ac:dyDescent="0.35">
      <c r="A299" s="111" t="s">
        <v>795</v>
      </c>
      <c r="B299" s="92" t="s">
        <v>810</v>
      </c>
      <c r="C299" s="93" t="s">
        <v>61</v>
      </c>
      <c r="D299" s="92" t="s">
        <v>2067</v>
      </c>
      <c r="E299" s="94" t="s">
        <v>2068</v>
      </c>
      <c r="F299" s="94" t="s">
        <v>2069</v>
      </c>
      <c r="G299" s="95" t="s">
        <v>2070</v>
      </c>
      <c r="H299" s="109"/>
      <c r="I299" s="109"/>
      <c r="J299" s="96"/>
      <c r="K299" s="97"/>
      <c r="L299" s="97"/>
      <c r="M299" s="96"/>
      <c r="N299" s="96"/>
      <c r="O299" s="109"/>
      <c r="P299" s="98"/>
      <c r="Q299" s="110"/>
      <c r="R299" s="110"/>
      <c r="S299" s="110"/>
      <c r="T299" s="67"/>
      <c r="U299" s="68"/>
    </row>
    <row r="300" spans="1:21" s="24" customFormat="1" ht="27.75" customHeight="1" x14ac:dyDescent="0.35">
      <c r="A300" s="111" t="s">
        <v>795</v>
      </c>
      <c r="B300" s="92" t="s">
        <v>810</v>
      </c>
      <c r="C300" s="93" t="s">
        <v>61</v>
      </c>
      <c r="D300" s="92" t="s">
        <v>2071</v>
      </c>
      <c r="E300" s="94" t="s">
        <v>2072</v>
      </c>
      <c r="F300" s="94" t="s">
        <v>2073</v>
      </c>
      <c r="G300" s="95" t="s">
        <v>2074</v>
      </c>
      <c r="H300" s="109"/>
      <c r="I300" s="109"/>
      <c r="J300" s="96"/>
      <c r="K300" s="97"/>
      <c r="L300" s="97"/>
      <c r="M300" s="96"/>
      <c r="N300" s="96"/>
      <c r="O300" s="109"/>
      <c r="P300" s="98"/>
      <c r="Q300" s="110"/>
      <c r="R300" s="110"/>
      <c r="S300" s="110"/>
      <c r="T300" s="67"/>
      <c r="U300" s="68"/>
    </row>
    <row r="301" spans="1:21" s="24" customFormat="1" ht="27.75" customHeight="1" x14ac:dyDescent="0.35">
      <c r="A301" s="111" t="s">
        <v>795</v>
      </c>
      <c r="B301" s="92" t="s">
        <v>810</v>
      </c>
      <c r="C301" s="93" t="s">
        <v>12</v>
      </c>
      <c r="D301" s="92" t="s">
        <v>2075</v>
      </c>
      <c r="E301" s="94" t="s">
        <v>2076</v>
      </c>
      <c r="F301" s="94" t="s">
        <v>2077</v>
      </c>
      <c r="G301" s="95" t="s">
        <v>2078</v>
      </c>
      <c r="H301" s="109"/>
      <c r="I301" s="109"/>
      <c r="J301" s="96"/>
      <c r="K301" s="97"/>
      <c r="L301" s="97"/>
      <c r="M301" s="96"/>
      <c r="N301" s="96"/>
      <c r="O301" s="109"/>
      <c r="P301" s="98"/>
      <c r="Q301" s="110"/>
      <c r="R301" s="110"/>
      <c r="S301" s="110"/>
      <c r="T301" s="67"/>
      <c r="U301" s="68"/>
    </row>
    <row r="302" spans="1:21" s="24" customFormat="1" ht="27.75" customHeight="1" x14ac:dyDescent="0.35">
      <c r="A302" s="111" t="s">
        <v>795</v>
      </c>
      <c r="B302" s="92" t="s">
        <v>810</v>
      </c>
      <c r="C302" s="93" t="s">
        <v>61</v>
      </c>
      <c r="D302" s="92" t="s">
        <v>830</v>
      </c>
      <c r="E302" s="94" t="s">
        <v>831</v>
      </c>
      <c r="F302" s="94" t="s">
        <v>832</v>
      </c>
      <c r="G302" s="95" t="s">
        <v>833</v>
      </c>
      <c r="H302" s="109"/>
      <c r="I302" s="109"/>
      <c r="J302" s="96"/>
      <c r="K302" s="97"/>
      <c r="L302" s="97"/>
      <c r="M302" s="96"/>
      <c r="N302" s="96"/>
      <c r="O302" s="109"/>
      <c r="P302" s="98"/>
      <c r="Q302" s="110"/>
      <c r="R302" s="110"/>
      <c r="S302" s="110"/>
      <c r="T302" s="67"/>
      <c r="U302" s="68"/>
    </row>
    <row r="303" spans="1:21" s="24" customFormat="1" ht="27.75" customHeight="1" x14ac:dyDescent="0.35">
      <c r="A303" s="111" t="s">
        <v>795</v>
      </c>
      <c r="B303" s="92" t="s">
        <v>810</v>
      </c>
      <c r="C303" s="93" t="s">
        <v>12</v>
      </c>
      <c r="D303" s="92" t="s">
        <v>2079</v>
      </c>
      <c r="E303" s="94">
        <v>0</v>
      </c>
      <c r="F303" s="94" t="s">
        <v>2080</v>
      </c>
      <c r="G303" s="95" t="s">
        <v>2081</v>
      </c>
      <c r="H303" s="109"/>
      <c r="I303" s="109"/>
      <c r="J303" s="96"/>
      <c r="K303" s="97"/>
      <c r="L303" s="97"/>
      <c r="M303" s="96"/>
      <c r="N303" s="96"/>
      <c r="O303" s="109"/>
      <c r="P303" s="98"/>
      <c r="Q303" s="110"/>
      <c r="R303" s="110"/>
      <c r="S303" s="110"/>
      <c r="T303" s="67"/>
      <c r="U303" s="68"/>
    </row>
    <row r="304" spans="1:21" s="24" customFormat="1" ht="27.75" customHeight="1" x14ac:dyDescent="0.35">
      <c r="A304" s="111" t="s">
        <v>795</v>
      </c>
      <c r="B304" s="92" t="s">
        <v>810</v>
      </c>
      <c r="C304" s="93" t="s">
        <v>61</v>
      </c>
      <c r="D304" s="92" t="s">
        <v>2082</v>
      </c>
      <c r="E304" s="94" t="s">
        <v>2083</v>
      </c>
      <c r="F304" s="94" t="s">
        <v>2084</v>
      </c>
      <c r="G304" s="95" t="s">
        <v>2085</v>
      </c>
      <c r="H304" s="109"/>
      <c r="I304" s="109"/>
      <c r="J304" s="96"/>
      <c r="K304" s="97"/>
      <c r="L304" s="97"/>
      <c r="M304" s="96"/>
      <c r="N304" s="96"/>
      <c r="O304" s="109"/>
      <c r="P304" s="98"/>
      <c r="Q304" s="110"/>
      <c r="R304" s="110"/>
      <c r="S304" s="110"/>
      <c r="T304" s="67"/>
      <c r="U304" s="68"/>
    </row>
    <row r="305" spans="1:21" s="24" customFormat="1" ht="27.75" customHeight="1" x14ac:dyDescent="0.35">
      <c r="A305" s="111" t="s">
        <v>795</v>
      </c>
      <c r="B305" s="92" t="s">
        <v>810</v>
      </c>
      <c r="C305" s="93" t="s">
        <v>12</v>
      </c>
      <c r="D305" s="92" t="s">
        <v>834</v>
      </c>
      <c r="E305" s="94" t="s">
        <v>835</v>
      </c>
      <c r="F305" s="94" t="s">
        <v>836</v>
      </c>
      <c r="G305" s="95" t="s">
        <v>837</v>
      </c>
      <c r="H305" s="109"/>
      <c r="I305" s="109"/>
      <c r="J305" s="96"/>
      <c r="K305" s="97"/>
      <c r="L305" s="97"/>
      <c r="M305" s="96"/>
      <c r="N305" s="96"/>
      <c r="O305" s="109"/>
      <c r="P305" s="98"/>
      <c r="Q305" s="110"/>
      <c r="R305" s="110"/>
      <c r="S305" s="110"/>
      <c r="T305" s="67"/>
      <c r="U305" s="68"/>
    </row>
    <row r="306" spans="1:21" s="24" customFormat="1" ht="27.75" customHeight="1" x14ac:dyDescent="0.35">
      <c r="A306" s="111" t="s">
        <v>795</v>
      </c>
      <c r="B306" s="92" t="s">
        <v>810</v>
      </c>
      <c r="C306" s="93" t="s">
        <v>61</v>
      </c>
      <c r="D306" s="92" t="s">
        <v>838</v>
      </c>
      <c r="E306" s="94" t="s">
        <v>839</v>
      </c>
      <c r="F306" s="94" t="s">
        <v>840</v>
      </c>
      <c r="G306" s="95" t="s">
        <v>841</v>
      </c>
      <c r="H306" s="109"/>
      <c r="I306" s="109"/>
      <c r="J306" s="96"/>
      <c r="K306" s="97"/>
      <c r="L306" s="97"/>
      <c r="M306" s="96"/>
      <c r="N306" s="96"/>
      <c r="O306" s="109"/>
      <c r="P306" s="98"/>
      <c r="Q306" s="110"/>
      <c r="R306" s="110"/>
      <c r="S306" s="110"/>
      <c r="T306" s="67"/>
      <c r="U306" s="68"/>
    </row>
    <row r="307" spans="1:21" s="24" customFormat="1" ht="27.75" customHeight="1" x14ac:dyDescent="0.35">
      <c r="A307" s="111" t="s">
        <v>795</v>
      </c>
      <c r="B307" s="92" t="s">
        <v>810</v>
      </c>
      <c r="C307" s="93" t="s">
        <v>92</v>
      </c>
      <c r="D307" s="92" t="s">
        <v>842</v>
      </c>
      <c r="E307" s="94" t="s">
        <v>843</v>
      </c>
      <c r="F307" s="94" t="s">
        <v>844</v>
      </c>
      <c r="G307" s="95" t="s">
        <v>845</v>
      </c>
      <c r="H307" s="109"/>
      <c r="I307" s="109"/>
      <c r="J307" s="96"/>
      <c r="K307" s="97"/>
      <c r="L307" s="97"/>
      <c r="M307" s="96"/>
      <c r="N307" s="96"/>
      <c r="O307" s="109"/>
      <c r="P307" s="98"/>
      <c r="Q307" s="110"/>
      <c r="R307" s="110"/>
      <c r="S307" s="110"/>
      <c r="T307" s="67"/>
      <c r="U307" s="68"/>
    </row>
    <row r="308" spans="1:21" s="24" customFormat="1" ht="27.75" customHeight="1" x14ac:dyDescent="0.35">
      <c r="A308" s="111" t="s">
        <v>795</v>
      </c>
      <c r="B308" s="92" t="s">
        <v>810</v>
      </c>
      <c r="C308" s="93" t="s">
        <v>61</v>
      </c>
      <c r="D308" s="92" t="s">
        <v>846</v>
      </c>
      <c r="E308" s="94" t="s">
        <v>847</v>
      </c>
      <c r="F308" s="94" t="s">
        <v>848</v>
      </c>
      <c r="G308" s="95" t="s">
        <v>849</v>
      </c>
      <c r="H308" s="109"/>
      <c r="I308" s="109"/>
      <c r="J308" s="96"/>
      <c r="K308" s="97"/>
      <c r="L308" s="97"/>
      <c r="M308" s="96"/>
      <c r="N308" s="96"/>
      <c r="O308" s="109"/>
      <c r="P308" s="98"/>
      <c r="Q308" s="110"/>
      <c r="R308" s="110"/>
      <c r="S308" s="110"/>
      <c r="T308" s="67"/>
      <c r="U308" s="68"/>
    </row>
    <row r="309" spans="1:21" s="24" customFormat="1" ht="27.75" customHeight="1" x14ac:dyDescent="0.35">
      <c r="A309" s="111" t="s">
        <v>795</v>
      </c>
      <c r="B309" s="92" t="s">
        <v>810</v>
      </c>
      <c r="C309" s="93" t="s">
        <v>116</v>
      </c>
      <c r="D309" s="92" t="s">
        <v>2086</v>
      </c>
      <c r="E309" s="94" t="s">
        <v>2087</v>
      </c>
      <c r="F309" s="94" t="s">
        <v>2088</v>
      </c>
      <c r="G309" s="95" t="s">
        <v>2089</v>
      </c>
      <c r="H309" s="109"/>
      <c r="I309" s="109"/>
      <c r="J309" s="96"/>
      <c r="K309" s="97"/>
      <c r="L309" s="97"/>
      <c r="M309" s="96"/>
      <c r="N309" s="96"/>
      <c r="O309" s="109"/>
      <c r="P309" s="98"/>
      <c r="Q309" s="110"/>
      <c r="R309" s="110"/>
      <c r="S309" s="110"/>
      <c r="T309" s="69"/>
      <c r="U309" s="68"/>
    </row>
    <row r="310" spans="1:21" s="24" customFormat="1" ht="27.75" customHeight="1" x14ac:dyDescent="0.35">
      <c r="A310" s="111" t="s">
        <v>795</v>
      </c>
      <c r="B310" s="92" t="s">
        <v>810</v>
      </c>
      <c r="C310" s="93" t="s">
        <v>129</v>
      </c>
      <c r="D310" s="92" t="s">
        <v>850</v>
      </c>
      <c r="E310" s="94" t="s">
        <v>851</v>
      </c>
      <c r="F310" s="94" t="s">
        <v>852</v>
      </c>
      <c r="G310" s="95" t="s">
        <v>853</v>
      </c>
      <c r="H310" s="109"/>
      <c r="I310" s="109"/>
      <c r="J310" s="96"/>
      <c r="K310" s="97"/>
      <c r="L310" s="97"/>
      <c r="M310" s="96"/>
      <c r="N310" s="96"/>
      <c r="O310" s="109"/>
      <c r="P310" s="98"/>
      <c r="Q310" s="110"/>
      <c r="R310" s="110"/>
      <c r="S310" s="110"/>
      <c r="T310" s="67"/>
      <c r="U310" s="68"/>
    </row>
    <row r="311" spans="1:21" s="24" customFormat="1" ht="27.75" customHeight="1" x14ac:dyDescent="0.35">
      <c r="A311" s="111" t="s">
        <v>795</v>
      </c>
      <c r="B311" s="92" t="s">
        <v>810</v>
      </c>
      <c r="C311" s="93" t="s">
        <v>129</v>
      </c>
      <c r="D311" s="92" t="s">
        <v>854</v>
      </c>
      <c r="E311" s="94" t="s">
        <v>855</v>
      </c>
      <c r="F311" s="94" t="s">
        <v>856</v>
      </c>
      <c r="G311" s="95" t="s">
        <v>857</v>
      </c>
      <c r="H311" s="109"/>
      <c r="I311" s="109"/>
      <c r="J311" s="96"/>
      <c r="K311" s="97"/>
      <c r="L311" s="97"/>
      <c r="M311" s="96"/>
      <c r="N311" s="96"/>
      <c r="O311" s="109"/>
      <c r="P311" s="98"/>
      <c r="Q311" s="110"/>
      <c r="R311" s="110"/>
      <c r="S311" s="110"/>
      <c r="T311" s="67"/>
      <c r="U311" s="68"/>
    </row>
    <row r="312" spans="1:21" s="24" customFormat="1" ht="27.75" customHeight="1" x14ac:dyDescent="0.35">
      <c r="A312" s="111" t="s">
        <v>795</v>
      </c>
      <c r="B312" s="92" t="s">
        <v>2562</v>
      </c>
      <c r="C312" s="93" t="s">
        <v>22</v>
      </c>
      <c r="D312" s="92" t="s">
        <v>2090</v>
      </c>
      <c r="E312" s="94" t="s">
        <v>2091</v>
      </c>
      <c r="F312" s="94" t="s">
        <v>2092</v>
      </c>
      <c r="G312" s="95" t="s">
        <v>2093</v>
      </c>
      <c r="H312" s="109"/>
      <c r="I312" s="109"/>
      <c r="J312" s="96"/>
      <c r="K312" s="97"/>
      <c r="L312" s="97"/>
      <c r="M312" s="96"/>
      <c r="N312" s="96"/>
      <c r="O312" s="109"/>
      <c r="P312" s="98"/>
      <c r="Q312" s="110"/>
      <c r="R312" s="110"/>
      <c r="S312" s="110"/>
      <c r="T312" s="67"/>
      <c r="U312" s="68"/>
    </row>
    <row r="313" spans="1:21" s="24" customFormat="1" ht="27.75" customHeight="1" x14ac:dyDescent="0.35">
      <c r="A313" s="111" t="s">
        <v>795</v>
      </c>
      <c r="B313" s="92" t="s">
        <v>810</v>
      </c>
      <c r="C313" s="93" t="s">
        <v>12</v>
      </c>
      <c r="D313" s="92" t="s">
        <v>2094</v>
      </c>
      <c r="E313" s="94">
        <v>0</v>
      </c>
      <c r="F313" s="94" t="s">
        <v>2095</v>
      </c>
      <c r="G313" s="95" t="s">
        <v>2096</v>
      </c>
      <c r="H313" s="109"/>
      <c r="I313" s="109"/>
      <c r="J313" s="96"/>
      <c r="K313" s="97"/>
      <c r="L313" s="97"/>
      <c r="M313" s="96"/>
      <c r="N313" s="96"/>
      <c r="O313" s="109"/>
      <c r="P313" s="98"/>
      <c r="Q313" s="110"/>
      <c r="R313" s="110"/>
      <c r="S313" s="110"/>
      <c r="T313" s="67"/>
      <c r="U313" s="68"/>
    </row>
    <row r="314" spans="1:21" s="24" customFormat="1" ht="27.75" customHeight="1" x14ac:dyDescent="0.35">
      <c r="A314" s="111" t="s">
        <v>795</v>
      </c>
      <c r="B314" s="92" t="s">
        <v>810</v>
      </c>
      <c r="C314" s="93" t="s">
        <v>12</v>
      </c>
      <c r="D314" s="92" t="s">
        <v>2097</v>
      </c>
      <c r="E314" s="94">
        <v>0</v>
      </c>
      <c r="F314" s="94" t="s">
        <v>2098</v>
      </c>
      <c r="G314" s="95" t="s">
        <v>2099</v>
      </c>
      <c r="H314" s="109"/>
      <c r="I314" s="109"/>
      <c r="J314" s="96"/>
      <c r="K314" s="97"/>
      <c r="L314" s="97"/>
      <c r="M314" s="96"/>
      <c r="N314" s="96"/>
      <c r="O314" s="109"/>
      <c r="P314" s="98"/>
      <c r="Q314" s="110"/>
      <c r="R314" s="110"/>
      <c r="S314" s="110"/>
      <c r="T314" s="67"/>
      <c r="U314" s="68"/>
    </row>
    <row r="315" spans="1:21" s="24" customFormat="1" ht="27.75" customHeight="1" x14ac:dyDescent="0.35">
      <c r="A315" s="111" t="s">
        <v>795</v>
      </c>
      <c r="B315" s="92" t="s">
        <v>810</v>
      </c>
      <c r="C315" s="93" t="s">
        <v>61</v>
      </c>
      <c r="D315" s="92" t="s">
        <v>858</v>
      </c>
      <c r="E315" s="94" t="s">
        <v>859</v>
      </c>
      <c r="F315" s="94" t="s">
        <v>860</v>
      </c>
      <c r="G315" s="95" t="s">
        <v>861</v>
      </c>
      <c r="H315" s="109"/>
      <c r="I315" s="109"/>
      <c r="J315" s="96"/>
      <c r="K315" s="97"/>
      <c r="L315" s="97"/>
      <c r="M315" s="96"/>
      <c r="N315" s="96"/>
      <c r="O315" s="109"/>
      <c r="P315" s="98"/>
      <c r="Q315" s="110"/>
      <c r="R315" s="110"/>
      <c r="S315" s="110"/>
      <c r="T315" s="67"/>
      <c r="U315" s="68"/>
    </row>
    <row r="316" spans="1:21" s="24" customFormat="1" ht="27.75" customHeight="1" x14ac:dyDescent="0.35">
      <c r="A316" s="111" t="s">
        <v>795</v>
      </c>
      <c r="B316" s="92" t="s">
        <v>810</v>
      </c>
      <c r="C316" s="93" t="s">
        <v>116</v>
      </c>
      <c r="D316" s="92" t="s">
        <v>862</v>
      </c>
      <c r="E316" s="94" t="s">
        <v>863</v>
      </c>
      <c r="F316" s="94" t="s">
        <v>864</v>
      </c>
      <c r="G316" s="95" t="s">
        <v>865</v>
      </c>
      <c r="H316" s="109"/>
      <c r="I316" s="109"/>
      <c r="J316" s="96"/>
      <c r="K316" s="97"/>
      <c r="L316" s="97"/>
      <c r="M316" s="96"/>
      <c r="N316" s="96"/>
      <c r="O316" s="109"/>
      <c r="P316" s="98"/>
      <c r="Q316" s="110"/>
      <c r="R316" s="110"/>
      <c r="S316" s="110"/>
      <c r="T316" s="67"/>
      <c r="U316" s="68"/>
    </row>
    <row r="317" spans="1:21" s="24" customFormat="1" ht="27.75" customHeight="1" x14ac:dyDescent="0.35">
      <c r="A317" s="111" t="s">
        <v>795</v>
      </c>
      <c r="B317" s="92" t="s">
        <v>810</v>
      </c>
      <c r="C317" s="93" t="s">
        <v>61</v>
      </c>
      <c r="D317" s="92" t="s">
        <v>866</v>
      </c>
      <c r="E317" s="94" t="s">
        <v>867</v>
      </c>
      <c r="F317" s="94" t="s">
        <v>868</v>
      </c>
      <c r="G317" s="95" t="s">
        <v>869</v>
      </c>
      <c r="H317" s="109"/>
      <c r="I317" s="109"/>
      <c r="J317" s="96"/>
      <c r="K317" s="97"/>
      <c r="L317" s="97"/>
      <c r="M317" s="96"/>
      <c r="N317" s="96"/>
      <c r="O317" s="109"/>
      <c r="P317" s="98"/>
      <c r="Q317" s="110"/>
      <c r="R317" s="110"/>
      <c r="S317" s="110"/>
      <c r="T317" s="67"/>
      <c r="U317" s="68"/>
    </row>
    <row r="318" spans="1:21" s="24" customFormat="1" ht="27.75" customHeight="1" x14ac:dyDescent="0.35">
      <c r="A318" s="111" t="s">
        <v>795</v>
      </c>
      <c r="B318" s="92" t="s">
        <v>810</v>
      </c>
      <c r="C318" s="93" t="s">
        <v>61</v>
      </c>
      <c r="D318" s="92" t="s">
        <v>870</v>
      </c>
      <c r="E318" s="94">
        <v>0</v>
      </c>
      <c r="F318" s="94" t="s">
        <v>871</v>
      </c>
      <c r="G318" s="95" t="s">
        <v>872</v>
      </c>
      <c r="H318" s="109"/>
      <c r="I318" s="109"/>
      <c r="J318" s="96"/>
      <c r="K318" s="97"/>
      <c r="L318" s="97"/>
      <c r="M318" s="96"/>
      <c r="N318" s="96"/>
      <c r="O318" s="109"/>
      <c r="P318" s="98"/>
      <c r="Q318" s="110"/>
      <c r="R318" s="110"/>
      <c r="S318" s="110"/>
      <c r="T318" s="67"/>
      <c r="U318" s="68"/>
    </row>
    <row r="319" spans="1:21" s="24" customFormat="1" ht="27.75" customHeight="1" x14ac:dyDescent="0.35">
      <c r="A319" s="111" t="s">
        <v>795</v>
      </c>
      <c r="B319" s="92" t="s">
        <v>810</v>
      </c>
      <c r="C319" s="93" t="s">
        <v>61</v>
      </c>
      <c r="D319" s="92" t="s">
        <v>873</v>
      </c>
      <c r="E319" s="94" t="s">
        <v>874</v>
      </c>
      <c r="F319" s="94" t="s">
        <v>875</v>
      </c>
      <c r="G319" s="95" t="s">
        <v>876</v>
      </c>
      <c r="H319" s="109"/>
      <c r="I319" s="109"/>
      <c r="J319" s="96"/>
      <c r="K319" s="97"/>
      <c r="L319" s="97"/>
      <c r="M319" s="96"/>
      <c r="N319" s="96"/>
      <c r="O319" s="109"/>
      <c r="P319" s="98"/>
      <c r="Q319" s="110"/>
      <c r="R319" s="110"/>
      <c r="S319" s="110"/>
      <c r="T319" s="67"/>
      <c r="U319" s="68"/>
    </row>
    <row r="320" spans="1:21" s="24" customFormat="1" ht="27.75" customHeight="1" x14ac:dyDescent="0.35">
      <c r="A320" s="111" t="s">
        <v>795</v>
      </c>
      <c r="B320" s="92" t="s">
        <v>810</v>
      </c>
      <c r="C320" s="93" t="s">
        <v>61</v>
      </c>
      <c r="D320" s="92" t="s">
        <v>877</v>
      </c>
      <c r="E320" s="94" t="s">
        <v>878</v>
      </c>
      <c r="F320" s="94" t="s">
        <v>879</v>
      </c>
      <c r="G320" s="95" t="s">
        <v>880</v>
      </c>
      <c r="H320" s="109"/>
      <c r="I320" s="109"/>
      <c r="J320" s="96"/>
      <c r="K320" s="97"/>
      <c r="L320" s="97"/>
      <c r="M320" s="96"/>
      <c r="N320" s="96"/>
      <c r="O320" s="109"/>
      <c r="P320" s="98"/>
      <c r="Q320" s="110"/>
      <c r="R320" s="110"/>
      <c r="S320" s="110"/>
      <c r="T320" s="67"/>
      <c r="U320" s="68"/>
    </row>
    <row r="321" spans="1:21" s="24" customFormat="1" ht="27.75" customHeight="1" x14ac:dyDescent="0.35">
      <c r="A321" s="111" t="s">
        <v>795</v>
      </c>
      <c r="B321" s="92" t="s">
        <v>810</v>
      </c>
      <c r="C321" s="93" t="s">
        <v>61</v>
      </c>
      <c r="D321" s="92" t="s">
        <v>881</v>
      </c>
      <c r="E321" s="94" t="s">
        <v>882</v>
      </c>
      <c r="F321" s="94" t="s">
        <v>883</v>
      </c>
      <c r="G321" s="95" t="s">
        <v>884</v>
      </c>
      <c r="H321" s="109"/>
      <c r="I321" s="109"/>
      <c r="J321" s="96"/>
      <c r="K321" s="97"/>
      <c r="L321" s="97"/>
      <c r="M321" s="96"/>
      <c r="N321" s="96"/>
      <c r="O321" s="109"/>
      <c r="P321" s="98"/>
      <c r="Q321" s="110"/>
      <c r="R321" s="110"/>
      <c r="S321" s="110"/>
      <c r="T321" s="67"/>
      <c r="U321" s="68"/>
    </row>
    <row r="322" spans="1:21" s="24" customFormat="1" ht="27.75" customHeight="1" x14ac:dyDescent="0.35">
      <c r="A322" s="111" t="s">
        <v>795</v>
      </c>
      <c r="B322" s="92" t="s">
        <v>810</v>
      </c>
      <c r="C322" s="93" t="s">
        <v>61</v>
      </c>
      <c r="D322" s="92" t="s">
        <v>885</v>
      </c>
      <c r="E322" s="94" t="s">
        <v>886</v>
      </c>
      <c r="F322" s="94" t="s">
        <v>887</v>
      </c>
      <c r="G322" s="95" t="s">
        <v>888</v>
      </c>
      <c r="H322" s="109"/>
      <c r="I322" s="109"/>
      <c r="J322" s="96"/>
      <c r="K322" s="97"/>
      <c r="L322" s="97"/>
      <c r="M322" s="96"/>
      <c r="N322" s="96"/>
      <c r="O322" s="109"/>
      <c r="P322" s="98"/>
      <c r="Q322" s="110"/>
      <c r="R322" s="110"/>
      <c r="S322" s="110"/>
      <c r="T322" s="67"/>
      <c r="U322" s="68"/>
    </row>
    <row r="323" spans="1:21" s="24" customFormat="1" ht="27.75" customHeight="1" x14ac:dyDescent="0.35">
      <c r="A323" s="111" t="s">
        <v>795</v>
      </c>
      <c r="B323" s="92" t="s">
        <v>810</v>
      </c>
      <c r="C323" s="93" t="s">
        <v>129</v>
      </c>
      <c r="D323" s="92" t="s">
        <v>889</v>
      </c>
      <c r="E323" s="94" t="s">
        <v>890</v>
      </c>
      <c r="F323" s="94" t="s">
        <v>891</v>
      </c>
      <c r="G323" s="95" t="s">
        <v>892</v>
      </c>
      <c r="H323" s="109"/>
      <c r="I323" s="109"/>
      <c r="J323" s="96"/>
      <c r="K323" s="97"/>
      <c r="L323" s="97"/>
      <c r="M323" s="96"/>
      <c r="N323" s="96"/>
      <c r="O323" s="109"/>
      <c r="P323" s="98"/>
      <c r="Q323" s="110"/>
      <c r="R323" s="110"/>
      <c r="S323" s="110"/>
      <c r="T323" s="67"/>
      <c r="U323" s="68"/>
    </row>
    <row r="324" spans="1:21" s="24" customFormat="1" ht="27.75" customHeight="1" x14ac:dyDescent="0.35">
      <c r="A324" s="111" t="s">
        <v>795</v>
      </c>
      <c r="B324" s="92" t="s">
        <v>810</v>
      </c>
      <c r="C324" s="93" t="s">
        <v>116</v>
      </c>
      <c r="D324" s="92" t="s">
        <v>893</v>
      </c>
      <c r="E324" s="94" t="s">
        <v>894</v>
      </c>
      <c r="F324" s="94" t="s">
        <v>895</v>
      </c>
      <c r="G324" s="95" t="s">
        <v>896</v>
      </c>
      <c r="H324" s="109"/>
      <c r="I324" s="109"/>
      <c r="J324" s="96"/>
      <c r="K324" s="97"/>
      <c r="L324" s="97"/>
      <c r="M324" s="96"/>
      <c r="N324" s="96"/>
      <c r="O324" s="109"/>
      <c r="P324" s="98"/>
      <c r="Q324" s="110"/>
      <c r="R324" s="110"/>
      <c r="S324" s="110"/>
      <c r="T324" s="67"/>
      <c r="U324" s="68"/>
    </row>
    <row r="325" spans="1:21" s="24" customFormat="1" ht="27.75" customHeight="1" x14ac:dyDescent="0.35">
      <c r="A325" s="111" t="s">
        <v>795</v>
      </c>
      <c r="B325" s="92" t="s">
        <v>810</v>
      </c>
      <c r="C325" s="93" t="s">
        <v>61</v>
      </c>
      <c r="D325" s="92" t="s">
        <v>2100</v>
      </c>
      <c r="E325" s="94" t="s">
        <v>2101</v>
      </c>
      <c r="F325" s="94" t="s">
        <v>2102</v>
      </c>
      <c r="G325" s="95" t="s">
        <v>2103</v>
      </c>
      <c r="H325" s="109"/>
      <c r="I325" s="109"/>
      <c r="J325" s="96"/>
      <c r="K325" s="97"/>
      <c r="L325" s="97"/>
      <c r="M325" s="96"/>
      <c r="N325" s="96"/>
      <c r="O325" s="109"/>
      <c r="P325" s="98"/>
      <c r="Q325" s="110"/>
      <c r="R325" s="110"/>
      <c r="S325" s="110"/>
      <c r="T325" s="69"/>
      <c r="U325" s="68"/>
    </row>
    <row r="326" spans="1:21" s="24" customFormat="1" ht="27.75" customHeight="1" x14ac:dyDescent="0.35">
      <c r="A326" s="111" t="s">
        <v>795</v>
      </c>
      <c r="B326" s="92" t="s">
        <v>810</v>
      </c>
      <c r="C326" s="93" t="s">
        <v>61</v>
      </c>
      <c r="D326" s="92" t="s">
        <v>2104</v>
      </c>
      <c r="E326" s="94" t="s">
        <v>2105</v>
      </c>
      <c r="F326" s="94" t="s">
        <v>2106</v>
      </c>
      <c r="G326" s="95" t="s">
        <v>2107</v>
      </c>
      <c r="H326" s="109"/>
      <c r="I326" s="109"/>
      <c r="J326" s="96"/>
      <c r="K326" s="97"/>
      <c r="L326" s="97"/>
      <c r="M326" s="96"/>
      <c r="N326" s="96"/>
      <c r="O326" s="109"/>
      <c r="P326" s="98"/>
      <c r="Q326" s="110"/>
      <c r="R326" s="110"/>
      <c r="S326" s="110"/>
      <c r="T326" s="67"/>
      <c r="U326" s="68"/>
    </row>
    <row r="327" spans="1:21" s="24" customFormat="1" ht="27.75" customHeight="1" x14ac:dyDescent="0.35">
      <c r="A327" s="111" t="s">
        <v>795</v>
      </c>
      <c r="B327" s="92" t="s">
        <v>810</v>
      </c>
      <c r="C327" s="93" t="s">
        <v>61</v>
      </c>
      <c r="D327" s="92" t="s">
        <v>897</v>
      </c>
      <c r="E327" s="94" t="s">
        <v>898</v>
      </c>
      <c r="F327" s="94" t="s">
        <v>899</v>
      </c>
      <c r="G327" s="95" t="s">
        <v>900</v>
      </c>
      <c r="H327" s="109"/>
      <c r="I327" s="109"/>
      <c r="J327" s="96"/>
      <c r="K327" s="97"/>
      <c r="L327" s="97"/>
      <c r="M327" s="96"/>
      <c r="N327" s="96"/>
      <c r="O327" s="109"/>
      <c r="P327" s="98"/>
      <c r="Q327" s="110"/>
      <c r="R327" s="110"/>
      <c r="S327" s="110"/>
      <c r="T327" s="67"/>
      <c r="U327" s="68"/>
    </row>
    <row r="328" spans="1:21" s="24" customFormat="1" ht="27.75" customHeight="1" x14ac:dyDescent="0.35">
      <c r="A328" s="111" t="s">
        <v>795</v>
      </c>
      <c r="B328" s="92" t="s">
        <v>810</v>
      </c>
      <c r="C328" s="93" t="s">
        <v>61</v>
      </c>
      <c r="D328" s="92" t="s">
        <v>901</v>
      </c>
      <c r="E328" s="94" t="s">
        <v>902</v>
      </c>
      <c r="F328" s="94" t="s">
        <v>903</v>
      </c>
      <c r="G328" s="95" t="s">
        <v>2653</v>
      </c>
      <c r="H328" s="109"/>
      <c r="I328" s="109"/>
      <c r="J328" s="96"/>
      <c r="K328" s="97"/>
      <c r="L328" s="97"/>
      <c r="M328" s="96"/>
      <c r="N328" s="96"/>
      <c r="O328" s="109"/>
      <c r="P328" s="98"/>
      <c r="Q328" s="110"/>
      <c r="R328" s="110"/>
      <c r="S328" s="110"/>
      <c r="T328" s="67"/>
      <c r="U328" s="68"/>
    </row>
    <row r="329" spans="1:21" s="24" customFormat="1" ht="27.75" customHeight="1" x14ac:dyDescent="0.35">
      <c r="A329" s="111" t="s">
        <v>795</v>
      </c>
      <c r="B329" s="92" t="s">
        <v>810</v>
      </c>
      <c r="C329" s="93" t="s">
        <v>31</v>
      </c>
      <c r="D329" s="92" t="s">
        <v>904</v>
      </c>
      <c r="E329" s="94">
        <v>0</v>
      </c>
      <c r="F329" s="94" t="s">
        <v>905</v>
      </c>
      <c r="G329" s="95" t="s">
        <v>906</v>
      </c>
      <c r="H329" s="109"/>
      <c r="I329" s="109"/>
      <c r="J329" s="96"/>
      <c r="K329" s="97"/>
      <c r="L329" s="97"/>
      <c r="M329" s="96"/>
      <c r="N329" s="96"/>
      <c r="O329" s="109"/>
      <c r="P329" s="98"/>
      <c r="Q329" s="110"/>
      <c r="R329" s="110"/>
      <c r="S329" s="110"/>
      <c r="T329" s="67"/>
      <c r="U329" s="68"/>
    </row>
    <row r="330" spans="1:21" s="24" customFormat="1" ht="27.75" customHeight="1" x14ac:dyDescent="0.35">
      <c r="A330" s="111" t="s">
        <v>795</v>
      </c>
      <c r="B330" s="92" t="s">
        <v>810</v>
      </c>
      <c r="C330" s="93" t="s">
        <v>61</v>
      </c>
      <c r="D330" s="92" t="s">
        <v>907</v>
      </c>
      <c r="E330" s="94" t="s">
        <v>908</v>
      </c>
      <c r="F330" s="94" t="s">
        <v>909</v>
      </c>
      <c r="G330" s="95" t="s">
        <v>910</v>
      </c>
      <c r="H330" s="109"/>
      <c r="I330" s="109"/>
      <c r="J330" s="96"/>
      <c r="K330" s="97"/>
      <c r="L330" s="97"/>
      <c r="M330" s="96"/>
      <c r="N330" s="96"/>
      <c r="O330" s="109"/>
      <c r="P330" s="98"/>
      <c r="Q330" s="110"/>
      <c r="R330" s="110"/>
      <c r="S330" s="110"/>
      <c r="T330" s="67"/>
      <c r="U330" s="68"/>
    </row>
    <row r="331" spans="1:21" s="24" customFormat="1" ht="27.75" customHeight="1" x14ac:dyDescent="0.35">
      <c r="A331" s="111" t="s">
        <v>795</v>
      </c>
      <c r="B331" s="92" t="s">
        <v>810</v>
      </c>
      <c r="C331" s="93" t="s">
        <v>92</v>
      </c>
      <c r="D331" s="92" t="s">
        <v>911</v>
      </c>
      <c r="E331" s="94">
        <v>0</v>
      </c>
      <c r="F331" s="94" t="s">
        <v>912</v>
      </c>
      <c r="G331" s="95" t="s">
        <v>913</v>
      </c>
      <c r="H331" s="109"/>
      <c r="I331" s="109"/>
      <c r="J331" s="96"/>
      <c r="K331" s="97"/>
      <c r="L331" s="97"/>
      <c r="M331" s="96"/>
      <c r="N331" s="96"/>
      <c r="O331" s="109"/>
      <c r="P331" s="98"/>
      <c r="Q331" s="110"/>
      <c r="R331" s="110"/>
      <c r="S331" s="110"/>
      <c r="T331" s="67"/>
      <c r="U331" s="68"/>
    </row>
    <row r="332" spans="1:21" s="24" customFormat="1" ht="27.75" customHeight="1" x14ac:dyDescent="0.35">
      <c r="A332" s="111" t="s">
        <v>795</v>
      </c>
      <c r="B332" s="92" t="s">
        <v>810</v>
      </c>
      <c r="C332" s="93" t="s">
        <v>92</v>
      </c>
      <c r="D332" s="92" t="s">
        <v>914</v>
      </c>
      <c r="E332" s="94" t="s">
        <v>915</v>
      </c>
      <c r="F332" s="94" t="s">
        <v>916</v>
      </c>
      <c r="G332" s="95" t="s">
        <v>917</v>
      </c>
      <c r="H332" s="109"/>
      <c r="I332" s="109"/>
      <c r="J332" s="96"/>
      <c r="K332" s="97"/>
      <c r="L332" s="97"/>
      <c r="M332" s="96"/>
      <c r="N332" s="96"/>
      <c r="O332" s="109"/>
      <c r="P332" s="98"/>
      <c r="Q332" s="110"/>
      <c r="R332" s="110"/>
      <c r="S332" s="110"/>
      <c r="T332" s="67"/>
      <c r="U332" s="68"/>
    </row>
    <row r="333" spans="1:21" s="24" customFormat="1" ht="27.75" customHeight="1" x14ac:dyDescent="0.35">
      <c r="A333" s="111" t="s">
        <v>795</v>
      </c>
      <c r="B333" s="92" t="s">
        <v>810</v>
      </c>
      <c r="C333" s="93" t="s">
        <v>61</v>
      </c>
      <c r="D333" s="92" t="s">
        <v>918</v>
      </c>
      <c r="E333" s="94" t="s">
        <v>919</v>
      </c>
      <c r="F333" s="94" t="s">
        <v>920</v>
      </c>
      <c r="G333" s="95" t="s">
        <v>921</v>
      </c>
      <c r="H333" s="109"/>
      <c r="I333" s="109"/>
      <c r="J333" s="96"/>
      <c r="K333" s="97"/>
      <c r="L333" s="97"/>
      <c r="M333" s="96"/>
      <c r="N333" s="96"/>
      <c r="O333" s="109"/>
      <c r="P333" s="98"/>
      <c r="Q333" s="110"/>
      <c r="R333" s="110"/>
      <c r="S333" s="110"/>
      <c r="T333" s="67"/>
      <c r="U333" s="68"/>
    </row>
    <row r="334" spans="1:21" s="24" customFormat="1" ht="27.75" customHeight="1" x14ac:dyDescent="0.35">
      <c r="A334" s="111" t="s">
        <v>795</v>
      </c>
      <c r="B334" s="92" t="s">
        <v>810</v>
      </c>
      <c r="C334" s="93" t="s">
        <v>61</v>
      </c>
      <c r="D334" s="92" t="s">
        <v>922</v>
      </c>
      <c r="E334" s="94">
        <v>0</v>
      </c>
      <c r="F334" s="94" t="s">
        <v>923</v>
      </c>
      <c r="G334" s="95" t="s">
        <v>924</v>
      </c>
      <c r="H334" s="109"/>
      <c r="I334" s="109"/>
      <c r="J334" s="96"/>
      <c r="K334" s="97"/>
      <c r="L334" s="97"/>
      <c r="M334" s="96"/>
      <c r="N334" s="96"/>
      <c r="O334" s="109"/>
      <c r="P334" s="98"/>
      <c r="Q334" s="110"/>
      <c r="R334" s="110"/>
      <c r="S334" s="110"/>
      <c r="T334" s="67"/>
      <c r="U334" s="68"/>
    </row>
    <row r="335" spans="1:21" s="24" customFormat="1" ht="27.75" customHeight="1" x14ac:dyDescent="0.35">
      <c r="A335" s="111" t="s">
        <v>795</v>
      </c>
      <c r="B335" s="92" t="s">
        <v>810</v>
      </c>
      <c r="C335" s="93" t="s">
        <v>61</v>
      </c>
      <c r="D335" s="92" t="s">
        <v>925</v>
      </c>
      <c r="E335" s="94">
        <v>0</v>
      </c>
      <c r="F335" s="94" t="s">
        <v>926</v>
      </c>
      <c r="G335" s="95" t="s">
        <v>927</v>
      </c>
      <c r="H335" s="109"/>
      <c r="I335" s="109"/>
      <c r="J335" s="96"/>
      <c r="K335" s="97"/>
      <c r="L335" s="97"/>
      <c r="M335" s="96"/>
      <c r="N335" s="96"/>
      <c r="O335" s="109"/>
      <c r="P335" s="98"/>
      <c r="Q335" s="110"/>
      <c r="R335" s="110"/>
      <c r="S335" s="110"/>
      <c r="T335" s="67"/>
      <c r="U335" s="68"/>
    </row>
    <row r="336" spans="1:21" s="24" customFormat="1" ht="27.75" customHeight="1" x14ac:dyDescent="0.35">
      <c r="A336" s="111" t="s">
        <v>795</v>
      </c>
      <c r="B336" s="92" t="s">
        <v>810</v>
      </c>
      <c r="C336" s="93" t="s">
        <v>61</v>
      </c>
      <c r="D336" s="92" t="s">
        <v>928</v>
      </c>
      <c r="E336" s="94" t="s">
        <v>929</v>
      </c>
      <c r="F336" s="94" t="s">
        <v>930</v>
      </c>
      <c r="G336" s="95" t="s">
        <v>931</v>
      </c>
      <c r="H336" s="109"/>
      <c r="I336" s="109"/>
      <c r="J336" s="96"/>
      <c r="K336" s="97"/>
      <c r="L336" s="97"/>
      <c r="M336" s="96"/>
      <c r="N336" s="96"/>
      <c r="O336" s="109"/>
      <c r="P336" s="98"/>
      <c r="Q336" s="110"/>
      <c r="R336" s="110"/>
      <c r="S336" s="110"/>
      <c r="T336" s="67"/>
      <c r="U336" s="68"/>
    </row>
    <row r="337" spans="1:21" s="24" customFormat="1" ht="27.75" customHeight="1" x14ac:dyDescent="0.35">
      <c r="A337" s="111" t="s">
        <v>795</v>
      </c>
      <c r="B337" s="92" t="s">
        <v>810</v>
      </c>
      <c r="C337" s="93" t="s">
        <v>249</v>
      </c>
      <c r="D337" s="92" t="s">
        <v>932</v>
      </c>
      <c r="E337" s="94" t="s">
        <v>933</v>
      </c>
      <c r="F337" s="94" t="s">
        <v>934</v>
      </c>
      <c r="G337" s="95" t="s">
        <v>935</v>
      </c>
      <c r="H337" s="109"/>
      <c r="I337" s="109"/>
      <c r="J337" s="96"/>
      <c r="K337" s="97"/>
      <c r="L337" s="97"/>
      <c r="M337" s="96"/>
      <c r="N337" s="96"/>
      <c r="O337" s="109"/>
      <c r="P337" s="98"/>
      <c r="Q337" s="110"/>
      <c r="R337" s="110"/>
      <c r="S337" s="110"/>
      <c r="T337" s="69"/>
      <c r="U337" s="68"/>
    </row>
    <row r="338" spans="1:21" s="24" customFormat="1" ht="27.75" customHeight="1" x14ac:dyDescent="0.35">
      <c r="A338" s="111" t="s">
        <v>795</v>
      </c>
      <c r="B338" s="92" t="s">
        <v>810</v>
      </c>
      <c r="C338" s="93" t="s">
        <v>61</v>
      </c>
      <c r="D338" s="92" t="s">
        <v>937</v>
      </c>
      <c r="E338" s="94" t="s">
        <v>938</v>
      </c>
      <c r="F338" s="94" t="s">
        <v>939</v>
      </c>
      <c r="G338" s="95" t="s">
        <v>940</v>
      </c>
      <c r="H338" s="109"/>
      <c r="I338" s="109"/>
      <c r="J338" s="96"/>
      <c r="K338" s="97"/>
      <c r="L338" s="97"/>
      <c r="M338" s="96"/>
      <c r="N338" s="96"/>
      <c r="O338" s="109"/>
      <c r="P338" s="98"/>
      <c r="Q338" s="110"/>
      <c r="R338" s="110"/>
      <c r="S338" s="110"/>
      <c r="T338" s="67"/>
      <c r="U338" s="68"/>
    </row>
    <row r="339" spans="1:21" s="24" customFormat="1" ht="27.75" customHeight="1" x14ac:dyDescent="0.35">
      <c r="A339" s="111" t="s">
        <v>795</v>
      </c>
      <c r="B339" s="92" t="s">
        <v>810</v>
      </c>
      <c r="C339" s="93" t="s">
        <v>61</v>
      </c>
      <c r="D339" s="92" t="s">
        <v>941</v>
      </c>
      <c r="E339" s="94" t="s">
        <v>942</v>
      </c>
      <c r="F339" s="94" t="s">
        <v>943</v>
      </c>
      <c r="G339" s="95" t="s">
        <v>944</v>
      </c>
      <c r="H339" s="109"/>
      <c r="I339" s="109"/>
      <c r="J339" s="96"/>
      <c r="K339" s="97"/>
      <c r="L339" s="97"/>
      <c r="M339" s="96"/>
      <c r="N339" s="96"/>
      <c r="O339" s="109"/>
      <c r="P339" s="98"/>
      <c r="Q339" s="110"/>
      <c r="R339" s="110"/>
      <c r="S339" s="110"/>
      <c r="T339" s="67"/>
      <c r="U339" s="68"/>
    </row>
    <row r="340" spans="1:21" s="24" customFormat="1" ht="27.75" customHeight="1" x14ac:dyDescent="0.35">
      <c r="A340" s="111" t="s">
        <v>795</v>
      </c>
      <c r="B340" s="92" t="s">
        <v>810</v>
      </c>
      <c r="C340" s="93" t="s">
        <v>61</v>
      </c>
      <c r="D340" s="92" t="s">
        <v>945</v>
      </c>
      <c r="E340" s="94" t="s">
        <v>946</v>
      </c>
      <c r="F340" s="94" t="s">
        <v>947</v>
      </c>
      <c r="G340" s="95" t="s">
        <v>948</v>
      </c>
      <c r="H340" s="109"/>
      <c r="I340" s="109"/>
      <c r="J340" s="96"/>
      <c r="K340" s="97"/>
      <c r="L340" s="97"/>
      <c r="M340" s="96"/>
      <c r="N340" s="96"/>
      <c r="O340" s="109"/>
      <c r="P340" s="98"/>
      <c r="Q340" s="110"/>
      <c r="R340" s="110"/>
      <c r="S340" s="110"/>
      <c r="T340" s="67"/>
      <c r="U340" s="68"/>
    </row>
    <row r="341" spans="1:21" s="24" customFormat="1" ht="27.75" customHeight="1" x14ac:dyDescent="0.35">
      <c r="A341" s="111" t="s">
        <v>795</v>
      </c>
      <c r="B341" s="92" t="s">
        <v>810</v>
      </c>
      <c r="C341" s="93" t="s">
        <v>61</v>
      </c>
      <c r="D341" s="92" t="s">
        <v>949</v>
      </c>
      <c r="E341" s="94" t="s">
        <v>950</v>
      </c>
      <c r="F341" s="94" t="s">
        <v>951</v>
      </c>
      <c r="G341" s="95" t="s">
        <v>952</v>
      </c>
      <c r="H341" s="109"/>
      <c r="I341" s="109"/>
      <c r="J341" s="96"/>
      <c r="K341" s="97"/>
      <c r="L341" s="97"/>
      <c r="M341" s="96"/>
      <c r="N341" s="96"/>
      <c r="O341" s="109"/>
      <c r="P341" s="98"/>
      <c r="Q341" s="110"/>
      <c r="R341" s="110"/>
      <c r="S341" s="110"/>
      <c r="T341" s="67"/>
      <c r="U341" s="68"/>
    </row>
    <row r="342" spans="1:21" s="24" customFormat="1" ht="27.75" customHeight="1" x14ac:dyDescent="0.35">
      <c r="A342" s="111" t="s">
        <v>795</v>
      </c>
      <c r="B342" s="92" t="s">
        <v>810</v>
      </c>
      <c r="C342" s="93" t="s">
        <v>61</v>
      </c>
      <c r="D342" s="92" t="s">
        <v>2108</v>
      </c>
      <c r="E342" s="94" t="s">
        <v>2109</v>
      </c>
      <c r="F342" s="94" t="s">
        <v>2110</v>
      </c>
      <c r="G342" s="95" t="s">
        <v>953</v>
      </c>
      <c r="H342" s="109"/>
      <c r="I342" s="109"/>
      <c r="J342" s="96"/>
      <c r="K342" s="97"/>
      <c r="L342" s="97"/>
      <c r="M342" s="96"/>
      <c r="N342" s="96"/>
      <c r="O342" s="109"/>
      <c r="P342" s="98"/>
      <c r="Q342" s="110"/>
      <c r="R342" s="110"/>
      <c r="S342" s="110"/>
      <c r="T342" s="67"/>
      <c r="U342" s="68"/>
    </row>
    <row r="343" spans="1:21" s="24" customFormat="1" ht="27.75" customHeight="1" x14ac:dyDescent="0.35">
      <c r="A343" s="111" t="s">
        <v>795</v>
      </c>
      <c r="B343" s="92" t="s">
        <v>810</v>
      </c>
      <c r="C343" s="93" t="s">
        <v>61</v>
      </c>
      <c r="D343" s="92" t="s">
        <v>954</v>
      </c>
      <c r="E343" s="94" t="s">
        <v>955</v>
      </c>
      <c r="F343" s="94" t="s">
        <v>956</v>
      </c>
      <c r="G343" s="95" t="s">
        <v>957</v>
      </c>
      <c r="H343" s="109"/>
      <c r="I343" s="109"/>
      <c r="J343" s="96"/>
      <c r="K343" s="97"/>
      <c r="L343" s="97"/>
      <c r="M343" s="96"/>
      <c r="N343" s="96"/>
      <c r="O343" s="109"/>
      <c r="P343" s="98"/>
      <c r="Q343" s="110"/>
      <c r="R343" s="110"/>
      <c r="S343" s="110"/>
      <c r="T343" s="67"/>
      <c r="U343" s="68"/>
    </row>
    <row r="344" spans="1:21" s="24" customFormat="1" ht="27.75" customHeight="1" x14ac:dyDescent="0.35">
      <c r="A344" s="111" t="s">
        <v>795</v>
      </c>
      <c r="B344" s="92" t="s">
        <v>810</v>
      </c>
      <c r="C344" s="93" t="s">
        <v>129</v>
      </c>
      <c r="D344" s="92" t="s">
        <v>958</v>
      </c>
      <c r="E344" s="94" t="s">
        <v>959</v>
      </c>
      <c r="F344" s="94" t="s">
        <v>960</v>
      </c>
      <c r="G344" s="95" t="s">
        <v>961</v>
      </c>
      <c r="H344" s="109"/>
      <c r="I344" s="109"/>
      <c r="J344" s="96"/>
      <c r="K344" s="97"/>
      <c r="L344" s="97"/>
      <c r="M344" s="96"/>
      <c r="N344" s="96"/>
      <c r="O344" s="109"/>
      <c r="P344" s="98"/>
      <c r="Q344" s="110"/>
      <c r="R344" s="110"/>
      <c r="S344" s="110"/>
      <c r="T344" s="67"/>
      <c r="U344" s="68"/>
    </row>
    <row r="345" spans="1:21" s="24" customFormat="1" ht="27.75" customHeight="1" x14ac:dyDescent="0.35">
      <c r="A345" s="111" t="s">
        <v>795</v>
      </c>
      <c r="B345" s="92" t="s">
        <v>810</v>
      </c>
      <c r="C345" s="93" t="s">
        <v>61</v>
      </c>
      <c r="D345" s="92" t="s">
        <v>962</v>
      </c>
      <c r="E345" s="94" t="s">
        <v>963</v>
      </c>
      <c r="F345" s="94" t="s">
        <v>964</v>
      </c>
      <c r="G345" s="95" t="s">
        <v>965</v>
      </c>
      <c r="H345" s="109"/>
      <c r="I345" s="109"/>
      <c r="J345" s="96"/>
      <c r="K345" s="97"/>
      <c r="L345" s="97"/>
      <c r="M345" s="96"/>
      <c r="N345" s="96"/>
      <c r="O345" s="109"/>
      <c r="P345" s="98"/>
      <c r="Q345" s="110"/>
      <c r="R345" s="110"/>
      <c r="S345" s="110"/>
      <c r="T345" s="67"/>
      <c r="U345" s="68"/>
    </row>
    <row r="346" spans="1:21" s="24" customFormat="1" ht="27.75" customHeight="1" x14ac:dyDescent="0.35">
      <c r="A346" s="111" t="s">
        <v>795</v>
      </c>
      <c r="B346" s="92" t="s">
        <v>810</v>
      </c>
      <c r="C346" s="93" t="s">
        <v>61</v>
      </c>
      <c r="D346" s="92" t="s">
        <v>2111</v>
      </c>
      <c r="E346" s="94" t="s">
        <v>2112</v>
      </c>
      <c r="F346" s="94" t="s">
        <v>2113</v>
      </c>
      <c r="G346" s="95" t="s">
        <v>2114</v>
      </c>
      <c r="H346" s="109"/>
      <c r="I346" s="109"/>
      <c r="J346" s="96"/>
      <c r="K346" s="97"/>
      <c r="L346" s="97"/>
      <c r="M346" s="96"/>
      <c r="N346" s="96"/>
      <c r="O346" s="109"/>
      <c r="P346" s="98"/>
      <c r="Q346" s="110"/>
      <c r="R346" s="110"/>
      <c r="S346" s="110"/>
      <c r="T346" s="67"/>
      <c r="U346" s="68"/>
    </row>
    <row r="347" spans="1:21" s="24" customFormat="1" ht="27.75" customHeight="1" x14ac:dyDescent="0.35">
      <c r="A347" s="111" t="s">
        <v>795</v>
      </c>
      <c r="B347" s="92" t="s">
        <v>810</v>
      </c>
      <c r="C347" s="93" t="s">
        <v>61</v>
      </c>
      <c r="D347" s="92" t="s">
        <v>2115</v>
      </c>
      <c r="E347" s="94" t="s">
        <v>2116</v>
      </c>
      <c r="F347" s="94" t="s">
        <v>2117</v>
      </c>
      <c r="G347" s="95" t="s">
        <v>2118</v>
      </c>
      <c r="H347" s="109"/>
      <c r="I347" s="109"/>
      <c r="J347" s="96"/>
      <c r="K347" s="97"/>
      <c r="L347" s="97"/>
      <c r="M347" s="96"/>
      <c r="N347" s="96"/>
      <c r="O347" s="109"/>
      <c r="P347" s="98"/>
      <c r="Q347" s="110"/>
      <c r="R347" s="110"/>
      <c r="S347" s="110"/>
      <c r="T347" s="67"/>
      <c r="U347" s="68"/>
    </row>
    <row r="348" spans="1:21" s="24" customFormat="1" ht="27.75" customHeight="1" x14ac:dyDescent="0.35">
      <c r="A348" s="111" t="s">
        <v>795</v>
      </c>
      <c r="B348" s="92" t="s">
        <v>810</v>
      </c>
      <c r="C348" s="93" t="s">
        <v>61</v>
      </c>
      <c r="D348" s="92" t="s">
        <v>966</v>
      </c>
      <c r="E348" s="94" t="s">
        <v>967</v>
      </c>
      <c r="F348" s="94" t="s">
        <v>968</v>
      </c>
      <c r="G348" s="95" t="s">
        <v>969</v>
      </c>
      <c r="H348" s="109"/>
      <c r="I348" s="109"/>
      <c r="J348" s="96"/>
      <c r="K348" s="97"/>
      <c r="L348" s="97"/>
      <c r="M348" s="96"/>
      <c r="N348" s="96"/>
      <c r="O348" s="109"/>
      <c r="P348" s="98"/>
      <c r="Q348" s="110"/>
      <c r="R348" s="110"/>
      <c r="S348" s="110"/>
      <c r="T348" s="67"/>
      <c r="U348" s="68"/>
    </row>
    <row r="349" spans="1:21" s="24" customFormat="1" ht="27.75" customHeight="1" x14ac:dyDescent="0.35">
      <c r="A349" s="111" t="s">
        <v>795</v>
      </c>
      <c r="B349" s="92" t="s">
        <v>810</v>
      </c>
      <c r="C349" s="93" t="s">
        <v>61</v>
      </c>
      <c r="D349" s="92" t="s">
        <v>970</v>
      </c>
      <c r="E349" s="94" t="s">
        <v>971</v>
      </c>
      <c r="F349" s="94" t="s">
        <v>972</v>
      </c>
      <c r="G349" s="95" t="s">
        <v>973</v>
      </c>
      <c r="H349" s="109"/>
      <c r="I349" s="109"/>
      <c r="J349" s="96"/>
      <c r="K349" s="97"/>
      <c r="L349" s="97"/>
      <c r="M349" s="96"/>
      <c r="N349" s="96"/>
      <c r="O349" s="109"/>
      <c r="P349" s="98"/>
      <c r="Q349" s="110"/>
      <c r="R349" s="110"/>
      <c r="S349" s="110"/>
      <c r="T349" s="67"/>
      <c r="U349" s="68"/>
    </row>
    <row r="350" spans="1:21" s="24" customFormat="1" ht="27.75" customHeight="1" x14ac:dyDescent="0.35">
      <c r="A350" s="111" t="s">
        <v>795</v>
      </c>
      <c r="B350" s="92" t="s">
        <v>810</v>
      </c>
      <c r="C350" s="93" t="s">
        <v>61</v>
      </c>
      <c r="D350" s="92" t="s">
        <v>974</v>
      </c>
      <c r="E350" s="94" t="s">
        <v>975</v>
      </c>
      <c r="F350" s="94" t="s">
        <v>976</v>
      </c>
      <c r="G350" s="95" t="s">
        <v>977</v>
      </c>
      <c r="H350" s="109"/>
      <c r="I350" s="109"/>
      <c r="J350" s="96"/>
      <c r="K350" s="97"/>
      <c r="L350" s="97"/>
      <c r="M350" s="96"/>
      <c r="N350" s="96"/>
      <c r="O350" s="109"/>
      <c r="P350" s="98"/>
      <c r="Q350" s="110"/>
      <c r="R350" s="110"/>
      <c r="S350" s="110"/>
      <c r="T350" s="67"/>
      <c r="U350" s="68"/>
    </row>
    <row r="351" spans="1:21" s="24" customFormat="1" ht="27.75" customHeight="1" x14ac:dyDescent="0.35">
      <c r="A351" s="111" t="s">
        <v>795</v>
      </c>
      <c r="B351" s="92" t="s">
        <v>810</v>
      </c>
      <c r="C351" s="93" t="s">
        <v>129</v>
      </c>
      <c r="D351" s="92" t="s">
        <v>978</v>
      </c>
      <c r="E351" s="94" t="s">
        <v>979</v>
      </c>
      <c r="F351" s="94" t="s">
        <v>980</v>
      </c>
      <c r="G351" s="95" t="s">
        <v>981</v>
      </c>
      <c r="H351" s="109"/>
      <c r="I351" s="109"/>
      <c r="J351" s="96"/>
      <c r="K351" s="97"/>
      <c r="L351" s="97"/>
      <c r="M351" s="96"/>
      <c r="N351" s="96"/>
      <c r="O351" s="109"/>
      <c r="P351" s="98"/>
      <c r="Q351" s="110"/>
      <c r="R351" s="110"/>
      <c r="S351" s="110"/>
      <c r="T351" s="67"/>
      <c r="U351" s="68"/>
    </row>
    <row r="352" spans="1:21" s="24" customFormat="1" ht="27.75" customHeight="1" x14ac:dyDescent="0.35">
      <c r="A352" s="111" t="s">
        <v>795</v>
      </c>
      <c r="B352" s="92" t="s">
        <v>810</v>
      </c>
      <c r="C352" s="93" t="s">
        <v>116</v>
      </c>
      <c r="D352" s="92" t="s">
        <v>982</v>
      </c>
      <c r="E352" s="94" t="s">
        <v>983</v>
      </c>
      <c r="F352" s="94" t="s">
        <v>984</v>
      </c>
      <c r="G352" s="95" t="s">
        <v>985</v>
      </c>
      <c r="H352" s="109"/>
      <c r="I352" s="109"/>
      <c r="J352" s="96"/>
      <c r="K352" s="97"/>
      <c r="L352" s="97"/>
      <c r="M352" s="96"/>
      <c r="N352" s="96"/>
      <c r="O352" s="109"/>
      <c r="P352" s="98"/>
      <c r="Q352" s="110"/>
      <c r="R352" s="110"/>
      <c r="S352" s="110"/>
      <c r="T352" s="67"/>
      <c r="U352" s="68"/>
    </row>
    <row r="353" spans="1:21" s="24" customFormat="1" ht="27.75" customHeight="1" x14ac:dyDescent="0.35">
      <c r="A353" s="111" t="s">
        <v>795</v>
      </c>
      <c r="B353" s="92" t="s">
        <v>810</v>
      </c>
      <c r="C353" s="93" t="s">
        <v>61</v>
      </c>
      <c r="D353" s="92" t="s">
        <v>986</v>
      </c>
      <c r="E353" s="94">
        <v>0</v>
      </c>
      <c r="F353" s="94" t="s">
        <v>987</v>
      </c>
      <c r="G353" s="95" t="s">
        <v>988</v>
      </c>
      <c r="H353" s="109"/>
      <c r="I353" s="109"/>
      <c r="J353" s="96"/>
      <c r="K353" s="97"/>
      <c r="L353" s="97"/>
      <c r="M353" s="96"/>
      <c r="N353" s="96"/>
      <c r="O353" s="109"/>
      <c r="P353" s="98"/>
      <c r="Q353" s="110"/>
      <c r="R353" s="110"/>
      <c r="S353" s="110"/>
      <c r="T353" s="67"/>
      <c r="U353" s="68"/>
    </row>
    <row r="354" spans="1:21" s="24" customFormat="1" ht="27.75" customHeight="1" x14ac:dyDescent="0.35">
      <c r="A354" s="111" t="s">
        <v>795</v>
      </c>
      <c r="B354" s="92" t="s">
        <v>810</v>
      </c>
      <c r="C354" s="93" t="s">
        <v>61</v>
      </c>
      <c r="D354" s="92" t="s">
        <v>989</v>
      </c>
      <c r="E354" s="94">
        <v>0</v>
      </c>
      <c r="F354" s="94" t="s">
        <v>990</v>
      </c>
      <c r="G354" s="95" t="s">
        <v>991</v>
      </c>
      <c r="H354" s="109"/>
      <c r="I354" s="109"/>
      <c r="J354" s="96"/>
      <c r="K354" s="97"/>
      <c r="L354" s="97"/>
      <c r="M354" s="96"/>
      <c r="N354" s="96"/>
      <c r="O354" s="109"/>
      <c r="P354" s="98"/>
      <c r="Q354" s="110"/>
      <c r="R354" s="110"/>
      <c r="S354" s="110"/>
      <c r="T354" s="67"/>
      <c r="U354" s="68"/>
    </row>
    <row r="355" spans="1:21" s="24" customFormat="1" ht="27.75" customHeight="1" x14ac:dyDescent="0.35">
      <c r="A355" s="111" t="s">
        <v>795</v>
      </c>
      <c r="B355" s="92" t="s">
        <v>810</v>
      </c>
      <c r="C355" s="93" t="s">
        <v>61</v>
      </c>
      <c r="D355" s="92" t="s">
        <v>992</v>
      </c>
      <c r="E355" s="94" t="s">
        <v>993</v>
      </c>
      <c r="F355" s="94" t="s">
        <v>994</v>
      </c>
      <c r="G355" s="95" t="s">
        <v>961</v>
      </c>
      <c r="H355" s="109"/>
      <c r="I355" s="109"/>
      <c r="J355" s="96"/>
      <c r="K355" s="97"/>
      <c r="L355" s="97"/>
      <c r="M355" s="96"/>
      <c r="N355" s="96"/>
      <c r="O355" s="109"/>
      <c r="P355" s="98"/>
      <c r="Q355" s="110"/>
      <c r="R355" s="110"/>
      <c r="S355" s="110"/>
      <c r="T355" s="67"/>
      <c r="U355" s="68"/>
    </row>
    <row r="356" spans="1:21" s="24" customFormat="1" ht="27.75" customHeight="1" x14ac:dyDescent="0.35">
      <c r="A356" s="111" t="s">
        <v>795</v>
      </c>
      <c r="B356" s="92" t="s">
        <v>810</v>
      </c>
      <c r="C356" s="93" t="s">
        <v>12</v>
      </c>
      <c r="D356" s="92" t="s">
        <v>2119</v>
      </c>
      <c r="E356" s="94" t="s">
        <v>2120</v>
      </c>
      <c r="F356" s="94" t="s">
        <v>2121</v>
      </c>
      <c r="G356" s="95" t="s">
        <v>2122</v>
      </c>
      <c r="H356" s="109"/>
      <c r="I356" s="109"/>
      <c r="J356" s="96"/>
      <c r="K356" s="97"/>
      <c r="L356" s="97"/>
      <c r="M356" s="96"/>
      <c r="N356" s="96"/>
      <c r="O356" s="109"/>
      <c r="P356" s="98"/>
      <c r="Q356" s="110"/>
      <c r="R356" s="110"/>
      <c r="S356" s="110"/>
      <c r="T356" s="67"/>
      <c r="U356" s="68"/>
    </row>
    <row r="357" spans="1:21" s="24" customFormat="1" ht="27.75" customHeight="1" x14ac:dyDescent="0.35">
      <c r="A357" s="111" t="s">
        <v>795</v>
      </c>
      <c r="B357" s="92" t="s">
        <v>815</v>
      </c>
      <c r="C357" s="93" t="s">
        <v>12</v>
      </c>
      <c r="D357" s="92" t="s">
        <v>995</v>
      </c>
      <c r="E357" s="94">
        <v>0</v>
      </c>
      <c r="F357" s="94" t="s">
        <v>996</v>
      </c>
      <c r="G357" s="95" t="s">
        <v>997</v>
      </c>
      <c r="H357" s="109"/>
      <c r="I357" s="109"/>
      <c r="J357" s="96"/>
      <c r="K357" s="97"/>
      <c r="L357" s="97"/>
      <c r="M357" s="96"/>
      <c r="N357" s="96"/>
      <c r="O357" s="109"/>
      <c r="P357" s="98"/>
      <c r="Q357" s="110"/>
      <c r="R357" s="110"/>
      <c r="S357" s="110"/>
      <c r="T357" s="67"/>
      <c r="U357" s="68"/>
    </row>
    <row r="358" spans="1:21" s="24" customFormat="1" ht="27.75" customHeight="1" x14ac:dyDescent="0.35">
      <c r="A358" s="111" t="s">
        <v>795</v>
      </c>
      <c r="B358" s="92" t="s">
        <v>810</v>
      </c>
      <c r="C358" s="93" t="s">
        <v>116</v>
      </c>
      <c r="D358" s="92" t="s">
        <v>2123</v>
      </c>
      <c r="E358" s="94" t="s">
        <v>2689</v>
      </c>
      <c r="F358" s="94" t="s">
        <v>2124</v>
      </c>
      <c r="G358" s="95" t="s">
        <v>2125</v>
      </c>
      <c r="H358" s="109"/>
      <c r="I358" s="109"/>
      <c r="J358" s="96"/>
      <c r="K358" s="97"/>
      <c r="L358" s="97"/>
      <c r="M358" s="96"/>
      <c r="N358" s="96"/>
      <c r="O358" s="109"/>
      <c r="P358" s="98"/>
      <c r="Q358" s="110"/>
      <c r="R358" s="110"/>
      <c r="S358" s="110"/>
      <c r="T358" s="67"/>
      <c r="U358" s="68"/>
    </row>
    <row r="359" spans="1:21" s="24" customFormat="1" ht="27.75" customHeight="1" x14ac:dyDescent="0.35">
      <c r="A359" s="111" t="s">
        <v>795</v>
      </c>
      <c r="B359" s="92" t="s">
        <v>810</v>
      </c>
      <c r="C359" s="93" t="s">
        <v>116</v>
      </c>
      <c r="D359" s="92" t="s">
        <v>2690</v>
      </c>
      <c r="E359" s="94" t="s">
        <v>2691</v>
      </c>
      <c r="F359" s="94" t="s">
        <v>2692</v>
      </c>
      <c r="G359" s="95" t="s">
        <v>2693</v>
      </c>
      <c r="H359" s="109"/>
      <c r="I359" s="109"/>
      <c r="J359" s="96"/>
      <c r="K359" s="97"/>
      <c r="L359" s="97"/>
      <c r="M359" s="96"/>
      <c r="N359" s="96"/>
      <c r="O359" s="109"/>
      <c r="P359" s="98"/>
      <c r="Q359" s="110"/>
      <c r="R359" s="110"/>
      <c r="S359" s="110"/>
      <c r="T359" s="67"/>
      <c r="U359" s="68"/>
    </row>
    <row r="360" spans="1:21" s="24" customFormat="1" ht="27.75" customHeight="1" x14ac:dyDescent="0.35">
      <c r="A360" s="111" t="s">
        <v>795</v>
      </c>
      <c r="B360" s="92" t="s">
        <v>810</v>
      </c>
      <c r="C360" s="93" t="s">
        <v>61</v>
      </c>
      <c r="D360" s="92" t="s">
        <v>998</v>
      </c>
      <c r="E360" s="94" t="s">
        <v>999</v>
      </c>
      <c r="F360" s="94" t="s">
        <v>1000</v>
      </c>
      <c r="G360" s="95" t="s">
        <v>1001</v>
      </c>
      <c r="H360" s="109"/>
      <c r="I360" s="109"/>
      <c r="J360" s="96"/>
      <c r="K360" s="97"/>
      <c r="L360" s="97"/>
      <c r="M360" s="96"/>
      <c r="N360" s="96"/>
      <c r="O360" s="109"/>
      <c r="P360" s="98"/>
      <c r="Q360" s="110"/>
      <c r="R360" s="110"/>
      <c r="S360" s="110"/>
      <c r="T360" s="67"/>
      <c r="U360" s="68"/>
    </row>
    <row r="361" spans="1:21" s="24" customFormat="1" ht="27.75" customHeight="1" x14ac:dyDescent="0.35">
      <c r="A361" s="111" t="s">
        <v>795</v>
      </c>
      <c r="B361" s="92" t="s">
        <v>810</v>
      </c>
      <c r="C361" s="93" t="s">
        <v>116</v>
      </c>
      <c r="D361" s="92" t="s">
        <v>1002</v>
      </c>
      <c r="E361" s="94" t="s">
        <v>1003</v>
      </c>
      <c r="F361" s="94" t="s">
        <v>1004</v>
      </c>
      <c r="G361" s="95" t="s">
        <v>1005</v>
      </c>
      <c r="H361" s="109"/>
      <c r="I361" s="109"/>
      <c r="J361" s="96"/>
      <c r="K361" s="97"/>
      <c r="L361" s="97"/>
      <c r="M361" s="96"/>
      <c r="N361" s="96"/>
      <c r="O361" s="109"/>
      <c r="P361" s="98"/>
      <c r="Q361" s="110"/>
      <c r="R361" s="110"/>
      <c r="S361" s="110"/>
      <c r="T361" s="67"/>
      <c r="U361" s="68"/>
    </row>
    <row r="362" spans="1:21" s="24" customFormat="1" ht="27.75" customHeight="1" x14ac:dyDescent="0.35">
      <c r="A362" s="111" t="s">
        <v>795</v>
      </c>
      <c r="B362" s="92" t="s">
        <v>810</v>
      </c>
      <c r="C362" s="93" t="s">
        <v>61</v>
      </c>
      <c r="D362" s="92" t="s">
        <v>1006</v>
      </c>
      <c r="E362" s="94" t="s">
        <v>1007</v>
      </c>
      <c r="F362" s="94" t="s">
        <v>1008</v>
      </c>
      <c r="G362" s="95" t="s">
        <v>1009</v>
      </c>
      <c r="H362" s="109"/>
      <c r="I362" s="109"/>
      <c r="J362" s="96"/>
      <c r="K362" s="97"/>
      <c r="L362" s="97"/>
      <c r="M362" s="96"/>
      <c r="N362" s="96"/>
      <c r="O362" s="109"/>
      <c r="P362" s="98"/>
      <c r="Q362" s="110"/>
      <c r="R362" s="110"/>
      <c r="S362" s="110"/>
      <c r="T362" s="67"/>
      <c r="U362" s="68"/>
    </row>
    <row r="363" spans="1:21" s="24" customFormat="1" ht="27.75" customHeight="1" x14ac:dyDescent="0.35">
      <c r="A363" s="111" t="s">
        <v>795</v>
      </c>
      <c r="B363" s="92" t="s">
        <v>810</v>
      </c>
      <c r="C363" s="93" t="s">
        <v>116</v>
      </c>
      <c r="D363" s="92" t="s">
        <v>2126</v>
      </c>
      <c r="E363" s="94" t="s">
        <v>2127</v>
      </c>
      <c r="F363" s="94" t="s">
        <v>2128</v>
      </c>
      <c r="G363" s="95" t="s">
        <v>2129</v>
      </c>
      <c r="H363" s="109"/>
      <c r="I363" s="109"/>
      <c r="J363" s="96"/>
      <c r="K363" s="97"/>
      <c r="L363" s="97"/>
      <c r="M363" s="96"/>
      <c r="N363" s="96"/>
      <c r="O363" s="109"/>
      <c r="P363" s="98"/>
      <c r="Q363" s="110"/>
      <c r="R363" s="110"/>
      <c r="S363" s="110"/>
      <c r="T363" s="67"/>
      <c r="U363" s="68"/>
    </row>
    <row r="364" spans="1:21" s="24" customFormat="1" ht="27.75" customHeight="1" x14ac:dyDescent="0.35">
      <c r="A364" s="111" t="s">
        <v>795</v>
      </c>
      <c r="B364" s="92" t="s">
        <v>810</v>
      </c>
      <c r="C364" s="93" t="s">
        <v>129</v>
      </c>
      <c r="D364" s="92" t="s">
        <v>1010</v>
      </c>
      <c r="E364" s="94" t="s">
        <v>1011</v>
      </c>
      <c r="F364" s="94" t="s">
        <v>1012</v>
      </c>
      <c r="G364" s="95" t="s">
        <v>1013</v>
      </c>
      <c r="H364" s="109"/>
      <c r="I364" s="109"/>
      <c r="J364" s="96"/>
      <c r="K364" s="97"/>
      <c r="L364" s="97"/>
      <c r="M364" s="96"/>
      <c r="N364" s="96"/>
      <c r="O364" s="109"/>
      <c r="P364" s="98"/>
      <c r="Q364" s="110"/>
      <c r="R364" s="110"/>
      <c r="S364" s="110"/>
      <c r="T364" s="67"/>
      <c r="U364" s="68"/>
    </row>
    <row r="365" spans="1:21" s="24" customFormat="1" ht="27.75" customHeight="1" x14ac:dyDescent="0.35">
      <c r="A365" s="111" t="s">
        <v>795</v>
      </c>
      <c r="B365" s="92" t="s">
        <v>810</v>
      </c>
      <c r="C365" s="93" t="s">
        <v>61</v>
      </c>
      <c r="D365" s="92" t="s">
        <v>1014</v>
      </c>
      <c r="E365" s="94" t="s">
        <v>1015</v>
      </c>
      <c r="F365" s="94" t="s">
        <v>1016</v>
      </c>
      <c r="G365" s="95" t="s">
        <v>1017</v>
      </c>
      <c r="H365" s="109"/>
      <c r="I365" s="109"/>
      <c r="J365" s="96"/>
      <c r="K365" s="97"/>
      <c r="L365" s="97"/>
      <c r="M365" s="96"/>
      <c r="N365" s="96"/>
      <c r="O365" s="109"/>
      <c r="P365" s="98"/>
      <c r="Q365" s="110"/>
      <c r="R365" s="110"/>
      <c r="S365" s="110"/>
      <c r="T365" s="67"/>
      <c r="U365" s="68"/>
    </row>
    <row r="366" spans="1:21" s="24" customFormat="1" ht="27.75" customHeight="1" x14ac:dyDescent="0.35">
      <c r="A366" s="111" t="s">
        <v>795</v>
      </c>
      <c r="B366" s="92" t="s">
        <v>810</v>
      </c>
      <c r="C366" s="93" t="s">
        <v>61</v>
      </c>
      <c r="D366" s="92" t="s">
        <v>1018</v>
      </c>
      <c r="E366" s="94" t="s">
        <v>1019</v>
      </c>
      <c r="F366" s="94" t="s">
        <v>1020</v>
      </c>
      <c r="G366" s="95" t="s">
        <v>1021</v>
      </c>
      <c r="H366" s="109"/>
      <c r="I366" s="109"/>
      <c r="J366" s="96"/>
      <c r="K366" s="97"/>
      <c r="L366" s="97"/>
      <c r="M366" s="96"/>
      <c r="N366" s="96"/>
      <c r="O366" s="109"/>
      <c r="P366" s="98"/>
      <c r="Q366" s="110"/>
      <c r="R366" s="110"/>
      <c r="S366" s="110"/>
      <c r="T366" s="67"/>
      <c r="U366" s="68"/>
    </row>
    <row r="367" spans="1:21" s="24" customFormat="1" ht="27.75" customHeight="1" x14ac:dyDescent="0.35">
      <c r="A367" s="111" t="s">
        <v>795</v>
      </c>
      <c r="B367" s="92" t="s">
        <v>810</v>
      </c>
      <c r="C367" s="93" t="s">
        <v>61</v>
      </c>
      <c r="D367" s="92" t="s">
        <v>1022</v>
      </c>
      <c r="E367" s="94" t="s">
        <v>1023</v>
      </c>
      <c r="F367" s="94" t="s">
        <v>1024</v>
      </c>
      <c r="G367" s="95" t="s">
        <v>936</v>
      </c>
      <c r="H367" s="109"/>
      <c r="I367" s="109"/>
      <c r="J367" s="96"/>
      <c r="K367" s="97"/>
      <c r="L367" s="97"/>
      <c r="M367" s="96"/>
      <c r="N367" s="96"/>
      <c r="O367" s="109"/>
      <c r="P367" s="98"/>
      <c r="Q367" s="110"/>
      <c r="R367" s="110"/>
      <c r="S367" s="110"/>
      <c r="T367" s="67"/>
      <c r="U367" s="68"/>
    </row>
    <row r="368" spans="1:21" s="24" customFormat="1" ht="27.75" customHeight="1" x14ac:dyDescent="0.35">
      <c r="A368" s="111" t="s">
        <v>795</v>
      </c>
      <c r="B368" s="92" t="s">
        <v>810</v>
      </c>
      <c r="C368" s="93" t="s">
        <v>92</v>
      </c>
      <c r="D368" s="92" t="s">
        <v>1025</v>
      </c>
      <c r="E368" s="94" t="s">
        <v>1026</v>
      </c>
      <c r="F368" s="94" t="s">
        <v>1027</v>
      </c>
      <c r="G368" s="95" t="s">
        <v>1028</v>
      </c>
      <c r="H368" s="109"/>
      <c r="I368" s="109"/>
      <c r="J368" s="96"/>
      <c r="K368" s="97"/>
      <c r="L368" s="97"/>
      <c r="M368" s="96"/>
      <c r="N368" s="96"/>
      <c r="O368" s="109"/>
      <c r="P368" s="98"/>
      <c r="Q368" s="110"/>
      <c r="R368" s="110"/>
      <c r="S368" s="110"/>
      <c r="T368" s="67"/>
      <c r="U368" s="68"/>
    </row>
    <row r="369" spans="1:21" s="24" customFormat="1" ht="27.75" customHeight="1" x14ac:dyDescent="0.35">
      <c r="A369" s="111" t="s">
        <v>795</v>
      </c>
      <c r="B369" s="92" t="s">
        <v>810</v>
      </c>
      <c r="C369" s="93" t="s">
        <v>61</v>
      </c>
      <c r="D369" s="92" t="s">
        <v>1029</v>
      </c>
      <c r="E369" s="94">
        <v>0</v>
      </c>
      <c r="F369" s="94" t="s">
        <v>1030</v>
      </c>
      <c r="G369" s="95" t="s">
        <v>1031</v>
      </c>
      <c r="H369" s="109"/>
      <c r="I369" s="109"/>
      <c r="J369" s="96"/>
      <c r="K369" s="97"/>
      <c r="L369" s="97"/>
      <c r="M369" s="96"/>
      <c r="N369" s="96"/>
      <c r="O369" s="109"/>
      <c r="P369" s="98"/>
      <c r="Q369" s="110"/>
      <c r="R369" s="110"/>
      <c r="S369" s="110"/>
      <c r="T369" s="67"/>
      <c r="U369" s="68"/>
    </row>
    <row r="370" spans="1:21" s="24" customFormat="1" ht="27.75" customHeight="1" x14ac:dyDescent="0.35">
      <c r="A370" s="111" t="s">
        <v>795</v>
      </c>
      <c r="B370" s="92" t="s">
        <v>810</v>
      </c>
      <c r="C370" s="93" t="s">
        <v>61</v>
      </c>
      <c r="D370" s="92" t="s">
        <v>2130</v>
      </c>
      <c r="E370" s="94" t="s">
        <v>2131</v>
      </c>
      <c r="F370" s="94" t="s">
        <v>2132</v>
      </c>
      <c r="G370" s="95" t="s">
        <v>2133</v>
      </c>
      <c r="H370" s="109"/>
      <c r="I370" s="109"/>
      <c r="J370" s="96"/>
      <c r="K370" s="97"/>
      <c r="L370" s="97"/>
      <c r="M370" s="96"/>
      <c r="N370" s="96"/>
      <c r="O370" s="109"/>
      <c r="P370" s="98"/>
      <c r="Q370" s="110"/>
      <c r="R370" s="110"/>
      <c r="S370" s="110"/>
      <c r="T370" s="67"/>
      <c r="U370" s="68"/>
    </row>
    <row r="371" spans="1:21" s="24" customFormat="1" ht="27.75" customHeight="1" x14ac:dyDescent="0.35">
      <c r="A371" s="111" t="s">
        <v>795</v>
      </c>
      <c r="B371" s="92" t="s">
        <v>810</v>
      </c>
      <c r="C371" s="93" t="s">
        <v>61</v>
      </c>
      <c r="D371" s="92" t="s">
        <v>1032</v>
      </c>
      <c r="E371" s="94" t="s">
        <v>1033</v>
      </c>
      <c r="F371" s="94" t="s">
        <v>1034</v>
      </c>
      <c r="G371" s="95" t="s">
        <v>1035</v>
      </c>
      <c r="H371" s="109"/>
      <c r="I371" s="109"/>
      <c r="J371" s="96"/>
      <c r="K371" s="97"/>
      <c r="L371" s="97"/>
      <c r="M371" s="96"/>
      <c r="N371" s="96"/>
      <c r="O371" s="109"/>
      <c r="P371" s="98"/>
      <c r="Q371" s="110"/>
      <c r="R371" s="110"/>
      <c r="S371" s="110"/>
      <c r="T371" s="67"/>
      <c r="U371" s="68"/>
    </row>
    <row r="372" spans="1:21" s="24" customFormat="1" ht="27.75" customHeight="1" x14ac:dyDescent="0.35">
      <c r="A372" s="111" t="s">
        <v>795</v>
      </c>
      <c r="B372" s="92" t="s">
        <v>810</v>
      </c>
      <c r="C372" s="93" t="s">
        <v>129</v>
      </c>
      <c r="D372" s="92" t="s">
        <v>2134</v>
      </c>
      <c r="E372" s="94" t="s">
        <v>2135</v>
      </c>
      <c r="F372" s="94" t="s">
        <v>2136</v>
      </c>
      <c r="G372" s="95" t="s">
        <v>2587</v>
      </c>
      <c r="H372" s="109"/>
      <c r="I372" s="109"/>
      <c r="J372" s="96"/>
      <c r="K372" s="97"/>
      <c r="L372" s="97"/>
      <c r="M372" s="96"/>
      <c r="N372" s="96"/>
      <c r="O372" s="109"/>
      <c r="P372" s="98"/>
      <c r="Q372" s="110"/>
      <c r="R372" s="110"/>
      <c r="S372" s="110"/>
      <c r="T372" s="67"/>
      <c r="U372" s="68"/>
    </row>
    <row r="373" spans="1:21" s="24" customFormat="1" ht="27.75" customHeight="1" x14ac:dyDescent="0.35">
      <c r="A373" s="111" t="s">
        <v>795</v>
      </c>
      <c r="B373" s="92" t="s">
        <v>810</v>
      </c>
      <c r="C373" s="93" t="s">
        <v>129</v>
      </c>
      <c r="D373" s="92" t="s">
        <v>1036</v>
      </c>
      <c r="E373" s="94" t="s">
        <v>1037</v>
      </c>
      <c r="F373" s="94" t="s">
        <v>1038</v>
      </c>
      <c r="G373" s="95" t="s">
        <v>2588</v>
      </c>
      <c r="H373" s="109"/>
      <c r="I373" s="109"/>
      <c r="J373" s="96"/>
      <c r="K373" s="97"/>
      <c r="L373" s="97"/>
      <c r="M373" s="96"/>
      <c r="N373" s="96"/>
      <c r="O373" s="109"/>
      <c r="P373" s="98"/>
      <c r="Q373" s="110"/>
      <c r="R373" s="110"/>
      <c r="S373" s="110"/>
      <c r="T373" s="67"/>
      <c r="U373" s="68"/>
    </row>
    <row r="374" spans="1:21" s="24" customFormat="1" ht="27.75" customHeight="1" x14ac:dyDescent="0.35">
      <c r="A374" s="111" t="s">
        <v>795</v>
      </c>
      <c r="B374" s="92" t="s">
        <v>810</v>
      </c>
      <c r="C374" s="93" t="s">
        <v>61</v>
      </c>
      <c r="D374" s="92" t="s">
        <v>2137</v>
      </c>
      <c r="E374" s="94" t="s">
        <v>2138</v>
      </c>
      <c r="F374" s="94" t="s">
        <v>2139</v>
      </c>
      <c r="G374" s="95" t="s">
        <v>2140</v>
      </c>
      <c r="H374" s="109"/>
      <c r="I374" s="109"/>
      <c r="J374" s="96"/>
      <c r="K374" s="97"/>
      <c r="L374" s="97"/>
      <c r="M374" s="96"/>
      <c r="N374" s="96"/>
      <c r="O374" s="109"/>
      <c r="P374" s="98"/>
      <c r="Q374" s="110"/>
      <c r="R374" s="110"/>
      <c r="S374" s="110"/>
      <c r="T374" s="67"/>
      <c r="U374" s="68"/>
    </row>
    <row r="375" spans="1:21" s="24" customFormat="1" ht="27.75" customHeight="1" x14ac:dyDescent="0.35">
      <c r="A375" s="111" t="s">
        <v>795</v>
      </c>
      <c r="B375" s="92" t="s">
        <v>810</v>
      </c>
      <c r="C375" s="93" t="s">
        <v>61</v>
      </c>
      <c r="D375" s="92" t="s">
        <v>2141</v>
      </c>
      <c r="E375" s="94" t="s">
        <v>2142</v>
      </c>
      <c r="F375" s="94" t="s">
        <v>2143</v>
      </c>
      <c r="G375" s="95" t="s">
        <v>2144</v>
      </c>
      <c r="H375" s="109"/>
      <c r="I375" s="109"/>
      <c r="J375" s="96"/>
      <c r="K375" s="97"/>
      <c r="L375" s="97"/>
      <c r="M375" s="96"/>
      <c r="N375" s="96"/>
      <c r="O375" s="109"/>
      <c r="P375" s="98"/>
      <c r="Q375" s="110"/>
      <c r="R375" s="110"/>
      <c r="S375" s="110"/>
      <c r="T375" s="67"/>
      <c r="U375" s="68"/>
    </row>
    <row r="376" spans="1:21" s="24" customFormat="1" ht="27.75" customHeight="1" x14ac:dyDescent="0.35">
      <c r="A376" s="111" t="s">
        <v>795</v>
      </c>
      <c r="B376" s="92" t="s">
        <v>2562</v>
      </c>
      <c r="C376" s="93" t="s">
        <v>22</v>
      </c>
      <c r="D376" s="92" t="s">
        <v>1039</v>
      </c>
      <c r="E376" s="94" t="s">
        <v>1040</v>
      </c>
      <c r="F376" s="94" t="s">
        <v>1041</v>
      </c>
      <c r="G376" s="95" t="s">
        <v>1042</v>
      </c>
      <c r="H376" s="109"/>
      <c r="I376" s="109"/>
      <c r="J376" s="96"/>
      <c r="K376" s="97"/>
      <c r="L376" s="97"/>
      <c r="M376" s="96"/>
      <c r="N376" s="96"/>
      <c r="O376" s="109"/>
      <c r="P376" s="98"/>
      <c r="Q376" s="110"/>
      <c r="R376" s="110"/>
      <c r="S376" s="110"/>
      <c r="T376" s="67"/>
      <c r="U376" s="68"/>
    </row>
    <row r="377" spans="1:21" s="24" customFormat="1" ht="27.75" customHeight="1" x14ac:dyDescent="0.35">
      <c r="A377" s="111" t="s">
        <v>795</v>
      </c>
      <c r="B377" s="92" t="s">
        <v>810</v>
      </c>
      <c r="C377" s="93" t="s">
        <v>22</v>
      </c>
      <c r="D377" s="92" t="s">
        <v>1043</v>
      </c>
      <c r="E377" s="94" t="s">
        <v>1044</v>
      </c>
      <c r="F377" s="94" t="s">
        <v>1045</v>
      </c>
      <c r="G377" s="95" t="s">
        <v>1046</v>
      </c>
      <c r="H377" s="109"/>
      <c r="I377" s="109"/>
      <c r="J377" s="96"/>
      <c r="K377" s="97"/>
      <c r="L377" s="97"/>
      <c r="M377" s="96"/>
      <c r="N377" s="96"/>
      <c r="O377" s="109"/>
      <c r="P377" s="98"/>
      <c r="Q377" s="110"/>
      <c r="R377" s="110"/>
      <c r="S377" s="110"/>
      <c r="T377" s="67"/>
      <c r="U377" s="68"/>
    </row>
    <row r="378" spans="1:21" s="24" customFormat="1" ht="27.75" customHeight="1" x14ac:dyDescent="0.35">
      <c r="A378" s="111" t="s">
        <v>795</v>
      </c>
      <c r="B378" s="92" t="s">
        <v>810</v>
      </c>
      <c r="C378" s="93" t="s">
        <v>22</v>
      </c>
      <c r="D378" s="92" t="s">
        <v>1047</v>
      </c>
      <c r="E378" s="94" t="s">
        <v>1048</v>
      </c>
      <c r="F378" s="94" t="s">
        <v>1049</v>
      </c>
      <c r="G378" s="95" t="s">
        <v>1050</v>
      </c>
      <c r="H378" s="109"/>
      <c r="I378" s="109"/>
      <c r="J378" s="96"/>
      <c r="K378" s="97"/>
      <c r="L378" s="97"/>
      <c r="M378" s="96"/>
      <c r="N378" s="96"/>
      <c r="O378" s="109"/>
      <c r="P378" s="98"/>
      <c r="Q378" s="110"/>
      <c r="R378" s="110"/>
      <c r="S378" s="110"/>
      <c r="T378" s="67"/>
      <c r="U378" s="68"/>
    </row>
    <row r="379" spans="1:21" s="24" customFormat="1" ht="27.75" customHeight="1" x14ac:dyDescent="0.35">
      <c r="A379" s="111" t="s">
        <v>795</v>
      </c>
      <c r="B379" s="92" t="s">
        <v>810</v>
      </c>
      <c r="C379" s="93" t="s">
        <v>22</v>
      </c>
      <c r="D379" s="92" t="s">
        <v>1051</v>
      </c>
      <c r="E379" s="94" t="s">
        <v>1052</v>
      </c>
      <c r="F379" s="94" t="s">
        <v>1053</v>
      </c>
      <c r="G379" s="95" t="s">
        <v>1054</v>
      </c>
      <c r="H379" s="109"/>
      <c r="I379" s="109"/>
      <c r="J379" s="96"/>
      <c r="K379" s="97"/>
      <c r="L379" s="97"/>
      <c r="M379" s="96"/>
      <c r="N379" s="96"/>
      <c r="O379" s="109"/>
      <c r="P379" s="98"/>
      <c r="Q379" s="110"/>
      <c r="R379" s="110"/>
      <c r="S379" s="110"/>
      <c r="T379" s="67"/>
      <c r="U379" s="68"/>
    </row>
    <row r="380" spans="1:21" s="24" customFormat="1" ht="27.75" customHeight="1" x14ac:dyDescent="0.35">
      <c r="A380" s="111" t="s">
        <v>795</v>
      </c>
      <c r="B380" s="92" t="s">
        <v>810</v>
      </c>
      <c r="C380" s="93" t="s">
        <v>61</v>
      </c>
      <c r="D380" s="92" t="s">
        <v>1055</v>
      </c>
      <c r="E380" s="94" t="s">
        <v>1056</v>
      </c>
      <c r="F380" s="94" t="s">
        <v>1057</v>
      </c>
      <c r="G380" s="95" t="s">
        <v>1058</v>
      </c>
      <c r="H380" s="109"/>
      <c r="I380" s="109"/>
      <c r="J380" s="96"/>
      <c r="K380" s="97"/>
      <c r="L380" s="97"/>
      <c r="M380" s="96"/>
      <c r="N380" s="96"/>
      <c r="O380" s="109"/>
      <c r="P380" s="98"/>
      <c r="Q380" s="110"/>
      <c r="R380" s="110"/>
      <c r="S380" s="110"/>
      <c r="T380" s="67"/>
      <c r="U380" s="68"/>
    </row>
    <row r="381" spans="1:21" s="24" customFormat="1" ht="27.75" customHeight="1" x14ac:dyDescent="0.35">
      <c r="A381" s="111" t="s">
        <v>795</v>
      </c>
      <c r="B381" s="92" t="s">
        <v>810</v>
      </c>
      <c r="C381" s="93" t="s">
        <v>22</v>
      </c>
      <c r="D381" s="92" t="s">
        <v>1059</v>
      </c>
      <c r="E381" s="94" t="s">
        <v>1060</v>
      </c>
      <c r="F381" s="94" t="s">
        <v>1061</v>
      </c>
      <c r="G381" s="95" t="s">
        <v>1062</v>
      </c>
      <c r="H381" s="109"/>
      <c r="I381" s="109"/>
      <c r="J381" s="96"/>
      <c r="K381" s="97"/>
      <c r="L381" s="97"/>
      <c r="M381" s="96"/>
      <c r="N381" s="96"/>
      <c r="O381" s="109"/>
      <c r="P381" s="98"/>
      <c r="Q381" s="110"/>
      <c r="R381" s="110"/>
      <c r="S381" s="110"/>
      <c r="T381" s="67"/>
      <c r="U381" s="68"/>
    </row>
    <row r="382" spans="1:21" s="24" customFormat="1" ht="27.75" customHeight="1" x14ac:dyDescent="0.35">
      <c r="A382" s="111" t="s">
        <v>795</v>
      </c>
      <c r="B382" s="92" t="s">
        <v>810</v>
      </c>
      <c r="C382" s="93" t="s">
        <v>61</v>
      </c>
      <c r="D382" s="92" t="s">
        <v>1063</v>
      </c>
      <c r="E382" s="94" t="s">
        <v>1064</v>
      </c>
      <c r="F382" s="94" t="s">
        <v>1065</v>
      </c>
      <c r="G382" s="95" t="s">
        <v>1066</v>
      </c>
      <c r="H382" s="109"/>
      <c r="I382" s="109"/>
      <c r="J382" s="96"/>
      <c r="K382" s="97"/>
      <c r="L382" s="97"/>
      <c r="M382" s="96"/>
      <c r="N382" s="96"/>
      <c r="O382" s="109"/>
      <c r="P382" s="98"/>
      <c r="Q382" s="110"/>
      <c r="R382" s="110"/>
      <c r="S382" s="110"/>
      <c r="T382" s="67"/>
      <c r="U382" s="68"/>
    </row>
    <row r="383" spans="1:21" s="24" customFormat="1" ht="27.75" customHeight="1" x14ac:dyDescent="0.35">
      <c r="A383" s="111" t="s">
        <v>795</v>
      </c>
      <c r="B383" s="92" t="s">
        <v>810</v>
      </c>
      <c r="C383" s="93" t="s">
        <v>61</v>
      </c>
      <c r="D383" s="92" t="s">
        <v>2145</v>
      </c>
      <c r="E383" s="94" t="s">
        <v>2146</v>
      </c>
      <c r="F383" s="94" t="s">
        <v>2147</v>
      </c>
      <c r="G383" s="95" t="s">
        <v>2148</v>
      </c>
      <c r="H383" s="109"/>
      <c r="I383" s="109"/>
      <c r="J383" s="96"/>
      <c r="K383" s="97"/>
      <c r="L383" s="97"/>
      <c r="M383" s="96"/>
      <c r="N383" s="96"/>
      <c r="O383" s="109"/>
      <c r="P383" s="98"/>
      <c r="Q383" s="110"/>
      <c r="R383" s="110"/>
      <c r="S383" s="110"/>
      <c r="T383" s="67"/>
      <c r="U383" s="68"/>
    </row>
    <row r="384" spans="1:21" s="24" customFormat="1" ht="27.75" customHeight="1" x14ac:dyDescent="0.35">
      <c r="A384" s="111" t="s">
        <v>795</v>
      </c>
      <c r="B384" s="92" t="s">
        <v>810</v>
      </c>
      <c r="C384" s="93" t="s">
        <v>129</v>
      </c>
      <c r="D384" s="92" t="s">
        <v>1067</v>
      </c>
      <c r="E384" s="94" t="s">
        <v>1068</v>
      </c>
      <c r="F384" s="94" t="s">
        <v>1069</v>
      </c>
      <c r="G384" s="95" t="s">
        <v>1070</v>
      </c>
      <c r="H384" s="109"/>
      <c r="I384" s="109"/>
      <c r="J384" s="96"/>
      <c r="K384" s="97"/>
      <c r="L384" s="97"/>
      <c r="M384" s="96"/>
      <c r="N384" s="96"/>
      <c r="O384" s="109"/>
      <c r="P384" s="98"/>
      <c r="Q384" s="110"/>
      <c r="R384" s="110"/>
      <c r="S384" s="110"/>
      <c r="T384" s="67"/>
      <c r="U384" s="68"/>
    </row>
    <row r="385" spans="1:21" s="24" customFormat="1" ht="27.75" customHeight="1" x14ac:dyDescent="0.35">
      <c r="A385" s="111" t="s">
        <v>795</v>
      </c>
      <c r="B385" s="92" t="s">
        <v>810</v>
      </c>
      <c r="C385" s="93" t="s">
        <v>61</v>
      </c>
      <c r="D385" s="92" t="s">
        <v>1071</v>
      </c>
      <c r="E385" s="94" t="s">
        <v>1072</v>
      </c>
      <c r="F385" s="94" t="s">
        <v>1073</v>
      </c>
      <c r="G385" s="95" t="s">
        <v>1074</v>
      </c>
      <c r="H385" s="109"/>
      <c r="I385" s="109"/>
      <c r="J385" s="96"/>
      <c r="K385" s="97"/>
      <c r="L385" s="97"/>
      <c r="M385" s="96"/>
      <c r="N385" s="96"/>
      <c r="O385" s="109"/>
      <c r="P385" s="98"/>
      <c r="Q385" s="110"/>
      <c r="R385" s="110"/>
      <c r="S385" s="110"/>
      <c r="T385" s="67"/>
      <c r="U385" s="68"/>
    </row>
    <row r="386" spans="1:21" s="24" customFormat="1" ht="27.75" customHeight="1" x14ac:dyDescent="0.35">
      <c r="A386" s="111" t="s">
        <v>795</v>
      </c>
      <c r="B386" s="92" t="s">
        <v>810</v>
      </c>
      <c r="C386" s="93" t="s">
        <v>61</v>
      </c>
      <c r="D386" s="92" t="s">
        <v>1075</v>
      </c>
      <c r="E386" s="94" t="s">
        <v>1076</v>
      </c>
      <c r="F386" s="94" t="s">
        <v>1077</v>
      </c>
      <c r="G386" s="95" t="s">
        <v>953</v>
      </c>
      <c r="H386" s="109"/>
      <c r="I386" s="109"/>
      <c r="J386" s="96"/>
      <c r="K386" s="97"/>
      <c r="L386" s="97"/>
      <c r="M386" s="96"/>
      <c r="N386" s="96"/>
      <c r="O386" s="109"/>
      <c r="P386" s="98"/>
      <c r="Q386" s="110"/>
      <c r="R386" s="110"/>
      <c r="S386" s="110"/>
      <c r="T386" s="67"/>
      <c r="U386" s="68"/>
    </row>
    <row r="387" spans="1:21" s="24" customFormat="1" ht="27.75" customHeight="1" x14ac:dyDescent="0.35">
      <c r="A387" s="111" t="s">
        <v>795</v>
      </c>
      <c r="B387" s="92" t="s">
        <v>810</v>
      </c>
      <c r="C387" s="93" t="s">
        <v>61</v>
      </c>
      <c r="D387" s="92" t="s">
        <v>1078</v>
      </c>
      <c r="E387" s="94" t="s">
        <v>1079</v>
      </c>
      <c r="F387" s="94" t="s">
        <v>1080</v>
      </c>
      <c r="G387" s="95" t="s">
        <v>1081</v>
      </c>
      <c r="H387" s="109"/>
      <c r="I387" s="109"/>
      <c r="J387" s="96"/>
      <c r="K387" s="97"/>
      <c r="L387" s="97"/>
      <c r="M387" s="96"/>
      <c r="N387" s="96"/>
      <c r="O387" s="109"/>
      <c r="P387" s="98"/>
      <c r="Q387" s="110"/>
      <c r="R387" s="110"/>
      <c r="S387" s="110"/>
      <c r="T387" s="67"/>
      <c r="U387" s="68"/>
    </row>
    <row r="388" spans="1:21" s="24" customFormat="1" ht="27.75" customHeight="1" x14ac:dyDescent="0.35">
      <c r="A388" s="111" t="s">
        <v>795</v>
      </c>
      <c r="B388" s="92" t="s">
        <v>810</v>
      </c>
      <c r="C388" s="122" t="s">
        <v>129</v>
      </c>
      <c r="D388" s="92" t="s">
        <v>1082</v>
      </c>
      <c r="E388" s="94" t="s">
        <v>1083</v>
      </c>
      <c r="F388" s="94" t="s">
        <v>1084</v>
      </c>
      <c r="G388" s="95" t="s">
        <v>1085</v>
      </c>
      <c r="H388" s="109"/>
      <c r="I388" s="109"/>
      <c r="J388" s="96"/>
      <c r="K388" s="97"/>
      <c r="L388" s="97"/>
      <c r="M388" s="96"/>
      <c r="N388" s="96"/>
      <c r="O388" s="109"/>
      <c r="P388" s="98"/>
      <c r="Q388" s="110"/>
      <c r="R388" s="110"/>
      <c r="S388" s="110"/>
      <c r="T388" s="67"/>
      <c r="U388" s="68"/>
    </row>
    <row r="389" spans="1:21" s="24" customFormat="1" ht="27.75" customHeight="1" x14ac:dyDescent="0.35">
      <c r="A389" s="111" t="s">
        <v>795</v>
      </c>
      <c r="B389" s="92" t="s">
        <v>810</v>
      </c>
      <c r="C389" s="93" t="s">
        <v>61</v>
      </c>
      <c r="D389" s="92" t="s">
        <v>2149</v>
      </c>
      <c r="E389" s="94" t="s">
        <v>2150</v>
      </c>
      <c r="F389" s="94" t="s">
        <v>2151</v>
      </c>
      <c r="G389" s="95" t="s">
        <v>2152</v>
      </c>
      <c r="H389" s="109"/>
      <c r="I389" s="109"/>
      <c r="J389" s="96"/>
      <c r="K389" s="97"/>
      <c r="L389" s="97"/>
      <c r="M389" s="96"/>
      <c r="N389" s="96"/>
      <c r="O389" s="109"/>
      <c r="P389" s="98"/>
      <c r="Q389" s="110"/>
      <c r="R389" s="110"/>
      <c r="S389" s="110"/>
      <c r="T389" s="67"/>
      <c r="U389" s="68"/>
    </row>
    <row r="390" spans="1:21" s="24" customFormat="1" ht="27.75" customHeight="1" x14ac:dyDescent="0.35">
      <c r="A390" s="111" t="s">
        <v>795</v>
      </c>
      <c r="B390" s="92" t="s">
        <v>810</v>
      </c>
      <c r="C390" s="93" t="s">
        <v>129</v>
      </c>
      <c r="D390" s="92" t="s">
        <v>1086</v>
      </c>
      <c r="E390" s="94" t="s">
        <v>1087</v>
      </c>
      <c r="F390" s="94" t="s">
        <v>1088</v>
      </c>
      <c r="G390" s="95" t="s">
        <v>1089</v>
      </c>
      <c r="H390" s="109"/>
      <c r="I390" s="109"/>
      <c r="J390" s="96"/>
      <c r="K390" s="97"/>
      <c r="L390" s="97"/>
      <c r="M390" s="96"/>
      <c r="N390" s="96"/>
      <c r="O390" s="109"/>
      <c r="P390" s="98"/>
      <c r="Q390" s="110"/>
      <c r="R390" s="110"/>
      <c r="S390" s="110"/>
      <c r="T390" s="67"/>
      <c r="U390" s="68"/>
    </row>
    <row r="391" spans="1:21" s="24" customFormat="1" ht="27.75" customHeight="1" x14ac:dyDescent="0.35">
      <c r="A391" s="111" t="s">
        <v>795</v>
      </c>
      <c r="B391" s="92" t="s">
        <v>810</v>
      </c>
      <c r="C391" s="93" t="s">
        <v>61</v>
      </c>
      <c r="D391" s="92" t="s">
        <v>1090</v>
      </c>
      <c r="E391" s="94">
        <v>0</v>
      </c>
      <c r="F391" s="94" t="s">
        <v>1091</v>
      </c>
      <c r="G391" s="95" t="s">
        <v>1092</v>
      </c>
      <c r="H391" s="109"/>
      <c r="I391" s="109"/>
      <c r="J391" s="96"/>
      <c r="K391" s="97"/>
      <c r="L391" s="97"/>
      <c r="M391" s="96"/>
      <c r="N391" s="96"/>
      <c r="O391" s="109"/>
      <c r="P391" s="98"/>
      <c r="Q391" s="110"/>
      <c r="R391" s="110"/>
      <c r="S391" s="110"/>
      <c r="T391" s="67"/>
      <c r="U391" s="68"/>
    </row>
    <row r="392" spans="1:21" s="24" customFormat="1" ht="27.75" customHeight="1" x14ac:dyDescent="0.35">
      <c r="A392" s="111" t="s">
        <v>795</v>
      </c>
      <c r="B392" s="92" t="s">
        <v>810</v>
      </c>
      <c r="C392" s="93" t="s">
        <v>129</v>
      </c>
      <c r="D392" s="92" t="s">
        <v>2153</v>
      </c>
      <c r="E392" s="94">
        <v>0</v>
      </c>
      <c r="F392" s="94" t="s">
        <v>2154</v>
      </c>
      <c r="G392" s="95" t="s">
        <v>2155</v>
      </c>
      <c r="H392" s="109"/>
      <c r="I392" s="109"/>
      <c r="J392" s="96"/>
      <c r="K392" s="97"/>
      <c r="L392" s="97"/>
      <c r="M392" s="96"/>
      <c r="N392" s="96"/>
      <c r="O392" s="109"/>
      <c r="P392" s="98"/>
      <c r="Q392" s="110"/>
      <c r="R392" s="110"/>
      <c r="S392" s="110"/>
      <c r="T392" s="67"/>
      <c r="U392" s="68"/>
    </row>
    <row r="393" spans="1:21" s="24" customFormat="1" ht="27.75" customHeight="1" x14ac:dyDescent="0.35">
      <c r="A393" s="111" t="s">
        <v>795</v>
      </c>
      <c r="B393" s="92" t="s">
        <v>810</v>
      </c>
      <c r="C393" s="93" t="s">
        <v>129</v>
      </c>
      <c r="D393" s="92" t="s">
        <v>2156</v>
      </c>
      <c r="E393" s="94" t="s">
        <v>2157</v>
      </c>
      <c r="F393" s="94" t="s">
        <v>2158</v>
      </c>
      <c r="G393" s="95" t="s">
        <v>2159</v>
      </c>
      <c r="H393" s="109"/>
      <c r="I393" s="109"/>
      <c r="J393" s="96"/>
      <c r="K393" s="97"/>
      <c r="L393" s="97"/>
      <c r="M393" s="96"/>
      <c r="N393" s="96"/>
      <c r="O393" s="109"/>
      <c r="P393" s="98"/>
      <c r="Q393" s="110"/>
      <c r="R393" s="110"/>
      <c r="S393" s="110"/>
      <c r="T393" s="67"/>
      <c r="U393" s="68"/>
    </row>
    <row r="394" spans="1:21" s="24" customFormat="1" ht="27.75" customHeight="1" x14ac:dyDescent="0.35">
      <c r="A394" s="111" t="s">
        <v>795</v>
      </c>
      <c r="B394" s="92" t="s">
        <v>810</v>
      </c>
      <c r="C394" s="93" t="s">
        <v>61</v>
      </c>
      <c r="D394" s="92" t="s">
        <v>1093</v>
      </c>
      <c r="E394" s="94" t="s">
        <v>1094</v>
      </c>
      <c r="F394" s="94" t="s">
        <v>1095</v>
      </c>
      <c r="G394" s="95" t="s">
        <v>1096</v>
      </c>
      <c r="H394" s="109"/>
      <c r="I394" s="109"/>
      <c r="J394" s="96"/>
      <c r="K394" s="97"/>
      <c r="L394" s="97"/>
      <c r="M394" s="96"/>
      <c r="N394" s="96"/>
      <c r="O394" s="109"/>
      <c r="P394" s="98"/>
      <c r="Q394" s="110"/>
      <c r="R394" s="110"/>
      <c r="S394" s="110"/>
      <c r="T394" s="67"/>
      <c r="U394" s="68"/>
    </row>
    <row r="395" spans="1:21" s="24" customFormat="1" ht="27.75" customHeight="1" x14ac:dyDescent="0.35">
      <c r="A395" s="111" t="s">
        <v>795</v>
      </c>
      <c r="B395" s="92" t="s">
        <v>810</v>
      </c>
      <c r="C395" s="93" t="s">
        <v>129</v>
      </c>
      <c r="D395" s="92" t="s">
        <v>1097</v>
      </c>
      <c r="E395" s="94" t="s">
        <v>1098</v>
      </c>
      <c r="F395" s="94" t="s">
        <v>1099</v>
      </c>
      <c r="G395" s="95" t="s">
        <v>1100</v>
      </c>
      <c r="H395" s="109"/>
      <c r="I395" s="109"/>
      <c r="J395" s="96"/>
      <c r="K395" s="97"/>
      <c r="L395" s="97"/>
      <c r="M395" s="96"/>
      <c r="N395" s="96"/>
      <c r="O395" s="109"/>
      <c r="P395" s="98"/>
      <c r="Q395" s="110"/>
      <c r="R395" s="110"/>
      <c r="S395" s="110"/>
      <c r="T395" s="67"/>
      <c r="U395" s="68"/>
    </row>
    <row r="396" spans="1:21" s="24" customFormat="1" ht="27.75" customHeight="1" x14ac:dyDescent="0.35">
      <c r="A396" s="111" t="s">
        <v>795</v>
      </c>
      <c r="B396" s="92" t="s">
        <v>815</v>
      </c>
      <c r="C396" s="93" t="s">
        <v>61</v>
      </c>
      <c r="D396" s="92" t="s">
        <v>2160</v>
      </c>
      <c r="E396" s="94">
        <v>0</v>
      </c>
      <c r="F396" s="94" t="s">
        <v>2161</v>
      </c>
      <c r="G396" s="95" t="s">
        <v>2162</v>
      </c>
      <c r="H396" s="109"/>
      <c r="I396" s="109"/>
      <c r="J396" s="96"/>
      <c r="K396" s="97"/>
      <c r="L396" s="97"/>
      <c r="M396" s="96"/>
      <c r="N396" s="96"/>
      <c r="O396" s="109"/>
      <c r="P396" s="98"/>
      <c r="Q396" s="110"/>
      <c r="R396" s="110"/>
      <c r="S396" s="110"/>
      <c r="T396" s="67"/>
      <c r="U396" s="68"/>
    </row>
    <row r="397" spans="1:21" s="24" customFormat="1" ht="27.75" customHeight="1" x14ac:dyDescent="0.35">
      <c r="A397" s="111" t="s">
        <v>795</v>
      </c>
      <c r="B397" s="92" t="s">
        <v>810</v>
      </c>
      <c r="C397" s="93" t="s">
        <v>61</v>
      </c>
      <c r="D397" s="92" t="s">
        <v>2163</v>
      </c>
      <c r="E397" s="94" t="s">
        <v>2164</v>
      </c>
      <c r="F397" s="94" t="s">
        <v>2165</v>
      </c>
      <c r="G397" s="95" t="s">
        <v>2166</v>
      </c>
      <c r="H397" s="109"/>
      <c r="I397" s="109"/>
      <c r="J397" s="96"/>
      <c r="K397" s="97"/>
      <c r="L397" s="97"/>
      <c r="M397" s="96"/>
      <c r="N397" s="96"/>
      <c r="O397" s="109"/>
      <c r="P397" s="98"/>
      <c r="Q397" s="110"/>
      <c r="R397" s="110"/>
      <c r="S397" s="110"/>
      <c r="T397" s="67"/>
      <c r="U397" s="68"/>
    </row>
    <row r="398" spans="1:21" s="24" customFormat="1" ht="27.75" customHeight="1" x14ac:dyDescent="0.35">
      <c r="A398" s="111" t="s">
        <v>795</v>
      </c>
      <c r="B398" s="92" t="s">
        <v>810</v>
      </c>
      <c r="C398" s="93" t="s">
        <v>61</v>
      </c>
      <c r="D398" s="92" t="s">
        <v>2167</v>
      </c>
      <c r="E398" s="94" t="s">
        <v>2168</v>
      </c>
      <c r="F398" s="94" t="s">
        <v>2169</v>
      </c>
      <c r="G398" s="95" t="s">
        <v>2170</v>
      </c>
      <c r="H398" s="109"/>
      <c r="I398" s="109"/>
      <c r="J398" s="96"/>
      <c r="K398" s="97"/>
      <c r="L398" s="97"/>
      <c r="M398" s="96"/>
      <c r="N398" s="96"/>
      <c r="O398" s="109"/>
      <c r="P398" s="98"/>
      <c r="Q398" s="110"/>
      <c r="R398" s="110"/>
      <c r="S398" s="110"/>
      <c r="T398" s="67"/>
      <c r="U398" s="68"/>
    </row>
    <row r="399" spans="1:21" s="24" customFormat="1" ht="27.75" customHeight="1" x14ac:dyDescent="0.35">
      <c r="A399" s="111" t="s">
        <v>795</v>
      </c>
      <c r="B399" s="92" t="s">
        <v>810</v>
      </c>
      <c r="C399" s="93" t="s">
        <v>61</v>
      </c>
      <c r="D399" s="92" t="s">
        <v>2171</v>
      </c>
      <c r="E399" s="94" t="s">
        <v>2172</v>
      </c>
      <c r="F399" s="94" t="s">
        <v>2173</v>
      </c>
      <c r="G399" s="95" t="s">
        <v>2174</v>
      </c>
      <c r="H399" s="109"/>
      <c r="I399" s="109"/>
      <c r="J399" s="96"/>
      <c r="K399" s="97"/>
      <c r="L399" s="97"/>
      <c r="M399" s="96"/>
      <c r="N399" s="96"/>
      <c r="O399" s="109"/>
      <c r="P399" s="98"/>
      <c r="Q399" s="110"/>
      <c r="R399" s="110"/>
      <c r="S399" s="110"/>
      <c r="T399" s="67"/>
      <c r="U399" s="68"/>
    </row>
    <row r="400" spans="1:21" s="24" customFormat="1" ht="27.75" customHeight="1" x14ac:dyDescent="0.35">
      <c r="A400" s="111" t="s">
        <v>795</v>
      </c>
      <c r="B400" s="92" t="s">
        <v>810</v>
      </c>
      <c r="C400" s="93" t="s">
        <v>61</v>
      </c>
      <c r="D400" s="92" t="s">
        <v>2175</v>
      </c>
      <c r="E400" s="94">
        <v>0</v>
      </c>
      <c r="F400" s="94" t="s">
        <v>2176</v>
      </c>
      <c r="G400" s="95" t="s">
        <v>2177</v>
      </c>
      <c r="H400" s="109"/>
      <c r="I400" s="109"/>
      <c r="J400" s="96"/>
      <c r="K400" s="97"/>
      <c r="L400" s="97"/>
      <c r="M400" s="96"/>
      <c r="N400" s="96"/>
      <c r="O400" s="109"/>
      <c r="P400" s="98"/>
      <c r="Q400" s="110"/>
      <c r="R400" s="110"/>
      <c r="S400" s="110"/>
      <c r="T400" s="67"/>
      <c r="U400" s="68"/>
    </row>
    <row r="401" spans="1:21" s="24" customFormat="1" ht="27.75" customHeight="1" x14ac:dyDescent="0.35">
      <c r="A401" s="111" t="s">
        <v>795</v>
      </c>
      <c r="B401" s="92" t="s">
        <v>810</v>
      </c>
      <c r="C401" s="93" t="s">
        <v>61</v>
      </c>
      <c r="D401" s="92" t="s">
        <v>2178</v>
      </c>
      <c r="E401" s="94" t="s">
        <v>2179</v>
      </c>
      <c r="F401" s="94" t="s">
        <v>2180</v>
      </c>
      <c r="G401" s="95" t="s">
        <v>2181</v>
      </c>
      <c r="H401" s="109"/>
      <c r="I401" s="109"/>
      <c r="J401" s="96"/>
      <c r="K401" s="97"/>
      <c r="L401" s="97"/>
      <c r="M401" s="96"/>
      <c r="N401" s="96"/>
      <c r="O401" s="109"/>
      <c r="P401" s="98"/>
      <c r="Q401" s="110"/>
      <c r="R401" s="110"/>
      <c r="S401" s="110"/>
      <c r="T401" s="67"/>
      <c r="U401" s="68"/>
    </row>
    <row r="402" spans="1:21" s="24" customFormat="1" ht="27.75" customHeight="1" x14ac:dyDescent="0.35">
      <c r="A402" s="111" t="s">
        <v>795</v>
      </c>
      <c r="B402" s="92" t="s">
        <v>810</v>
      </c>
      <c r="C402" s="93" t="s">
        <v>61</v>
      </c>
      <c r="D402" s="92" t="s">
        <v>2182</v>
      </c>
      <c r="E402" s="94" t="s">
        <v>2183</v>
      </c>
      <c r="F402" s="94" t="s">
        <v>2184</v>
      </c>
      <c r="G402" s="95" t="s">
        <v>2185</v>
      </c>
      <c r="H402" s="109"/>
      <c r="I402" s="109"/>
      <c r="J402" s="96"/>
      <c r="K402" s="97"/>
      <c r="L402" s="97"/>
      <c r="M402" s="96"/>
      <c r="N402" s="96"/>
      <c r="O402" s="109"/>
      <c r="P402" s="98"/>
      <c r="Q402" s="110"/>
      <c r="R402" s="110"/>
      <c r="S402" s="110"/>
      <c r="T402" s="67"/>
      <c r="U402" s="68"/>
    </row>
    <row r="403" spans="1:21" s="24" customFormat="1" ht="27.75" customHeight="1" x14ac:dyDescent="0.35">
      <c r="A403" s="111" t="s">
        <v>795</v>
      </c>
      <c r="B403" s="92" t="s">
        <v>810</v>
      </c>
      <c r="C403" s="93" t="s">
        <v>61</v>
      </c>
      <c r="D403" s="92" t="s">
        <v>1101</v>
      </c>
      <c r="E403" s="94" t="s">
        <v>1102</v>
      </c>
      <c r="F403" s="94" t="s">
        <v>1103</v>
      </c>
      <c r="G403" s="95" t="s">
        <v>1104</v>
      </c>
      <c r="H403" s="109"/>
      <c r="I403" s="109"/>
      <c r="J403" s="96"/>
      <c r="K403" s="97"/>
      <c r="L403" s="97"/>
      <c r="M403" s="96"/>
      <c r="N403" s="96"/>
      <c r="O403" s="109"/>
      <c r="P403" s="98"/>
      <c r="Q403" s="110"/>
      <c r="R403" s="110"/>
      <c r="S403" s="110"/>
      <c r="T403" s="67"/>
      <c r="U403" s="68"/>
    </row>
    <row r="404" spans="1:21" s="24" customFormat="1" ht="27.75" customHeight="1" x14ac:dyDescent="0.35">
      <c r="A404" s="111" t="s">
        <v>795</v>
      </c>
      <c r="B404" s="92" t="s">
        <v>810</v>
      </c>
      <c r="C404" s="93" t="s">
        <v>61</v>
      </c>
      <c r="D404" s="92" t="s">
        <v>2186</v>
      </c>
      <c r="E404" s="94" t="s">
        <v>2187</v>
      </c>
      <c r="F404" s="94" t="s">
        <v>2188</v>
      </c>
      <c r="G404" s="95" t="s">
        <v>1104</v>
      </c>
      <c r="H404" s="109"/>
      <c r="I404" s="109"/>
      <c r="J404" s="96"/>
      <c r="K404" s="97"/>
      <c r="L404" s="97"/>
      <c r="M404" s="96"/>
      <c r="N404" s="96"/>
      <c r="O404" s="109"/>
      <c r="P404" s="98"/>
      <c r="Q404" s="110"/>
      <c r="R404" s="110"/>
      <c r="S404" s="110"/>
      <c r="T404" s="67"/>
      <c r="U404" s="68"/>
    </row>
    <row r="405" spans="1:21" s="24" customFormat="1" ht="27.75" customHeight="1" x14ac:dyDescent="0.35">
      <c r="A405" s="111" t="s">
        <v>795</v>
      </c>
      <c r="B405" s="92" t="s">
        <v>810</v>
      </c>
      <c r="C405" s="93" t="s">
        <v>61</v>
      </c>
      <c r="D405" s="92" t="s">
        <v>2189</v>
      </c>
      <c r="E405" s="94" t="s">
        <v>2190</v>
      </c>
      <c r="F405" s="94" t="s">
        <v>2191</v>
      </c>
      <c r="G405" s="95" t="s">
        <v>2192</v>
      </c>
      <c r="H405" s="109"/>
      <c r="I405" s="109"/>
      <c r="J405" s="96"/>
      <c r="K405" s="97"/>
      <c r="L405" s="97"/>
      <c r="M405" s="96"/>
      <c r="N405" s="96"/>
      <c r="O405" s="109"/>
      <c r="P405" s="98"/>
      <c r="Q405" s="110"/>
      <c r="R405" s="110"/>
      <c r="S405" s="110"/>
      <c r="T405" s="67"/>
      <c r="U405" s="68"/>
    </row>
    <row r="406" spans="1:21" s="24" customFormat="1" ht="27.75" customHeight="1" x14ac:dyDescent="0.35">
      <c r="A406" s="111" t="s">
        <v>795</v>
      </c>
      <c r="B406" s="92" t="s">
        <v>810</v>
      </c>
      <c r="C406" s="93" t="s">
        <v>31</v>
      </c>
      <c r="D406" s="92" t="s">
        <v>2193</v>
      </c>
      <c r="E406" s="94" t="s">
        <v>2194</v>
      </c>
      <c r="F406" s="94" t="s">
        <v>2195</v>
      </c>
      <c r="G406" s="95" t="s">
        <v>2196</v>
      </c>
      <c r="H406" s="109"/>
      <c r="I406" s="109"/>
      <c r="J406" s="96"/>
      <c r="K406" s="97"/>
      <c r="L406" s="97"/>
      <c r="M406" s="96"/>
      <c r="N406" s="96"/>
      <c r="O406" s="109"/>
      <c r="P406" s="98"/>
      <c r="Q406" s="110"/>
      <c r="R406" s="110"/>
      <c r="S406" s="110"/>
      <c r="T406" s="67"/>
      <c r="U406" s="68"/>
    </row>
    <row r="407" spans="1:21" s="24" customFormat="1" ht="27.75" customHeight="1" x14ac:dyDescent="0.35">
      <c r="A407" s="111" t="s">
        <v>795</v>
      </c>
      <c r="B407" s="92" t="s">
        <v>810</v>
      </c>
      <c r="C407" s="93" t="s">
        <v>129</v>
      </c>
      <c r="D407" s="92" t="s">
        <v>1105</v>
      </c>
      <c r="E407" s="94" t="s">
        <v>1106</v>
      </c>
      <c r="F407" s="94" t="s">
        <v>1107</v>
      </c>
      <c r="G407" s="95" t="s">
        <v>1108</v>
      </c>
      <c r="H407" s="109"/>
      <c r="I407" s="109"/>
      <c r="J407" s="96"/>
      <c r="K407" s="97"/>
      <c r="L407" s="97"/>
      <c r="M407" s="96"/>
      <c r="N407" s="96"/>
      <c r="O407" s="109"/>
      <c r="P407" s="98"/>
      <c r="Q407" s="110"/>
      <c r="R407" s="110"/>
      <c r="S407" s="110"/>
      <c r="T407" s="67"/>
      <c r="U407" s="68"/>
    </row>
    <row r="408" spans="1:21" s="24" customFormat="1" ht="27.75" customHeight="1" x14ac:dyDescent="0.35">
      <c r="A408" s="111" t="s">
        <v>795</v>
      </c>
      <c r="B408" s="92" t="s">
        <v>810</v>
      </c>
      <c r="C408" s="93" t="s">
        <v>61</v>
      </c>
      <c r="D408" s="92" t="s">
        <v>2197</v>
      </c>
      <c r="E408" s="94" t="s">
        <v>2198</v>
      </c>
      <c r="F408" s="94" t="s">
        <v>2199</v>
      </c>
      <c r="G408" s="95" t="s">
        <v>2200</v>
      </c>
      <c r="H408" s="109"/>
      <c r="I408" s="109"/>
      <c r="J408" s="96"/>
      <c r="K408" s="97"/>
      <c r="L408" s="97"/>
      <c r="M408" s="96"/>
      <c r="N408" s="96"/>
      <c r="O408" s="109"/>
      <c r="P408" s="98"/>
      <c r="Q408" s="110"/>
      <c r="R408" s="110"/>
      <c r="S408" s="110"/>
      <c r="T408" s="67"/>
      <c r="U408" s="68"/>
    </row>
    <row r="409" spans="1:21" s="24" customFormat="1" ht="27.75" customHeight="1" x14ac:dyDescent="0.35">
      <c r="A409" s="111" t="s">
        <v>795</v>
      </c>
      <c r="B409" s="92" t="s">
        <v>810</v>
      </c>
      <c r="C409" s="93" t="s">
        <v>129</v>
      </c>
      <c r="D409" s="92" t="s">
        <v>1109</v>
      </c>
      <c r="E409" s="94">
        <v>0</v>
      </c>
      <c r="F409" s="94" t="s">
        <v>1110</v>
      </c>
      <c r="G409" s="95" t="s">
        <v>2201</v>
      </c>
      <c r="H409" s="109"/>
      <c r="I409" s="109"/>
      <c r="J409" s="96"/>
      <c r="K409" s="97"/>
      <c r="L409" s="97"/>
      <c r="M409" s="96"/>
      <c r="N409" s="96"/>
      <c r="O409" s="109"/>
      <c r="P409" s="98"/>
      <c r="Q409" s="110"/>
      <c r="R409" s="110"/>
      <c r="S409" s="110"/>
      <c r="T409" s="67"/>
      <c r="U409" s="68"/>
    </row>
    <row r="410" spans="1:21" s="24" customFormat="1" ht="27.75" customHeight="1" x14ac:dyDescent="0.35">
      <c r="A410" s="111" t="s">
        <v>795</v>
      </c>
      <c r="B410" s="92" t="s">
        <v>810</v>
      </c>
      <c r="C410" s="93" t="s">
        <v>116</v>
      </c>
      <c r="D410" s="92" t="s">
        <v>2202</v>
      </c>
      <c r="E410" s="94" t="s">
        <v>2203</v>
      </c>
      <c r="F410" s="94" t="s">
        <v>2204</v>
      </c>
      <c r="G410" s="95" t="s">
        <v>2205</v>
      </c>
      <c r="H410" s="109"/>
      <c r="I410" s="109"/>
      <c r="J410" s="96"/>
      <c r="K410" s="97"/>
      <c r="L410" s="97"/>
      <c r="M410" s="96"/>
      <c r="N410" s="96"/>
      <c r="O410" s="109"/>
      <c r="P410" s="98"/>
      <c r="Q410" s="110"/>
      <c r="R410" s="110"/>
      <c r="S410" s="110"/>
      <c r="T410" s="67"/>
      <c r="U410" s="68"/>
    </row>
    <row r="411" spans="1:21" s="24" customFormat="1" ht="27.75" customHeight="1" x14ac:dyDescent="0.35">
      <c r="A411" s="111" t="s">
        <v>795</v>
      </c>
      <c r="B411" s="92" t="s">
        <v>810</v>
      </c>
      <c r="C411" s="93" t="s">
        <v>116</v>
      </c>
      <c r="D411" s="92" t="s">
        <v>2206</v>
      </c>
      <c r="E411" s="94" t="s">
        <v>2207</v>
      </c>
      <c r="F411" s="94" t="s">
        <v>2208</v>
      </c>
      <c r="G411" s="95" t="s">
        <v>1111</v>
      </c>
      <c r="H411" s="109"/>
      <c r="I411" s="109"/>
      <c r="J411" s="96"/>
      <c r="K411" s="97"/>
      <c r="L411" s="97"/>
      <c r="M411" s="96"/>
      <c r="N411" s="96"/>
      <c r="O411" s="109"/>
      <c r="P411" s="98"/>
      <c r="Q411" s="110"/>
      <c r="R411" s="110"/>
      <c r="S411" s="110"/>
      <c r="T411" s="67"/>
      <c r="U411" s="68"/>
    </row>
    <row r="412" spans="1:21" s="24" customFormat="1" ht="27.75" customHeight="1" x14ac:dyDescent="0.35">
      <c r="A412" s="111" t="s">
        <v>795</v>
      </c>
      <c r="B412" s="92" t="s">
        <v>810</v>
      </c>
      <c r="C412" s="93" t="s">
        <v>116</v>
      </c>
      <c r="D412" s="92" t="s">
        <v>1112</v>
      </c>
      <c r="E412" s="94" t="s">
        <v>1113</v>
      </c>
      <c r="F412" s="94" t="s">
        <v>1114</v>
      </c>
      <c r="G412" s="95" t="s">
        <v>2694</v>
      </c>
      <c r="H412" s="109"/>
      <c r="I412" s="109"/>
      <c r="J412" s="96"/>
      <c r="K412" s="97"/>
      <c r="L412" s="97"/>
      <c r="M412" s="96"/>
      <c r="N412" s="96"/>
      <c r="O412" s="109"/>
      <c r="P412" s="98"/>
      <c r="Q412" s="110"/>
      <c r="R412" s="110"/>
      <c r="S412" s="110"/>
      <c r="T412" s="67"/>
      <c r="U412" s="68"/>
    </row>
    <row r="413" spans="1:21" s="24" customFormat="1" ht="27.75" customHeight="1" x14ac:dyDescent="0.35">
      <c r="A413" s="111" t="s">
        <v>795</v>
      </c>
      <c r="B413" s="92" t="s">
        <v>810</v>
      </c>
      <c r="C413" s="93" t="s">
        <v>116</v>
      </c>
      <c r="D413" s="92" t="s">
        <v>1115</v>
      </c>
      <c r="E413" s="94" t="s">
        <v>1116</v>
      </c>
      <c r="F413" s="94" t="s">
        <v>1117</v>
      </c>
      <c r="G413" s="95" t="s">
        <v>1111</v>
      </c>
      <c r="H413" s="109"/>
      <c r="I413" s="109"/>
      <c r="J413" s="96"/>
      <c r="K413" s="97"/>
      <c r="L413" s="97"/>
      <c r="M413" s="96"/>
      <c r="N413" s="96"/>
      <c r="O413" s="109"/>
      <c r="P413" s="98"/>
      <c r="Q413" s="110"/>
      <c r="R413" s="110"/>
      <c r="S413" s="110"/>
      <c r="T413" s="67"/>
      <c r="U413" s="68"/>
    </row>
    <row r="414" spans="1:21" s="24" customFormat="1" ht="27.75" customHeight="1" x14ac:dyDescent="0.35">
      <c r="A414" s="111" t="s">
        <v>795</v>
      </c>
      <c r="B414" s="92" t="s">
        <v>810</v>
      </c>
      <c r="C414" s="93" t="s">
        <v>116</v>
      </c>
      <c r="D414" s="92" t="s">
        <v>1118</v>
      </c>
      <c r="E414" s="94" t="s">
        <v>1119</v>
      </c>
      <c r="F414" s="94" t="s">
        <v>1120</v>
      </c>
      <c r="G414" s="95" t="s">
        <v>2695</v>
      </c>
      <c r="H414" s="109"/>
      <c r="I414" s="109"/>
      <c r="J414" s="96"/>
      <c r="K414" s="97"/>
      <c r="L414" s="97"/>
      <c r="M414" s="96"/>
      <c r="N414" s="96"/>
      <c r="O414" s="109"/>
      <c r="P414" s="98"/>
      <c r="Q414" s="110"/>
      <c r="R414" s="110"/>
      <c r="S414" s="110"/>
      <c r="T414" s="67"/>
      <c r="U414" s="68"/>
    </row>
    <row r="415" spans="1:21" s="24" customFormat="1" ht="27.75" customHeight="1" x14ac:dyDescent="0.35">
      <c r="A415" s="111" t="s">
        <v>795</v>
      </c>
      <c r="B415" s="92" t="s">
        <v>810</v>
      </c>
      <c r="C415" s="93" t="s">
        <v>116</v>
      </c>
      <c r="D415" s="92" t="s">
        <v>1121</v>
      </c>
      <c r="E415" s="94" t="s">
        <v>1122</v>
      </c>
      <c r="F415" s="94" t="s">
        <v>1123</v>
      </c>
      <c r="G415" s="95" t="s">
        <v>1124</v>
      </c>
      <c r="H415" s="109"/>
      <c r="I415" s="109"/>
      <c r="J415" s="96"/>
      <c r="K415" s="97"/>
      <c r="L415" s="97"/>
      <c r="M415" s="96"/>
      <c r="N415" s="96"/>
      <c r="O415" s="109"/>
      <c r="P415" s="98"/>
      <c r="Q415" s="110"/>
      <c r="R415" s="110"/>
      <c r="S415" s="110"/>
      <c r="T415" s="67"/>
      <c r="U415" s="68"/>
    </row>
    <row r="416" spans="1:21" s="24" customFormat="1" ht="27.75" customHeight="1" x14ac:dyDescent="0.35">
      <c r="A416" s="111" t="s">
        <v>795</v>
      </c>
      <c r="B416" s="92" t="s">
        <v>810</v>
      </c>
      <c r="C416" s="93" t="s">
        <v>116</v>
      </c>
      <c r="D416" s="92" t="s">
        <v>1125</v>
      </c>
      <c r="E416" s="94" t="s">
        <v>1126</v>
      </c>
      <c r="F416" s="94" t="s">
        <v>1127</v>
      </c>
      <c r="G416" s="95" t="s">
        <v>1128</v>
      </c>
      <c r="H416" s="109"/>
      <c r="I416" s="109"/>
      <c r="J416" s="96"/>
      <c r="K416" s="97"/>
      <c r="L416" s="97"/>
      <c r="M416" s="96"/>
      <c r="N416" s="96"/>
      <c r="O416" s="109"/>
      <c r="P416" s="98"/>
      <c r="Q416" s="110"/>
      <c r="R416" s="110"/>
      <c r="S416" s="110"/>
      <c r="T416" s="67"/>
      <c r="U416" s="68"/>
    </row>
    <row r="417" spans="1:21" s="24" customFormat="1" ht="27.75" customHeight="1" x14ac:dyDescent="0.35">
      <c r="A417" s="111" t="s">
        <v>795</v>
      </c>
      <c r="B417" s="92" t="s">
        <v>810</v>
      </c>
      <c r="C417" s="93" t="s">
        <v>116</v>
      </c>
      <c r="D417" s="92" t="s">
        <v>1129</v>
      </c>
      <c r="E417" s="94" t="s">
        <v>1130</v>
      </c>
      <c r="F417" s="94" t="s">
        <v>1131</v>
      </c>
      <c r="G417" s="95" t="s">
        <v>1132</v>
      </c>
      <c r="H417" s="109"/>
      <c r="I417" s="109"/>
      <c r="J417" s="96"/>
      <c r="K417" s="97"/>
      <c r="L417" s="97"/>
      <c r="M417" s="96"/>
      <c r="N417" s="96"/>
      <c r="O417" s="109"/>
      <c r="P417" s="98"/>
      <c r="Q417" s="110"/>
      <c r="R417" s="110"/>
      <c r="S417" s="110"/>
      <c r="T417" s="67"/>
      <c r="U417" s="68"/>
    </row>
    <row r="418" spans="1:21" s="24" customFormat="1" ht="27.75" customHeight="1" x14ac:dyDescent="0.35">
      <c r="A418" s="111" t="s">
        <v>795</v>
      </c>
      <c r="B418" s="92" t="s">
        <v>810</v>
      </c>
      <c r="C418" s="93" t="s">
        <v>116</v>
      </c>
      <c r="D418" s="92" t="s">
        <v>1133</v>
      </c>
      <c r="E418" s="94" t="s">
        <v>1134</v>
      </c>
      <c r="F418" s="94" t="s">
        <v>1135</v>
      </c>
      <c r="G418" s="95" t="s">
        <v>1136</v>
      </c>
      <c r="H418" s="109"/>
      <c r="I418" s="109"/>
      <c r="J418" s="96"/>
      <c r="K418" s="97"/>
      <c r="L418" s="97"/>
      <c r="M418" s="96"/>
      <c r="N418" s="96"/>
      <c r="O418" s="109"/>
      <c r="P418" s="98"/>
      <c r="Q418" s="110"/>
      <c r="R418" s="110"/>
      <c r="S418" s="110"/>
      <c r="T418" s="67"/>
      <c r="U418" s="68"/>
    </row>
    <row r="419" spans="1:21" s="24" customFormat="1" ht="27.75" customHeight="1" x14ac:dyDescent="0.35">
      <c r="A419" s="111" t="s">
        <v>795</v>
      </c>
      <c r="B419" s="92" t="s">
        <v>810</v>
      </c>
      <c r="C419" s="93" t="s">
        <v>116</v>
      </c>
      <c r="D419" s="92" t="s">
        <v>2209</v>
      </c>
      <c r="E419" s="94" t="s">
        <v>2210</v>
      </c>
      <c r="F419" s="94" t="s">
        <v>2211</v>
      </c>
      <c r="G419" s="95" t="s">
        <v>2212</v>
      </c>
      <c r="H419" s="109"/>
      <c r="I419" s="109"/>
      <c r="J419" s="96"/>
      <c r="K419" s="97"/>
      <c r="L419" s="97"/>
      <c r="M419" s="96"/>
      <c r="N419" s="96"/>
      <c r="O419" s="109"/>
      <c r="P419" s="98"/>
      <c r="Q419" s="110"/>
      <c r="R419" s="110"/>
      <c r="S419" s="110"/>
      <c r="T419" s="67"/>
      <c r="U419" s="68"/>
    </row>
    <row r="420" spans="1:21" s="24" customFormat="1" ht="27.75" customHeight="1" x14ac:dyDescent="0.35">
      <c r="A420" s="111" t="s">
        <v>795</v>
      </c>
      <c r="B420" s="92" t="s">
        <v>815</v>
      </c>
      <c r="C420" s="93" t="s">
        <v>12</v>
      </c>
      <c r="D420" s="92" t="s">
        <v>1137</v>
      </c>
      <c r="E420" s="94" t="s">
        <v>1138</v>
      </c>
      <c r="F420" s="94" t="s">
        <v>1139</v>
      </c>
      <c r="G420" s="95" t="s">
        <v>1140</v>
      </c>
      <c r="H420" s="109"/>
      <c r="I420" s="109"/>
      <c r="J420" s="96"/>
      <c r="K420" s="97"/>
      <c r="L420" s="97"/>
      <c r="M420" s="96"/>
      <c r="N420" s="96"/>
      <c r="O420" s="109"/>
      <c r="P420" s="98"/>
      <c r="Q420" s="110"/>
      <c r="R420" s="110"/>
      <c r="S420" s="110"/>
      <c r="T420" s="67"/>
      <c r="U420" s="68"/>
    </row>
    <row r="421" spans="1:21" s="24" customFormat="1" ht="27.75" customHeight="1" x14ac:dyDescent="0.35">
      <c r="A421" s="111" t="s">
        <v>795</v>
      </c>
      <c r="B421" s="92" t="s">
        <v>815</v>
      </c>
      <c r="C421" s="93" t="s">
        <v>12</v>
      </c>
      <c r="D421" s="92" t="s">
        <v>1141</v>
      </c>
      <c r="E421" s="94" t="s">
        <v>1142</v>
      </c>
      <c r="F421" s="94" t="s">
        <v>1143</v>
      </c>
      <c r="G421" s="95" t="s">
        <v>1144</v>
      </c>
      <c r="H421" s="109"/>
      <c r="I421" s="109"/>
      <c r="J421" s="96"/>
      <c r="K421" s="97"/>
      <c r="L421" s="97"/>
      <c r="M421" s="96"/>
      <c r="N421" s="96"/>
      <c r="O421" s="109"/>
      <c r="P421" s="98"/>
      <c r="Q421" s="110"/>
      <c r="R421" s="110"/>
      <c r="S421" s="110"/>
      <c r="T421" s="67"/>
      <c r="U421" s="68"/>
    </row>
    <row r="422" spans="1:21" s="24" customFormat="1" ht="27.75" customHeight="1" x14ac:dyDescent="0.35">
      <c r="A422" s="111" t="s">
        <v>795</v>
      </c>
      <c r="B422" s="92" t="s">
        <v>810</v>
      </c>
      <c r="C422" s="93" t="s">
        <v>22</v>
      </c>
      <c r="D422" s="92" t="s">
        <v>2213</v>
      </c>
      <c r="E422" s="94" t="s">
        <v>2214</v>
      </c>
      <c r="F422" s="94" t="s">
        <v>2215</v>
      </c>
      <c r="G422" s="95" t="s">
        <v>2216</v>
      </c>
      <c r="H422" s="109"/>
      <c r="I422" s="109"/>
      <c r="J422" s="96"/>
      <c r="K422" s="97"/>
      <c r="L422" s="97"/>
      <c r="M422" s="96"/>
      <c r="N422" s="96"/>
      <c r="O422" s="109"/>
      <c r="P422" s="98"/>
      <c r="Q422" s="110"/>
      <c r="R422" s="110"/>
      <c r="S422" s="110"/>
      <c r="T422" s="67"/>
      <c r="U422" s="68"/>
    </row>
    <row r="423" spans="1:21" s="24" customFormat="1" ht="27.75" customHeight="1" x14ac:dyDescent="0.35">
      <c r="A423" s="111" t="s">
        <v>795</v>
      </c>
      <c r="B423" s="92" t="s">
        <v>810</v>
      </c>
      <c r="C423" s="93" t="s">
        <v>61</v>
      </c>
      <c r="D423" s="92" t="s">
        <v>2217</v>
      </c>
      <c r="E423" s="94">
        <v>0</v>
      </c>
      <c r="F423" s="94" t="s">
        <v>2218</v>
      </c>
      <c r="G423" s="95" t="s">
        <v>2219</v>
      </c>
      <c r="H423" s="109"/>
      <c r="I423" s="109"/>
      <c r="J423" s="96"/>
      <c r="K423" s="97"/>
      <c r="L423" s="97"/>
      <c r="M423" s="96"/>
      <c r="N423" s="96"/>
      <c r="O423" s="109"/>
      <c r="P423" s="98"/>
      <c r="Q423" s="110"/>
      <c r="R423" s="110"/>
      <c r="S423" s="110"/>
      <c r="T423" s="67"/>
      <c r="U423" s="68"/>
    </row>
    <row r="424" spans="1:21" s="24" customFormat="1" ht="27.75" customHeight="1" x14ac:dyDescent="0.35">
      <c r="A424" s="111" t="s">
        <v>795</v>
      </c>
      <c r="B424" s="92" t="s">
        <v>810</v>
      </c>
      <c r="C424" s="93" t="s">
        <v>61</v>
      </c>
      <c r="D424" s="92" t="s">
        <v>2220</v>
      </c>
      <c r="E424" s="94">
        <v>0</v>
      </c>
      <c r="F424" s="94" t="s">
        <v>2221</v>
      </c>
      <c r="G424" s="95" t="s">
        <v>2222</v>
      </c>
      <c r="H424" s="109"/>
      <c r="I424" s="109"/>
      <c r="J424" s="96"/>
      <c r="K424" s="97"/>
      <c r="L424" s="97"/>
      <c r="M424" s="96"/>
      <c r="N424" s="96"/>
      <c r="O424" s="109"/>
      <c r="P424" s="98"/>
      <c r="Q424" s="110"/>
      <c r="R424" s="110"/>
      <c r="S424" s="110"/>
      <c r="T424" s="67"/>
      <c r="U424" s="68"/>
    </row>
    <row r="425" spans="1:21" s="24" customFormat="1" ht="27.75" customHeight="1" x14ac:dyDescent="0.35">
      <c r="A425" s="111" t="s">
        <v>795</v>
      </c>
      <c r="B425" s="92" t="s">
        <v>810</v>
      </c>
      <c r="C425" s="93" t="s">
        <v>61</v>
      </c>
      <c r="D425" s="92" t="s">
        <v>2223</v>
      </c>
      <c r="E425" s="94">
        <v>0</v>
      </c>
      <c r="F425" s="94" t="s">
        <v>2224</v>
      </c>
      <c r="G425" s="95" t="s">
        <v>2225</v>
      </c>
      <c r="H425" s="109"/>
      <c r="I425" s="109"/>
      <c r="J425" s="96"/>
      <c r="K425" s="97"/>
      <c r="L425" s="97"/>
      <c r="M425" s="96"/>
      <c r="N425" s="96"/>
      <c r="O425" s="109"/>
      <c r="P425" s="98"/>
      <c r="Q425" s="110"/>
      <c r="R425" s="110"/>
      <c r="S425" s="110"/>
      <c r="T425" s="67"/>
      <c r="U425" s="68"/>
    </row>
    <row r="426" spans="1:21" s="24" customFormat="1" ht="27.75" customHeight="1" x14ac:dyDescent="0.35">
      <c r="A426" s="111" t="s">
        <v>795</v>
      </c>
      <c r="B426" s="92" t="s">
        <v>810</v>
      </c>
      <c r="C426" s="93" t="s">
        <v>61</v>
      </c>
      <c r="D426" s="92" t="s">
        <v>2226</v>
      </c>
      <c r="E426" s="94" t="s">
        <v>2227</v>
      </c>
      <c r="F426" s="94" t="s">
        <v>2228</v>
      </c>
      <c r="G426" s="95" t="s">
        <v>2229</v>
      </c>
      <c r="H426" s="109"/>
      <c r="I426" s="109"/>
      <c r="J426" s="96"/>
      <c r="K426" s="97"/>
      <c r="L426" s="97"/>
      <c r="M426" s="96"/>
      <c r="N426" s="96"/>
      <c r="O426" s="109"/>
      <c r="P426" s="98"/>
      <c r="Q426" s="110"/>
      <c r="R426" s="110"/>
      <c r="S426" s="110"/>
      <c r="T426" s="67"/>
      <c r="U426" s="68"/>
    </row>
    <row r="427" spans="1:21" s="24" customFormat="1" ht="27.75" customHeight="1" x14ac:dyDescent="0.35">
      <c r="A427" s="111" t="s">
        <v>795</v>
      </c>
      <c r="B427" s="92" t="s">
        <v>810</v>
      </c>
      <c r="C427" s="93" t="s">
        <v>61</v>
      </c>
      <c r="D427" s="92" t="s">
        <v>1145</v>
      </c>
      <c r="E427" s="94" t="s">
        <v>1146</v>
      </c>
      <c r="F427" s="94" t="s">
        <v>1147</v>
      </c>
      <c r="G427" s="95" t="s">
        <v>1148</v>
      </c>
      <c r="H427" s="109"/>
      <c r="I427" s="109"/>
      <c r="J427" s="96"/>
      <c r="K427" s="97"/>
      <c r="L427" s="97"/>
      <c r="M427" s="96"/>
      <c r="N427" s="96"/>
      <c r="O427" s="109"/>
      <c r="P427" s="98"/>
      <c r="Q427" s="110"/>
      <c r="R427" s="110"/>
      <c r="S427" s="110"/>
      <c r="T427" s="67"/>
      <c r="U427" s="68"/>
    </row>
    <row r="428" spans="1:21" s="24" customFormat="1" ht="27.75" customHeight="1" x14ac:dyDescent="0.35">
      <c r="A428" s="111" t="s">
        <v>795</v>
      </c>
      <c r="B428" s="92" t="s">
        <v>810</v>
      </c>
      <c r="C428" s="93" t="s">
        <v>61</v>
      </c>
      <c r="D428" s="92" t="s">
        <v>1149</v>
      </c>
      <c r="E428" s="94" t="s">
        <v>1150</v>
      </c>
      <c r="F428" s="94" t="s">
        <v>1151</v>
      </c>
      <c r="G428" s="95" t="s">
        <v>1152</v>
      </c>
      <c r="H428" s="109"/>
      <c r="I428" s="109"/>
      <c r="J428" s="96"/>
      <c r="K428" s="97"/>
      <c r="L428" s="97"/>
      <c r="M428" s="96"/>
      <c r="N428" s="96"/>
      <c r="O428" s="109"/>
      <c r="P428" s="98"/>
      <c r="Q428" s="110"/>
      <c r="R428" s="110"/>
      <c r="S428" s="110"/>
      <c r="T428" s="67"/>
      <c r="U428" s="68"/>
    </row>
    <row r="429" spans="1:21" s="24" customFormat="1" ht="27.75" customHeight="1" x14ac:dyDescent="0.35">
      <c r="A429" s="111" t="s">
        <v>795</v>
      </c>
      <c r="B429" s="92" t="s">
        <v>810</v>
      </c>
      <c r="C429" s="122" t="s">
        <v>129</v>
      </c>
      <c r="D429" s="92" t="s">
        <v>1153</v>
      </c>
      <c r="E429" s="94" t="s">
        <v>1154</v>
      </c>
      <c r="F429" s="94" t="s">
        <v>1155</v>
      </c>
      <c r="G429" s="95" t="s">
        <v>1156</v>
      </c>
      <c r="H429" s="109"/>
      <c r="I429" s="109"/>
      <c r="J429" s="96"/>
      <c r="K429" s="97"/>
      <c r="L429" s="97"/>
      <c r="M429" s="96"/>
      <c r="N429" s="96"/>
      <c r="O429" s="109"/>
      <c r="P429" s="98"/>
      <c r="Q429" s="110"/>
      <c r="R429" s="110"/>
      <c r="S429" s="110"/>
      <c r="T429" s="67"/>
      <c r="U429" s="68"/>
    </row>
    <row r="430" spans="1:21" s="24" customFormat="1" ht="27.75" customHeight="1" x14ac:dyDescent="0.35">
      <c r="A430" s="111" t="s">
        <v>795</v>
      </c>
      <c r="B430" s="92" t="s">
        <v>810</v>
      </c>
      <c r="C430" s="93" t="s">
        <v>61</v>
      </c>
      <c r="D430" s="92" t="s">
        <v>1157</v>
      </c>
      <c r="E430" s="94" t="s">
        <v>1158</v>
      </c>
      <c r="F430" s="94" t="s">
        <v>1159</v>
      </c>
      <c r="G430" s="95" t="s">
        <v>1160</v>
      </c>
      <c r="H430" s="109"/>
      <c r="I430" s="109"/>
      <c r="J430" s="96"/>
      <c r="K430" s="97"/>
      <c r="L430" s="97"/>
      <c r="M430" s="96"/>
      <c r="N430" s="96"/>
      <c r="O430" s="109"/>
      <c r="P430" s="98"/>
      <c r="Q430" s="110"/>
      <c r="R430" s="110"/>
      <c r="S430" s="110"/>
      <c r="T430" s="67"/>
      <c r="U430" s="68"/>
    </row>
    <row r="431" spans="1:21" s="24" customFormat="1" ht="27.75" customHeight="1" x14ac:dyDescent="0.35">
      <c r="A431" s="111" t="s">
        <v>795</v>
      </c>
      <c r="B431" s="92" t="s">
        <v>810</v>
      </c>
      <c r="C431" s="93" t="s">
        <v>61</v>
      </c>
      <c r="D431" s="92" t="s">
        <v>1161</v>
      </c>
      <c r="E431" s="94" t="s">
        <v>1162</v>
      </c>
      <c r="F431" s="94" t="s">
        <v>1163</v>
      </c>
      <c r="G431" s="95" t="s">
        <v>1164</v>
      </c>
      <c r="H431" s="109"/>
      <c r="I431" s="109"/>
      <c r="J431" s="96"/>
      <c r="K431" s="97"/>
      <c r="L431" s="97"/>
      <c r="M431" s="96"/>
      <c r="N431" s="96"/>
      <c r="O431" s="109"/>
      <c r="P431" s="98"/>
      <c r="Q431" s="110"/>
      <c r="R431" s="110"/>
      <c r="S431" s="110"/>
      <c r="T431" s="67"/>
      <c r="U431" s="68"/>
    </row>
    <row r="432" spans="1:21" s="24" customFormat="1" ht="27.75" customHeight="1" x14ac:dyDescent="0.35">
      <c r="A432" s="111" t="s">
        <v>795</v>
      </c>
      <c r="B432" s="92" t="s">
        <v>810</v>
      </c>
      <c r="C432" s="93" t="s">
        <v>61</v>
      </c>
      <c r="D432" s="92" t="s">
        <v>1166</v>
      </c>
      <c r="E432" s="94" t="s">
        <v>1167</v>
      </c>
      <c r="F432" s="94" t="s">
        <v>1168</v>
      </c>
      <c r="G432" s="95" t="s">
        <v>1169</v>
      </c>
      <c r="H432" s="109"/>
      <c r="I432" s="109"/>
      <c r="J432" s="96"/>
      <c r="K432" s="97"/>
      <c r="L432" s="97"/>
      <c r="M432" s="96"/>
      <c r="N432" s="96"/>
      <c r="O432" s="109"/>
      <c r="P432" s="98"/>
      <c r="Q432" s="110"/>
      <c r="R432" s="110"/>
      <c r="S432" s="110"/>
      <c r="T432" s="67"/>
      <c r="U432" s="68"/>
    </row>
    <row r="433" spans="1:21" s="24" customFormat="1" ht="27.75" customHeight="1" x14ac:dyDescent="0.35">
      <c r="A433" s="111" t="s">
        <v>795</v>
      </c>
      <c r="B433" s="92" t="s">
        <v>810</v>
      </c>
      <c r="C433" s="93" t="s">
        <v>31</v>
      </c>
      <c r="D433" s="92" t="s">
        <v>1170</v>
      </c>
      <c r="E433" s="94" t="s">
        <v>1171</v>
      </c>
      <c r="F433" s="94" t="s">
        <v>1172</v>
      </c>
      <c r="G433" s="95" t="s">
        <v>1173</v>
      </c>
      <c r="H433" s="109"/>
      <c r="I433" s="109"/>
      <c r="J433" s="96"/>
      <c r="K433" s="97"/>
      <c r="L433" s="97"/>
      <c r="M433" s="96"/>
      <c r="N433" s="96"/>
      <c r="O433" s="109"/>
      <c r="P433" s="98"/>
      <c r="Q433" s="110"/>
      <c r="R433" s="110"/>
      <c r="S433" s="110"/>
      <c r="T433" s="67"/>
      <c r="U433" s="68"/>
    </row>
    <row r="434" spans="1:21" s="24" customFormat="1" ht="27.75" customHeight="1" x14ac:dyDescent="0.35">
      <c r="A434" s="111" t="s">
        <v>795</v>
      </c>
      <c r="B434" s="92" t="s">
        <v>810</v>
      </c>
      <c r="C434" s="93" t="s">
        <v>61</v>
      </c>
      <c r="D434" s="92" t="s">
        <v>2230</v>
      </c>
      <c r="E434" s="94" t="s">
        <v>2231</v>
      </c>
      <c r="F434" s="94" t="s">
        <v>2232</v>
      </c>
      <c r="G434" s="95" t="s">
        <v>2233</v>
      </c>
      <c r="H434" s="109"/>
      <c r="I434" s="109"/>
      <c r="J434" s="96"/>
      <c r="K434" s="97"/>
      <c r="L434" s="97"/>
      <c r="M434" s="96"/>
      <c r="N434" s="96"/>
      <c r="O434" s="109"/>
      <c r="P434" s="98"/>
      <c r="Q434" s="110"/>
      <c r="R434" s="110"/>
      <c r="S434" s="110"/>
      <c r="T434" s="67"/>
      <c r="U434" s="68"/>
    </row>
    <row r="435" spans="1:21" s="24" customFormat="1" ht="27.75" customHeight="1" x14ac:dyDescent="0.35">
      <c r="A435" s="111" t="s">
        <v>795</v>
      </c>
      <c r="B435" s="92" t="s">
        <v>810</v>
      </c>
      <c r="C435" s="93" t="s">
        <v>61</v>
      </c>
      <c r="D435" s="92" t="s">
        <v>2234</v>
      </c>
      <c r="E435" s="94" t="s">
        <v>2235</v>
      </c>
      <c r="F435" s="94" t="s">
        <v>2236</v>
      </c>
      <c r="G435" s="95" t="s">
        <v>2237</v>
      </c>
      <c r="H435" s="109"/>
      <c r="I435" s="109"/>
      <c r="J435" s="96"/>
      <c r="K435" s="97"/>
      <c r="L435" s="97"/>
      <c r="M435" s="96"/>
      <c r="N435" s="96"/>
      <c r="O435" s="109"/>
      <c r="P435" s="98"/>
      <c r="Q435" s="110"/>
      <c r="R435" s="110"/>
      <c r="S435" s="110"/>
      <c r="T435" s="67"/>
      <c r="U435" s="68"/>
    </row>
    <row r="436" spans="1:21" s="24" customFormat="1" ht="27.75" customHeight="1" x14ac:dyDescent="0.35">
      <c r="A436" s="111" t="s">
        <v>795</v>
      </c>
      <c r="B436" s="92" t="s">
        <v>810</v>
      </c>
      <c r="C436" s="93" t="s">
        <v>31</v>
      </c>
      <c r="D436" s="92" t="s">
        <v>2238</v>
      </c>
      <c r="E436" s="94" t="s">
        <v>2239</v>
      </c>
      <c r="F436" s="94" t="s">
        <v>2240</v>
      </c>
      <c r="G436" s="95" t="s">
        <v>2241</v>
      </c>
      <c r="H436" s="109"/>
      <c r="I436" s="109"/>
      <c r="J436" s="96"/>
      <c r="K436" s="97"/>
      <c r="L436" s="97"/>
      <c r="M436" s="96"/>
      <c r="N436" s="96"/>
      <c r="O436" s="109"/>
      <c r="P436" s="98"/>
      <c r="Q436" s="110"/>
      <c r="R436" s="110"/>
      <c r="S436" s="110"/>
      <c r="T436" s="67"/>
      <c r="U436" s="68"/>
    </row>
    <row r="437" spans="1:21" s="24" customFormat="1" ht="27.75" customHeight="1" x14ac:dyDescent="0.35">
      <c r="A437" s="111" t="s">
        <v>795</v>
      </c>
      <c r="B437" s="92" t="s">
        <v>810</v>
      </c>
      <c r="C437" s="93" t="s">
        <v>61</v>
      </c>
      <c r="D437" s="92" t="s">
        <v>2242</v>
      </c>
      <c r="E437" s="94" t="s">
        <v>2243</v>
      </c>
      <c r="F437" s="94" t="s">
        <v>2244</v>
      </c>
      <c r="G437" s="95" t="s">
        <v>2245</v>
      </c>
      <c r="H437" s="109"/>
      <c r="I437" s="109"/>
      <c r="J437" s="96"/>
      <c r="K437" s="97"/>
      <c r="L437" s="97"/>
      <c r="M437" s="96"/>
      <c r="N437" s="96"/>
      <c r="O437" s="109"/>
      <c r="P437" s="98"/>
      <c r="Q437" s="110"/>
      <c r="R437" s="110"/>
      <c r="S437" s="110"/>
      <c r="T437" s="67"/>
      <c r="U437" s="68"/>
    </row>
    <row r="438" spans="1:21" s="24" customFormat="1" ht="27.75" customHeight="1" x14ac:dyDescent="0.35">
      <c r="A438" s="111" t="s">
        <v>795</v>
      </c>
      <c r="B438" s="92" t="s">
        <v>810</v>
      </c>
      <c r="C438" s="93" t="s">
        <v>31</v>
      </c>
      <c r="D438" s="92" t="s">
        <v>2246</v>
      </c>
      <c r="E438" s="94" t="s">
        <v>2247</v>
      </c>
      <c r="F438" s="94" t="s">
        <v>2248</v>
      </c>
      <c r="G438" s="95" t="s">
        <v>2249</v>
      </c>
      <c r="H438" s="109"/>
      <c r="I438" s="109"/>
      <c r="J438" s="96"/>
      <c r="K438" s="97"/>
      <c r="L438" s="97"/>
      <c r="M438" s="96"/>
      <c r="N438" s="96"/>
      <c r="O438" s="109"/>
      <c r="P438" s="98"/>
      <c r="Q438" s="110"/>
      <c r="R438" s="110"/>
      <c r="S438" s="110"/>
      <c r="T438" s="67"/>
      <c r="U438" s="68"/>
    </row>
    <row r="439" spans="1:21" s="24" customFormat="1" ht="27.75" customHeight="1" x14ac:dyDescent="0.35">
      <c r="A439" s="111" t="s">
        <v>795</v>
      </c>
      <c r="B439" s="92" t="s">
        <v>810</v>
      </c>
      <c r="C439" s="93" t="s">
        <v>31</v>
      </c>
      <c r="D439" s="92" t="s">
        <v>2250</v>
      </c>
      <c r="E439" s="94" t="s">
        <v>2251</v>
      </c>
      <c r="F439" s="94" t="s">
        <v>2252</v>
      </c>
      <c r="G439" s="95" t="s">
        <v>2253</v>
      </c>
      <c r="H439" s="109"/>
      <c r="I439" s="109"/>
      <c r="J439" s="96"/>
      <c r="K439" s="97"/>
      <c r="L439" s="97"/>
      <c r="M439" s="96"/>
      <c r="N439" s="96"/>
      <c r="O439" s="109"/>
      <c r="P439" s="98"/>
      <c r="Q439" s="110"/>
      <c r="R439" s="110"/>
      <c r="S439" s="110"/>
      <c r="T439" s="67"/>
      <c r="U439" s="68"/>
    </row>
    <row r="440" spans="1:21" s="24" customFormat="1" ht="27.75" customHeight="1" x14ac:dyDescent="0.35">
      <c r="A440" s="111" t="s">
        <v>795</v>
      </c>
      <c r="B440" s="92" t="s">
        <v>810</v>
      </c>
      <c r="C440" s="93" t="s">
        <v>92</v>
      </c>
      <c r="D440" s="92" t="s">
        <v>1174</v>
      </c>
      <c r="E440" s="94" t="s">
        <v>1175</v>
      </c>
      <c r="F440" s="94" t="s">
        <v>1176</v>
      </c>
      <c r="G440" s="95" t="s">
        <v>1177</v>
      </c>
      <c r="H440" s="109"/>
      <c r="I440" s="109"/>
      <c r="J440" s="96"/>
      <c r="K440" s="97"/>
      <c r="L440" s="97"/>
      <c r="M440" s="96"/>
      <c r="N440" s="96"/>
      <c r="O440" s="109"/>
      <c r="P440" s="98"/>
      <c r="Q440" s="110"/>
      <c r="R440" s="110"/>
      <c r="S440" s="110"/>
      <c r="T440" s="67"/>
      <c r="U440" s="68"/>
    </row>
    <row r="441" spans="1:21" s="24" customFormat="1" ht="27.75" customHeight="1" x14ac:dyDescent="0.35">
      <c r="A441" s="111" t="s">
        <v>795</v>
      </c>
      <c r="B441" s="92" t="s">
        <v>810</v>
      </c>
      <c r="C441" s="93" t="s">
        <v>61</v>
      </c>
      <c r="D441" s="92" t="s">
        <v>2254</v>
      </c>
      <c r="E441" s="94" t="s">
        <v>2255</v>
      </c>
      <c r="F441" s="94" t="s">
        <v>2256</v>
      </c>
      <c r="G441" s="95" t="s">
        <v>2257</v>
      </c>
      <c r="H441" s="109"/>
      <c r="I441" s="109"/>
      <c r="J441" s="96"/>
      <c r="K441" s="97"/>
      <c r="L441" s="97"/>
      <c r="M441" s="96"/>
      <c r="N441" s="96"/>
      <c r="O441" s="109"/>
      <c r="P441" s="98"/>
      <c r="Q441" s="110"/>
      <c r="R441" s="110"/>
      <c r="S441" s="110"/>
      <c r="T441" s="67"/>
      <c r="U441" s="68"/>
    </row>
    <row r="442" spans="1:21" s="24" customFormat="1" ht="27.75" customHeight="1" x14ac:dyDescent="0.35">
      <c r="A442" s="111" t="s">
        <v>795</v>
      </c>
      <c r="B442" s="92" t="s">
        <v>810</v>
      </c>
      <c r="C442" s="93" t="s">
        <v>116</v>
      </c>
      <c r="D442" s="92" t="s">
        <v>2258</v>
      </c>
      <c r="E442" s="94">
        <v>0</v>
      </c>
      <c r="F442" s="94" t="s">
        <v>2259</v>
      </c>
      <c r="G442" s="95" t="s">
        <v>2260</v>
      </c>
      <c r="H442" s="109"/>
      <c r="I442" s="109"/>
      <c r="J442" s="96"/>
      <c r="K442" s="97"/>
      <c r="L442" s="97"/>
      <c r="M442" s="96"/>
      <c r="N442" s="96"/>
      <c r="O442" s="109"/>
      <c r="P442" s="98"/>
      <c r="Q442" s="110"/>
      <c r="R442" s="110"/>
      <c r="S442" s="110"/>
      <c r="T442" s="67"/>
      <c r="U442" s="68"/>
    </row>
    <row r="443" spans="1:21" s="24" customFormat="1" ht="27.75" customHeight="1" x14ac:dyDescent="0.35">
      <c r="A443" s="111" t="s">
        <v>795</v>
      </c>
      <c r="B443" s="92" t="s">
        <v>810</v>
      </c>
      <c r="C443" s="93" t="s">
        <v>61</v>
      </c>
      <c r="D443" s="92" t="s">
        <v>2261</v>
      </c>
      <c r="E443" s="94">
        <v>0</v>
      </c>
      <c r="F443" s="94" t="s">
        <v>2262</v>
      </c>
      <c r="G443" s="95" t="s">
        <v>2263</v>
      </c>
      <c r="H443" s="109"/>
      <c r="I443" s="109"/>
      <c r="J443" s="96"/>
      <c r="K443" s="97"/>
      <c r="L443" s="97"/>
      <c r="M443" s="96"/>
      <c r="N443" s="96"/>
      <c r="O443" s="109"/>
      <c r="P443" s="98"/>
      <c r="Q443" s="110"/>
      <c r="R443" s="110"/>
      <c r="S443" s="110"/>
      <c r="T443" s="67"/>
      <c r="U443" s="68"/>
    </row>
    <row r="444" spans="1:21" s="24" customFormat="1" ht="27.75" customHeight="1" x14ac:dyDescent="0.35">
      <c r="A444" s="111" t="s">
        <v>795</v>
      </c>
      <c r="B444" s="92" t="s">
        <v>810</v>
      </c>
      <c r="C444" s="93" t="s">
        <v>61</v>
      </c>
      <c r="D444" s="92" t="s">
        <v>2264</v>
      </c>
      <c r="E444" s="94" t="s">
        <v>2265</v>
      </c>
      <c r="F444" s="94" t="s">
        <v>2266</v>
      </c>
      <c r="G444" s="95" t="s">
        <v>2267</v>
      </c>
      <c r="H444" s="109"/>
      <c r="I444" s="109"/>
      <c r="J444" s="96"/>
      <c r="K444" s="97"/>
      <c r="L444" s="97"/>
      <c r="M444" s="96"/>
      <c r="N444" s="96"/>
      <c r="O444" s="109"/>
      <c r="P444" s="98"/>
      <c r="Q444" s="110"/>
      <c r="R444" s="110"/>
      <c r="S444" s="110"/>
      <c r="T444" s="67"/>
      <c r="U444" s="68"/>
    </row>
    <row r="445" spans="1:21" s="24" customFormat="1" ht="27.75" customHeight="1" x14ac:dyDescent="0.35">
      <c r="A445" s="111" t="s">
        <v>795</v>
      </c>
      <c r="B445" s="92" t="s">
        <v>810</v>
      </c>
      <c r="C445" s="93" t="s">
        <v>61</v>
      </c>
      <c r="D445" s="92" t="s">
        <v>1178</v>
      </c>
      <c r="E445" s="94" t="s">
        <v>1179</v>
      </c>
      <c r="F445" s="94" t="s">
        <v>1180</v>
      </c>
      <c r="G445" s="95" t="s">
        <v>2654</v>
      </c>
      <c r="H445" s="109"/>
      <c r="I445" s="109"/>
      <c r="J445" s="96"/>
      <c r="K445" s="97"/>
      <c r="L445" s="97"/>
      <c r="M445" s="96"/>
      <c r="N445" s="96"/>
      <c r="O445" s="109"/>
      <c r="P445" s="98"/>
      <c r="Q445" s="110"/>
      <c r="R445" s="110"/>
      <c r="S445" s="110"/>
      <c r="T445" s="67"/>
      <c r="U445" s="68"/>
    </row>
    <row r="446" spans="1:21" s="24" customFormat="1" ht="27.75" customHeight="1" x14ac:dyDescent="0.35">
      <c r="A446" s="111" t="s">
        <v>795</v>
      </c>
      <c r="B446" s="92" t="s">
        <v>810</v>
      </c>
      <c r="C446" s="93" t="s">
        <v>61</v>
      </c>
      <c r="D446" s="92" t="s">
        <v>1181</v>
      </c>
      <c r="E446" s="94" t="s">
        <v>1182</v>
      </c>
      <c r="F446" s="94" t="s">
        <v>1183</v>
      </c>
      <c r="G446" s="95" t="s">
        <v>1184</v>
      </c>
      <c r="H446" s="109"/>
      <c r="I446" s="109"/>
      <c r="J446" s="96"/>
      <c r="K446" s="97"/>
      <c r="L446" s="97"/>
      <c r="M446" s="96"/>
      <c r="N446" s="96"/>
      <c r="O446" s="109"/>
      <c r="P446" s="98"/>
      <c r="Q446" s="110"/>
      <c r="R446" s="110"/>
      <c r="S446" s="110"/>
      <c r="T446" s="67"/>
      <c r="U446" s="68"/>
    </row>
    <row r="447" spans="1:21" s="24" customFormat="1" ht="27.75" customHeight="1" x14ac:dyDescent="0.35">
      <c r="A447" s="111" t="s">
        <v>795</v>
      </c>
      <c r="B447" s="92" t="s">
        <v>810</v>
      </c>
      <c r="C447" s="93" t="s">
        <v>61</v>
      </c>
      <c r="D447" s="92" t="s">
        <v>1185</v>
      </c>
      <c r="E447" s="94" t="s">
        <v>1186</v>
      </c>
      <c r="F447" s="94" t="s">
        <v>1187</v>
      </c>
      <c r="G447" s="95" t="s">
        <v>1188</v>
      </c>
      <c r="H447" s="109"/>
      <c r="I447" s="109"/>
      <c r="J447" s="96"/>
      <c r="K447" s="97"/>
      <c r="L447" s="97"/>
      <c r="M447" s="96"/>
      <c r="N447" s="96"/>
      <c r="O447" s="109"/>
      <c r="P447" s="98"/>
      <c r="Q447" s="110"/>
      <c r="R447" s="110"/>
      <c r="S447" s="110"/>
      <c r="T447" s="67"/>
      <c r="U447" s="68"/>
    </row>
    <row r="448" spans="1:21" s="24" customFormat="1" ht="27.75" customHeight="1" x14ac:dyDescent="0.35">
      <c r="A448" s="111" t="s">
        <v>795</v>
      </c>
      <c r="B448" s="92" t="s">
        <v>810</v>
      </c>
      <c r="C448" s="93" t="s">
        <v>61</v>
      </c>
      <c r="D448" s="92" t="s">
        <v>1189</v>
      </c>
      <c r="E448" s="94" t="s">
        <v>1190</v>
      </c>
      <c r="F448" s="94" t="s">
        <v>1191</v>
      </c>
      <c r="G448" s="95" t="s">
        <v>1192</v>
      </c>
      <c r="H448" s="109"/>
      <c r="I448" s="109"/>
      <c r="J448" s="96"/>
      <c r="K448" s="97"/>
      <c r="L448" s="97"/>
      <c r="M448" s="96"/>
      <c r="N448" s="96"/>
      <c r="O448" s="109"/>
      <c r="P448" s="98"/>
      <c r="Q448" s="110"/>
      <c r="R448" s="110"/>
      <c r="S448" s="110"/>
      <c r="T448" s="67"/>
      <c r="U448" s="68"/>
    </row>
    <row r="449" spans="1:21" s="24" customFormat="1" ht="27.75" customHeight="1" x14ac:dyDescent="0.35">
      <c r="A449" s="111" t="s">
        <v>795</v>
      </c>
      <c r="B449" s="92" t="s">
        <v>810</v>
      </c>
      <c r="C449" s="93" t="s">
        <v>61</v>
      </c>
      <c r="D449" s="92" t="s">
        <v>1193</v>
      </c>
      <c r="E449" s="94" t="s">
        <v>1194</v>
      </c>
      <c r="F449" s="94" t="s">
        <v>1195</v>
      </c>
      <c r="G449" s="95" t="s">
        <v>1196</v>
      </c>
      <c r="H449" s="109"/>
      <c r="I449" s="109"/>
      <c r="J449" s="96"/>
      <c r="K449" s="97"/>
      <c r="L449" s="97"/>
      <c r="M449" s="96"/>
      <c r="N449" s="96"/>
      <c r="O449" s="109"/>
      <c r="P449" s="98"/>
      <c r="Q449" s="110"/>
      <c r="R449" s="110"/>
      <c r="S449" s="110"/>
      <c r="T449" s="67"/>
      <c r="U449" s="68"/>
    </row>
    <row r="450" spans="1:21" s="24" customFormat="1" ht="27.75" customHeight="1" x14ac:dyDescent="0.35">
      <c r="A450" s="111" t="s">
        <v>795</v>
      </c>
      <c r="B450" s="92" t="s">
        <v>810</v>
      </c>
      <c r="C450" s="93" t="s">
        <v>61</v>
      </c>
      <c r="D450" s="92" t="s">
        <v>2268</v>
      </c>
      <c r="E450" s="94" t="s">
        <v>2269</v>
      </c>
      <c r="F450" s="94" t="s">
        <v>2270</v>
      </c>
      <c r="G450" s="95" t="s">
        <v>2271</v>
      </c>
      <c r="H450" s="109"/>
      <c r="I450" s="109"/>
      <c r="J450" s="96"/>
      <c r="K450" s="97"/>
      <c r="L450" s="97"/>
      <c r="M450" s="96"/>
      <c r="N450" s="96"/>
      <c r="O450" s="109"/>
      <c r="P450" s="98"/>
      <c r="Q450" s="110"/>
      <c r="R450" s="110"/>
      <c r="S450" s="110"/>
      <c r="T450" s="67"/>
      <c r="U450" s="68"/>
    </row>
    <row r="451" spans="1:21" s="24" customFormat="1" ht="27.75" customHeight="1" x14ac:dyDescent="0.35">
      <c r="A451" s="111" t="s">
        <v>795</v>
      </c>
      <c r="B451" s="92" t="s">
        <v>810</v>
      </c>
      <c r="C451" s="93" t="s">
        <v>116</v>
      </c>
      <c r="D451" s="92" t="s">
        <v>1197</v>
      </c>
      <c r="E451" s="94" t="s">
        <v>1198</v>
      </c>
      <c r="F451" s="94" t="s">
        <v>1199</v>
      </c>
      <c r="G451" s="95" t="s">
        <v>1200</v>
      </c>
      <c r="H451" s="109"/>
      <c r="I451" s="109"/>
      <c r="J451" s="96"/>
      <c r="K451" s="97"/>
      <c r="L451" s="97"/>
      <c r="M451" s="96"/>
      <c r="N451" s="96"/>
      <c r="O451" s="109"/>
      <c r="P451" s="98"/>
      <c r="Q451" s="110"/>
      <c r="R451" s="110"/>
      <c r="S451" s="110"/>
      <c r="T451" s="67"/>
      <c r="U451" s="68"/>
    </row>
    <row r="452" spans="1:21" s="24" customFormat="1" ht="27.75" customHeight="1" x14ac:dyDescent="0.35">
      <c r="A452" s="111" t="s">
        <v>795</v>
      </c>
      <c r="B452" s="92" t="s">
        <v>810</v>
      </c>
      <c r="C452" s="93" t="s">
        <v>61</v>
      </c>
      <c r="D452" s="92" t="s">
        <v>1201</v>
      </c>
      <c r="E452" s="94" t="s">
        <v>1202</v>
      </c>
      <c r="F452" s="94" t="s">
        <v>1203</v>
      </c>
      <c r="G452" s="95" t="s">
        <v>1204</v>
      </c>
      <c r="H452" s="109"/>
      <c r="I452" s="109"/>
      <c r="J452" s="96"/>
      <c r="K452" s="97"/>
      <c r="L452" s="97"/>
      <c r="M452" s="96"/>
      <c r="N452" s="96"/>
      <c r="O452" s="109"/>
      <c r="P452" s="98"/>
      <c r="Q452" s="110"/>
      <c r="R452" s="110"/>
      <c r="S452" s="110"/>
      <c r="T452" s="67"/>
      <c r="U452" s="68"/>
    </row>
    <row r="453" spans="1:21" s="24" customFormat="1" ht="27.75" customHeight="1" x14ac:dyDescent="0.35">
      <c r="A453" s="111" t="s">
        <v>795</v>
      </c>
      <c r="B453" s="92" t="s">
        <v>810</v>
      </c>
      <c r="C453" s="93" t="s">
        <v>61</v>
      </c>
      <c r="D453" s="92" t="s">
        <v>1205</v>
      </c>
      <c r="E453" s="94" t="s">
        <v>1206</v>
      </c>
      <c r="F453" s="94" t="s">
        <v>1207</v>
      </c>
      <c r="G453" s="95" t="s">
        <v>1208</v>
      </c>
      <c r="H453" s="109"/>
      <c r="I453" s="109"/>
      <c r="J453" s="96"/>
      <c r="K453" s="97"/>
      <c r="L453" s="97"/>
      <c r="M453" s="96"/>
      <c r="N453" s="96"/>
      <c r="O453" s="109"/>
      <c r="P453" s="98"/>
      <c r="Q453" s="110"/>
      <c r="R453" s="110"/>
      <c r="S453" s="110"/>
      <c r="T453" s="67"/>
      <c r="U453" s="68"/>
    </row>
    <row r="454" spans="1:21" s="24" customFormat="1" ht="27.75" customHeight="1" x14ac:dyDescent="0.35">
      <c r="A454" s="111" t="s">
        <v>795</v>
      </c>
      <c r="B454" s="92" t="s">
        <v>810</v>
      </c>
      <c r="C454" s="93" t="s">
        <v>61</v>
      </c>
      <c r="D454" s="92" t="s">
        <v>2272</v>
      </c>
      <c r="E454" s="94" t="s">
        <v>2273</v>
      </c>
      <c r="F454" s="94" t="s">
        <v>2274</v>
      </c>
      <c r="G454" s="95" t="s">
        <v>2275</v>
      </c>
      <c r="H454" s="109"/>
      <c r="I454" s="109"/>
      <c r="J454" s="96"/>
      <c r="K454" s="97"/>
      <c r="L454" s="97"/>
      <c r="M454" s="96"/>
      <c r="N454" s="96"/>
      <c r="O454" s="109"/>
      <c r="P454" s="98"/>
      <c r="Q454" s="110"/>
      <c r="R454" s="110"/>
      <c r="S454" s="110"/>
      <c r="T454" s="67"/>
      <c r="U454" s="68"/>
    </row>
    <row r="455" spans="1:21" s="24" customFormat="1" ht="27.75" customHeight="1" x14ac:dyDescent="0.35">
      <c r="A455" s="111" t="s">
        <v>795</v>
      </c>
      <c r="B455" s="92" t="s">
        <v>810</v>
      </c>
      <c r="C455" s="93" t="s">
        <v>61</v>
      </c>
      <c r="D455" s="92" t="s">
        <v>1209</v>
      </c>
      <c r="E455" s="94" t="s">
        <v>1210</v>
      </c>
      <c r="F455" s="94" t="s">
        <v>1211</v>
      </c>
      <c r="G455" s="95" t="s">
        <v>1212</v>
      </c>
      <c r="H455" s="109"/>
      <c r="I455" s="109"/>
      <c r="J455" s="96"/>
      <c r="K455" s="97"/>
      <c r="L455" s="97"/>
      <c r="M455" s="96"/>
      <c r="N455" s="96"/>
      <c r="O455" s="109"/>
      <c r="P455" s="98"/>
      <c r="Q455" s="110"/>
      <c r="R455" s="110"/>
      <c r="S455" s="110"/>
      <c r="T455" s="67"/>
      <c r="U455" s="68"/>
    </row>
    <row r="456" spans="1:21" s="24" customFormat="1" ht="27.75" customHeight="1" x14ac:dyDescent="0.35">
      <c r="A456" s="111" t="s">
        <v>795</v>
      </c>
      <c r="B456" s="92" t="s">
        <v>810</v>
      </c>
      <c r="C456" s="93" t="s">
        <v>61</v>
      </c>
      <c r="D456" s="92" t="s">
        <v>2655</v>
      </c>
      <c r="E456" s="94" t="s">
        <v>2276</v>
      </c>
      <c r="F456" s="94" t="s">
        <v>2277</v>
      </c>
      <c r="G456" s="95" t="s">
        <v>2278</v>
      </c>
      <c r="H456" s="109"/>
      <c r="I456" s="109"/>
      <c r="J456" s="96"/>
      <c r="K456" s="97"/>
      <c r="L456" s="97"/>
      <c r="M456" s="96"/>
      <c r="N456" s="96"/>
      <c r="O456" s="109"/>
      <c r="P456" s="98"/>
      <c r="Q456" s="110"/>
      <c r="R456" s="110"/>
      <c r="S456" s="110"/>
      <c r="T456" s="67"/>
      <c r="U456" s="68"/>
    </row>
    <row r="457" spans="1:21" s="24" customFormat="1" ht="27.75" customHeight="1" x14ac:dyDescent="0.35">
      <c r="A457" s="111" t="s">
        <v>795</v>
      </c>
      <c r="B457" s="92" t="s">
        <v>810</v>
      </c>
      <c r="C457" s="93" t="s">
        <v>61</v>
      </c>
      <c r="D457" s="92" t="s">
        <v>2279</v>
      </c>
      <c r="E457" s="94" t="s">
        <v>2280</v>
      </c>
      <c r="F457" s="94" t="s">
        <v>2281</v>
      </c>
      <c r="G457" s="95" t="s">
        <v>2282</v>
      </c>
      <c r="H457" s="109"/>
      <c r="I457" s="109"/>
      <c r="J457" s="96"/>
      <c r="K457" s="97"/>
      <c r="L457" s="97"/>
      <c r="M457" s="96"/>
      <c r="N457" s="96"/>
      <c r="O457" s="109"/>
      <c r="P457" s="98"/>
      <c r="Q457" s="110"/>
      <c r="R457" s="110"/>
      <c r="S457" s="110"/>
      <c r="T457" s="67"/>
      <c r="U457" s="68"/>
    </row>
    <row r="458" spans="1:21" s="24" customFormat="1" ht="27.75" customHeight="1" x14ac:dyDescent="0.35">
      <c r="A458" s="111" t="s">
        <v>795</v>
      </c>
      <c r="B458" s="92" t="s">
        <v>810</v>
      </c>
      <c r="C458" s="93" t="s">
        <v>61</v>
      </c>
      <c r="D458" s="92" t="s">
        <v>1213</v>
      </c>
      <c r="E458" s="94">
        <v>0</v>
      </c>
      <c r="F458" s="94" t="s">
        <v>1214</v>
      </c>
      <c r="G458" s="95" t="s">
        <v>1215</v>
      </c>
      <c r="H458" s="109"/>
      <c r="I458" s="109"/>
      <c r="J458" s="96"/>
      <c r="K458" s="97"/>
      <c r="L458" s="97"/>
      <c r="M458" s="96"/>
      <c r="N458" s="96"/>
      <c r="O458" s="109"/>
      <c r="P458" s="98"/>
      <c r="Q458" s="110"/>
      <c r="R458" s="110"/>
      <c r="S458" s="110"/>
      <c r="T458" s="67"/>
      <c r="U458" s="68"/>
    </row>
    <row r="459" spans="1:21" s="24" customFormat="1" ht="27.75" customHeight="1" x14ac:dyDescent="0.35">
      <c r="A459" s="111" t="s">
        <v>795</v>
      </c>
      <c r="B459" s="92" t="s">
        <v>810</v>
      </c>
      <c r="C459" s="93" t="s">
        <v>61</v>
      </c>
      <c r="D459" s="92" t="s">
        <v>1216</v>
      </c>
      <c r="E459" s="94">
        <v>0</v>
      </c>
      <c r="F459" s="94" t="s">
        <v>1217</v>
      </c>
      <c r="G459" s="95" t="s">
        <v>1218</v>
      </c>
      <c r="H459" s="109"/>
      <c r="I459" s="109"/>
      <c r="J459" s="96"/>
      <c r="K459" s="97"/>
      <c r="L459" s="97"/>
      <c r="M459" s="96"/>
      <c r="N459" s="96"/>
      <c r="O459" s="109"/>
      <c r="P459" s="98"/>
      <c r="Q459" s="110"/>
      <c r="R459" s="110"/>
      <c r="S459" s="110"/>
      <c r="T459" s="67"/>
      <c r="U459" s="68"/>
    </row>
    <row r="460" spans="1:21" s="24" customFormat="1" ht="27.75" customHeight="1" x14ac:dyDescent="0.35">
      <c r="A460" s="111" t="s">
        <v>795</v>
      </c>
      <c r="B460" s="92" t="s">
        <v>810</v>
      </c>
      <c r="C460" s="93" t="s">
        <v>61</v>
      </c>
      <c r="D460" s="92" t="s">
        <v>1219</v>
      </c>
      <c r="E460" s="94">
        <v>0</v>
      </c>
      <c r="F460" s="94" t="s">
        <v>1220</v>
      </c>
      <c r="G460" s="95" t="s">
        <v>1221</v>
      </c>
      <c r="H460" s="109"/>
      <c r="I460" s="109"/>
      <c r="J460" s="96"/>
      <c r="K460" s="97"/>
      <c r="L460" s="97"/>
      <c r="M460" s="96"/>
      <c r="N460" s="96"/>
      <c r="O460" s="109"/>
      <c r="P460" s="98"/>
      <c r="Q460" s="110"/>
      <c r="R460" s="110"/>
      <c r="S460" s="110"/>
      <c r="T460" s="67"/>
      <c r="U460" s="68"/>
    </row>
    <row r="461" spans="1:21" s="24" customFormat="1" ht="27.75" customHeight="1" x14ac:dyDescent="0.35">
      <c r="A461" s="111" t="s">
        <v>795</v>
      </c>
      <c r="B461" s="92" t="s">
        <v>810</v>
      </c>
      <c r="C461" s="93" t="s">
        <v>61</v>
      </c>
      <c r="D461" s="92" t="s">
        <v>1222</v>
      </c>
      <c r="E461" s="94">
        <v>0</v>
      </c>
      <c r="F461" s="94" t="s">
        <v>1223</v>
      </c>
      <c r="G461" s="95" t="s">
        <v>1224</v>
      </c>
      <c r="H461" s="109"/>
      <c r="I461" s="109"/>
      <c r="J461" s="96"/>
      <c r="K461" s="97"/>
      <c r="L461" s="97"/>
      <c r="M461" s="96"/>
      <c r="N461" s="96"/>
      <c r="O461" s="109"/>
      <c r="P461" s="98"/>
      <c r="Q461" s="110"/>
      <c r="R461" s="110"/>
      <c r="S461" s="110"/>
      <c r="T461" s="67"/>
      <c r="U461" s="68"/>
    </row>
    <row r="462" spans="1:21" s="24" customFormat="1" ht="27.75" customHeight="1" x14ac:dyDescent="0.35">
      <c r="A462" s="111" t="s">
        <v>795</v>
      </c>
      <c r="B462" s="92" t="s">
        <v>810</v>
      </c>
      <c r="C462" s="93" t="s">
        <v>61</v>
      </c>
      <c r="D462" s="92" t="s">
        <v>1225</v>
      </c>
      <c r="E462" s="94" t="s">
        <v>1226</v>
      </c>
      <c r="F462" s="94" t="s">
        <v>1227</v>
      </c>
      <c r="G462" s="95" t="s">
        <v>1228</v>
      </c>
      <c r="H462" s="109"/>
      <c r="I462" s="109"/>
      <c r="J462" s="96"/>
      <c r="K462" s="97"/>
      <c r="L462" s="97"/>
      <c r="M462" s="96"/>
      <c r="N462" s="96"/>
      <c r="O462" s="109"/>
      <c r="P462" s="98"/>
      <c r="Q462" s="110"/>
      <c r="R462" s="110"/>
      <c r="S462" s="110"/>
      <c r="T462" s="67"/>
      <c r="U462" s="68"/>
    </row>
    <row r="463" spans="1:21" s="24" customFormat="1" ht="27.75" customHeight="1" x14ac:dyDescent="0.35">
      <c r="A463" s="111" t="s">
        <v>795</v>
      </c>
      <c r="B463" s="92" t="s">
        <v>810</v>
      </c>
      <c r="C463" s="93" t="s">
        <v>61</v>
      </c>
      <c r="D463" s="92" t="s">
        <v>1229</v>
      </c>
      <c r="E463" s="94">
        <v>0</v>
      </c>
      <c r="F463" s="94" t="s">
        <v>1230</v>
      </c>
      <c r="G463" s="95" t="s">
        <v>1231</v>
      </c>
      <c r="H463" s="109"/>
      <c r="I463" s="109"/>
      <c r="J463" s="96"/>
      <c r="K463" s="97"/>
      <c r="L463" s="97"/>
      <c r="M463" s="96"/>
      <c r="N463" s="96"/>
      <c r="O463" s="109"/>
      <c r="P463" s="98"/>
      <c r="Q463" s="110"/>
      <c r="R463" s="110"/>
      <c r="S463" s="110"/>
      <c r="T463" s="67"/>
      <c r="U463" s="68"/>
    </row>
    <row r="464" spans="1:21" s="24" customFormat="1" ht="27.75" customHeight="1" x14ac:dyDescent="0.35">
      <c r="A464" s="111" t="s">
        <v>795</v>
      </c>
      <c r="B464" s="92" t="s">
        <v>810</v>
      </c>
      <c r="C464" s="93" t="s">
        <v>129</v>
      </c>
      <c r="D464" s="92" t="s">
        <v>1232</v>
      </c>
      <c r="E464" s="94">
        <v>0</v>
      </c>
      <c r="F464" s="94" t="s">
        <v>1233</v>
      </c>
      <c r="G464" s="95" t="s">
        <v>1234</v>
      </c>
      <c r="H464" s="109"/>
      <c r="I464" s="109"/>
      <c r="J464" s="96"/>
      <c r="K464" s="97"/>
      <c r="L464" s="97"/>
      <c r="M464" s="96"/>
      <c r="N464" s="96"/>
      <c r="O464" s="109"/>
      <c r="P464" s="98"/>
      <c r="Q464" s="110"/>
      <c r="R464" s="110"/>
      <c r="S464" s="110"/>
      <c r="T464" s="67"/>
      <c r="U464" s="68"/>
    </row>
    <row r="465" spans="1:21" s="24" customFormat="1" ht="27.75" customHeight="1" x14ac:dyDescent="0.35">
      <c r="A465" s="111" t="s">
        <v>795</v>
      </c>
      <c r="B465" s="92" t="s">
        <v>810</v>
      </c>
      <c r="C465" s="93" t="s">
        <v>129</v>
      </c>
      <c r="D465" s="92" t="s">
        <v>1235</v>
      </c>
      <c r="E465" s="94">
        <v>0</v>
      </c>
      <c r="F465" s="94" t="s">
        <v>1236</v>
      </c>
      <c r="G465" s="95" t="s">
        <v>1237</v>
      </c>
      <c r="H465" s="109"/>
      <c r="I465" s="109"/>
      <c r="J465" s="96"/>
      <c r="K465" s="97"/>
      <c r="L465" s="97"/>
      <c r="M465" s="96"/>
      <c r="N465" s="96"/>
      <c r="O465" s="109"/>
      <c r="P465" s="98"/>
      <c r="Q465" s="110"/>
      <c r="R465" s="110"/>
      <c r="S465" s="110"/>
      <c r="T465" s="67"/>
      <c r="U465" s="68"/>
    </row>
    <row r="466" spans="1:21" s="24" customFormat="1" ht="27.75" customHeight="1" x14ac:dyDescent="0.35">
      <c r="A466" s="111" t="s">
        <v>795</v>
      </c>
      <c r="B466" s="92" t="s">
        <v>810</v>
      </c>
      <c r="C466" s="93" t="s">
        <v>129</v>
      </c>
      <c r="D466" s="92" t="s">
        <v>1238</v>
      </c>
      <c r="E466" s="94">
        <v>0</v>
      </c>
      <c r="F466" s="94" t="s">
        <v>1239</v>
      </c>
      <c r="G466" s="95" t="s">
        <v>1240</v>
      </c>
      <c r="H466" s="109"/>
      <c r="I466" s="109"/>
      <c r="J466" s="96"/>
      <c r="K466" s="97"/>
      <c r="L466" s="97"/>
      <c r="M466" s="96"/>
      <c r="N466" s="96"/>
      <c r="O466" s="109"/>
      <c r="P466" s="98"/>
      <c r="Q466" s="110"/>
      <c r="R466" s="110"/>
      <c r="S466" s="110"/>
      <c r="T466" s="67"/>
      <c r="U466" s="68"/>
    </row>
    <row r="467" spans="1:21" s="24" customFormat="1" ht="27.75" customHeight="1" x14ac:dyDescent="0.35">
      <c r="A467" s="111" t="s">
        <v>795</v>
      </c>
      <c r="B467" s="92" t="s">
        <v>810</v>
      </c>
      <c r="C467" s="93" t="s">
        <v>129</v>
      </c>
      <c r="D467" s="92" t="s">
        <v>1241</v>
      </c>
      <c r="E467" s="94">
        <v>0</v>
      </c>
      <c r="F467" s="94" t="s">
        <v>1242</v>
      </c>
      <c r="G467" s="95" t="s">
        <v>1243</v>
      </c>
      <c r="H467" s="109"/>
      <c r="I467" s="109"/>
      <c r="J467" s="96"/>
      <c r="K467" s="97"/>
      <c r="L467" s="97"/>
      <c r="M467" s="96"/>
      <c r="N467" s="96"/>
      <c r="O467" s="109"/>
      <c r="P467" s="98"/>
      <c r="Q467" s="110"/>
      <c r="R467" s="110"/>
      <c r="S467" s="110"/>
      <c r="T467" s="67"/>
      <c r="U467" s="68"/>
    </row>
    <row r="468" spans="1:21" s="24" customFormat="1" ht="27.75" customHeight="1" x14ac:dyDescent="0.35">
      <c r="A468" s="111" t="s">
        <v>795</v>
      </c>
      <c r="B468" s="92" t="s">
        <v>810</v>
      </c>
      <c r="C468" s="93" t="s">
        <v>61</v>
      </c>
      <c r="D468" s="92" t="s">
        <v>1244</v>
      </c>
      <c r="E468" s="94">
        <v>0</v>
      </c>
      <c r="F468" s="94" t="s">
        <v>1245</v>
      </c>
      <c r="G468" s="95" t="s">
        <v>1246</v>
      </c>
      <c r="H468" s="109"/>
      <c r="I468" s="109"/>
      <c r="J468" s="96"/>
      <c r="K468" s="97"/>
      <c r="L468" s="97"/>
      <c r="M468" s="96"/>
      <c r="N468" s="96"/>
      <c r="O468" s="109"/>
      <c r="P468" s="98"/>
      <c r="Q468" s="110"/>
      <c r="R468" s="110"/>
      <c r="S468" s="110"/>
      <c r="T468" s="67"/>
      <c r="U468" s="68"/>
    </row>
    <row r="469" spans="1:21" s="24" customFormat="1" ht="27.75" customHeight="1" x14ac:dyDescent="0.35">
      <c r="A469" s="111" t="s">
        <v>795</v>
      </c>
      <c r="B469" s="92" t="s">
        <v>810</v>
      </c>
      <c r="C469" s="93" t="s">
        <v>61</v>
      </c>
      <c r="D469" s="92" t="s">
        <v>1247</v>
      </c>
      <c r="E469" s="94">
        <v>0</v>
      </c>
      <c r="F469" s="94" t="s">
        <v>1248</v>
      </c>
      <c r="G469" s="95" t="s">
        <v>1249</v>
      </c>
      <c r="H469" s="109"/>
      <c r="I469" s="109"/>
      <c r="J469" s="96"/>
      <c r="K469" s="97"/>
      <c r="L469" s="97"/>
      <c r="M469" s="96"/>
      <c r="N469" s="96"/>
      <c r="O469" s="109"/>
      <c r="P469" s="98"/>
      <c r="Q469" s="110"/>
      <c r="R469" s="110"/>
      <c r="S469" s="110"/>
      <c r="T469" s="67"/>
      <c r="U469" s="68"/>
    </row>
    <row r="470" spans="1:21" s="24" customFormat="1" ht="27.75" customHeight="1" x14ac:dyDescent="0.35">
      <c r="A470" s="111" t="s">
        <v>795</v>
      </c>
      <c r="B470" s="92" t="s">
        <v>810</v>
      </c>
      <c r="C470" s="93" t="s">
        <v>61</v>
      </c>
      <c r="D470" s="92" t="s">
        <v>1250</v>
      </c>
      <c r="E470" s="94" t="s">
        <v>1251</v>
      </c>
      <c r="F470" s="94" t="s">
        <v>1252</v>
      </c>
      <c r="G470" s="95" t="s">
        <v>1253</v>
      </c>
      <c r="H470" s="109"/>
      <c r="I470" s="109"/>
      <c r="J470" s="96"/>
      <c r="K470" s="97"/>
      <c r="L470" s="97"/>
      <c r="M470" s="96"/>
      <c r="N470" s="96"/>
      <c r="O470" s="109"/>
      <c r="P470" s="98"/>
      <c r="Q470" s="110"/>
      <c r="R470" s="110"/>
      <c r="S470" s="110"/>
      <c r="T470" s="67"/>
      <c r="U470" s="68"/>
    </row>
    <row r="471" spans="1:21" s="24" customFormat="1" ht="27.75" customHeight="1" x14ac:dyDescent="0.35">
      <c r="A471" s="111" t="s">
        <v>795</v>
      </c>
      <c r="B471" s="92" t="s">
        <v>810</v>
      </c>
      <c r="C471" s="93" t="s">
        <v>61</v>
      </c>
      <c r="D471" s="92" t="s">
        <v>2283</v>
      </c>
      <c r="E471" s="94" t="s">
        <v>2284</v>
      </c>
      <c r="F471" s="94" t="s">
        <v>2285</v>
      </c>
      <c r="G471" s="95" t="s">
        <v>2286</v>
      </c>
      <c r="H471" s="109"/>
      <c r="I471" s="109"/>
      <c r="J471" s="96"/>
      <c r="K471" s="97"/>
      <c r="L471" s="97"/>
      <c r="M471" s="96"/>
      <c r="N471" s="96"/>
      <c r="O471" s="109"/>
      <c r="P471" s="98"/>
      <c r="Q471" s="110"/>
      <c r="R471" s="110"/>
      <c r="S471" s="110"/>
      <c r="T471" s="67"/>
      <c r="U471" s="68"/>
    </row>
    <row r="472" spans="1:21" s="24" customFormat="1" ht="27.75" customHeight="1" x14ac:dyDescent="0.35">
      <c r="A472" s="111" t="s">
        <v>795</v>
      </c>
      <c r="B472" s="92" t="s">
        <v>810</v>
      </c>
      <c r="C472" s="93" t="s">
        <v>61</v>
      </c>
      <c r="D472" s="92" t="s">
        <v>1254</v>
      </c>
      <c r="E472" s="94" t="s">
        <v>1255</v>
      </c>
      <c r="F472" s="94" t="s">
        <v>1256</v>
      </c>
      <c r="G472" s="95" t="s">
        <v>1257</v>
      </c>
      <c r="H472" s="109"/>
      <c r="I472" s="109"/>
      <c r="J472" s="96"/>
      <c r="K472" s="97"/>
      <c r="L472" s="97"/>
      <c r="M472" s="96"/>
      <c r="N472" s="96"/>
      <c r="O472" s="109"/>
      <c r="P472" s="98"/>
      <c r="Q472" s="110"/>
      <c r="R472" s="110"/>
      <c r="S472" s="110"/>
      <c r="T472" s="67"/>
      <c r="U472" s="68"/>
    </row>
    <row r="473" spans="1:21" s="24" customFormat="1" ht="27.75" customHeight="1" x14ac:dyDescent="0.35">
      <c r="A473" s="111" t="s">
        <v>795</v>
      </c>
      <c r="B473" s="92" t="s">
        <v>810</v>
      </c>
      <c r="C473" s="93" t="s">
        <v>61</v>
      </c>
      <c r="D473" s="92" t="s">
        <v>1258</v>
      </c>
      <c r="E473" s="94" t="s">
        <v>1259</v>
      </c>
      <c r="F473" s="94" t="s">
        <v>1260</v>
      </c>
      <c r="G473" s="95" t="s">
        <v>1261</v>
      </c>
      <c r="H473" s="109"/>
      <c r="I473" s="109"/>
      <c r="J473" s="96"/>
      <c r="K473" s="97"/>
      <c r="L473" s="97"/>
      <c r="M473" s="96"/>
      <c r="N473" s="96"/>
      <c r="O473" s="109"/>
      <c r="P473" s="98"/>
      <c r="Q473" s="110"/>
      <c r="R473" s="110"/>
      <c r="S473" s="110"/>
      <c r="T473" s="67"/>
      <c r="U473" s="68"/>
    </row>
    <row r="474" spans="1:21" s="24" customFormat="1" ht="27.75" customHeight="1" x14ac:dyDescent="0.35">
      <c r="A474" s="111" t="s">
        <v>795</v>
      </c>
      <c r="B474" s="92" t="s">
        <v>810</v>
      </c>
      <c r="C474" s="93" t="s">
        <v>61</v>
      </c>
      <c r="D474" s="92" t="s">
        <v>1262</v>
      </c>
      <c r="E474" s="94" t="s">
        <v>1263</v>
      </c>
      <c r="F474" s="94" t="s">
        <v>1264</v>
      </c>
      <c r="G474" s="95" t="s">
        <v>1265</v>
      </c>
      <c r="H474" s="109"/>
      <c r="I474" s="109"/>
      <c r="J474" s="96"/>
      <c r="K474" s="97"/>
      <c r="L474" s="97"/>
      <c r="M474" s="96"/>
      <c r="N474" s="96"/>
      <c r="O474" s="109"/>
      <c r="P474" s="98"/>
      <c r="Q474" s="110"/>
      <c r="R474" s="110"/>
      <c r="S474" s="110"/>
      <c r="T474" s="67"/>
      <c r="U474" s="68"/>
    </row>
    <row r="475" spans="1:21" s="24" customFormat="1" ht="27.75" customHeight="1" x14ac:dyDescent="0.35">
      <c r="A475" s="111" t="s">
        <v>795</v>
      </c>
      <c r="B475" s="92" t="s">
        <v>810</v>
      </c>
      <c r="C475" s="93" t="s">
        <v>61</v>
      </c>
      <c r="D475" s="92" t="s">
        <v>1266</v>
      </c>
      <c r="E475" s="94" t="s">
        <v>1267</v>
      </c>
      <c r="F475" s="94" t="s">
        <v>1268</v>
      </c>
      <c r="G475" s="95" t="s">
        <v>1269</v>
      </c>
      <c r="H475" s="109"/>
      <c r="I475" s="109"/>
      <c r="J475" s="96"/>
      <c r="K475" s="97"/>
      <c r="L475" s="97"/>
      <c r="M475" s="96"/>
      <c r="N475" s="96"/>
      <c r="O475" s="109"/>
      <c r="P475" s="98"/>
      <c r="Q475" s="110"/>
      <c r="R475" s="110"/>
      <c r="S475" s="110"/>
      <c r="T475" s="67"/>
      <c r="U475" s="68"/>
    </row>
    <row r="476" spans="1:21" s="24" customFormat="1" ht="27.75" customHeight="1" x14ac:dyDescent="0.35">
      <c r="A476" s="111" t="s">
        <v>795</v>
      </c>
      <c r="B476" s="92" t="s">
        <v>810</v>
      </c>
      <c r="C476" s="93" t="s">
        <v>61</v>
      </c>
      <c r="D476" s="92" t="s">
        <v>1270</v>
      </c>
      <c r="E476" s="94" t="s">
        <v>1271</v>
      </c>
      <c r="F476" s="94" t="s">
        <v>1272</v>
      </c>
      <c r="G476" s="95" t="s">
        <v>1273</v>
      </c>
      <c r="H476" s="109"/>
      <c r="I476" s="109"/>
      <c r="J476" s="96"/>
      <c r="K476" s="97"/>
      <c r="L476" s="97"/>
      <c r="M476" s="96"/>
      <c r="N476" s="96"/>
      <c r="O476" s="109"/>
      <c r="P476" s="98"/>
      <c r="Q476" s="110"/>
      <c r="R476" s="110"/>
      <c r="S476" s="110"/>
      <c r="T476" s="67"/>
      <c r="U476" s="68"/>
    </row>
    <row r="477" spans="1:21" s="24" customFormat="1" ht="27.75" customHeight="1" x14ac:dyDescent="0.35">
      <c r="A477" s="111" t="s">
        <v>795</v>
      </c>
      <c r="B477" s="92" t="s">
        <v>810</v>
      </c>
      <c r="C477" s="93" t="s">
        <v>61</v>
      </c>
      <c r="D477" s="92" t="s">
        <v>1274</v>
      </c>
      <c r="E477" s="94" t="s">
        <v>1275</v>
      </c>
      <c r="F477" s="94" t="s">
        <v>1276</v>
      </c>
      <c r="G477" s="95" t="s">
        <v>1277</v>
      </c>
      <c r="H477" s="109"/>
      <c r="I477" s="109"/>
      <c r="J477" s="96"/>
      <c r="K477" s="97"/>
      <c r="L477" s="97"/>
      <c r="M477" s="96"/>
      <c r="N477" s="96"/>
      <c r="O477" s="109"/>
      <c r="P477" s="98"/>
      <c r="Q477" s="110"/>
      <c r="R477" s="110"/>
      <c r="S477" s="110"/>
      <c r="T477" s="67"/>
      <c r="U477" s="68"/>
    </row>
    <row r="478" spans="1:21" s="24" customFormat="1" ht="27.75" customHeight="1" x14ac:dyDescent="0.35">
      <c r="A478" s="111" t="s">
        <v>795</v>
      </c>
      <c r="B478" s="92" t="s">
        <v>810</v>
      </c>
      <c r="C478" s="93" t="s">
        <v>129</v>
      </c>
      <c r="D478" s="92" t="s">
        <v>1278</v>
      </c>
      <c r="E478" s="94" t="s">
        <v>1279</v>
      </c>
      <c r="F478" s="94" t="s">
        <v>1280</v>
      </c>
      <c r="G478" s="95" t="s">
        <v>1281</v>
      </c>
      <c r="H478" s="109"/>
      <c r="I478" s="109"/>
      <c r="J478" s="96"/>
      <c r="K478" s="97"/>
      <c r="L478" s="97"/>
      <c r="M478" s="96"/>
      <c r="N478" s="96"/>
      <c r="O478" s="109"/>
      <c r="P478" s="98"/>
      <c r="Q478" s="110"/>
      <c r="R478" s="110"/>
      <c r="S478" s="110"/>
      <c r="T478" s="67"/>
      <c r="U478" s="68"/>
    </row>
    <row r="479" spans="1:21" s="24" customFormat="1" ht="27.75" customHeight="1" x14ac:dyDescent="0.35">
      <c r="A479" s="111" t="s">
        <v>795</v>
      </c>
      <c r="B479" s="92" t="s">
        <v>810</v>
      </c>
      <c r="C479" s="93" t="s">
        <v>129</v>
      </c>
      <c r="D479" s="92" t="s">
        <v>1282</v>
      </c>
      <c r="E479" s="94" t="s">
        <v>1283</v>
      </c>
      <c r="F479" s="94" t="s">
        <v>1284</v>
      </c>
      <c r="G479" s="95" t="s">
        <v>1285</v>
      </c>
      <c r="H479" s="109"/>
      <c r="I479" s="109"/>
      <c r="J479" s="96"/>
      <c r="K479" s="97"/>
      <c r="L479" s="97"/>
      <c r="M479" s="96"/>
      <c r="N479" s="96"/>
      <c r="O479" s="109"/>
      <c r="P479" s="98"/>
      <c r="Q479" s="110"/>
      <c r="R479" s="110"/>
      <c r="S479" s="110"/>
      <c r="T479" s="67"/>
      <c r="U479" s="68"/>
    </row>
    <row r="480" spans="1:21" s="24" customFormat="1" ht="27.75" customHeight="1" x14ac:dyDescent="0.35">
      <c r="A480" s="111" t="s">
        <v>795</v>
      </c>
      <c r="B480" s="92" t="s">
        <v>810</v>
      </c>
      <c r="C480" s="93" t="s">
        <v>61</v>
      </c>
      <c r="D480" s="92" t="s">
        <v>1286</v>
      </c>
      <c r="E480" s="94" t="s">
        <v>1287</v>
      </c>
      <c r="F480" s="94" t="s">
        <v>1288</v>
      </c>
      <c r="G480" s="95" t="s">
        <v>1289</v>
      </c>
      <c r="H480" s="109"/>
      <c r="I480" s="109"/>
      <c r="J480" s="96"/>
      <c r="K480" s="97"/>
      <c r="L480" s="97"/>
      <c r="M480" s="96"/>
      <c r="N480" s="96"/>
      <c r="O480" s="109"/>
      <c r="P480" s="98"/>
      <c r="Q480" s="110"/>
      <c r="R480" s="110"/>
      <c r="S480" s="110"/>
      <c r="T480" s="67"/>
      <c r="U480" s="68"/>
    </row>
    <row r="481" spans="1:21" s="24" customFormat="1" ht="27.75" customHeight="1" x14ac:dyDescent="0.35">
      <c r="A481" s="111" t="s">
        <v>795</v>
      </c>
      <c r="B481" s="92" t="s">
        <v>810</v>
      </c>
      <c r="C481" s="93" t="s">
        <v>61</v>
      </c>
      <c r="D481" s="92" t="s">
        <v>2287</v>
      </c>
      <c r="E481" s="94" t="s">
        <v>2288</v>
      </c>
      <c r="F481" s="94" t="s">
        <v>2289</v>
      </c>
      <c r="G481" s="95" t="s">
        <v>2290</v>
      </c>
      <c r="H481" s="109"/>
      <c r="I481" s="109"/>
      <c r="J481" s="96"/>
      <c r="K481" s="97"/>
      <c r="L481" s="97"/>
      <c r="M481" s="96"/>
      <c r="N481" s="96"/>
      <c r="O481" s="109"/>
      <c r="P481" s="98"/>
      <c r="Q481" s="110"/>
      <c r="R481" s="110"/>
      <c r="S481" s="110"/>
      <c r="T481" s="67"/>
      <c r="U481" s="68"/>
    </row>
    <row r="482" spans="1:21" s="24" customFormat="1" ht="27.75" customHeight="1" x14ac:dyDescent="0.35">
      <c r="A482" s="111" t="s">
        <v>795</v>
      </c>
      <c r="B482" s="92" t="s">
        <v>810</v>
      </c>
      <c r="C482" s="93" t="s">
        <v>92</v>
      </c>
      <c r="D482" s="92" t="s">
        <v>1290</v>
      </c>
      <c r="E482" s="94" t="s">
        <v>1291</v>
      </c>
      <c r="F482" s="94" t="s">
        <v>1292</v>
      </c>
      <c r="G482" s="95" t="s">
        <v>1293</v>
      </c>
      <c r="H482" s="109"/>
      <c r="I482" s="109"/>
      <c r="J482" s="96"/>
      <c r="K482" s="97"/>
      <c r="L482" s="97"/>
      <c r="M482" s="96"/>
      <c r="N482" s="96"/>
      <c r="O482" s="109"/>
      <c r="P482" s="98"/>
      <c r="Q482" s="110"/>
      <c r="R482" s="110"/>
      <c r="S482" s="110"/>
      <c r="T482" s="67"/>
      <c r="U482" s="68"/>
    </row>
    <row r="483" spans="1:21" s="24" customFormat="1" ht="27.75" customHeight="1" x14ac:dyDescent="0.35">
      <c r="A483" s="111" t="s">
        <v>795</v>
      </c>
      <c r="B483" s="92" t="s">
        <v>810</v>
      </c>
      <c r="C483" s="93" t="s">
        <v>61</v>
      </c>
      <c r="D483" s="92" t="s">
        <v>2291</v>
      </c>
      <c r="E483" s="94" t="s">
        <v>2292</v>
      </c>
      <c r="F483" s="94" t="s">
        <v>2293</v>
      </c>
      <c r="G483" s="95" t="s">
        <v>2294</v>
      </c>
      <c r="H483" s="109"/>
      <c r="I483" s="109"/>
      <c r="J483" s="96"/>
      <c r="K483" s="97"/>
      <c r="L483" s="97"/>
      <c r="M483" s="96"/>
      <c r="N483" s="96"/>
      <c r="O483" s="109"/>
      <c r="P483" s="98"/>
      <c r="Q483" s="110"/>
      <c r="R483" s="110"/>
      <c r="S483" s="110"/>
      <c r="T483" s="67"/>
      <c r="U483" s="68"/>
    </row>
    <row r="484" spans="1:21" s="24" customFormat="1" ht="27.75" customHeight="1" x14ac:dyDescent="0.35">
      <c r="A484" s="111" t="s">
        <v>795</v>
      </c>
      <c r="B484" s="92" t="s">
        <v>810</v>
      </c>
      <c r="C484" s="93" t="s">
        <v>61</v>
      </c>
      <c r="D484" s="92" t="s">
        <v>1294</v>
      </c>
      <c r="E484" s="94" t="s">
        <v>1295</v>
      </c>
      <c r="F484" s="94" t="s">
        <v>1296</v>
      </c>
      <c r="G484" s="95" t="s">
        <v>1297</v>
      </c>
      <c r="H484" s="109"/>
      <c r="I484" s="109"/>
      <c r="J484" s="96"/>
      <c r="K484" s="97"/>
      <c r="L484" s="97"/>
      <c r="M484" s="96"/>
      <c r="N484" s="96"/>
      <c r="O484" s="109"/>
      <c r="P484" s="98"/>
      <c r="Q484" s="110"/>
      <c r="R484" s="110"/>
      <c r="S484" s="110"/>
      <c r="T484" s="67"/>
      <c r="U484" s="68"/>
    </row>
    <row r="485" spans="1:21" s="24" customFormat="1" ht="27.75" customHeight="1" x14ac:dyDescent="0.35">
      <c r="A485" s="111" t="s">
        <v>795</v>
      </c>
      <c r="B485" s="92" t="s">
        <v>810</v>
      </c>
      <c r="C485" s="93" t="s">
        <v>61</v>
      </c>
      <c r="D485" s="92" t="s">
        <v>1298</v>
      </c>
      <c r="E485" s="94" t="s">
        <v>1299</v>
      </c>
      <c r="F485" s="94" t="s">
        <v>1300</v>
      </c>
      <c r="G485" s="95" t="s">
        <v>1301</v>
      </c>
      <c r="H485" s="109"/>
      <c r="I485" s="109"/>
      <c r="J485" s="96"/>
      <c r="K485" s="97"/>
      <c r="L485" s="97"/>
      <c r="M485" s="96"/>
      <c r="N485" s="96"/>
      <c r="O485" s="109"/>
      <c r="P485" s="98"/>
      <c r="Q485" s="110"/>
      <c r="R485" s="110"/>
      <c r="S485" s="110"/>
      <c r="T485" s="67"/>
      <c r="U485" s="68"/>
    </row>
    <row r="486" spans="1:21" s="24" customFormat="1" ht="27.75" customHeight="1" x14ac:dyDescent="0.35">
      <c r="A486" s="111" t="s">
        <v>795</v>
      </c>
      <c r="B486" s="92" t="s">
        <v>810</v>
      </c>
      <c r="C486" s="93" t="s">
        <v>61</v>
      </c>
      <c r="D486" s="92" t="s">
        <v>2295</v>
      </c>
      <c r="E486" s="94" t="s">
        <v>2296</v>
      </c>
      <c r="F486" s="94" t="s">
        <v>2297</v>
      </c>
      <c r="G486" s="95" t="s">
        <v>2298</v>
      </c>
      <c r="H486" s="109"/>
      <c r="I486" s="109"/>
      <c r="J486" s="96"/>
      <c r="K486" s="97"/>
      <c r="L486" s="97"/>
      <c r="M486" s="96"/>
      <c r="N486" s="96"/>
      <c r="O486" s="109"/>
      <c r="P486" s="98"/>
      <c r="Q486" s="110"/>
      <c r="R486" s="110"/>
      <c r="S486" s="110"/>
      <c r="T486" s="67"/>
      <c r="U486" s="68"/>
    </row>
    <row r="487" spans="1:21" s="24" customFormat="1" ht="27.75" customHeight="1" x14ac:dyDescent="0.35">
      <c r="A487" s="111" t="s">
        <v>795</v>
      </c>
      <c r="B487" s="92" t="s">
        <v>810</v>
      </c>
      <c r="C487" s="93" t="s">
        <v>61</v>
      </c>
      <c r="D487" s="92" t="s">
        <v>2299</v>
      </c>
      <c r="E487" s="94" t="s">
        <v>2300</v>
      </c>
      <c r="F487" s="94" t="s">
        <v>2301</v>
      </c>
      <c r="G487" s="95" t="s">
        <v>2302</v>
      </c>
      <c r="H487" s="109"/>
      <c r="I487" s="109"/>
      <c r="J487" s="96"/>
      <c r="K487" s="97"/>
      <c r="L487" s="97"/>
      <c r="M487" s="96"/>
      <c r="N487" s="96"/>
      <c r="O487" s="109"/>
      <c r="P487" s="98"/>
      <c r="Q487" s="110"/>
      <c r="R487" s="110"/>
      <c r="S487" s="110"/>
      <c r="T487" s="67"/>
      <c r="U487" s="68"/>
    </row>
    <row r="488" spans="1:21" s="24" customFormat="1" ht="27.75" customHeight="1" x14ac:dyDescent="0.35">
      <c r="A488" s="111" t="s">
        <v>795</v>
      </c>
      <c r="B488" s="92" t="s">
        <v>810</v>
      </c>
      <c r="C488" s="93" t="s">
        <v>61</v>
      </c>
      <c r="D488" s="92" t="s">
        <v>2303</v>
      </c>
      <c r="E488" s="94" t="s">
        <v>2304</v>
      </c>
      <c r="F488" s="94" t="s">
        <v>2305</v>
      </c>
      <c r="G488" s="95" t="s">
        <v>2306</v>
      </c>
      <c r="H488" s="109"/>
      <c r="I488" s="109"/>
      <c r="J488" s="96"/>
      <c r="K488" s="97"/>
      <c r="L488" s="97"/>
      <c r="M488" s="96"/>
      <c r="N488" s="96"/>
      <c r="O488" s="109"/>
      <c r="P488" s="98"/>
      <c r="Q488" s="110"/>
      <c r="R488" s="110"/>
      <c r="S488" s="110"/>
      <c r="T488" s="67"/>
      <c r="U488" s="68"/>
    </row>
    <row r="489" spans="1:21" s="24" customFormat="1" ht="27.75" customHeight="1" x14ac:dyDescent="0.35">
      <c r="A489" s="111" t="s">
        <v>795</v>
      </c>
      <c r="B489" s="92" t="s">
        <v>810</v>
      </c>
      <c r="C489" s="93" t="s">
        <v>61</v>
      </c>
      <c r="D489" s="92" t="s">
        <v>2307</v>
      </c>
      <c r="E489" s="94" t="s">
        <v>2308</v>
      </c>
      <c r="F489" s="94" t="s">
        <v>2309</v>
      </c>
      <c r="G489" s="95" t="s">
        <v>2310</v>
      </c>
      <c r="H489" s="109"/>
      <c r="I489" s="109"/>
      <c r="J489" s="96"/>
      <c r="K489" s="97"/>
      <c r="L489" s="97"/>
      <c r="M489" s="96"/>
      <c r="N489" s="96"/>
      <c r="O489" s="109"/>
      <c r="P489" s="98"/>
      <c r="Q489" s="110"/>
      <c r="R489" s="110"/>
      <c r="S489" s="110"/>
      <c r="T489" s="67"/>
      <c r="U489" s="68"/>
    </row>
    <row r="490" spans="1:21" s="24" customFormat="1" ht="27.75" customHeight="1" x14ac:dyDescent="0.35">
      <c r="A490" s="111" t="s">
        <v>795</v>
      </c>
      <c r="B490" s="92" t="s">
        <v>810</v>
      </c>
      <c r="C490" s="93" t="s">
        <v>61</v>
      </c>
      <c r="D490" s="92" t="s">
        <v>2311</v>
      </c>
      <c r="E490" s="94" t="s">
        <v>2312</v>
      </c>
      <c r="F490" s="94" t="s">
        <v>2313</v>
      </c>
      <c r="G490" s="95" t="s">
        <v>2314</v>
      </c>
      <c r="H490" s="109"/>
      <c r="I490" s="109"/>
      <c r="J490" s="96"/>
      <c r="K490" s="97"/>
      <c r="L490" s="97"/>
      <c r="M490" s="96"/>
      <c r="N490" s="96"/>
      <c r="O490" s="109"/>
      <c r="P490" s="98"/>
      <c r="Q490" s="110"/>
      <c r="R490" s="110"/>
      <c r="S490" s="110"/>
      <c r="T490" s="67"/>
      <c r="U490" s="68"/>
    </row>
    <row r="491" spans="1:21" s="24" customFormat="1" ht="27.75" customHeight="1" x14ac:dyDescent="0.35">
      <c r="A491" s="111" t="s">
        <v>795</v>
      </c>
      <c r="B491" s="92" t="s">
        <v>810</v>
      </c>
      <c r="C491" s="93" t="s">
        <v>61</v>
      </c>
      <c r="D491" s="92" t="s">
        <v>2315</v>
      </c>
      <c r="E491" s="94" t="s">
        <v>2316</v>
      </c>
      <c r="F491" s="94" t="s">
        <v>2317</v>
      </c>
      <c r="G491" s="95" t="s">
        <v>2318</v>
      </c>
      <c r="H491" s="109"/>
      <c r="I491" s="109"/>
      <c r="J491" s="96"/>
      <c r="K491" s="97"/>
      <c r="L491" s="97"/>
      <c r="M491" s="96"/>
      <c r="N491" s="96"/>
      <c r="O491" s="109"/>
      <c r="P491" s="98"/>
      <c r="Q491" s="110"/>
      <c r="R491" s="110"/>
      <c r="S491" s="110"/>
      <c r="T491" s="67"/>
      <c r="U491" s="68"/>
    </row>
    <row r="492" spans="1:21" s="24" customFormat="1" ht="27.75" customHeight="1" x14ac:dyDescent="0.35">
      <c r="A492" s="111" t="s">
        <v>795</v>
      </c>
      <c r="B492" s="92" t="s">
        <v>2562</v>
      </c>
      <c r="C492" s="93" t="s">
        <v>2731</v>
      </c>
      <c r="D492" s="92" t="s">
        <v>2756</v>
      </c>
      <c r="E492" s="94" t="s">
        <v>2757</v>
      </c>
      <c r="F492" s="94" t="s">
        <v>2758</v>
      </c>
      <c r="G492" s="95" t="s">
        <v>2759</v>
      </c>
      <c r="H492" s="109"/>
      <c r="I492" s="109"/>
      <c r="J492" s="96"/>
      <c r="K492" s="97"/>
      <c r="L492" s="97"/>
      <c r="M492" s="96"/>
      <c r="N492" s="96"/>
      <c r="O492" s="109"/>
      <c r="P492" s="98"/>
      <c r="Q492" s="110"/>
      <c r="R492" s="110"/>
      <c r="S492" s="110"/>
      <c r="T492" s="67"/>
      <c r="U492" s="68"/>
    </row>
    <row r="493" spans="1:21" s="24" customFormat="1" ht="27.75" customHeight="1" x14ac:dyDescent="0.35">
      <c r="A493" s="111" t="s">
        <v>795</v>
      </c>
      <c r="B493" s="92" t="s">
        <v>2562</v>
      </c>
      <c r="C493" s="93" t="s">
        <v>2731</v>
      </c>
      <c r="D493" s="92" t="s">
        <v>2760</v>
      </c>
      <c r="E493" s="94" t="s">
        <v>2761</v>
      </c>
      <c r="F493" s="94" t="s">
        <v>2762</v>
      </c>
      <c r="G493" s="95" t="s">
        <v>2763</v>
      </c>
      <c r="H493" s="109"/>
      <c r="I493" s="109"/>
      <c r="J493" s="96"/>
      <c r="K493" s="97"/>
      <c r="L493" s="97"/>
      <c r="M493" s="96"/>
      <c r="N493" s="96"/>
      <c r="O493" s="109"/>
      <c r="P493" s="98"/>
      <c r="Q493" s="110"/>
      <c r="R493" s="110"/>
      <c r="S493" s="110"/>
      <c r="T493" s="67"/>
      <c r="U493" s="68"/>
    </row>
    <row r="494" spans="1:21" s="24" customFormat="1" ht="27.75" customHeight="1" x14ac:dyDescent="0.35">
      <c r="A494" s="111" t="s">
        <v>795</v>
      </c>
      <c r="B494" s="92" t="s">
        <v>2562</v>
      </c>
      <c r="C494" s="93" t="s">
        <v>2731</v>
      </c>
      <c r="D494" s="92" t="s">
        <v>2764</v>
      </c>
      <c r="E494" s="94" t="s">
        <v>2765</v>
      </c>
      <c r="F494" s="94" t="s">
        <v>2766</v>
      </c>
      <c r="G494" s="95" t="s">
        <v>2767</v>
      </c>
      <c r="H494" s="109"/>
      <c r="I494" s="109"/>
      <c r="J494" s="96"/>
      <c r="K494" s="97"/>
      <c r="L494" s="97"/>
      <c r="M494" s="96"/>
      <c r="N494" s="96"/>
      <c r="O494" s="109"/>
      <c r="P494" s="98"/>
      <c r="Q494" s="110"/>
      <c r="R494" s="110"/>
      <c r="S494" s="110"/>
      <c r="T494" s="67"/>
      <c r="U494" s="68"/>
    </row>
    <row r="495" spans="1:21" s="24" customFormat="1" ht="27.75" customHeight="1" x14ac:dyDescent="0.35">
      <c r="A495" s="111" t="s">
        <v>795</v>
      </c>
      <c r="B495" s="92" t="s">
        <v>810</v>
      </c>
      <c r="C495" s="93" t="s">
        <v>116</v>
      </c>
      <c r="D495" s="92" t="s">
        <v>1302</v>
      </c>
      <c r="E495" s="94" t="s">
        <v>1303</v>
      </c>
      <c r="F495" s="94" t="s">
        <v>1304</v>
      </c>
      <c r="G495" s="95" t="s">
        <v>1305</v>
      </c>
      <c r="H495" s="109"/>
      <c r="I495" s="109"/>
      <c r="J495" s="96"/>
      <c r="K495" s="97"/>
      <c r="L495" s="97"/>
      <c r="M495" s="96"/>
      <c r="N495" s="96"/>
      <c r="O495" s="109"/>
      <c r="P495" s="98"/>
      <c r="Q495" s="110"/>
      <c r="R495" s="110"/>
      <c r="S495" s="110"/>
      <c r="T495" s="67"/>
      <c r="U495" s="68"/>
    </row>
    <row r="496" spans="1:21" s="24" customFormat="1" ht="27.75" customHeight="1" x14ac:dyDescent="0.35">
      <c r="A496" s="111" t="s">
        <v>795</v>
      </c>
      <c r="B496" s="92" t="s">
        <v>810</v>
      </c>
      <c r="C496" s="93" t="s">
        <v>116</v>
      </c>
      <c r="D496" s="92" t="s">
        <v>1306</v>
      </c>
      <c r="E496" s="94" t="s">
        <v>1307</v>
      </c>
      <c r="F496" s="94" t="s">
        <v>1308</v>
      </c>
      <c r="G496" s="95" t="s">
        <v>1309</v>
      </c>
      <c r="H496" s="109"/>
      <c r="I496" s="109"/>
      <c r="J496" s="96"/>
      <c r="K496" s="97"/>
      <c r="L496" s="97"/>
      <c r="M496" s="96"/>
      <c r="N496" s="96"/>
      <c r="O496" s="109"/>
      <c r="P496" s="98"/>
      <c r="Q496" s="110"/>
      <c r="R496" s="110"/>
      <c r="S496" s="110"/>
      <c r="T496" s="67"/>
      <c r="U496" s="68"/>
    </row>
    <row r="497" spans="1:21" s="24" customFormat="1" ht="27.75" customHeight="1" x14ac:dyDescent="0.35">
      <c r="A497" s="111" t="s">
        <v>795</v>
      </c>
      <c r="B497" s="92" t="s">
        <v>810</v>
      </c>
      <c r="C497" s="93" t="s">
        <v>116</v>
      </c>
      <c r="D497" s="92" t="s">
        <v>2319</v>
      </c>
      <c r="E497" s="94" t="s">
        <v>2320</v>
      </c>
      <c r="F497" s="94" t="s">
        <v>2321</v>
      </c>
      <c r="G497" s="95" t="s">
        <v>2322</v>
      </c>
      <c r="H497" s="109"/>
      <c r="I497" s="109"/>
      <c r="J497" s="96"/>
      <c r="K497" s="97"/>
      <c r="L497" s="97"/>
      <c r="M497" s="96"/>
      <c r="N497" s="96"/>
      <c r="O497" s="109"/>
      <c r="P497" s="98"/>
      <c r="Q497" s="110"/>
      <c r="R497" s="110"/>
      <c r="S497" s="110"/>
      <c r="T497" s="67"/>
      <c r="U497" s="68"/>
    </row>
    <row r="498" spans="1:21" s="24" customFormat="1" ht="27.75" customHeight="1" x14ac:dyDescent="0.35">
      <c r="A498" s="111" t="s">
        <v>795</v>
      </c>
      <c r="B498" s="92" t="s">
        <v>810</v>
      </c>
      <c r="C498" s="93" t="s">
        <v>116</v>
      </c>
      <c r="D498" s="92" t="s">
        <v>1310</v>
      </c>
      <c r="E498" s="94" t="s">
        <v>1311</v>
      </c>
      <c r="F498" s="94" t="s">
        <v>1312</v>
      </c>
      <c r="G498" s="95" t="s">
        <v>1313</v>
      </c>
      <c r="H498" s="109"/>
      <c r="I498" s="109"/>
      <c r="J498" s="96"/>
      <c r="K498" s="97"/>
      <c r="L498" s="97"/>
      <c r="M498" s="96"/>
      <c r="N498" s="96"/>
      <c r="O498" s="109"/>
      <c r="P498" s="98"/>
      <c r="Q498" s="110"/>
      <c r="R498" s="110"/>
      <c r="S498" s="110"/>
      <c r="T498" s="67"/>
      <c r="U498" s="68"/>
    </row>
    <row r="499" spans="1:21" s="24" customFormat="1" ht="27.75" customHeight="1" x14ac:dyDescent="0.35">
      <c r="A499" s="111" t="s">
        <v>795</v>
      </c>
      <c r="B499" s="92" t="s">
        <v>810</v>
      </c>
      <c r="C499" s="93" t="s">
        <v>116</v>
      </c>
      <c r="D499" s="92" t="s">
        <v>1314</v>
      </c>
      <c r="E499" s="94" t="s">
        <v>1315</v>
      </c>
      <c r="F499" s="94" t="s">
        <v>1316</v>
      </c>
      <c r="G499" s="95" t="s">
        <v>1317</v>
      </c>
      <c r="H499" s="109"/>
      <c r="I499" s="109"/>
      <c r="J499" s="96"/>
      <c r="K499" s="97"/>
      <c r="L499" s="97"/>
      <c r="M499" s="96"/>
      <c r="N499" s="96"/>
      <c r="O499" s="109"/>
      <c r="P499" s="98"/>
      <c r="Q499" s="110"/>
      <c r="R499" s="110"/>
      <c r="S499" s="110"/>
      <c r="T499" s="67"/>
      <c r="U499" s="68"/>
    </row>
    <row r="500" spans="1:21" s="24" customFormat="1" ht="27.75" customHeight="1" x14ac:dyDescent="0.35">
      <c r="A500" s="111" t="s">
        <v>795</v>
      </c>
      <c r="B500" s="92" t="s">
        <v>810</v>
      </c>
      <c r="C500" s="93" t="s">
        <v>116</v>
      </c>
      <c r="D500" s="92" t="s">
        <v>2323</v>
      </c>
      <c r="E500" s="94" t="s">
        <v>2324</v>
      </c>
      <c r="F500" s="94" t="s">
        <v>2325</v>
      </c>
      <c r="G500" s="95" t="s">
        <v>2326</v>
      </c>
      <c r="H500" s="109"/>
      <c r="I500" s="109"/>
      <c r="J500" s="96"/>
      <c r="K500" s="97"/>
      <c r="L500" s="97"/>
      <c r="M500" s="96"/>
      <c r="N500" s="96"/>
      <c r="O500" s="109"/>
      <c r="P500" s="98"/>
      <c r="Q500" s="110"/>
      <c r="R500" s="110"/>
      <c r="S500" s="110"/>
      <c r="T500" s="67"/>
      <c r="U500" s="68"/>
    </row>
    <row r="501" spans="1:21" s="24" customFormat="1" ht="27.75" customHeight="1" x14ac:dyDescent="0.35">
      <c r="A501" s="111" t="s">
        <v>795</v>
      </c>
      <c r="B501" s="92" t="s">
        <v>810</v>
      </c>
      <c r="C501" s="93" t="s">
        <v>116</v>
      </c>
      <c r="D501" s="92" t="s">
        <v>2327</v>
      </c>
      <c r="E501" s="94" t="s">
        <v>2328</v>
      </c>
      <c r="F501" s="94" t="s">
        <v>2329</v>
      </c>
      <c r="G501" s="95" t="s">
        <v>2330</v>
      </c>
      <c r="H501" s="109"/>
      <c r="I501" s="109"/>
      <c r="J501" s="96"/>
      <c r="K501" s="97"/>
      <c r="L501" s="97"/>
      <c r="M501" s="96"/>
      <c r="N501" s="96"/>
      <c r="O501" s="109"/>
      <c r="P501" s="98"/>
      <c r="Q501" s="110"/>
      <c r="R501" s="110"/>
      <c r="S501" s="110"/>
      <c r="T501" s="67"/>
      <c r="U501" s="68"/>
    </row>
    <row r="502" spans="1:21" s="24" customFormat="1" ht="27.75" customHeight="1" x14ac:dyDescent="0.35">
      <c r="A502" s="111" t="s">
        <v>795</v>
      </c>
      <c r="B502" s="92" t="s">
        <v>810</v>
      </c>
      <c r="C502" s="93" t="s">
        <v>116</v>
      </c>
      <c r="D502" s="92" t="s">
        <v>1318</v>
      </c>
      <c r="E502" s="94" t="s">
        <v>1319</v>
      </c>
      <c r="F502" s="94" t="s">
        <v>1320</v>
      </c>
      <c r="G502" s="95" t="s">
        <v>1321</v>
      </c>
      <c r="H502" s="109"/>
      <c r="I502" s="109"/>
      <c r="J502" s="96"/>
      <c r="K502" s="97"/>
      <c r="L502" s="97"/>
      <c r="M502" s="96"/>
      <c r="N502" s="96"/>
      <c r="O502" s="109"/>
      <c r="P502" s="98"/>
      <c r="Q502" s="110"/>
      <c r="R502" s="110"/>
      <c r="S502" s="110"/>
      <c r="T502" s="67"/>
      <c r="U502" s="68"/>
    </row>
    <row r="503" spans="1:21" s="24" customFormat="1" ht="27.75" customHeight="1" x14ac:dyDescent="0.35">
      <c r="A503" s="111" t="s">
        <v>795</v>
      </c>
      <c r="B503" s="92" t="s">
        <v>810</v>
      </c>
      <c r="C503" s="93" t="s">
        <v>22</v>
      </c>
      <c r="D503" s="92" t="s">
        <v>1322</v>
      </c>
      <c r="E503" s="94" t="s">
        <v>2563</v>
      </c>
      <c r="F503" s="94" t="s">
        <v>1323</v>
      </c>
      <c r="G503" s="95" t="s">
        <v>1324</v>
      </c>
      <c r="H503" s="109"/>
      <c r="I503" s="109"/>
      <c r="J503" s="96"/>
      <c r="K503" s="97"/>
      <c r="L503" s="97"/>
      <c r="M503" s="96"/>
      <c r="N503" s="96"/>
      <c r="O503" s="109"/>
      <c r="P503" s="98"/>
      <c r="Q503" s="110"/>
      <c r="R503" s="110"/>
      <c r="S503" s="110"/>
      <c r="T503" s="67"/>
      <c r="U503" s="68"/>
    </row>
    <row r="504" spans="1:21" s="24" customFormat="1" ht="27.75" customHeight="1" x14ac:dyDescent="0.35">
      <c r="A504" s="111" t="s">
        <v>795</v>
      </c>
      <c r="B504" s="92" t="s">
        <v>810</v>
      </c>
      <c r="C504" s="93" t="s">
        <v>116</v>
      </c>
      <c r="D504" s="92" t="s">
        <v>1325</v>
      </c>
      <c r="E504" s="94" t="s">
        <v>1326</v>
      </c>
      <c r="F504" s="94" t="s">
        <v>1327</v>
      </c>
      <c r="G504" s="95" t="s">
        <v>1328</v>
      </c>
      <c r="H504" s="109"/>
      <c r="I504" s="109"/>
      <c r="J504" s="96"/>
      <c r="K504" s="97"/>
      <c r="L504" s="97"/>
      <c r="M504" s="96"/>
      <c r="N504" s="96"/>
      <c r="O504" s="109"/>
      <c r="P504" s="98"/>
      <c r="Q504" s="110"/>
      <c r="R504" s="110"/>
      <c r="S504" s="110"/>
      <c r="T504" s="67"/>
      <c r="U504" s="68"/>
    </row>
    <row r="505" spans="1:21" s="24" customFormat="1" ht="27.75" customHeight="1" x14ac:dyDescent="0.35">
      <c r="A505" s="111" t="s">
        <v>795</v>
      </c>
      <c r="B505" s="92" t="s">
        <v>810</v>
      </c>
      <c r="C505" s="93" t="s">
        <v>116</v>
      </c>
      <c r="D505" s="92" t="s">
        <v>1329</v>
      </c>
      <c r="E505" s="94" t="s">
        <v>1330</v>
      </c>
      <c r="F505" s="94" t="s">
        <v>1331</v>
      </c>
      <c r="G505" s="95" t="s">
        <v>1332</v>
      </c>
      <c r="H505" s="109"/>
      <c r="I505" s="109"/>
      <c r="J505" s="96"/>
      <c r="K505" s="97"/>
      <c r="L505" s="97"/>
      <c r="M505" s="96"/>
      <c r="N505" s="96"/>
      <c r="O505" s="109"/>
      <c r="P505" s="98"/>
      <c r="Q505" s="110"/>
      <c r="R505" s="110"/>
      <c r="S505" s="110"/>
      <c r="T505" s="67"/>
      <c r="U505" s="68"/>
    </row>
    <row r="506" spans="1:21" s="24" customFormat="1" ht="27.75" customHeight="1" x14ac:dyDescent="0.35">
      <c r="A506" s="111" t="s">
        <v>795</v>
      </c>
      <c r="B506" s="92" t="s">
        <v>810</v>
      </c>
      <c r="C506" s="93" t="s">
        <v>116</v>
      </c>
      <c r="D506" s="92" t="s">
        <v>1333</v>
      </c>
      <c r="E506" s="94" t="s">
        <v>1334</v>
      </c>
      <c r="F506" s="94" t="s">
        <v>1335</v>
      </c>
      <c r="G506" s="95" t="s">
        <v>1336</v>
      </c>
      <c r="H506" s="109"/>
      <c r="I506" s="109"/>
      <c r="J506" s="96"/>
      <c r="K506" s="97"/>
      <c r="L506" s="97"/>
      <c r="M506" s="96"/>
      <c r="N506" s="96"/>
      <c r="O506" s="109"/>
      <c r="P506" s="98"/>
      <c r="Q506" s="110"/>
      <c r="R506" s="110"/>
      <c r="S506" s="110"/>
      <c r="T506" s="67"/>
      <c r="U506" s="68"/>
    </row>
    <row r="507" spans="1:21" s="24" customFormat="1" ht="27.75" customHeight="1" x14ac:dyDescent="0.35">
      <c r="A507" s="111" t="s">
        <v>795</v>
      </c>
      <c r="B507" s="92" t="s">
        <v>810</v>
      </c>
      <c r="C507" s="93" t="s">
        <v>116</v>
      </c>
      <c r="D507" s="92" t="s">
        <v>1337</v>
      </c>
      <c r="E507" s="94" t="s">
        <v>1338</v>
      </c>
      <c r="F507" s="94" t="s">
        <v>1339</v>
      </c>
      <c r="G507" s="95" t="s">
        <v>1340</v>
      </c>
      <c r="H507" s="109"/>
      <c r="I507" s="109"/>
      <c r="J507" s="96"/>
      <c r="K507" s="97"/>
      <c r="L507" s="97"/>
      <c r="M507" s="96"/>
      <c r="N507" s="96"/>
      <c r="O507" s="109"/>
      <c r="P507" s="98"/>
      <c r="Q507" s="110"/>
      <c r="R507" s="110"/>
      <c r="S507" s="110"/>
      <c r="T507" s="67"/>
      <c r="U507" s="68"/>
    </row>
    <row r="508" spans="1:21" s="24" customFormat="1" ht="27.75" customHeight="1" x14ac:dyDescent="0.35">
      <c r="A508" s="111" t="s">
        <v>795</v>
      </c>
      <c r="B508" s="92" t="s">
        <v>810</v>
      </c>
      <c r="C508" s="93" t="s">
        <v>116</v>
      </c>
      <c r="D508" s="92" t="s">
        <v>1341</v>
      </c>
      <c r="E508" s="94" t="s">
        <v>1342</v>
      </c>
      <c r="F508" s="94" t="s">
        <v>1343</v>
      </c>
      <c r="G508" s="95" t="s">
        <v>1344</v>
      </c>
      <c r="H508" s="109"/>
      <c r="I508" s="109"/>
      <c r="J508" s="96"/>
      <c r="K508" s="97"/>
      <c r="L508" s="97"/>
      <c r="M508" s="96"/>
      <c r="N508" s="96"/>
      <c r="O508" s="109"/>
      <c r="P508" s="98"/>
      <c r="Q508" s="110"/>
      <c r="R508" s="110"/>
      <c r="S508" s="110"/>
      <c r="T508" s="67"/>
      <c r="U508" s="68"/>
    </row>
    <row r="509" spans="1:21" s="24" customFormat="1" ht="27.75" customHeight="1" x14ac:dyDescent="0.35">
      <c r="A509" s="111" t="s">
        <v>795</v>
      </c>
      <c r="B509" s="92" t="s">
        <v>810</v>
      </c>
      <c r="C509" s="93" t="s">
        <v>116</v>
      </c>
      <c r="D509" s="92" t="s">
        <v>1345</v>
      </c>
      <c r="E509" s="94" t="s">
        <v>1346</v>
      </c>
      <c r="F509" s="94" t="s">
        <v>1347</v>
      </c>
      <c r="G509" s="95" t="s">
        <v>1348</v>
      </c>
      <c r="H509" s="109"/>
      <c r="I509" s="109"/>
      <c r="J509" s="96"/>
      <c r="K509" s="97"/>
      <c r="L509" s="97"/>
      <c r="M509" s="96"/>
      <c r="N509" s="96"/>
      <c r="O509" s="109"/>
      <c r="P509" s="98"/>
      <c r="Q509" s="110"/>
      <c r="R509" s="110"/>
      <c r="S509" s="110"/>
      <c r="T509" s="67"/>
      <c r="U509" s="68"/>
    </row>
    <row r="510" spans="1:21" s="24" customFormat="1" ht="27.75" customHeight="1" x14ac:dyDescent="0.35">
      <c r="A510" s="111" t="s">
        <v>795</v>
      </c>
      <c r="B510" s="92" t="s">
        <v>810</v>
      </c>
      <c r="C510" s="93" t="s">
        <v>116</v>
      </c>
      <c r="D510" s="92" t="s">
        <v>1349</v>
      </c>
      <c r="E510" s="94" t="s">
        <v>1350</v>
      </c>
      <c r="F510" s="94" t="s">
        <v>1351</v>
      </c>
      <c r="G510" s="95" t="s">
        <v>1352</v>
      </c>
      <c r="H510" s="109"/>
      <c r="I510" s="109"/>
      <c r="J510" s="96"/>
      <c r="K510" s="97"/>
      <c r="L510" s="97"/>
      <c r="M510" s="96"/>
      <c r="N510" s="96"/>
      <c r="O510" s="109"/>
      <c r="P510" s="98"/>
      <c r="Q510" s="110"/>
      <c r="R510" s="110"/>
      <c r="S510" s="110"/>
      <c r="T510" s="67"/>
      <c r="U510" s="68"/>
    </row>
    <row r="511" spans="1:21" s="24" customFormat="1" ht="27.75" customHeight="1" x14ac:dyDescent="0.35">
      <c r="A511" s="111" t="s">
        <v>795</v>
      </c>
      <c r="B511" s="92" t="s">
        <v>810</v>
      </c>
      <c r="C511" s="93" t="s">
        <v>116</v>
      </c>
      <c r="D511" s="92" t="s">
        <v>1353</v>
      </c>
      <c r="E511" s="94" t="s">
        <v>1354</v>
      </c>
      <c r="F511" s="94" t="s">
        <v>1355</v>
      </c>
      <c r="G511" s="95" t="s">
        <v>1356</v>
      </c>
      <c r="H511" s="109"/>
      <c r="I511" s="109"/>
      <c r="J511" s="96"/>
      <c r="K511" s="97"/>
      <c r="L511" s="97"/>
      <c r="M511" s="96"/>
      <c r="N511" s="96"/>
      <c r="O511" s="109"/>
      <c r="P511" s="98"/>
      <c r="Q511" s="110"/>
      <c r="R511" s="110"/>
      <c r="S511" s="110"/>
      <c r="T511" s="67"/>
      <c r="U511" s="68"/>
    </row>
    <row r="512" spans="1:21" s="24" customFormat="1" ht="27.75" customHeight="1" x14ac:dyDescent="0.35">
      <c r="A512" s="111" t="s">
        <v>795</v>
      </c>
      <c r="B512" s="92" t="s">
        <v>810</v>
      </c>
      <c r="C512" s="93" t="s">
        <v>116</v>
      </c>
      <c r="D512" s="92" t="s">
        <v>1357</v>
      </c>
      <c r="E512" s="94" t="s">
        <v>1358</v>
      </c>
      <c r="F512" s="94" t="s">
        <v>1359</v>
      </c>
      <c r="G512" s="95" t="s">
        <v>1360</v>
      </c>
      <c r="H512" s="109"/>
      <c r="I512" s="109"/>
      <c r="J512" s="96"/>
      <c r="K512" s="97"/>
      <c r="L512" s="97"/>
      <c r="M512" s="96"/>
      <c r="N512" s="96"/>
      <c r="O512" s="109"/>
      <c r="P512" s="98"/>
      <c r="Q512" s="110"/>
      <c r="R512" s="110"/>
      <c r="S512" s="110"/>
      <c r="T512" s="67"/>
      <c r="U512" s="68"/>
    </row>
    <row r="513" spans="1:21" s="24" customFormat="1" ht="27.75" customHeight="1" x14ac:dyDescent="0.35">
      <c r="A513" s="111" t="s">
        <v>795</v>
      </c>
      <c r="B513" s="92" t="s">
        <v>810</v>
      </c>
      <c r="C513" s="93" t="s">
        <v>116</v>
      </c>
      <c r="D513" s="92" t="s">
        <v>1361</v>
      </c>
      <c r="E513" s="94" t="s">
        <v>1362</v>
      </c>
      <c r="F513" s="94" t="s">
        <v>1363</v>
      </c>
      <c r="G513" s="95" t="s">
        <v>1364</v>
      </c>
      <c r="H513" s="109"/>
      <c r="I513" s="109"/>
      <c r="J513" s="96"/>
      <c r="K513" s="97"/>
      <c r="L513" s="97"/>
      <c r="M513" s="96"/>
      <c r="N513" s="96"/>
      <c r="O513" s="109"/>
      <c r="P513" s="98"/>
      <c r="Q513" s="110"/>
      <c r="R513" s="110"/>
      <c r="S513" s="110"/>
      <c r="T513" s="67"/>
      <c r="U513" s="68"/>
    </row>
    <row r="514" spans="1:21" s="24" customFormat="1" ht="27.75" customHeight="1" x14ac:dyDescent="0.35">
      <c r="A514" s="111" t="s">
        <v>795</v>
      </c>
      <c r="B514" s="92" t="s">
        <v>810</v>
      </c>
      <c r="C514" s="93" t="s">
        <v>116</v>
      </c>
      <c r="D514" s="92" t="s">
        <v>1365</v>
      </c>
      <c r="E514" s="94" t="s">
        <v>1366</v>
      </c>
      <c r="F514" s="94" t="s">
        <v>1367</v>
      </c>
      <c r="G514" s="95" t="s">
        <v>1368</v>
      </c>
      <c r="H514" s="109"/>
      <c r="I514" s="109"/>
      <c r="J514" s="96"/>
      <c r="K514" s="97"/>
      <c r="L514" s="97"/>
      <c r="M514" s="96"/>
      <c r="N514" s="96"/>
      <c r="O514" s="109"/>
      <c r="P514" s="98"/>
      <c r="Q514" s="110"/>
      <c r="R514" s="110"/>
      <c r="S514" s="110"/>
      <c r="T514" s="67"/>
      <c r="U514" s="68"/>
    </row>
    <row r="515" spans="1:21" s="24" customFormat="1" ht="27.75" customHeight="1" x14ac:dyDescent="0.35">
      <c r="A515" s="111" t="s">
        <v>795</v>
      </c>
      <c r="B515" s="92" t="s">
        <v>810</v>
      </c>
      <c r="C515" s="93" t="s">
        <v>116</v>
      </c>
      <c r="D515" s="92" t="s">
        <v>2331</v>
      </c>
      <c r="E515" s="94" t="s">
        <v>2332</v>
      </c>
      <c r="F515" s="94" t="s">
        <v>2333</v>
      </c>
      <c r="G515" s="95" t="s">
        <v>2334</v>
      </c>
      <c r="H515" s="109"/>
      <c r="I515" s="109"/>
      <c r="J515" s="96"/>
      <c r="K515" s="97"/>
      <c r="L515" s="97"/>
      <c r="M515" s="96"/>
      <c r="N515" s="96"/>
      <c r="O515" s="109"/>
      <c r="P515" s="98"/>
      <c r="Q515" s="110"/>
      <c r="R515" s="110"/>
      <c r="S515" s="110"/>
      <c r="T515" s="67"/>
      <c r="U515" s="68"/>
    </row>
    <row r="516" spans="1:21" s="24" customFormat="1" ht="27.75" customHeight="1" x14ac:dyDescent="0.35">
      <c r="A516" s="111" t="s">
        <v>795</v>
      </c>
      <c r="B516" s="92" t="s">
        <v>810</v>
      </c>
      <c r="C516" s="93" t="s">
        <v>116</v>
      </c>
      <c r="D516" s="92" t="s">
        <v>1369</v>
      </c>
      <c r="E516" s="94" t="s">
        <v>1370</v>
      </c>
      <c r="F516" s="94" t="s">
        <v>1371</v>
      </c>
      <c r="G516" s="95" t="s">
        <v>1372</v>
      </c>
      <c r="H516" s="109"/>
      <c r="I516" s="109"/>
      <c r="J516" s="96"/>
      <c r="K516" s="97"/>
      <c r="L516" s="97"/>
      <c r="M516" s="96"/>
      <c r="N516" s="96"/>
      <c r="O516" s="109"/>
      <c r="P516" s="98"/>
      <c r="Q516" s="110"/>
      <c r="R516" s="110"/>
      <c r="S516" s="110"/>
      <c r="T516" s="67"/>
      <c r="U516" s="68"/>
    </row>
    <row r="517" spans="1:21" s="24" customFormat="1" ht="27.75" customHeight="1" x14ac:dyDescent="0.35">
      <c r="A517" s="111" t="s">
        <v>795</v>
      </c>
      <c r="B517" s="92" t="s">
        <v>810</v>
      </c>
      <c r="C517" s="93" t="s">
        <v>116</v>
      </c>
      <c r="D517" s="92" t="s">
        <v>1373</v>
      </c>
      <c r="E517" s="94" t="s">
        <v>1374</v>
      </c>
      <c r="F517" s="94" t="s">
        <v>1375</v>
      </c>
      <c r="G517" s="95" t="s">
        <v>1376</v>
      </c>
      <c r="H517" s="109"/>
      <c r="I517" s="109"/>
      <c r="J517" s="96"/>
      <c r="K517" s="97"/>
      <c r="L517" s="97"/>
      <c r="M517" s="96"/>
      <c r="N517" s="96"/>
      <c r="O517" s="109"/>
      <c r="P517" s="98"/>
      <c r="Q517" s="110"/>
      <c r="R517" s="110"/>
      <c r="S517" s="110"/>
      <c r="T517" s="67"/>
      <c r="U517" s="68"/>
    </row>
    <row r="518" spans="1:21" s="24" customFormat="1" ht="27.75" customHeight="1" x14ac:dyDescent="0.35">
      <c r="A518" s="111" t="s">
        <v>795</v>
      </c>
      <c r="B518" s="92" t="s">
        <v>810</v>
      </c>
      <c r="C518" s="93" t="s">
        <v>116</v>
      </c>
      <c r="D518" s="92" t="s">
        <v>1377</v>
      </c>
      <c r="E518" s="94" t="s">
        <v>1378</v>
      </c>
      <c r="F518" s="94" t="s">
        <v>1379</v>
      </c>
      <c r="G518" s="95" t="s">
        <v>1380</v>
      </c>
      <c r="H518" s="109"/>
      <c r="I518" s="109"/>
      <c r="J518" s="96"/>
      <c r="K518" s="97"/>
      <c r="L518" s="97"/>
      <c r="M518" s="96"/>
      <c r="N518" s="96"/>
      <c r="O518" s="109"/>
      <c r="P518" s="98"/>
      <c r="Q518" s="110"/>
      <c r="R518" s="110"/>
      <c r="S518" s="110"/>
      <c r="T518" s="67"/>
      <c r="U518" s="68"/>
    </row>
    <row r="519" spans="1:21" s="24" customFormat="1" ht="27.75" customHeight="1" x14ac:dyDescent="0.35">
      <c r="A519" s="111" t="s">
        <v>795</v>
      </c>
      <c r="B519" s="92" t="s">
        <v>810</v>
      </c>
      <c r="C519" s="93" t="s">
        <v>116</v>
      </c>
      <c r="D519" s="92" t="s">
        <v>2335</v>
      </c>
      <c r="E519" s="94" t="s">
        <v>2336</v>
      </c>
      <c r="F519" s="94" t="s">
        <v>2337</v>
      </c>
      <c r="G519" s="95" t="s">
        <v>2338</v>
      </c>
      <c r="H519" s="109"/>
      <c r="I519" s="109"/>
      <c r="J519" s="96"/>
      <c r="K519" s="97"/>
      <c r="L519" s="97"/>
      <c r="M519" s="96"/>
      <c r="N519" s="96"/>
      <c r="O519" s="109"/>
      <c r="P519" s="98"/>
      <c r="Q519" s="110"/>
      <c r="R519" s="110"/>
      <c r="S519" s="110"/>
      <c r="T519" s="67"/>
      <c r="U519" s="68"/>
    </row>
    <row r="520" spans="1:21" s="24" customFormat="1" ht="27.75" customHeight="1" x14ac:dyDescent="0.35">
      <c r="A520" s="111" t="s">
        <v>795</v>
      </c>
      <c r="B520" s="92" t="s">
        <v>810</v>
      </c>
      <c r="C520" s="93" t="s">
        <v>116</v>
      </c>
      <c r="D520" s="92" t="s">
        <v>1381</v>
      </c>
      <c r="E520" s="94" t="s">
        <v>1382</v>
      </c>
      <c r="F520" s="94" t="s">
        <v>1383</v>
      </c>
      <c r="G520" s="95" t="s">
        <v>1384</v>
      </c>
      <c r="H520" s="109"/>
      <c r="I520" s="109"/>
      <c r="J520" s="96"/>
      <c r="K520" s="97"/>
      <c r="L520" s="97"/>
      <c r="M520" s="96"/>
      <c r="N520" s="96"/>
      <c r="O520" s="109"/>
      <c r="P520" s="98"/>
      <c r="Q520" s="110"/>
      <c r="R520" s="110"/>
      <c r="S520" s="110"/>
      <c r="T520" s="67"/>
      <c r="U520" s="68"/>
    </row>
    <row r="521" spans="1:21" s="24" customFormat="1" ht="27.75" customHeight="1" x14ac:dyDescent="0.35">
      <c r="A521" s="111" t="s">
        <v>795</v>
      </c>
      <c r="B521" s="92" t="s">
        <v>810</v>
      </c>
      <c r="C521" s="93" t="s">
        <v>61</v>
      </c>
      <c r="D521" s="92" t="s">
        <v>1385</v>
      </c>
      <c r="E521" s="94" t="s">
        <v>1386</v>
      </c>
      <c r="F521" s="94" t="s">
        <v>1387</v>
      </c>
      <c r="G521" s="95" t="s">
        <v>1388</v>
      </c>
      <c r="H521" s="109"/>
      <c r="I521" s="109"/>
      <c r="J521" s="96"/>
      <c r="K521" s="97"/>
      <c r="L521" s="97"/>
      <c r="M521" s="96"/>
      <c r="N521" s="96"/>
      <c r="O521" s="109"/>
      <c r="P521" s="98"/>
      <c r="Q521" s="110"/>
      <c r="R521" s="110"/>
      <c r="S521" s="110"/>
      <c r="T521" s="67"/>
      <c r="U521" s="68"/>
    </row>
    <row r="522" spans="1:21" s="24" customFormat="1" ht="27.75" customHeight="1" x14ac:dyDescent="0.35">
      <c r="A522" s="111" t="s">
        <v>795</v>
      </c>
      <c r="B522" s="92" t="s">
        <v>810</v>
      </c>
      <c r="C522" s="93" t="s">
        <v>61</v>
      </c>
      <c r="D522" s="92" t="s">
        <v>1389</v>
      </c>
      <c r="E522" s="94" t="s">
        <v>1390</v>
      </c>
      <c r="F522" s="94" t="s">
        <v>1391</v>
      </c>
      <c r="G522" s="95" t="s">
        <v>1392</v>
      </c>
      <c r="H522" s="109"/>
      <c r="I522" s="109"/>
      <c r="J522" s="96"/>
      <c r="K522" s="97"/>
      <c r="L522" s="97"/>
      <c r="M522" s="96"/>
      <c r="N522" s="96"/>
      <c r="O522" s="109"/>
      <c r="P522" s="98"/>
      <c r="Q522" s="110"/>
      <c r="R522" s="110"/>
      <c r="S522" s="110"/>
      <c r="T522" s="67"/>
      <c r="U522" s="68"/>
    </row>
    <row r="523" spans="1:21" s="24" customFormat="1" ht="27.75" customHeight="1" x14ac:dyDescent="0.35">
      <c r="A523" s="111" t="s">
        <v>795</v>
      </c>
      <c r="B523" s="92" t="s">
        <v>810</v>
      </c>
      <c r="C523" s="93" t="s">
        <v>116</v>
      </c>
      <c r="D523" s="92" t="s">
        <v>1393</v>
      </c>
      <c r="E523" s="94" t="s">
        <v>1394</v>
      </c>
      <c r="F523" s="94" t="s">
        <v>1395</v>
      </c>
      <c r="G523" s="95" t="s">
        <v>1396</v>
      </c>
      <c r="H523" s="109"/>
      <c r="I523" s="109"/>
      <c r="J523" s="96"/>
      <c r="K523" s="97"/>
      <c r="L523" s="97"/>
      <c r="M523" s="96"/>
      <c r="N523" s="96"/>
      <c r="O523" s="109"/>
      <c r="P523" s="98"/>
      <c r="Q523" s="110"/>
      <c r="R523" s="110"/>
      <c r="S523" s="110"/>
      <c r="T523" s="67"/>
      <c r="U523" s="68"/>
    </row>
    <row r="524" spans="1:21" s="24" customFormat="1" ht="27.75" customHeight="1" x14ac:dyDescent="0.35">
      <c r="A524" s="111" t="s">
        <v>795</v>
      </c>
      <c r="B524" s="92" t="s">
        <v>810</v>
      </c>
      <c r="C524" s="93" t="s">
        <v>116</v>
      </c>
      <c r="D524" s="92" t="s">
        <v>1397</v>
      </c>
      <c r="E524" s="94" t="s">
        <v>1398</v>
      </c>
      <c r="F524" s="94" t="s">
        <v>1399</v>
      </c>
      <c r="G524" s="95" t="s">
        <v>1400</v>
      </c>
      <c r="H524" s="109"/>
      <c r="I524" s="109"/>
      <c r="J524" s="96"/>
      <c r="K524" s="97"/>
      <c r="L524" s="97"/>
      <c r="M524" s="96"/>
      <c r="N524" s="96"/>
      <c r="O524" s="109"/>
      <c r="P524" s="98"/>
      <c r="Q524" s="110"/>
      <c r="R524" s="110"/>
      <c r="S524" s="110"/>
      <c r="T524" s="67"/>
      <c r="U524" s="68"/>
    </row>
    <row r="525" spans="1:21" s="24" customFormat="1" ht="27.75" customHeight="1" x14ac:dyDescent="0.35">
      <c r="A525" s="111" t="s">
        <v>795</v>
      </c>
      <c r="B525" s="92" t="s">
        <v>810</v>
      </c>
      <c r="C525" s="93" t="s">
        <v>61</v>
      </c>
      <c r="D525" s="92" t="s">
        <v>1401</v>
      </c>
      <c r="E525" s="94" t="s">
        <v>1402</v>
      </c>
      <c r="F525" s="94" t="s">
        <v>1403</v>
      </c>
      <c r="G525" s="95" t="s">
        <v>1404</v>
      </c>
      <c r="H525" s="109"/>
      <c r="I525" s="109"/>
      <c r="J525" s="96"/>
      <c r="K525" s="97"/>
      <c r="L525" s="97"/>
      <c r="M525" s="96"/>
      <c r="N525" s="96"/>
      <c r="O525" s="109"/>
      <c r="P525" s="98"/>
      <c r="Q525" s="110"/>
      <c r="R525" s="110"/>
      <c r="S525" s="110"/>
      <c r="T525" s="67"/>
      <c r="U525" s="68"/>
    </row>
    <row r="526" spans="1:21" s="24" customFormat="1" ht="27.75" customHeight="1" x14ac:dyDescent="0.35">
      <c r="A526" s="111" t="s">
        <v>795</v>
      </c>
      <c r="B526" s="92" t="s">
        <v>810</v>
      </c>
      <c r="C526" s="93" t="s">
        <v>129</v>
      </c>
      <c r="D526" s="92" t="s">
        <v>1405</v>
      </c>
      <c r="E526" s="94" t="s">
        <v>1406</v>
      </c>
      <c r="F526" s="94" t="s">
        <v>1407</v>
      </c>
      <c r="G526" s="95" t="s">
        <v>1408</v>
      </c>
      <c r="H526" s="109"/>
      <c r="I526" s="109"/>
      <c r="J526" s="96"/>
      <c r="K526" s="97"/>
      <c r="L526" s="97"/>
      <c r="M526" s="96"/>
      <c r="N526" s="96"/>
      <c r="O526" s="109"/>
      <c r="P526" s="98"/>
      <c r="Q526" s="110"/>
      <c r="R526" s="110"/>
      <c r="S526" s="110"/>
      <c r="T526" s="67"/>
      <c r="U526" s="68"/>
    </row>
    <row r="527" spans="1:21" s="24" customFormat="1" ht="27.75" customHeight="1" x14ac:dyDescent="0.35">
      <c r="A527" s="111" t="s">
        <v>795</v>
      </c>
      <c r="B527" s="92" t="s">
        <v>810</v>
      </c>
      <c r="C527" s="93" t="s">
        <v>129</v>
      </c>
      <c r="D527" s="92" t="s">
        <v>1409</v>
      </c>
      <c r="E527" s="94" t="s">
        <v>1410</v>
      </c>
      <c r="F527" s="94" t="s">
        <v>1411</v>
      </c>
      <c r="G527" s="95" t="s">
        <v>1412</v>
      </c>
      <c r="H527" s="109"/>
      <c r="I527" s="109"/>
      <c r="J527" s="96"/>
      <c r="K527" s="97"/>
      <c r="L527" s="97"/>
      <c r="M527" s="96"/>
      <c r="N527" s="96"/>
      <c r="O527" s="109"/>
      <c r="P527" s="98"/>
      <c r="Q527" s="110"/>
      <c r="R527" s="110"/>
      <c r="S527" s="110"/>
      <c r="T527" s="67"/>
      <c r="U527" s="68"/>
    </row>
    <row r="528" spans="1:21" s="24" customFormat="1" ht="27.75" customHeight="1" x14ac:dyDescent="0.35">
      <c r="A528" s="111" t="s">
        <v>795</v>
      </c>
      <c r="B528" s="92" t="s">
        <v>810</v>
      </c>
      <c r="C528" s="93" t="s">
        <v>61</v>
      </c>
      <c r="D528" s="92" t="s">
        <v>1413</v>
      </c>
      <c r="E528" s="94" t="s">
        <v>1414</v>
      </c>
      <c r="F528" s="94" t="s">
        <v>1415</v>
      </c>
      <c r="G528" s="95" t="s">
        <v>1416</v>
      </c>
      <c r="H528" s="109"/>
      <c r="I528" s="109"/>
      <c r="J528" s="96"/>
      <c r="K528" s="97"/>
      <c r="L528" s="97"/>
      <c r="M528" s="96"/>
      <c r="N528" s="96"/>
      <c r="O528" s="109"/>
      <c r="P528" s="98"/>
      <c r="Q528" s="110"/>
      <c r="R528" s="110"/>
      <c r="S528" s="110"/>
      <c r="T528" s="67"/>
      <c r="U528" s="68"/>
    </row>
    <row r="529" spans="1:21" s="24" customFormat="1" ht="27.75" customHeight="1" x14ac:dyDescent="0.35">
      <c r="A529" s="111" t="s">
        <v>795</v>
      </c>
      <c r="B529" s="92" t="s">
        <v>810</v>
      </c>
      <c r="C529" s="93" t="s">
        <v>116</v>
      </c>
      <c r="D529" s="92" t="s">
        <v>2339</v>
      </c>
      <c r="E529" s="94" t="s">
        <v>2340</v>
      </c>
      <c r="F529" s="94" t="s">
        <v>2341</v>
      </c>
      <c r="G529" s="95" t="s">
        <v>2342</v>
      </c>
      <c r="H529" s="109"/>
      <c r="I529" s="109"/>
      <c r="J529" s="96"/>
      <c r="K529" s="97"/>
      <c r="L529" s="97"/>
      <c r="M529" s="96"/>
      <c r="N529" s="96"/>
      <c r="O529" s="109"/>
      <c r="P529" s="98"/>
      <c r="Q529" s="110"/>
      <c r="R529" s="110"/>
      <c r="S529" s="110"/>
      <c r="T529" s="67"/>
      <c r="U529" s="68"/>
    </row>
    <row r="530" spans="1:21" s="24" customFormat="1" ht="27.75" customHeight="1" x14ac:dyDescent="0.35">
      <c r="A530" s="111" t="s">
        <v>795</v>
      </c>
      <c r="B530" s="92" t="s">
        <v>810</v>
      </c>
      <c r="C530" s="93" t="s">
        <v>116</v>
      </c>
      <c r="D530" s="92" t="s">
        <v>2696</v>
      </c>
      <c r="E530" s="94" t="s">
        <v>2343</v>
      </c>
      <c r="F530" s="94" t="s">
        <v>2344</v>
      </c>
      <c r="G530" s="95" t="s">
        <v>2345</v>
      </c>
      <c r="H530" s="109"/>
      <c r="I530" s="109"/>
      <c r="J530" s="96"/>
      <c r="K530" s="97"/>
      <c r="L530" s="97"/>
      <c r="M530" s="96"/>
      <c r="N530" s="96"/>
      <c r="O530" s="109"/>
      <c r="P530" s="98"/>
      <c r="Q530" s="110"/>
      <c r="R530" s="110"/>
      <c r="S530" s="110"/>
      <c r="T530" s="67"/>
      <c r="U530" s="68"/>
    </row>
    <row r="531" spans="1:21" s="24" customFormat="1" ht="27.75" customHeight="1" x14ac:dyDescent="0.35">
      <c r="A531" s="111" t="s">
        <v>795</v>
      </c>
      <c r="B531" s="92" t="s">
        <v>810</v>
      </c>
      <c r="C531" s="93" t="s">
        <v>116</v>
      </c>
      <c r="D531" s="92" t="s">
        <v>2346</v>
      </c>
      <c r="E531" s="94" t="s">
        <v>2347</v>
      </c>
      <c r="F531" s="94" t="s">
        <v>2348</v>
      </c>
      <c r="G531" s="95" t="s">
        <v>2349</v>
      </c>
      <c r="H531" s="109"/>
      <c r="I531" s="109"/>
      <c r="J531" s="96"/>
      <c r="K531" s="97"/>
      <c r="L531" s="97"/>
      <c r="M531" s="96"/>
      <c r="N531" s="96"/>
      <c r="O531" s="109"/>
      <c r="P531" s="98"/>
      <c r="Q531" s="110"/>
      <c r="R531" s="110"/>
      <c r="S531" s="110"/>
      <c r="T531" s="67"/>
      <c r="U531" s="68"/>
    </row>
    <row r="532" spans="1:21" s="24" customFormat="1" ht="27.75" customHeight="1" x14ac:dyDescent="0.35">
      <c r="A532" s="111" t="s">
        <v>795</v>
      </c>
      <c r="B532" s="92" t="s">
        <v>810</v>
      </c>
      <c r="C532" s="93" t="s">
        <v>116</v>
      </c>
      <c r="D532" s="92" t="s">
        <v>1417</v>
      </c>
      <c r="E532" s="94" t="s">
        <v>1418</v>
      </c>
      <c r="F532" s="94" t="s">
        <v>1419</v>
      </c>
      <c r="G532" s="95" t="s">
        <v>1420</v>
      </c>
      <c r="H532" s="109"/>
      <c r="I532" s="109"/>
      <c r="J532" s="96"/>
      <c r="K532" s="97"/>
      <c r="L532" s="97"/>
      <c r="M532" s="96"/>
      <c r="N532" s="96"/>
      <c r="O532" s="109"/>
      <c r="P532" s="98"/>
      <c r="Q532" s="110"/>
      <c r="R532" s="110"/>
      <c r="S532" s="110"/>
      <c r="T532" s="67"/>
      <c r="U532" s="68"/>
    </row>
    <row r="533" spans="1:21" s="24" customFormat="1" ht="27.75" customHeight="1" x14ac:dyDescent="0.35">
      <c r="A533" s="111" t="s">
        <v>795</v>
      </c>
      <c r="B533" s="92" t="s">
        <v>810</v>
      </c>
      <c r="C533" s="93" t="s">
        <v>249</v>
      </c>
      <c r="D533" s="92" t="s">
        <v>1421</v>
      </c>
      <c r="E533" s="94" t="s">
        <v>1422</v>
      </c>
      <c r="F533" s="94" t="s">
        <v>1423</v>
      </c>
      <c r="G533" s="95" t="s">
        <v>1111</v>
      </c>
      <c r="H533" s="109"/>
      <c r="I533" s="109"/>
      <c r="J533" s="96"/>
      <c r="K533" s="97"/>
      <c r="L533" s="97"/>
      <c r="M533" s="96"/>
      <c r="N533" s="96"/>
      <c r="O533" s="109"/>
      <c r="P533" s="98"/>
      <c r="Q533" s="110"/>
      <c r="R533" s="110"/>
      <c r="S533" s="110"/>
      <c r="T533" s="67"/>
      <c r="U533" s="68"/>
    </row>
    <row r="534" spans="1:21" s="24" customFormat="1" ht="27.75" customHeight="1" x14ac:dyDescent="0.35">
      <c r="A534" s="111" t="s">
        <v>795</v>
      </c>
      <c r="B534" s="92" t="s">
        <v>810</v>
      </c>
      <c r="C534" s="93" t="s">
        <v>116</v>
      </c>
      <c r="D534" s="92" t="s">
        <v>1424</v>
      </c>
      <c r="E534" s="94" t="s">
        <v>1425</v>
      </c>
      <c r="F534" s="94" t="s">
        <v>1426</v>
      </c>
      <c r="G534" s="95" t="s">
        <v>1427</v>
      </c>
      <c r="H534" s="109"/>
      <c r="I534" s="109"/>
      <c r="J534" s="96"/>
      <c r="K534" s="97"/>
      <c r="L534" s="97"/>
      <c r="M534" s="96"/>
      <c r="N534" s="96"/>
      <c r="O534" s="109"/>
      <c r="P534" s="98"/>
      <c r="Q534" s="110"/>
      <c r="R534" s="110"/>
      <c r="S534" s="110"/>
      <c r="T534" s="67"/>
      <c r="U534" s="68"/>
    </row>
    <row r="535" spans="1:21" s="24" customFormat="1" ht="27.75" customHeight="1" x14ac:dyDescent="0.35">
      <c r="A535" s="111" t="s">
        <v>795</v>
      </c>
      <c r="B535" s="92" t="s">
        <v>810</v>
      </c>
      <c r="C535" s="93" t="s">
        <v>116</v>
      </c>
      <c r="D535" s="92" t="s">
        <v>1428</v>
      </c>
      <c r="E535" s="94" t="s">
        <v>1429</v>
      </c>
      <c r="F535" s="94" t="s">
        <v>1430</v>
      </c>
      <c r="G535" s="95" t="s">
        <v>1431</v>
      </c>
      <c r="H535" s="109"/>
      <c r="I535" s="109"/>
      <c r="J535" s="96"/>
      <c r="K535" s="97"/>
      <c r="L535" s="97"/>
      <c r="M535" s="96"/>
      <c r="N535" s="96"/>
      <c r="O535" s="109"/>
      <c r="P535" s="98"/>
      <c r="Q535" s="110"/>
      <c r="R535" s="110"/>
      <c r="S535" s="110"/>
      <c r="T535" s="67"/>
      <c r="U535" s="68"/>
    </row>
    <row r="536" spans="1:21" s="24" customFormat="1" ht="27.75" customHeight="1" x14ac:dyDescent="0.35">
      <c r="A536" s="111" t="s">
        <v>795</v>
      </c>
      <c r="B536" s="92" t="s">
        <v>810</v>
      </c>
      <c r="C536" s="93" t="s">
        <v>61</v>
      </c>
      <c r="D536" s="92" t="s">
        <v>1432</v>
      </c>
      <c r="E536" s="94" t="s">
        <v>1433</v>
      </c>
      <c r="F536" s="94" t="s">
        <v>1434</v>
      </c>
      <c r="G536" s="95" t="s">
        <v>1435</v>
      </c>
      <c r="H536" s="109"/>
      <c r="I536" s="109"/>
      <c r="J536" s="96"/>
      <c r="K536" s="97"/>
      <c r="L536" s="97"/>
      <c r="M536" s="96"/>
      <c r="N536" s="96"/>
      <c r="O536" s="109"/>
      <c r="P536" s="98"/>
      <c r="Q536" s="110"/>
      <c r="R536" s="110"/>
      <c r="S536" s="110"/>
      <c r="T536" s="67"/>
      <c r="U536" s="68"/>
    </row>
    <row r="537" spans="1:21" s="24" customFormat="1" ht="27.75" customHeight="1" x14ac:dyDescent="0.35">
      <c r="A537" s="111" t="s">
        <v>795</v>
      </c>
      <c r="B537" s="92" t="s">
        <v>810</v>
      </c>
      <c r="C537" s="93" t="s">
        <v>116</v>
      </c>
      <c r="D537" s="92" t="s">
        <v>1436</v>
      </c>
      <c r="E537" s="94" t="s">
        <v>1437</v>
      </c>
      <c r="F537" s="94" t="s">
        <v>1438</v>
      </c>
      <c r="G537" s="95" t="s">
        <v>1439</v>
      </c>
      <c r="H537" s="109"/>
      <c r="I537" s="109"/>
      <c r="J537" s="96"/>
      <c r="K537" s="97"/>
      <c r="L537" s="97"/>
      <c r="M537" s="96"/>
      <c r="N537" s="96"/>
      <c r="O537" s="109"/>
      <c r="P537" s="98"/>
      <c r="Q537" s="110"/>
      <c r="R537" s="110"/>
      <c r="S537" s="110"/>
      <c r="T537" s="67"/>
      <c r="U537" s="68"/>
    </row>
    <row r="538" spans="1:21" s="24" customFormat="1" ht="27.75" customHeight="1" x14ac:dyDescent="0.35">
      <c r="A538" s="111" t="s">
        <v>795</v>
      </c>
      <c r="B538" s="92" t="s">
        <v>810</v>
      </c>
      <c r="C538" s="93" t="s">
        <v>249</v>
      </c>
      <c r="D538" s="92" t="s">
        <v>1440</v>
      </c>
      <c r="E538" s="94" t="s">
        <v>1441</v>
      </c>
      <c r="F538" s="94" t="s">
        <v>1442</v>
      </c>
      <c r="G538" s="95" t="s">
        <v>1443</v>
      </c>
      <c r="H538" s="109"/>
      <c r="I538" s="109"/>
      <c r="J538" s="96"/>
      <c r="K538" s="97"/>
      <c r="L538" s="97"/>
      <c r="M538" s="96"/>
      <c r="N538" s="96"/>
      <c r="O538" s="109"/>
      <c r="P538" s="98"/>
      <c r="Q538" s="110"/>
      <c r="R538" s="110"/>
      <c r="S538" s="110"/>
      <c r="T538" s="67"/>
      <c r="U538" s="68"/>
    </row>
    <row r="539" spans="1:21" s="24" customFormat="1" ht="27.75" customHeight="1" x14ac:dyDescent="0.35">
      <c r="A539" s="111" t="s">
        <v>795</v>
      </c>
      <c r="B539" s="92" t="s">
        <v>810</v>
      </c>
      <c r="C539" s="93" t="s">
        <v>61</v>
      </c>
      <c r="D539" s="92" t="s">
        <v>1444</v>
      </c>
      <c r="E539" s="94" t="s">
        <v>1445</v>
      </c>
      <c r="F539" s="94" t="s">
        <v>1446</v>
      </c>
      <c r="G539" s="95" t="s">
        <v>1447</v>
      </c>
      <c r="H539" s="109"/>
      <c r="I539" s="109"/>
      <c r="J539" s="96"/>
      <c r="K539" s="97"/>
      <c r="L539" s="97"/>
      <c r="M539" s="96"/>
      <c r="N539" s="96"/>
      <c r="O539" s="109"/>
      <c r="P539" s="98"/>
      <c r="Q539" s="110"/>
      <c r="R539" s="110"/>
      <c r="S539" s="110"/>
      <c r="T539" s="67"/>
      <c r="U539" s="68"/>
    </row>
    <row r="540" spans="1:21" s="24" customFormat="1" ht="27.75" customHeight="1" x14ac:dyDescent="0.35">
      <c r="A540" s="111" t="s">
        <v>795</v>
      </c>
      <c r="B540" s="92" t="s">
        <v>810</v>
      </c>
      <c r="C540" s="93" t="s">
        <v>116</v>
      </c>
      <c r="D540" s="92" t="s">
        <v>1448</v>
      </c>
      <c r="E540" s="94" t="s">
        <v>1449</v>
      </c>
      <c r="F540" s="94" t="s">
        <v>1450</v>
      </c>
      <c r="G540" s="95" t="s">
        <v>1451</v>
      </c>
      <c r="H540" s="109"/>
      <c r="I540" s="109"/>
      <c r="J540" s="96"/>
      <c r="K540" s="97"/>
      <c r="L540" s="97"/>
      <c r="M540" s="96"/>
      <c r="N540" s="96"/>
      <c r="O540" s="109"/>
      <c r="P540" s="98"/>
      <c r="Q540" s="110"/>
      <c r="R540" s="110"/>
      <c r="S540" s="110"/>
      <c r="T540" s="67"/>
      <c r="U540" s="68"/>
    </row>
    <row r="541" spans="1:21" s="24" customFormat="1" ht="27.75" customHeight="1" x14ac:dyDescent="0.35">
      <c r="A541" s="111" t="s">
        <v>795</v>
      </c>
      <c r="B541" s="92" t="s">
        <v>810</v>
      </c>
      <c r="C541" s="93" t="s">
        <v>116</v>
      </c>
      <c r="D541" s="92" t="s">
        <v>1452</v>
      </c>
      <c r="E541" s="94" t="s">
        <v>1453</v>
      </c>
      <c r="F541" s="94" t="s">
        <v>1454</v>
      </c>
      <c r="G541" s="95" t="s">
        <v>1455</v>
      </c>
      <c r="H541" s="109"/>
      <c r="I541" s="109"/>
      <c r="J541" s="96"/>
      <c r="K541" s="97"/>
      <c r="L541" s="97"/>
      <c r="M541" s="96"/>
      <c r="N541" s="96"/>
      <c r="O541" s="109"/>
      <c r="P541" s="98"/>
      <c r="Q541" s="110"/>
      <c r="R541" s="110"/>
      <c r="S541" s="110"/>
      <c r="T541" s="67"/>
      <c r="U541" s="68"/>
    </row>
    <row r="542" spans="1:21" s="24" customFormat="1" ht="27.75" customHeight="1" x14ac:dyDescent="0.35">
      <c r="A542" s="111" t="s">
        <v>795</v>
      </c>
      <c r="B542" s="92" t="s">
        <v>810</v>
      </c>
      <c r="C542" s="93" t="s">
        <v>61</v>
      </c>
      <c r="D542" s="92" t="s">
        <v>1456</v>
      </c>
      <c r="E542" s="94" t="s">
        <v>1457</v>
      </c>
      <c r="F542" s="94" t="s">
        <v>1458</v>
      </c>
      <c r="G542" s="95" t="s">
        <v>1459</v>
      </c>
      <c r="H542" s="109"/>
      <c r="I542" s="109"/>
      <c r="J542" s="96"/>
      <c r="K542" s="97"/>
      <c r="L542" s="97"/>
      <c r="M542" s="96"/>
      <c r="N542" s="96"/>
      <c r="O542" s="109"/>
      <c r="P542" s="98"/>
      <c r="Q542" s="110"/>
      <c r="R542" s="110"/>
      <c r="S542" s="110"/>
      <c r="T542" s="67"/>
      <c r="U542" s="68"/>
    </row>
    <row r="543" spans="1:21" s="24" customFormat="1" ht="27.75" customHeight="1" x14ac:dyDescent="0.35">
      <c r="A543" s="111" t="s">
        <v>795</v>
      </c>
      <c r="B543" s="92" t="s">
        <v>810</v>
      </c>
      <c r="C543" s="93" t="s">
        <v>61</v>
      </c>
      <c r="D543" s="92" t="s">
        <v>1460</v>
      </c>
      <c r="E543" s="94" t="s">
        <v>1461</v>
      </c>
      <c r="F543" s="94" t="s">
        <v>1462</v>
      </c>
      <c r="G543" s="95" t="s">
        <v>1463</v>
      </c>
      <c r="H543" s="109"/>
      <c r="I543" s="109"/>
      <c r="J543" s="96"/>
      <c r="K543" s="97"/>
      <c r="L543" s="97"/>
      <c r="M543" s="96"/>
      <c r="N543" s="96"/>
      <c r="O543" s="109"/>
      <c r="P543" s="98"/>
      <c r="Q543" s="110"/>
      <c r="R543" s="110"/>
      <c r="S543" s="110"/>
      <c r="T543" s="67"/>
      <c r="U543" s="68"/>
    </row>
    <row r="544" spans="1:21" s="24" customFormat="1" ht="27.75" customHeight="1" x14ac:dyDescent="0.35">
      <c r="A544" s="111" t="s">
        <v>795</v>
      </c>
      <c r="B544" s="92" t="s">
        <v>810</v>
      </c>
      <c r="C544" s="93" t="s">
        <v>61</v>
      </c>
      <c r="D544" s="92" t="s">
        <v>1464</v>
      </c>
      <c r="E544" s="94" t="s">
        <v>1465</v>
      </c>
      <c r="F544" s="94" t="s">
        <v>1466</v>
      </c>
      <c r="G544" s="95" t="s">
        <v>1467</v>
      </c>
      <c r="H544" s="109"/>
      <c r="I544" s="109"/>
      <c r="J544" s="96"/>
      <c r="K544" s="97"/>
      <c r="L544" s="97"/>
      <c r="M544" s="96"/>
      <c r="N544" s="96"/>
      <c r="O544" s="109"/>
      <c r="P544" s="98"/>
      <c r="Q544" s="110"/>
      <c r="R544" s="110"/>
      <c r="S544" s="110"/>
      <c r="T544" s="67"/>
      <c r="U544" s="68"/>
    </row>
    <row r="545" spans="1:21" s="24" customFormat="1" ht="27.75" customHeight="1" x14ac:dyDescent="0.35">
      <c r="A545" s="111" t="s">
        <v>795</v>
      </c>
      <c r="B545" s="92" t="s">
        <v>810</v>
      </c>
      <c r="C545" s="93" t="s">
        <v>61</v>
      </c>
      <c r="D545" s="92" t="s">
        <v>1468</v>
      </c>
      <c r="E545" s="94" t="s">
        <v>1469</v>
      </c>
      <c r="F545" s="94" t="s">
        <v>1470</v>
      </c>
      <c r="G545" s="95" t="s">
        <v>1471</v>
      </c>
      <c r="H545" s="109"/>
      <c r="I545" s="109"/>
      <c r="J545" s="96"/>
      <c r="K545" s="97"/>
      <c r="L545" s="97"/>
      <c r="M545" s="96"/>
      <c r="N545" s="96"/>
      <c r="O545" s="109"/>
      <c r="P545" s="98"/>
      <c r="Q545" s="110"/>
      <c r="R545" s="110"/>
      <c r="S545" s="110"/>
      <c r="T545" s="67"/>
      <c r="U545" s="68"/>
    </row>
    <row r="546" spans="1:21" s="24" customFormat="1" ht="27.75" customHeight="1" x14ac:dyDescent="0.35">
      <c r="A546" s="111" t="s">
        <v>795</v>
      </c>
      <c r="B546" s="92" t="s">
        <v>810</v>
      </c>
      <c r="C546" s="93" t="s">
        <v>61</v>
      </c>
      <c r="D546" s="92" t="s">
        <v>1472</v>
      </c>
      <c r="E546" s="94" t="s">
        <v>1473</v>
      </c>
      <c r="F546" s="94" t="s">
        <v>1474</v>
      </c>
      <c r="G546" s="95" t="s">
        <v>910</v>
      </c>
      <c r="H546" s="109"/>
      <c r="I546" s="109"/>
      <c r="J546" s="96"/>
      <c r="K546" s="97"/>
      <c r="L546" s="97"/>
      <c r="M546" s="96"/>
      <c r="N546" s="96"/>
      <c r="O546" s="109"/>
      <c r="P546" s="98"/>
      <c r="Q546" s="110"/>
      <c r="R546" s="110"/>
      <c r="S546" s="110"/>
      <c r="T546" s="67"/>
      <c r="U546" s="68"/>
    </row>
    <row r="547" spans="1:21" s="24" customFormat="1" ht="27.75" customHeight="1" x14ac:dyDescent="0.35">
      <c r="A547" s="111" t="s">
        <v>795</v>
      </c>
      <c r="B547" s="92" t="s">
        <v>810</v>
      </c>
      <c r="C547" s="93" t="s">
        <v>61</v>
      </c>
      <c r="D547" s="92" t="s">
        <v>1475</v>
      </c>
      <c r="E547" s="94" t="s">
        <v>1476</v>
      </c>
      <c r="F547" s="94" t="s">
        <v>1477</v>
      </c>
      <c r="G547" s="95" t="s">
        <v>1165</v>
      </c>
      <c r="H547" s="109"/>
      <c r="I547" s="109"/>
      <c r="J547" s="96"/>
      <c r="K547" s="97"/>
      <c r="L547" s="97"/>
      <c r="M547" s="96"/>
      <c r="N547" s="96"/>
      <c r="O547" s="109"/>
      <c r="P547" s="98"/>
      <c r="Q547" s="110"/>
      <c r="R547" s="110"/>
      <c r="S547" s="110"/>
      <c r="T547" s="67"/>
      <c r="U547" s="68"/>
    </row>
    <row r="548" spans="1:21" s="24" customFormat="1" ht="27.75" customHeight="1" x14ac:dyDescent="0.35">
      <c r="A548" s="111" t="s">
        <v>795</v>
      </c>
      <c r="B548" s="92" t="s">
        <v>810</v>
      </c>
      <c r="C548" s="93" t="s">
        <v>61</v>
      </c>
      <c r="D548" s="92" t="s">
        <v>1478</v>
      </c>
      <c r="E548" s="94" t="s">
        <v>1479</v>
      </c>
      <c r="F548" s="94" t="s">
        <v>1480</v>
      </c>
      <c r="G548" s="95" t="s">
        <v>1481</v>
      </c>
      <c r="H548" s="109"/>
      <c r="I548" s="109"/>
      <c r="J548" s="96"/>
      <c r="K548" s="97"/>
      <c r="L548" s="97"/>
      <c r="M548" s="96"/>
      <c r="N548" s="96"/>
      <c r="O548" s="109"/>
      <c r="P548" s="98"/>
      <c r="Q548" s="110"/>
      <c r="R548" s="110"/>
      <c r="S548" s="110"/>
      <c r="T548" s="67"/>
      <c r="U548" s="68"/>
    </row>
    <row r="549" spans="1:21" s="24" customFormat="1" ht="27.75" customHeight="1" x14ac:dyDescent="0.35">
      <c r="A549" s="111" t="s">
        <v>795</v>
      </c>
      <c r="B549" s="92" t="s">
        <v>810</v>
      </c>
      <c r="C549" s="93" t="s">
        <v>61</v>
      </c>
      <c r="D549" s="92" t="s">
        <v>1482</v>
      </c>
      <c r="E549" s="94" t="s">
        <v>1483</v>
      </c>
      <c r="F549" s="94" t="s">
        <v>1484</v>
      </c>
      <c r="G549" s="95" t="s">
        <v>1485</v>
      </c>
      <c r="H549" s="109"/>
      <c r="I549" s="109"/>
      <c r="J549" s="96"/>
      <c r="K549" s="97"/>
      <c r="L549" s="97"/>
      <c r="M549" s="96"/>
      <c r="N549" s="96"/>
      <c r="O549" s="109"/>
      <c r="P549" s="98"/>
      <c r="Q549" s="110"/>
      <c r="R549" s="110"/>
      <c r="S549" s="110"/>
      <c r="T549" s="67"/>
      <c r="U549" s="68"/>
    </row>
    <row r="550" spans="1:21" s="24" customFormat="1" ht="27.75" customHeight="1" x14ac:dyDescent="0.35">
      <c r="A550" s="111" t="s">
        <v>795</v>
      </c>
      <c r="B550" s="92" t="s">
        <v>810</v>
      </c>
      <c r="C550" s="93" t="s">
        <v>116</v>
      </c>
      <c r="D550" s="92" t="s">
        <v>1486</v>
      </c>
      <c r="E550" s="94" t="s">
        <v>1487</v>
      </c>
      <c r="F550" s="94" t="s">
        <v>1488</v>
      </c>
      <c r="G550" s="95" t="s">
        <v>1489</v>
      </c>
      <c r="H550" s="109"/>
      <c r="I550" s="109"/>
      <c r="J550" s="96"/>
      <c r="K550" s="97"/>
      <c r="L550" s="97"/>
      <c r="M550" s="96"/>
      <c r="N550" s="96"/>
      <c r="O550" s="109"/>
      <c r="P550" s="98"/>
      <c r="Q550" s="110"/>
      <c r="R550" s="110"/>
      <c r="S550" s="110"/>
      <c r="T550" s="67"/>
      <c r="U550" s="68"/>
    </row>
    <row r="551" spans="1:21" s="24" customFormat="1" ht="27.75" customHeight="1" x14ac:dyDescent="0.35">
      <c r="A551" s="111" t="s">
        <v>795</v>
      </c>
      <c r="B551" s="92" t="s">
        <v>810</v>
      </c>
      <c r="C551" s="93" t="s">
        <v>116</v>
      </c>
      <c r="D551" s="92" t="s">
        <v>1490</v>
      </c>
      <c r="E551" s="94" t="s">
        <v>1491</v>
      </c>
      <c r="F551" s="94" t="s">
        <v>1492</v>
      </c>
      <c r="G551" s="95" t="s">
        <v>1493</v>
      </c>
      <c r="H551" s="109"/>
      <c r="I551" s="109"/>
      <c r="J551" s="96"/>
      <c r="K551" s="97"/>
      <c r="L551" s="97"/>
      <c r="M551" s="96"/>
      <c r="N551" s="96"/>
      <c r="O551" s="109"/>
      <c r="P551" s="98"/>
      <c r="Q551" s="110"/>
      <c r="R551" s="110"/>
      <c r="S551" s="110"/>
      <c r="T551" s="67"/>
      <c r="U551" s="68"/>
    </row>
    <row r="552" spans="1:21" s="24" customFormat="1" ht="27.75" customHeight="1" x14ac:dyDescent="0.35">
      <c r="A552" s="111" t="s">
        <v>795</v>
      </c>
      <c r="B552" s="92" t="s">
        <v>810</v>
      </c>
      <c r="C552" s="93" t="s">
        <v>116</v>
      </c>
      <c r="D552" s="92" t="s">
        <v>1494</v>
      </c>
      <c r="E552" s="94" t="s">
        <v>1495</v>
      </c>
      <c r="F552" s="94" t="s">
        <v>1496</v>
      </c>
      <c r="G552" s="95" t="s">
        <v>1497</v>
      </c>
      <c r="H552" s="109"/>
      <c r="I552" s="109"/>
      <c r="J552" s="96"/>
      <c r="K552" s="97"/>
      <c r="L552" s="97"/>
      <c r="M552" s="96"/>
      <c r="N552" s="96"/>
      <c r="O552" s="109"/>
      <c r="P552" s="98"/>
      <c r="Q552" s="110"/>
      <c r="R552" s="110"/>
      <c r="S552" s="110"/>
      <c r="T552" s="67"/>
      <c r="U552" s="68"/>
    </row>
    <row r="553" spans="1:21" s="24" customFormat="1" ht="27.75" customHeight="1" x14ac:dyDescent="0.35">
      <c r="A553" s="111" t="s">
        <v>795</v>
      </c>
      <c r="B553" s="92" t="s">
        <v>810</v>
      </c>
      <c r="C553" s="93" t="s">
        <v>116</v>
      </c>
      <c r="D553" s="92" t="s">
        <v>1498</v>
      </c>
      <c r="E553" s="94" t="s">
        <v>1499</v>
      </c>
      <c r="F553" s="94" t="s">
        <v>1500</v>
      </c>
      <c r="G553" s="95" t="s">
        <v>1501</v>
      </c>
      <c r="H553" s="109"/>
      <c r="I553" s="109"/>
      <c r="J553" s="96"/>
      <c r="K553" s="97"/>
      <c r="L553" s="97"/>
      <c r="M553" s="96"/>
      <c r="N553" s="96"/>
      <c r="O553" s="109"/>
      <c r="P553" s="98"/>
      <c r="Q553" s="110"/>
      <c r="R553" s="110"/>
      <c r="S553" s="110"/>
      <c r="T553" s="67"/>
      <c r="U553" s="68"/>
    </row>
    <row r="554" spans="1:21" s="24" customFormat="1" ht="27.75" customHeight="1" x14ac:dyDescent="0.35">
      <c r="A554" s="111" t="s">
        <v>795</v>
      </c>
      <c r="B554" s="92" t="s">
        <v>810</v>
      </c>
      <c r="C554" s="93" t="s">
        <v>116</v>
      </c>
      <c r="D554" s="92" t="s">
        <v>1502</v>
      </c>
      <c r="E554" s="94" t="s">
        <v>1503</v>
      </c>
      <c r="F554" s="94" t="s">
        <v>1504</v>
      </c>
      <c r="G554" s="95" t="s">
        <v>1505</v>
      </c>
      <c r="H554" s="109"/>
      <c r="I554" s="109"/>
      <c r="J554" s="96"/>
      <c r="K554" s="97"/>
      <c r="L554" s="97"/>
      <c r="M554" s="96"/>
      <c r="N554" s="96"/>
      <c r="O554" s="109"/>
      <c r="P554" s="98"/>
      <c r="Q554" s="110"/>
      <c r="R554" s="110"/>
      <c r="S554" s="110"/>
      <c r="T554" s="67"/>
      <c r="U554" s="68"/>
    </row>
    <row r="555" spans="1:21" s="24" customFormat="1" ht="27.75" customHeight="1" x14ac:dyDescent="0.35">
      <c r="A555" s="111" t="s">
        <v>795</v>
      </c>
      <c r="B555" s="92" t="s">
        <v>810</v>
      </c>
      <c r="C555" s="93" t="s">
        <v>116</v>
      </c>
      <c r="D555" s="92" t="s">
        <v>1506</v>
      </c>
      <c r="E555" s="94" t="s">
        <v>1507</v>
      </c>
      <c r="F555" s="94" t="s">
        <v>1508</v>
      </c>
      <c r="G555" s="95" t="s">
        <v>1509</v>
      </c>
      <c r="H555" s="109"/>
      <c r="I555" s="109"/>
      <c r="J555" s="96"/>
      <c r="K555" s="97"/>
      <c r="L555" s="97"/>
      <c r="M555" s="96"/>
      <c r="N555" s="96"/>
      <c r="O555" s="109"/>
      <c r="P555" s="98"/>
      <c r="Q555" s="110"/>
      <c r="R555" s="110"/>
      <c r="S555" s="110"/>
      <c r="T555" s="67"/>
      <c r="U555" s="68"/>
    </row>
    <row r="556" spans="1:21" s="24" customFormat="1" ht="27.75" customHeight="1" x14ac:dyDescent="0.35">
      <c r="A556" s="111" t="s">
        <v>795</v>
      </c>
      <c r="B556" s="92" t="s">
        <v>810</v>
      </c>
      <c r="C556" s="93" t="s">
        <v>116</v>
      </c>
      <c r="D556" s="92" t="s">
        <v>1510</v>
      </c>
      <c r="E556" s="94" t="s">
        <v>1511</v>
      </c>
      <c r="F556" s="94" t="s">
        <v>1512</v>
      </c>
      <c r="G556" s="95" t="s">
        <v>1513</v>
      </c>
      <c r="H556" s="109"/>
      <c r="I556" s="109"/>
      <c r="J556" s="96"/>
      <c r="K556" s="97"/>
      <c r="L556" s="97"/>
      <c r="M556" s="96"/>
      <c r="N556" s="96"/>
      <c r="O556" s="109"/>
      <c r="P556" s="98"/>
      <c r="Q556" s="110"/>
      <c r="R556" s="110"/>
      <c r="S556" s="110"/>
      <c r="T556" s="67"/>
      <c r="U556" s="68"/>
    </row>
    <row r="557" spans="1:21" s="24" customFormat="1" ht="27.75" customHeight="1" x14ac:dyDescent="0.35">
      <c r="A557" s="111" t="s">
        <v>795</v>
      </c>
      <c r="B557" s="92" t="s">
        <v>810</v>
      </c>
      <c r="C557" s="93" t="s">
        <v>61</v>
      </c>
      <c r="D557" s="92" t="s">
        <v>1514</v>
      </c>
      <c r="E557" s="94" t="s">
        <v>1515</v>
      </c>
      <c r="F557" s="94" t="s">
        <v>1516</v>
      </c>
      <c r="G557" s="95" t="s">
        <v>1517</v>
      </c>
      <c r="H557" s="109"/>
      <c r="I557" s="109"/>
      <c r="J557" s="96"/>
      <c r="K557" s="97"/>
      <c r="L557" s="97"/>
      <c r="M557" s="96"/>
      <c r="N557" s="96"/>
      <c r="O557" s="109"/>
      <c r="P557" s="98"/>
      <c r="Q557" s="110"/>
      <c r="R557" s="110"/>
      <c r="S557" s="110"/>
      <c r="T557" s="67"/>
      <c r="U557" s="68"/>
    </row>
    <row r="558" spans="1:21" s="24" customFormat="1" ht="27.75" customHeight="1" x14ac:dyDescent="0.35">
      <c r="A558" s="111" t="s">
        <v>795</v>
      </c>
      <c r="B558" s="92" t="s">
        <v>810</v>
      </c>
      <c r="C558" s="93" t="s">
        <v>61</v>
      </c>
      <c r="D558" s="92" t="s">
        <v>1518</v>
      </c>
      <c r="E558" s="94" t="s">
        <v>1519</v>
      </c>
      <c r="F558" s="94" t="s">
        <v>1520</v>
      </c>
      <c r="G558" s="95" t="s">
        <v>1521</v>
      </c>
      <c r="H558" s="109"/>
      <c r="I558" s="109"/>
      <c r="J558" s="96"/>
      <c r="K558" s="97"/>
      <c r="L558" s="97"/>
      <c r="M558" s="96"/>
      <c r="N558" s="96"/>
      <c r="O558" s="109"/>
      <c r="P558" s="98"/>
      <c r="Q558" s="110"/>
      <c r="R558" s="110"/>
      <c r="S558" s="110"/>
      <c r="T558" s="67"/>
      <c r="U558" s="68"/>
    </row>
    <row r="559" spans="1:21" s="24" customFormat="1" ht="27.75" customHeight="1" x14ac:dyDescent="0.35">
      <c r="A559" s="111" t="s">
        <v>795</v>
      </c>
      <c r="B559" s="92" t="s">
        <v>810</v>
      </c>
      <c r="C559" s="93" t="s">
        <v>61</v>
      </c>
      <c r="D559" s="92" t="s">
        <v>1522</v>
      </c>
      <c r="E559" s="94" t="s">
        <v>1523</v>
      </c>
      <c r="F559" s="94" t="s">
        <v>1524</v>
      </c>
      <c r="G559" s="95" t="s">
        <v>2656</v>
      </c>
      <c r="H559" s="109"/>
      <c r="I559" s="109"/>
      <c r="J559" s="96"/>
      <c r="K559" s="97"/>
      <c r="L559" s="97"/>
      <c r="M559" s="96"/>
      <c r="N559" s="96"/>
      <c r="O559" s="109"/>
      <c r="P559" s="98"/>
      <c r="Q559" s="110"/>
      <c r="R559" s="110"/>
      <c r="S559" s="110"/>
      <c r="T559" s="67"/>
      <c r="U559" s="68"/>
    </row>
    <row r="560" spans="1:21" s="24" customFormat="1" ht="27.75" customHeight="1" x14ac:dyDescent="0.35">
      <c r="A560" s="111" t="s">
        <v>795</v>
      </c>
      <c r="B560" s="92" t="s">
        <v>810</v>
      </c>
      <c r="C560" s="93" t="s">
        <v>116</v>
      </c>
      <c r="D560" s="92" t="s">
        <v>1525</v>
      </c>
      <c r="E560" s="94" t="s">
        <v>1526</v>
      </c>
      <c r="F560" s="94" t="s">
        <v>1527</v>
      </c>
      <c r="G560" s="95" t="s">
        <v>1528</v>
      </c>
      <c r="H560" s="109"/>
      <c r="I560" s="109"/>
      <c r="J560" s="96"/>
      <c r="K560" s="97"/>
      <c r="L560" s="97"/>
      <c r="M560" s="96"/>
      <c r="N560" s="96"/>
      <c r="O560" s="109"/>
      <c r="P560" s="98"/>
      <c r="Q560" s="110"/>
      <c r="R560" s="110"/>
      <c r="S560" s="110"/>
      <c r="T560" s="67"/>
      <c r="U560" s="68"/>
    </row>
    <row r="561" spans="1:21" s="24" customFormat="1" ht="27.75" customHeight="1" x14ac:dyDescent="0.35">
      <c r="A561" s="111" t="s">
        <v>795</v>
      </c>
      <c r="B561" s="92" t="s">
        <v>810</v>
      </c>
      <c r="C561" s="93" t="s">
        <v>61</v>
      </c>
      <c r="D561" s="92" t="s">
        <v>1529</v>
      </c>
      <c r="E561" s="94" t="s">
        <v>1530</v>
      </c>
      <c r="F561" s="94" t="s">
        <v>1531</v>
      </c>
      <c r="G561" s="95" t="s">
        <v>1532</v>
      </c>
      <c r="H561" s="109"/>
      <c r="I561" s="109"/>
      <c r="J561" s="96"/>
      <c r="K561" s="97"/>
      <c r="L561" s="97"/>
      <c r="M561" s="96"/>
      <c r="N561" s="96"/>
      <c r="O561" s="109"/>
      <c r="P561" s="98"/>
      <c r="Q561" s="110"/>
      <c r="R561" s="110"/>
      <c r="S561" s="110"/>
      <c r="T561" s="67"/>
      <c r="U561" s="68"/>
    </row>
    <row r="562" spans="1:21" s="24" customFormat="1" ht="27.75" customHeight="1" x14ac:dyDescent="0.35">
      <c r="A562" s="111" t="s">
        <v>795</v>
      </c>
      <c r="B562" s="92" t="s">
        <v>810</v>
      </c>
      <c r="C562" s="93" t="s">
        <v>116</v>
      </c>
      <c r="D562" s="92" t="s">
        <v>1533</v>
      </c>
      <c r="E562" s="94" t="s">
        <v>1534</v>
      </c>
      <c r="F562" s="94" t="s">
        <v>1535</v>
      </c>
      <c r="G562" s="95" t="s">
        <v>1536</v>
      </c>
      <c r="H562" s="109"/>
      <c r="I562" s="109"/>
      <c r="J562" s="96"/>
      <c r="K562" s="97"/>
      <c r="L562" s="97"/>
      <c r="M562" s="96"/>
      <c r="N562" s="96"/>
      <c r="O562" s="109"/>
      <c r="P562" s="98"/>
      <c r="Q562" s="110"/>
      <c r="R562" s="110"/>
      <c r="S562" s="110"/>
      <c r="T562" s="67"/>
      <c r="U562" s="68"/>
    </row>
    <row r="563" spans="1:21" s="24" customFormat="1" ht="27.75" customHeight="1" x14ac:dyDescent="0.35">
      <c r="A563" s="111" t="s">
        <v>795</v>
      </c>
      <c r="B563" s="92" t="s">
        <v>810</v>
      </c>
      <c r="C563" s="93" t="s">
        <v>61</v>
      </c>
      <c r="D563" s="92" t="s">
        <v>1537</v>
      </c>
      <c r="E563" s="94" t="s">
        <v>1538</v>
      </c>
      <c r="F563" s="94" t="s">
        <v>1539</v>
      </c>
      <c r="G563" s="95" t="s">
        <v>2657</v>
      </c>
      <c r="H563" s="109"/>
      <c r="I563" s="109"/>
      <c r="J563" s="96"/>
      <c r="K563" s="97"/>
      <c r="L563" s="97"/>
      <c r="M563" s="96"/>
      <c r="N563" s="96"/>
      <c r="O563" s="109"/>
      <c r="P563" s="98"/>
      <c r="Q563" s="110"/>
      <c r="R563" s="110"/>
      <c r="S563" s="110"/>
      <c r="T563" s="67"/>
      <c r="U563" s="68"/>
    </row>
    <row r="564" spans="1:21" s="24" customFormat="1" ht="27.75" customHeight="1" x14ac:dyDescent="0.35">
      <c r="A564" s="111" t="s">
        <v>795</v>
      </c>
      <c r="B564" s="92" t="s">
        <v>810</v>
      </c>
      <c r="C564" s="93" t="s">
        <v>61</v>
      </c>
      <c r="D564" s="92" t="s">
        <v>2350</v>
      </c>
      <c r="E564" s="94" t="s">
        <v>2351</v>
      </c>
      <c r="F564" s="94" t="s">
        <v>2352</v>
      </c>
      <c r="G564" s="95" t="s">
        <v>2353</v>
      </c>
      <c r="H564" s="109"/>
      <c r="I564" s="109"/>
      <c r="J564" s="96"/>
      <c r="K564" s="97"/>
      <c r="L564" s="97"/>
      <c r="M564" s="96"/>
      <c r="N564" s="96"/>
      <c r="O564" s="109"/>
      <c r="P564" s="98"/>
      <c r="Q564" s="110"/>
      <c r="R564" s="110"/>
      <c r="S564" s="110"/>
      <c r="T564" s="67"/>
      <c r="U564" s="68"/>
    </row>
    <row r="565" spans="1:21" s="24" customFormat="1" ht="27.75" customHeight="1" x14ac:dyDescent="0.35">
      <c r="A565" s="111" t="s">
        <v>795</v>
      </c>
      <c r="B565" s="92" t="s">
        <v>810</v>
      </c>
      <c r="C565" s="93" t="s">
        <v>61</v>
      </c>
      <c r="D565" s="92" t="s">
        <v>1540</v>
      </c>
      <c r="E565" s="94" t="s">
        <v>1541</v>
      </c>
      <c r="F565" s="94" t="s">
        <v>1542</v>
      </c>
      <c r="G565" s="95" t="s">
        <v>2658</v>
      </c>
      <c r="H565" s="109"/>
      <c r="I565" s="109"/>
      <c r="J565" s="96"/>
      <c r="K565" s="97"/>
      <c r="L565" s="97"/>
      <c r="M565" s="96"/>
      <c r="N565" s="96"/>
      <c r="O565" s="109"/>
      <c r="P565" s="98"/>
      <c r="Q565" s="110"/>
      <c r="R565" s="110"/>
      <c r="S565" s="110"/>
      <c r="T565" s="67"/>
      <c r="U565" s="68"/>
    </row>
    <row r="566" spans="1:21" s="24" customFormat="1" ht="27.75" customHeight="1" x14ac:dyDescent="0.35">
      <c r="A566" s="111" t="s">
        <v>795</v>
      </c>
      <c r="B566" s="92" t="s">
        <v>810</v>
      </c>
      <c r="C566" s="93" t="s">
        <v>116</v>
      </c>
      <c r="D566" s="92" t="s">
        <v>1543</v>
      </c>
      <c r="E566" s="94" t="s">
        <v>1544</v>
      </c>
      <c r="F566" s="94" t="s">
        <v>1545</v>
      </c>
      <c r="G566" s="95" t="s">
        <v>2697</v>
      </c>
      <c r="H566" s="109"/>
      <c r="I566" s="109"/>
      <c r="J566" s="96"/>
      <c r="K566" s="97"/>
      <c r="L566" s="97"/>
      <c r="M566" s="96"/>
      <c r="N566" s="96"/>
      <c r="O566" s="109"/>
      <c r="P566" s="98"/>
      <c r="Q566" s="110"/>
      <c r="R566" s="110"/>
      <c r="S566" s="110"/>
      <c r="T566" s="67"/>
      <c r="U566" s="68"/>
    </row>
    <row r="567" spans="1:21" s="24" customFormat="1" ht="27.75" customHeight="1" x14ac:dyDescent="0.35">
      <c r="A567" s="111" t="s">
        <v>795</v>
      </c>
      <c r="B567" s="92" t="s">
        <v>810</v>
      </c>
      <c r="C567" s="93" t="s">
        <v>116</v>
      </c>
      <c r="D567" s="92" t="s">
        <v>1546</v>
      </c>
      <c r="E567" s="94" t="s">
        <v>1547</v>
      </c>
      <c r="F567" s="94" t="s">
        <v>1548</v>
      </c>
      <c r="G567" s="95" t="s">
        <v>1549</v>
      </c>
      <c r="H567" s="109"/>
      <c r="I567" s="109"/>
      <c r="J567" s="96"/>
      <c r="K567" s="97"/>
      <c r="L567" s="97"/>
      <c r="M567" s="96"/>
      <c r="N567" s="96"/>
      <c r="O567" s="109"/>
      <c r="P567" s="98"/>
      <c r="Q567" s="110"/>
      <c r="R567" s="110"/>
      <c r="S567" s="110"/>
      <c r="T567" s="67"/>
      <c r="U567" s="68"/>
    </row>
    <row r="568" spans="1:21" s="24" customFormat="1" ht="27.75" customHeight="1" x14ac:dyDescent="0.35">
      <c r="A568" s="111" t="s">
        <v>795</v>
      </c>
      <c r="B568" s="92" t="s">
        <v>810</v>
      </c>
      <c r="C568" s="93" t="s">
        <v>61</v>
      </c>
      <c r="D568" s="92" t="s">
        <v>1550</v>
      </c>
      <c r="E568" s="94" t="s">
        <v>1551</v>
      </c>
      <c r="F568" s="94" t="s">
        <v>1552</v>
      </c>
      <c r="G568" s="95" t="s">
        <v>1553</v>
      </c>
      <c r="H568" s="109"/>
      <c r="I568" s="109"/>
      <c r="J568" s="96"/>
      <c r="K568" s="97"/>
      <c r="L568" s="97"/>
      <c r="M568" s="96"/>
      <c r="N568" s="96"/>
      <c r="O568" s="109"/>
      <c r="P568" s="98"/>
      <c r="Q568" s="110"/>
      <c r="R568" s="110"/>
      <c r="S568" s="110"/>
      <c r="T568" s="67"/>
      <c r="U568" s="68"/>
    </row>
    <row r="569" spans="1:21" s="24" customFormat="1" ht="27.75" customHeight="1" x14ac:dyDescent="0.35">
      <c r="A569" s="111" t="s">
        <v>795</v>
      </c>
      <c r="B569" s="92" t="s">
        <v>810</v>
      </c>
      <c r="C569" s="93" t="s">
        <v>61</v>
      </c>
      <c r="D569" s="92" t="s">
        <v>1554</v>
      </c>
      <c r="E569" s="94" t="s">
        <v>1555</v>
      </c>
      <c r="F569" s="94" t="s">
        <v>1556</v>
      </c>
      <c r="G569" s="95" t="s">
        <v>1557</v>
      </c>
      <c r="H569" s="109"/>
      <c r="I569" s="109"/>
      <c r="J569" s="96"/>
      <c r="K569" s="97"/>
      <c r="L569" s="97"/>
      <c r="M569" s="96"/>
      <c r="N569" s="96"/>
      <c r="O569" s="109"/>
      <c r="P569" s="98"/>
      <c r="Q569" s="110"/>
      <c r="R569" s="110"/>
      <c r="S569" s="110"/>
      <c r="T569" s="67"/>
      <c r="U569" s="68"/>
    </row>
    <row r="570" spans="1:21" s="24" customFormat="1" ht="27.75" customHeight="1" x14ac:dyDescent="0.35">
      <c r="A570" s="111" t="s">
        <v>795</v>
      </c>
      <c r="B570" s="92" t="s">
        <v>810</v>
      </c>
      <c r="C570" s="93" t="s">
        <v>116</v>
      </c>
      <c r="D570" s="92" t="s">
        <v>1558</v>
      </c>
      <c r="E570" s="94" t="s">
        <v>1559</v>
      </c>
      <c r="F570" s="94" t="s">
        <v>1560</v>
      </c>
      <c r="G570" s="95" t="s">
        <v>1561</v>
      </c>
      <c r="H570" s="109"/>
      <c r="I570" s="109"/>
      <c r="J570" s="96"/>
      <c r="K570" s="97"/>
      <c r="L570" s="97"/>
      <c r="M570" s="96"/>
      <c r="N570" s="96"/>
      <c r="O570" s="109"/>
      <c r="P570" s="98"/>
      <c r="Q570" s="110"/>
      <c r="R570" s="110"/>
      <c r="S570" s="110"/>
      <c r="T570" s="67"/>
      <c r="U570" s="68"/>
    </row>
    <row r="571" spans="1:21" s="24" customFormat="1" ht="27.75" customHeight="1" x14ac:dyDescent="0.35">
      <c r="A571" s="111" t="s">
        <v>795</v>
      </c>
      <c r="B571" s="92" t="s">
        <v>810</v>
      </c>
      <c r="C571" s="93" t="s">
        <v>61</v>
      </c>
      <c r="D571" s="92" t="s">
        <v>1562</v>
      </c>
      <c r="E571" s="94" t="s">
        <v>1563</v>
      </c>
      <c r="F571" s="94" t="s">
        <v>1564</v>
      </c>
      <c r="G571" s="95" t="s">
        <v>1565</v>
      </c>
      <c r="H571" s="109"/>
      <c r="I571" s="109"/>
      <c r="J571" s="96"/>
      <c r="K571" s="97"/>
      <c r="L571" s="97"/>
      <c r="M571" s="96"/>
      <c r="N571" s="96"/>
      <c r="O571" s="109"/>
      <c r="P571" s="98"/>
      <c r="Q571" s="110"/>
      <c r="R571" s="110"/>
      <c r="S571" s="110"/>
      <c r="T571" s="67"/>
      <c r="U571" s="68"/>
    </row>
    <row r="572" spans="1:21" s="24" customFormat="1" ht="27.75" customHeight="1" x14ac:dyDescent="0.35">
      <c r="A572" s="111" t="s">
        <v>795</v>
      </c>
      <c r="B572" s="92" t="s">
        <v>810</v>
      </c>
      <c r="C572" s="93" t="s">
        <v>61</v>
      </c>
      <c r="D572" s="92" t="s">
        <v>1566</v>
      </c>
      <c r="E572" s="94" t="s">
        <v>1567</v>
      </c>
      <c r="F572" s="94" t="s">
        <v>1568</v>
      </c>
      <c r="G572" s="95" t="s">
        <v>1569</v>
      </c>
      <c r="H572" s="109"/>
      <c r="I572" s="109"/>
      <c r="J572" s="96"/>
      <c r="K572" s="97"/>
      <c r="L572" s="97"/>
      <c r="M572" s="96"/>
      <c r="N572" s="96"/>
      <c r="O572" s="109"/>
      <c r="P572" s="98"/>
      <c r="Q572" s="110"/>
      <c r="R572" s="110"/>
      <c r="S572" s="110"/>
      <c r="T572" s="67"/>
      <c r="U572" s="68"/>
    </row>
    <row r="573" spans="1:21" s="24" customFormat="1" ht="27.75" customHeight="1" x14ac:dyDescent="0.35">
      <c r="A573" s="111" t="s">
        <v>795</v>
      </c>
      <c r="B573" s="92" t="s">
        <v>810</v>
      </c>
      <c r="C573" s="93" t="s">
        <v>116</v>
      </c>
      <c r="D573" s="92" t="s">
        <v>2354</v>
      </c>
      <c r="E573" s="94" t="s">
        <v>2698</v>
      </c>
      <c r="F573" s="94" t="s">
        <v>2355</v>
      </c>
      <c r="G573" s="95" t="s">
        <v>2699</v>
      </c>
      <c r="H573" s="109"/>
      <c r="I573" s="109"/>
      <c r="J573" s="96"/>
      <c r="K573" s="97"/>
      <c r="L573" s="97"/>
      <c r="M573" s="96"/>
      <c r="N573" s="96"/>
      <c r="O573" s="109"/>
      <c r="P573" s="98"/>
      <c r="Q573" s="110"/>
      <c r="R573" s="110"/>
      <c r="S573" s="110"/>
      <c r="T573" s="67"/>
      <c r="U573" s="68"/>
    </row>
    <row r="574" spans="1:21" s="24" customFormat="1" ht="27.75" customHeight="1" x14ac:dyDescent="0.35">
      <c r="A574" s="111" t="s">
        <v>795</v>
      </c>
      <c r="B574" s="92" t="s">
        <v>810</v>
      </c>
      <c r="C574" s="93" t="s">
        <v>61</v>
      </c>
      <c r="D574" s="92" t="s">
        <v>2356</v>
      </c>
      <c r="E574" s="94">
        <v>0</v>
      </c>
      <c r="F574" s="94" t="s">
        <v>2357</v>
      </c>
      <c r="G574" s="95" t="s">
        <v>2358</v>
      </c>
      <c r="H574" s="109"/>
      <c r="I574" s="109"/>
      <c r="J574" s="96"/>
      <c r="K574" s="97"/>
      <c r="L574" s="97"/>
      <c r="M574" s="96"/>
      <c r="N574" s="96"/>
      <c r="O574" s="109"/>
      <c r="P574" s="98"/>
      <c r="Q574" s="110"/>
      <c r="R574" s="110"/>
      <c r="S574" s="110"/>
      <c r="T574" s="67"/>
      <c r="U574" s="68"/>
    </row>
    <row r="575" spans="1:21" s="24" customFormat="1" ht="27.75" customHeight="1" x14ac:dyDescent="0.35">
      <c r="A575" s="111" t="s">
        <v>795</v>
      </c>
      <c r="B575" s="92" t="s">
        <v>810</v>
      </c>
      <c r="C575" s="93" t="s">
        <v>61</v>
      </c>
      <c r="D575" s="92" t="s">
        <v>1570</v>
      </c>
      <c r="E575" s="94">
        <v>0</v>
      </c>
      <c r="F575" s="94" t="s">
        <v>1571</v>
      </c>
      <c r="G575" s="95" t="s">
        <v>1572</v>
      </c>
      <c r="H575" s="109"/>
      <c r="I575" s="109"/>
      <c r="J575" s="96"/>
      <c r="K575" s="97"/>
      <c r="L575" s="97"/>
      <c r="M575" s="96"/>
      <c r="N575" s="96"/>
      <c r="O575" s="109"/>
      <c r="P575" s="98"/>
      <c r="Q575" s="110"/>
      <c r="R575" s="110"/>
      <c r="S575" s="110"/>
      <c r="T575" s="67"/>
      <c r="U575" s="68"/>
    </row>
    <row r="576" spans="1:21" s="24" customFormat="1" ht="27.75" customHeight="1" x14ac:dyDescent="0.35">
      <c r="A576" s="111" t="s">
        <v>795</v>
      </c>
      <c r="B576" s="92" t="s">
        <v>810</v>
      </c>
      <c r="C576" s="93" t="s">
        <v>61</v>
      </c>
      <c r="D576" s="92" t="s">
        <v>1573</v>
      </c>
      <c r="E576" s="94">
        <v>0</v>
      </c>
      <c r="F576" s="94" t="s">
        <v>1574</v>
      </c>
      <c r="G576" s="95" t="s">
        <v>1575</v>
      </c>
      <c r="H576" s="109"/>
      <c r="I576" s="109"/>
      <c r="J576" s="96"/>
      <c r="K576" s="97"/>
      <c r="L576" s="97"/>
      <c r="M576" s="96"/>
      <c r="N576" s="96"/>
      <c r="O576" s="109"/>
      <c r="P576" s="98"/>
      <c r="Q576" s="110"/>
      <c r="R576" s="110"/>
      <c r="S576" s="110"/>
      <c r="T576" s="67"/>
      <c r="U576" s="68"/>
    </row>
    <row r="577" spans="1:21" s="24" customFormat="1" ht="27.75" customHeight="1" x14ac:dyDescent="0.35">
      <c r="A577" s="111" t="s">
        <v>795</v>
      </c>
      <c r="B577" s="92" t="s">
        <v>810</v>
      </c>
      <c r="C577" s="93" t="s">
        <v>61</v>
      </c>
      <c r="D577" s="92" t="s">
        <v>1576</v>
      </c>
      <c r="E577" s="94" t="s">
        <v>1577</v>
      </c>
      <c r="F577" s="94" t="s">
        <v>1578</v>
      </c>
      <c r="G577" s="95" t="s">
        <v>1579</v>
      </c>
      <c r="H577" s="109"/>
      <c r="I577" s="109"/>
      <c r="J577" s="96"/>
      <c r="K577" s="97"/>
      <c r="L577" s="97"/>
      <c r="M577" s="96"/>
      <c r="N577" s="96"/>
      <c r="O577" s="109"/>
      <c r="P577" s="98"/>
      <c r="Q577" s="110"/>
      <c r="R577" s="110"/>
      <c r="S577" s="110"/>
      <c r="T577" s="67"/>
      <c r="U577" s="68"/>
    </row>
    <row r="578" spans="1:21" s="24" customFormat="1" ht="27.75" customHeight="1" x14ac:dyDescent="0.35">
      <c r="A578" s="111" t="s">
        <v>795</v>
      </c>
      <c r="B578" s="92" t="s">
        <v>810</v>
      </c>
      <c r="C578" s="93" t="s">
        <v>61</v>
      </c>
      <c r="D578" s="92" t="s">
        <v>2659</v>
      </c>
      <c r="E578" s="94" t="s">
        <v>2660</v>
      </c>
      <c r="F578" s="94" t="s">
        <v>1580</v>
      </c>
      <c r="G578" s="95" t="s">
        <v>1581</v>
      </c>
      <c r="H578" s="109"/>
      <c r="I578" s="109"/>
      <c r="J578" s="96"/>
      <c r="K578" s="97"/>
      <c r="L578" s="97"/>
      <c r="M578" s="96"/>
      <c r="N578" s="96"/>
      <c r="O578" s="109"/>
      <c r="P578" s="98"/>
      <c r="Q578" s="110"/>
      <c r="R578" s="110"/>
      <c r="S578" s="110"/>
      <c r="T578" s="67"/>
      <c r="U578" s="68"/>
    </row>
    <row r="579" spans="1:21" s="24" customFormat="1" ht="27.75" customHeight="1" x14ac:dyDescent="0.35">
      <c r="A579" s="111" t="s">
        <v>795</v>
      </c>
      <c r="B579" s="92" t="s">
        <v>810</v>
      </c>
      <c r="C579" s="93" t="s">
        <v>129</v>
      </c>
      <c r="D579" s="92" t="s">
        <v>1582</v>
      </c>
      <c r="E579" s="94">
        <v>0</v>
      </c>
      <c r="F579" s="94" t="s">
        <v>1583</v>
      </c>
      <c r="G579" s="95" t="s">
        <v>1584</v>
      </c>
      <c r="H579" s="109"/>
      <c r="I579" s="109"/>
      <c r="J579" s="96"/>
      <c r="K579" s="97"/>
      <c r="L579" s="97"/>
      <c r="M579" s="96"/>
      <c r="N579" s="96"/>
      <c r="O579" s="109"/>
      <c r="P579" s="98"/>
      <c r="Q579" s="110"/>
      <c r="R579" s="110"/>
      <c r="S579" s="110"/>
      <c r="T579" s="67"/>
      <c r="U579" s="68"/>
    </row>
    <row r="580" spans="1:21" s="24" customFormat="1" ht="27.75" customHeight="1" x14ac:dyDescent="0.35">
      <c r="A580" s="111" t="s">
        <v>795</v>
      </c>
      <c r="B580" s="92" t="s">
        <v>810</v>
      </c>
      <c r="C580" s="93" t="s">
        <v>61</v>
      </c>
      <c r="D580" s="92" t="s">
        <v>1586</v>
      </c>
      <c r="E580" s="94" t="s">
        <v>1586</v>
      </c>
      <c r="F580" s="94" t="s">
        <v>1587</v>
      </c>
      <c r="G580" s="95" t="s">
        <v>1588</v>
      </c>
      <c r="H580" s="109"/>
      <c r="I580" s="109"/>
      <c r="J580" s="96"/>
      <c r="K580" s="97"/>
      <c r="L580" s="97"/>
      <c r="M580" s="96"/>
      <c r="N580" s="96"/>
      <c r="O580" s="109"/>
      <c r="P580" s="98"/>
      <c r="Q580" s="110"/>
      <c r="R580" s="110"/>
      <c r="S580" s="110"/>
      <c r="T580" s="67"/>
      <c r="U580" s="68"/>
    </row>
    <row r="581" spans="1:21" s="24" customFormat="1" ht="27.75" customHeight="1" x14ac:dyDescent="0.35">
      <c r="A581" s="111" t="s">
        <v>795</v>
      </c>
      <c r="B581" s="92" t="s">
        <v>810</v>
      </c>
      <c r="C581" s="93" t="s">
        <v>61</v>
      </c>
      <c r="D581" s="92" t="s">
        <v>2359</v>
      </c>
      <c r="E581" s="94">
        <v>0</v>
      </c>
      <c r="F581" s="94" t="s">
        <v>2360</v>
      </c>
      <c r="G581" s="95" t="s">
        <v>2361</v>
      </c>
      <c r="H581" s="109"/>
      <c r="I581" s="109"/>
      <c r="J581" s="96"/>
      <c r="K581" s="97"/>
      <c r="L581" s="97"/>
      <c r="M581" s="96"/>
      <c r="N581" s="96"/>
      <c r="O581" s="109"/>
      <c r="P581" s="98"/>
      <c r="Q581" s="110"/>
      <c r="R581" s="110"/>
      <c r="S581" s="110"/>
      <c r="T581" s="67"/>
      <c r="U581" s="68"/>
    </row>
    <row r="582" spans="1:21" s="24" customFormat="1" ht="27.75" customHeight="1" x14ac:dyDescent="0.35">
      <c r="A582" s="111" t="s">
        <v>795</v>
      </c>
      <c r="B582" s="92" t="s">
        <v>810</v>
      </c>
      <c r="C582" s="93" t="s">
        <v>61</v>
      </c>
      <c r="D582" s="92" t="s">
        <v>2362</v>
      </c>
      <c r="E582" s="94">
        <v>0</v>
      </c>
      <c r="F582" s="94" t="s">
        <v>2363</v>
      </c>
      <c r="G582" s="95" t="s">
        <v>2364</v>
      </c>
      <c r="H582" s="109"/>
      <c r="I582" s="109"/>
      <c r="J582" s="96"/>
      <c r="K582" s="97"/>
      <c r="L582" s="97"/>
      <c r="M582" s="96"/>
      <c r="N582" s="96"/>
      <c r="O582" s="109"/>
      <c r="P582" s="98"/>
      <c r="Q582" s="110"/>
      <c r="R582" s="110"/>
      <c r="S582" s="110"/>
      <c r="T582" s="67"/>
      <c r="U582" s="68"/>
    </row>
    <row r="583" spans="1:21" s="24" customFormat="1" ht="27.75" customHeight="1" x14ac:dyDescent="0.35">
      <c r="A583" s="111" t="s">
        <v>795</v>
      </c>
      <c r="B583" s="92" t="s">
        <v>810</v>
      </c>
      <c r="C583" s="93" t="s">
        <v>61</v>
      </c>
      <c r="D583" s="92" t="s">
        <v>1589</v>
      </c>
      <c r="E583" s="94">
        <v>0</v>
      </c>
      <c r="F583" s="94" t="s">
        <v>1590</v>
      </c>
      <c r="G583" s="95" t="s">
        <v>1584</v>
      </c>
      <c r="H583" s="109"/>
      <c r="I583" s="109"/>
      <c r="J583" s="96"/>
      <c r="K583" s="97"/>
      <c r="L583" s="97"/>
      <c r="M583" s="96"/>
      <c r="N583" s="96"/>
      <c r="O583" s="109"/>
      <c r="P583" s="98"/>
      <c r="Q583" s="110"/>
      <c r="R583" s="110"/>
      <c r="S583" s="110"/>
      <c r="T583" s="67"/>
      <c r="U583" s="68"/>
    </row>
    <row r="584" spans="1:21" s="24" customFormat="1" ht="27.75" customHeight="1" x14ac:dyDescent="0.35">
      <c r="A584" s="111" t="s">
        <v>795</v>
      </c>
      <c r="B584" s="92" t="s">
        <v>810</v>
      </c>
      <c r="C584" s="93" t="s">
        <v>61</v>
      </c>
      <c r="D584" s="92" t="s">
        <v>1591</v>
      </c>
      <c r="E584" s="94">
        <v>0</v>
      </c>
      <c r="F584" s="94" t="s">
        <v>1592</v>
      </c>
      <c r="G584" s="95" t="s">
        <v>1593</v>
      </c>
      <c r="H584" s="109"/>
      <c r="I584" s="109"/>
      <c r="J584" s="96"/>
      <c r="K584" s="97"/>
      <c r="L584" s="97"/>
      <c r="M584" s="96"/>
      <c r="N584" s="96"/>
      <c r="O584" s="109"/>
      <c r="P584" s="98"/>
      <c r="Q584" s="110"/>
      <c r="R584" s="110"/>
      <c r="S584" s="110"/>
      <c r="T584" s="67"/>
      <c r="U584" s="68"/>
    </row>
    <row r="585" spans="1:21" s="24" customFormat="1" ht="27.75" customHeight="1" x14ac:dyDescent="0.35">
      <c r="A585" s="111" t="s">
        <v>795</v>
      </c>
      <c r="B585" s="92" t="s">
        <v>810</v>
      </c>
      <c r="C585" s="93" t="s">
        <v>116</v>
      </c>
      <c r="D585" s="92" t="s">
        <v>1594</v>
      </c>
      <c r="E585" s="94" t="s">
        <v>1595</v>
      </c>
      <c r="F585" s="94" t="s">
        <v>1596</v>
      </c>
      <c r="G585" s="95" t="s">
        <v>1597</v>
      </c>
      <c r="H585" s="109"/>
      <c r="I585" s="109"/>
      <c r="J585" s="96"/>
      <c r="K585" s="97"/>
      <c r="L585" s="97"/>
      <c r="M585" s="96"/>
      <c r="N585" s="96"/>
      <c r="O585" s="109"/>
      <c r="P585" s="98"/>
      <c r="Q585" s="110"/>
      <c r="R585" s="110"/>
      <c r="S585" s="110"/>
      <c r="T585" s="67"/>
      <c r="U585" s="68"/>
    </row>
    <row r="586" spans="1:21" s="24" customFormat="1" ht="27.75" customHeight="1" x14ac:dyDescent="0.35">
      <c r="A586" s="111" t="s">
        <v>795</v>
      </c>
      <c r="B586" s="92" t="s">
        <v>810</v>
      </c>
      <c r="C586" s="93" t="s">
        <v>61</v>
      </c>
      <c r="D586" s="92" t="s">
        <v>1598</v>
      </c>
      <c r="E586" s="94">
        <v>0</v>
      </c>
      <c r="F586" s="94" t="s">
        <v>1599</v>
      </c>
      <c r="G586" s="95" t="s">
        <v>1600</v>
      </c>
      <c r="H586" s="109"/>
      <c r="I586" s="109"/>
      <c r="J586" s="96"/>
      <c r="K586" s="97"/>
      <c r="L586" s="97"/>
      <c r="M586" s="96"/>
      <c r="N586" s="96"/>
      <c r="O586" s="109"/>
      <c r="P586" s="98"/>
      <c r="Q586" s="110"/>
      <c r="R586" s="110"/>
      <c r="S586" s="110"/>
      <c r="T586" s="67"/>
      <c r="U586" s="68"/>
    </row>
    <row r="587" spans="1:21" s="24" customFormat="1" ht="27.75" customHeight="1" x14ac:dyDescent="0.35">
      <c r="A587" s="111" t="s">
        <v>795</v>
      </c>
      <c r="B587" s="92" t="s">
        <v>810</v>
      </c>
      <c r="C587" s="93" t="s">
        <v>61</v>
      </c>
      <c r="D587" s="92" t="s">
        <v>1601</v>
      </c>
      <c r="E587" s="94">
        <v>0</v>
      </c>
      <c r="F587" s="94" t="s">
        <v>1602</v>
      </c>
      <c r="G587" s="95" t="s">
        <v>1603</v>
      </c>
      <c r="H587" s="109"/>
      <c r="I587" s="109"/>
      <c r="J587" s="96"/>
      <c r="K587" s="97"/>
      <c r="L587" s="97"/>
      <c r="M587" s="96"/>
      <c r="N587" s="96"/>
      <c r="O587" s="109"/>
      <c r="P587" s="98"/>
      <c r="Q587" s="110"/>
      <c r="R587" s="110"/>
      <c r="S587" s="110"/>
      <c r="T587" s="67"/>
      <c r="U587" s="68"/>
    </row>
    <row r="588" spans="1:21" s="24" customFormat="1" ht="27.75" customHeight="1" x14ac:dyDescent="0.35">
      <c r="A588" s="111" t="s">
        <v>795</v>
      </c>
      <c r="B588" s="92" t="s">
        <v>810</v>
      </c>
      <c r="C588" s="93" t="s">
        <v>61</v>
      </c>
      <c r="D588" s="92" t="s">
        <v>1604</v>
      </c>
      <c r="E588" s="94">
        <v>0</v>
      </c>
      <c r="F588" s="94" t="s">
        <v>1605</v>
      </c>
      <c r="G588" s="95" t="s">
        <v>1606</v>
      </c>
      <c r="H588" s="109"/>
      <c r="I588" s="109"/>
      <c r="J588" s="96"/>
      <c r="K588" s="97"/>
      <c r="L588" s="97"/>
      <c r="M588" s="96"/>
      <c r="N588" s="96"/>
      <c r="O588" s="109"/>
      <c r="P588" s="98"/>
      <c r="Q588" s="110"/>
      <c r="R588" s="110"/>
      <c r="S588" s="110"/>
      <c r="T588" s="67"/>
      <c r="U588" s="68"/>
    </row>
    <row r="589" spans="1:21" s="24" customFormat="1" ht="27.75" customHeight="1" x14ac:dyDescent="0.35">
      <c r="A589" s="111" t="s">
        <v>795</v>
      </c>
      <c r="B589" s="92" t="s">
        <v>810</v>
      </c>
      <c r="C589" s="93" t="s">
        <v>61</v>
      </c>
      <c r="D589" s="92" t="s">
        <v>1607</v>
      </c>
      <c r="E589" s="94">
        <v>0</v>
      </c>
      <c r="F589" s="94" t="s">
        <v>1608</v>
      </c>
      <c r="G589" s="95" t="s">
        <v>1609</v>
      </c>
      <c r="H589" s="109"/>
      <c r="I589" s="109"/>
      <c r="J589" s="96"/>
      <c r="K589" s="97"/>
      <c r="L589" s="97"/>
      <c r="M589" s="96"/>
      <c r="N589" s="96"/>
      <c r="O589" s="109"/>
      <c r="P589" s="98"/>
      <c r="Q589" s="110"/>
      <c r="R589" s="110"/>
      <c r="S589" s="110"/>
      <c r="T589" s="67"/>
      <c r="U589" s="68"/>
    </row>
    <row r="590" spans="1:21" s="24" customFormat="1" ht="27.75" customHeight="1" x14ac:dyDescent="0.35">
      <c r="A590" s="111" t="s">
        <v>795</v>
      </c>
      <c r="B590" s="92" t="s">
        <v>810</v>
      </c>
      <c r="C590" s="93" t="s">
        <v>61</v>
      </c>
      <c r="D590" s="92" t="s">
        <v>1610</v>
      </c>
      <c r="E590" s="94" t="s">
        <v>1611</v>
      </c>
      <c r="F590" s="94" t="s">
        <v>1612</v>
      </c>
      <c r="G590" s="95" t="s">
        <v>1613</v>
      </c>
      <c r="H590" s="109"/>
      <c r="I590" s="109"/>
      <c r="J590" s="96"/>
      <c r="K590" s="97"/>
      <c r="L590" s="97"/>
      <c r="M590" s="96"/>
      <c r="N590" s="96"/>
      <c r="O590" s="109"/>
      <c r="P590" s="98"/>
      <c r="Q590" s="110"/>
      <c r="R590" s="110"/>
      <c r="S590" s="110"/>
      <c r="T590" s="67"/>
      <c r="U590" s="68"/>
    </row>
    <row r="591" spans="1:21" s="24" customFormat="1" ht="27.75" customHeight="1" x14ac:dyDescent="0.35">
      <c r="A591" s="111" t="s">
        <v>795</v>
      </c>
      <c r="B591" s="92" t="s">
        <v>810</v>
      </c>
      <c r="C591" s="93" t="s">
        <v>61</v>
      </c>
      <c r="D591" s="92" t="s">
        <v>1614</v>
      </c>
      <c r="E591" s="94" t="s">
        <v>1615</v>
      </c>
      <c r="F591" s="94" t="s">
        <v>1616</v>
      </c>
      <c r="G591" s="95" t="s">
        <v>1617</v>
      </c>
      <c r="H591" s="109"/>
      <c r="I591" s="109"/>
      <c r="J591" s="96"/>
      <c r="K591" s="97"/>
      <c r="L591" s="97"/>
      <c r="M591" s="96"/>
      <c r="N591" s="96"/>
      <c r="O591" s="109"/>
      <c r="P591" s="98"/>
      <c r="Q591" s="110"/>
      <c r="R591" s="110"/>
      <c r="S591" s="110"/>
      <c r="T591" s="67"/>
      <c r="U591" s="68"/>
    </row>
    <row r="592" spans="1:21" s="24" customFormat="1" ht="27.75" customHeight="1" x14ac:dyDescent="0.35">
      <c r="A592" s="111" t="s">
        <v>795</v>
      </c>
      <c r="B592" s="92" t="s">
        <v>810</v>
      </c>
      <c r="C592" s="93" t="s">
        <v>61</v>
      </c>
      <c r="D592" s="92" t="s">
        <v>1618</v>
      </c>
      <c r="E592" s="94" t="s">
        <v>1619</v>
      </c>
      <c r="F592" s="94" t="s">
        <v>1620</v>
      </c>
      <c r="G592" s="95" t="s">
        <v>1621</v>
      </c>
      <c r="H592" s="109"/>
      <c r="I592" s="109"/>
      <c r="J592" s="96"/>
      <c r="K592" s="97"/>
      <c r="L592" s="97"/>
      <c r="M592" s="96"/>
      <c r="N592" s="96"/>
      <c r="O592" s="109"/>
      <c r="P592" s="98"/>
      <c r="Q592" s="110"/>
      <c r="R592" s="110"/>
      <c r="S592" s="110"/>
      <c r="T592" s="67"/>
      <c r="U592" s="68"/>
    </row>
    <row r="593" spans="1:21" s="24" customFormat="1" ht="27.75" customHeight="1" x14ac:dyDescent="0.35">
      <c r="A593" s="111" t="s">
        <v>795</v>
      </c>
      <c r="B593" s="92" t="s">
        <v>810</v>
      </c>
      <c r="C593" s="93" t="s">
        <v>61</v>
      </c>
      <c r="D593" s="92" t="s">
        <v>1622</v>
      </c>
      <c r="E593" s="94" t="s">
        <v>1623</v>
      </c>
      <c r="F593" s="94" t="s">
        <v>1624</v>
      </c>
      <c r="G593" s="95" t="s">
        <v>1625</v>
      </c>
      <c r="H593" s="109"/>
      <c r="I593" s="109"/>
      <c r="J593" s="96"/>
      <c r="K593" s="97"/>
      <c r="L593" s="97"/>
      <c r="M593" s="96"/>
      <c r="N593" s="96"/>
      <c r="O593" s="109"/>
      <c r="P593" s="98"/>
      <c r="Q593" s="110"/>
      <c r="R593" s="110"/>
      <c r="S593" s="110"/>
      <c r="T593" s="67"/>
      <c r="U593" s="68"/>
    </row>
    <row r="594" spans="1:21" s="24" customFormat="1" ht="27.75" customHeight="1" x14ac:dyDescent="0.35">
      <c r="A594" s="111" t="s">
        <v>795</v>
      </c>
      <c r="B594" s="92" t="s">
        <v>810</v>
      </c>
      <c r="C594" s="93" t="s">
        <v>61</v>
      </c>
      <c r="D594" s="92" t="s">
        <v>1626</v>
      </c>
      <c r="E594" s="94" t="s">
        <v>1627</v>
      </c>
      <c r="F594" s="94" t="s">
        <v>1628</v>
      </c>
      <c r="G594" s="95" t="s">
        <v>1629</v>
      </c>
      <c r="H594" s="109"/>
      <c r="I594" s="109"/>
      <c r="J594" s="96"/>
      <c r="K594" s="97"/>
      <c r="L594" s="97"/>
      <c r="M594" s="96"/>
      <c r="N594" s="96"/>
      <c r="O594" s="109"/>
      <c r="P594" s="98"/>
      <c r="Q594" s="110"/>
      <c r="R594" s="110"/>
      <c r="S594" s="110"/>
      <c r="T594" s="67"/>
      <c r="U594" s="68"/>
    </row>
    <row r="595" spans="1:21" s="24" customFormat="1" ht="27.75" customHeight="1" x14ac:dyDescent="0.35">
      <c r="A595" s="111" t="s">
        <v>795</v>
      </c>
      <c r="B595" s="92" t="s">
        <v>810</v>
      </c>
      <c r="C595" s="93" t="s">
        <v>249</v>
      </c>
      <c r="D595" s="92" t="s">
        <v>2365</v>
      </c>
      <c r="E595" s="94" t="s">
        <v>2366</v>
      </c>
      <c r="F595" s="94" t="s">
        <v>2367</v>
      </c>
      <c r="G595" s="95" t="s">
        <v>2368</v>
      </c>
      <c r="H595" s="109"/>
      <c r="I595" s="109"/>
      <c r="J595" s="96"/>
      <c r="K595" s="97"/>
      <c r="L595" s="97"/>
      <c r="M595" s="96"/>
      <c r="N595" s="96"/>
      <c r="O595" s="109"/>
      <c r="P595" s="98"/>
      <c r="Q595" s="110"/>
      <c r="R595" s="110"/>
      <c r="S595" s="110"/>
      <c r="T595" s="67"/>
      <c r="U595" s="68"/>
    </row>
    <row r="596" spans="1:21" s="24" customFormat="1" ht="27.75" customHeight="1" x14ac:dyDescent="0.35">
      <c r="A596" s="111" t="s">
        <v>795</v>
      </c>
      <c r="B596" s="92" t="s">
        <v>810</v>
      </c>
      <c r="C596" s="93" t="s">
        <v>61</v>
      </c>
      <c r="D596" s="92" t="s">
        <v>2369</v>
      </c>
      <c r="E596" s="94" t="s">
        <v>2370</v>
      </c>
      <c r="F596" s="94" t="s">
        <v>2371</v>
      </c>
      <c r="G596" s="95" t="s">
        <v>2372</v>
      </c>
      <c r="H596" s="109"/>
      <c r="I596" s="109"/>
      <c r="J596" s="96"/>
      <c r="K596" s="97"/>
      <c r="L596" s="97"/>
      <c r="M596" s="96"/>
      <c r="N596" s="96"/>
      <c r="O596" s="109"/>
      <c r="P596" s="98"/>
      <c r="Q596" s="110"/>
      <c r="R596" s="110"/>
      <c r="S596" s="110"/>
      <c r="T596" s="67"/>
      <c r="U596" s="68"/>
    </row>
    <row r="597" spans="1:21" s="24" customFormat="1" ht="27.75" customHeight="1" x14ac:dyDescent="0.35">
      <c r="A597" s="111" t="s">
        <v>795</v>
      </c>
      <c r="B597" s="92" t="s">
        <v>810</v>
      </c>
      <c r="C597" s="93" t="s">
        <v>61</v>
      </c>
      <c r="D597" s="92" t="s">
        <v>2373</v>
      </c>
      <c r="E597" s="94" t="s">
        <v>2374</v>
      </c>
      <c r="F597" s="94" t="s">
        <v>2375</v>
      </c>
      <c r="G597" s="95" t="s">
        <v>2376</v>
      </c>
      <c r="H597" s="109"/>
      <c r="I597" s="109"/>
      <c r="J597" s="96"/>
      <c r="K597" s="97"/>
      <c r="L597" s="97"/>
      <c r="M597" s="96"/>
      <c r="N597" s="96"/>
      <c r="O597" s="109"/>
      <c r="P597" s="98"/>
      <c r="Q597" s="110"/>
      <c r="R597" s="110"/>
      <c r="S597" s="110"/>
      <c r="T597" s="67"/>
      <c r="U597" s="68"/>
    </row>
    <row r="598" spans="1:21" s="24" customFormat="1" ht="27.75" customHeight="1" x14ac:dyDescent="0.35">
      <c r="A598" s="111" t="s">
        <v>795</v>
      </c>
      <c r="B598" s="92" t="s">
        <v>810</v>
      </c>
      <c r="C598" s="93" t="s">
        <v>61</v>
      </c>
      <c r="D598" s="92" t="s">
        <v>2377</v>
      </c>
      <c r="E598" s="94" t="s">
        <v>2378</v>
      </c>
      <c r="F598" s="94" t="s">
        <v>2379</v>
      </c>
      <c r="G598" s="95" t="s">
        <v>2380</v>
      </c>
      <c r="H598" s="109"/>
      <c r="I598" s="109"/>
      <c r="J598" s="96"/>
      <c r="K598" s="97"/>
      <c r="L598" s="97"/>
      <c r="M598" s="96"/>
      <c r="N598" s="96"/>
      <c r="O598" s="109"/>
      <c r="P598" s="98"/>
      <c r="Q598" s="110"/>
      <c r="R598" s="110"/>
      <c r="S598" s="110"/>
      <c r="T598" s="67"/>
      <c r="U598" s="68"/>
    </row>
    <row r="599" spans="1:21" s="24" customFormat="1" ht="27.75" customHeight="1" x14ac:dyDescent="0.35">
      <c r="A599" s="111" t="s">
        <v>795</v>
      </c>
      <c r="B599" s="92" t="s">
        <v>810</v>
      </c>
      <c r="C599" s="93" t="s">
        <v>61</v>
      </c>
      <c r="D599" s="92" t="s">
        <v>1630</v>
      </c>
      <c r="E599" s="94" t="s">
        <v>1631</v>
      </c>
      <c r="F599" s="94" t="s">
        <v>1632</v>
      </c>
      <c r="G599" s="95" t="s">
        <v>1633</v>
      </c>
      <c r="H599" s="109"/>
      <c r="I599" s="109"/>
      <c r="J599" s="96"/>
      <c r="K599" s="97"/>
      <c r="L599" s="97"/>
      <c r="M599" s="96"/>
      <c r="N599" s="96"/>
      <c r="O599" s="109"/>
      <c r="P599" s="98"/>
      <c r="Q599" s="110"/>
      <c r="R599" s="110"/>
      <c r="S599" s="110"/>
      <c r="T599" s="67"/>
      <c r="U599" s="68"/>
    </row>
    <row r="600" spans="1:21" s="24" customFormat="1" ht="27.75" customHeight="1" x14ac:dyDescent="0.35">
      <c r="A600" s="111" t="s">
        <v>795</v>
      </c>
      <c r="B600" s="92" t="s">
        <v>810</v>
      </c>
      <c r="C600" s="93" t="s">
        <v>61</v>
      </c>
      <c r="D600" s="92" t="s">
        <v>1634</v>
      </c>
      <c r="E600" s="94" t="s">
        <v>1635</v>
      </c>
      <c r="F600" s="94" t="s">
        <v>1636</v>
      </c>
      <c r="G600" s="95" t="s">
        <v>1637</v>
      </c>
      <c r="H600" s="109"/>
      <c r="I600" s="109"/>
      <c r="J600" s="96"/>
      <c r="K600" s="97"/>
      <c r="L600" s="97"/>
      <c r="M600" s="96"/>
      <c r="N600" s="96"/>
      <c r="O600" s="109"/>
      <c r="P600" s="98"/>
      <c r="Q600" s="110"/>
      <c r="R600" s="110"/>
      <c r="S600" s="110"/>
      <c r="T600" s="67"/>
      <c r="U600" s="68"/>
    </row>
    <row r="601" spans="1:21" s="24" customFormat="1" ht="27.75" customHeight="1" x14ac:dyDescent="0.35">
      <c r="A601" s="111" t="s">
        <v>795</v>
      </c>
      <c r="B601" s="92" t="s">
        <v>810</v>
      </c>
      <c r="C601" s="93" t="s">
        <v>61</v>
      </c>
      <c r="D601" s="92" t="s">
        <v>2381</v>
      </c>
      <c r="E601" s="94">
        <v>12053</v>
      </c>
      <c r="F601" s="94" t="s">
        <v>2382</v>
      </c>
      <c r="G601" s="95" t="s">
        <v>2383</v>
      </c>
      <c r="H601" s="109"/>
      <c r="I601" s="109"/>
      <c r="J601" s="96"/>
      <c r="K601" s="97"/>
      <c r="L601" s="97"/>
      <c r="M601" s="96"/>
      <c r="N601" s="96"/>
      <c r="O601" s="109"/>
      <c r="P601" s="98"/>
      <c r="Q601" s="110"/>
      <c r="R601" s="110"/>
      <c r="S601" s="110"/>
      <c r="T601" s="67"/>
      <c r="U601" s="68"/>
    </row>
    <row r="602" spans="1:21" s="24" customFormat="1" ht="27.75" customHeight="1" x14ac:dyDescent="0.35">
      <c r="A602" s="111" t="s">
        <v>795</v>
      </c>
      <c r="B602" s="92" t="s">
        <v>810</v>
      </c>
      <c r="C602" s="93" t="s">
        <v>61</v>
      </c>
      <c r="D602" s="92" t="s">
        <v>1638</v>
      </c>
      <c r="E602" s="94">
        <v>0</v>
      </c>
      <c r="F602" s="94" t="s">
        <v>1639</v>
      </c>
      <c r="G602" s="95" t="s">
        <v>1640</v>
      </c>
      <c r="H602" s="109"/>
      <c r="I602" s="109"/>
      <c r="J602" s="96"/>
      <c r="K602" s="97"/>
      <c r="L602" s="97"/>
      <c r="M602" s="96"/>
      <c r="N602" s="96"/>
      <c r="O602" s="109"/>
      <c r="P602" s="98"/>
      <c r="Q602" s="110"/>
      <c r="R602" s="110"/>
      <c r="S602" s="110"/>
      <c r="T602" s="67"/>
      <c r="U602" s="68"/>
    </row>
    <row r="603" spans="1:21" s="24" customFormat="1" ht="27.75" customHeight="1" x14ac:dyDescent="0.35">
      <c r="A603" s="111" t="s">
        <v>795</v>
      </c>
      <c r="B603" s="92" t="s">
        <v>810</v>
      </c>
      <c r="C603" s="93" t="s">
        <v>61</v>
      </c>
      <c r="D603" s="92" t="s">
        <v>1641</v>
      </c>
      <c r="E603" s="94">
        <v>0</v>
      </c>
      <c r="F603" s="94" t="s">
        <v>1642</v>
      </c>
      <c r="G603" s="95" t="s">
        <v>1643</v>
      </c>
      <c r="H603" s="109"/>
      <c r="I603" s="109"/>
      <c r="J603" s="96"/>
      <c r="K603" s="97"/>
      <c r="L603" s="97"/>
      <c r="M603" s="96"/>
      <c r="N603" s="96"/>
      <c r="O603" s="109"/>
      <c r="P603" s="98"/>
      <c r="Q603" s="110"/>
      <c r="R603" s="110"/>
      <c r="S603" s="110"/>
      <c r="T603" s="67"/>
      <c r="U603" s="68"/>
    </row>
    <row r="604" spans="1:21" s="24" customFormat="1" ht="27.75" customHeight="1" x14ac:dyDescent="0.35">
      <c r="A604" s="111" t="s">
        <v>795</v>
      </c>
      <c r="B604" s="92" t="s">
        <v>815</v>
      </c>
      <c r="C604" s="93" t="s">
        <v>92</v>
      </c>
      <c r="D604" s="92" t="s">
        <v>1826</v>
      </c>
      <c r="E604" s="94" t="s">
        <v>2611</v>
      </c>
      <c r="F604" s="94" t="s">
        <v>1827</v>
      </c>
      <c r="G604" s="95" t="s">
        <v>2612</v>
      </c>
      <c r="H604" s="109"/>
      <c r="I604" s="109"/>
      <c r="J604" s="96"/>
      <c r="K604" s="97"/>
      <c r="L604" s="97"/>
      <c r="M604" s="96"/>
      <c r="N604" s="96"/>
      <c r="O604" s="109"/>
      <c r="P604" s="98"/>
      <c r="Q604" s="110"/>
      <c r="R604" s="110"/>
      <c r="S604" s="110"/>
      <c r="T604" s="69"/>
      <c r="U604" s="68"/>
    </row>
    <row r="605" spans="1:21" s="24" customFormat="1" ht="27.75" customHeight="1" x14ac:dyDescent="0.35">
      <c r="A605" s="111" t="s">
        <v>795</v>
      </c>
      <c r="B605" s="92" t="s">
        <v>815</v>
      </c>
      <c r="C605" s="93" t="s">
        <v>92</v>
      </c>
      <c r="D605" s="92" t="s">
        <v>1828</v>
      </c>
      <c r="E605" s="94" t="s">
        <v>2613</v>
      </c>
      <c r="F605" s="94" t="s">
        <v>1829</v>
      </c>
      <c r="G605" s="95" t="s">
        <v>2614</v>
      </c>
      <c r="H605" s="109"/>
      <c r="I605" s="109"/>
      <c r="J605" s="96"/>
      <c r="K605" s="97"/>
      <c r="L605" s="97"/>
      <c r="M605" s="96"/>
      <c r="N605" s="96"/>
      <c r="O605" s="109"/>
      <c r="P605" s="98"/>
      <c r="Q605" s="110"/>
      <c r="R605" s="110"/>
      <c r="S605" s="110"/>
      <c r="T605" s="67"/>
      <c r="U605" s="68"/>
    </row>
    <row r="606" spans="1:21" s="24" customFormat="1" ht="27.75" customHeight="1" x14ac:dyDescent="0.35">
      <c r="A606" s="111" t="s">
        <v>795</v>
      </c>
      <c r="B606" s="92" t="s">
        <v>810</v>
      </c>
      <c r="C606" s="93" t="s">
        <v>116</v>
      </c>
      <c r="D606" s="92" t="s">
        <v>2700</v>
      </c>
      <c r="E606" s="94">
        <v>0</v>
      </c>
      <c r="F606" s="94" t="s">
        <v>1834</v>
      </c>
      <c r="G606" s="95" t="s">
        <v>2701</v>
      </c>
      <c r="H606" s="109"/>
      <c r="I606" s="109"/>
      <c r="J606" s="96"/>
      <c r="K606" s="97"/>
      <c r="L606" s="97"/>
      <c r="M606" s="96"/>
      <c r="N606" s="96"/>
      <c r="O606" s="109"/>
      <c r="P606" s="98"/>
      <c r="Q606" s="110"/>
      <c r="R606" s="110"/>
      <c r="S606" s="110"/>
      <c r="T606" s="67"/>
      <c r="U606" s="68"/>
    </row>
    <row r="607" spans="1:21" s="24" customFormat="1" ht="27.75" customHeight="1" x14ac:dyDescent="0.35">
      <c r="A607" s="111" t="s">
        <v>795</v>
      </c>
      <c r="B607" s="92" t="s">
        <v>810</v>
      </c>
      <c r="C607" s="93" t="s">
        <v>61</v>
      </c>
      <c r="D607" s="92" t="s">
        <v>1644</v>
      </c>
      <c r="E607" s="94" t="s">
        <v>1645</v>
      </c>
      <c r="F607" s="94" t="s">
        <v>1646</v>
      </c>
      <c r="G607" s="95" t="s">
        <v>1647</v>
      </c>
      <c r="H607" s="109"/>
      <c r="I607" s="109"/>
      <c r="J607" s="96"/>
      <c r="K607" s="97"/>
      <c r="L607" s="97"/>
      <c r="M607" s="96"/>
      <c r="N607" s="96"/>
      <c r="O607" s="109"/>
      <c r="P607" s="98"/>
      <c r="Q607" s="110"/>
      <c r="R607" s="110"/>
      <c r="S607" s="110"/>
      <c r="T607" s="67"/>
      <c r="U607" s="68"/>
    </row>
    <row r="608" spans="1:21" s="24" customFormat="1" ht="27.75" customHeight="1" x14ac:dyDescent="0.35">
      <c r="A608" s="111" t="s">
        <v>795</v>
      </c>
      <c r="B608" s="92" t="s">
        <v>810</v>
      </c>
      <c r="C608" s="93" t="s">
        <v>116</v>
      </c>
      <c r="D608" s="92" t="s">
        <v>2702</v>
      </c>
      <c r="E608" s="94">
        <v>0</v>
      </c>
      <c r="F608" s="94" t="s">
        <v>1833</v>
      </c>
      <c r="G608" s="95" t="s">
        <v>2703</v>
      </c>
      <c r="H608" s="109"/>
      <c r="I608" s="109"/>
      <c r="J608" s="96"/>
      <c r="K608" s="97"/>
      <c r="L608" s="97"/>
      <c r="M608" s="96"/>
      <c r="N608" s="96"/>
      <c r="O608" s="109"/>
      <c r="P608" s="98"/>
      <c r="Q608" s="110"/>
      <c r="R608" s="110"/>
      <c r="S608" s="110"/>
      <c r="T608" s="67"/>
      <c r="U608" s="68"/>
    </row>
    <row r="609" spans="1:21" s="24" customFormat="1" ht="27.75" customHeight="1" x14ac:dyDescent="0.35">
      <c r="A609" s="111" t="s">
        <v>795</v>
      </c>
      <c r="B609" s="92" t="s">
        <v>810</v>
      </c>
      <c r="C609" s="93" t="s">
        <v>129</v>
      </c>
      <c r="D609" s="92" t="s">
        <v>2384</v>
      </c>
      <c r="E609" s="94">
        <v>0</v>
      </c>
      <c r="F609" s="94" t="s">
        <v>2385</v>
      </c>
      <c r="G609" s="95" t="s">
        <v>2386</v>
      </c>
      <c r="H609" s="109"/>
      <c r="I609" s="109"/>
      <c r="J609" s="96"/>
      <c r="K609" s="97"/>
      <c r="L609" s="97"/>
      <c r="M609" s="96"/>
      <c r="N609" s="96"/>
      <c r="O609" s="109"/>
      <c r="P609" s="98"/>
      <c r="Q609" s="110"/>
      <c r="R609" s="110"/>
      <c r="S609" s="110"/>
      <c r="T609" s="69"/>
      <c r="U609" s="68"/>
    </row>
    <row r="610" spans="1:21" s="24" customFormat="1" ht="27.75" customHeight="1" x14ac:dyDescent="0.35">
      <c r="A610" s="111" t="s">
        <v>795</v>
      </c>
      <c r="B610" s="92" t="s">
        <v>810</v>
      </c>
      <c r="C610" s="122" t="s">
        <v>129</v>
      </c>
      <c r="D610" s="92" t="s">
        <v>1648</v>
      </c>
      <c r="E610" s="94">
        <v>0</v>
      </c>
      <c r="F610" s="94" t="s">
        <v>1649</v>
      </c>
      <c r="G610" s="95" t="s">
        <v>2661</v>
      </c>
      <c r="H610" s="109"/>
      <c r="I610" s="109"/>
      <c r="J610" s="96"/>
      <c r="K610" s="97"/>
      <c r="L610" s="97"/>
      <c r="M610" s="96"/>
      <c r="N610" s="96"/>
      <c r="O610" s="109"/>
      <c r="P610" s="98"/>
      <c r="Q610" s="110"/>
      <c r="R610" s="110"/>
      <c r="S610" s="110"/>
      <c r="T610" s="69"/>
      <c r="U610" s="68"/>
    </row>
    <row r="611" spans="1:21" s="24" customFormat="1" ht="27.75" customHeight="1" x14ac:dyDescent="0.35">
      <c r="A611" s="111" t="s">
        <v>795</v>
      </c>
      <c r="B611" s="92" t="s">
        <v>810</v>
      </c>
      <c r="C611" s="93" t="s">
        <v>61</v>
      </c>
      <c r="D611" s="92" t="s">
        <v>1650</v>
      </c>
      <c r="E611" s="94">
        <v>0</v>
      </c>
      <c r="F611" s="94" t="s">
        <v>1651</v>
      </c>
      <c r="G611" s="95" t="s">
        <v>1652</v>
      </c>
      <c r="H611" s="109"/>
      <c r="I611" s="109"/>
      <c r="J611" s="96"/>
      <c r="K611" s="97"/>
      <c r="L611" s="97"/>
      <c r="M611" s="96"/>
      <c r="N611" s="96"/>
      <c r="O611" s="109"/>
      <c r="P611" s="98"/>
      <c r="Q611" s="110"/>
      <c r="R611" s="110"/>
      <c r="S611" s="110"/>
      <c r="T611" s="67"/>
      <c r="U611" s="68"/>
    </row>
    <row r="612" spans="1:21" s="24" customFormat="1" ht="27.75" customHeight="1" x14ac:dyDescent="0.35">
      <c r="A612" s="111" t="s">
        <v>795</v>
      </c>
      <c r="B612" s="92" t="s">
        <v>810</v>
      </c>
      <c r="C612" s="93" t="s">
        <v>61</v>
      </c>
      <c r="D612" s="92" t="s">
        <v>2387</v>
      </c>
      <c r="E612" s="94">
        <v>0</v>
      </c>
      <c r="F612" s="94" t="s">
        <v>2388</v>
      </c>
      <c r="G612" s="95" t="s">
        <v>2389</v>
      </c>
      <c r="H612" s="109"/>
      <c r="I612" s="109"/>
      <c r="J612" s="96"/>
      <c r="K612" s="97"/>
      <c r="L612" s="97"/>
      <c r="M612" s="96"/>
      <c r="N612" s="96"/>
      <c r="O612" s="109"/>
      <c r="P612" s="98"/>
      <c r="Q612" s="110"/>
      <c r="R612" s="110"/>
      <c r="S612" s="110"/>
      <c r="T612" s="67"/>
      <c r="U612" s="68"/>
    </row>
    <row r="613" spans="1:21" s="24" customFormat="1" ht="27.75" customHeight="1" x14ac:dyDescent="0.35">
      <c r="A613" s="111" t="s">
        <v>795</v>
      </c>
      <c r="B613" s="92" t="s">
        <v>810</v>
      </c>
      <c r="C613" s="93" t="s">
        <v>61</v>
      </c>
      <c r="D613" s="92" t="s">
        <v>1653</v>
      </c>
      <c r="E613" s="94">
        <v>0</v>
      </c>
      <c r="F613" s="94" t="s">
        <v>1654</v>
      </c>
      <c r="G613" s="95" t="s">
        <v>1655</v>
      </c>
      <c r="H613" s="109"/>
      <c r="I613" s="109"/>
      <c r="J613" s="96"/>
      <c r="K613" s="97"/>
      <c r="L613" s="97"/>
      <c r="M613" s="96"/>
      <c r="N613" s="96"/>
      <c r="O613" s="109"/>
      <c r="P613" s="98"/>
      <c r="Q613" s="110"/>
      <c r="R613" s="110"/>
      <c r="S613" s="110"/>
      <c r="T613" s="67"/>
      <c r="U613" s="68"/>
    </row>
    <row r="614" spans="1:21" s="24" customFormat="1" ht="27.75" customHeight="1" x14ac:dyDescent="0.35">
      <c r="A614" s="111" t="s">
        <v>795</v>
      </c>
      <c r="B614" s="92" t="s">
        <v>810</v>
      </c>
      <c r="C614" s="122" t="s">
        <v>129</v>
      </c>
      <c r="D614" s="92" t="s">
        <v>1656</v>
      </c>
      <c r="E614" s="94">
        <v>0</v>
      </c>
      <c r="F614" s="94" t="s">
        <v>1657</v>
      </c>
      <c r="G614" s="95" t="s">
        <v>1658</v>
      </c>
      <c r="H614" s="109"/>
      <c r="I614" s="109"/>
      <c r="J614" s="96"/>
      <c r="K614" s="97"/>
      <c r="L614" s="97"/>
      <c r="M614" s="96"/>
      <c r="N614" s="96"/>
      <c r="O614" s="109"/>
      <c r="P614" s="98"/>
      <c r="Q614" s="110"/>
      <c r="R614" s="110"/>
      <c r="S614" s="110"/>
      <c r="T614" s="67"/>
      <c r="U614" s="68"/>
    </row>
    <row r="615" spans="1:21" s="24" customFormat="1" ht="27.75" customHeight="1" x14ac:dyDescent="0.35">
      <c r="A615" s="111" t="s">
        <v>795</v>
      </c>
      <c r="B615" s="92" t="s">
        <v>810</v>
      </c>
      <c r="C615" s="93" t="s">
        <v>61</v>
      </c>
      <c r="D615" s="92" t="s">
        <v>1659</v>
      </c>
      <c r="E615" s="94">
        <v>0</v>
      </c>
      <c r="F615" s="94" t="s">
        <v>1660</v>
      </c>
      <c r="G615" s="95" t="s">
        <v>1661</v>
      </c>
      <c r="H615" s="109"/>
      <c r="I615" s="109"/>
      <c r="J615" s="96"/>
      <c r="K615" s="97"/>
      <c r="L615" s="97"/>
      <c r="M615" s="96"/>
      <c r="N615" s="96"/>
      <c r="O615" s="109"/>
      <c r="P615" s="98"/>
      <c r="Q615" s="110"/>
      <c r="R615" s="110"/>
      <c r="S615" s="110"/>
      <c r="T615" s="67"/>
      <c r="U615" s="68"/>
    </row>
    <row r="616" spans="1:21" s="24" customFormat="1" ht="27.75" customHeight="1" x14ac:dyDescent="0.35">
      <c r="A616" s="111" t="s">
        <v>795</v>
      </c>
      <c r="B616" s="92" t="s">
        <v>810</v>
      </c>
      <c r="C616" s="93" t="s">
        <v>61</v>
      </c>
      <c r="D616" s="92" t="s">
        <v>1662</v>
      </c>
      <c r="E616" s="94" t="s">
        <v>2662</v>
      </c>
      <c r="F616" s="94" t="s">
        <v>1663</v>
      </c>
      <c r="G616" s="95" t="s">
        <v>1664</v>
      </c>
      <c r="H616" s="109"/>
      <c r="I616" s="109"/>
      <c r="J616" s="96"/>
      <c r="K616" s="97"/>
      <c r="L616" s="97"/>
      <c r="M616" s="96"/>
      <c r="N616" s="96"/>
      <c r="O616" s="109"/>
      <c r="P616" s="98"/>
      <c r="Q616" s="110"/>
      <c r="R616" s="110"/>
      <c r="S616" s="110"/>
      <c r="T616" s="67"/>
      <c r="U616" s="68"/>
    </row>
    <row r="617" spans="1:21" s="24" customFormat="1" ht="27.75" customHeight="1" x14ac:dyDescent="0.35">
      <c r="A617" s="111" t="s">
        <v>795</v>
      </c>
      <c r="B617" s="92" t="s">
        <v>810</v>
      </c>
      <c r="C617" s="93" t="s">
        <v>61</v>
      </c>
      <c r="D617" s="92" t="s">
        <v>1665</v>
      </c>
      <c r="E617" s="94" t="s">
        <v>1666</v>
      </c>
      <c r="F617" s="94" t="s">
        <v>1667</v>
      </c>
      <c r="G617" s="95" t="s">
        <v>1668</v>
      </c>
      <c r="H617" s="109"/>
      <c r="I617" s="109"/>
      <c r="J617" s="96"/>
      <c r="K617" s="97"/>
      <c r="L617" s="97"/>
      <c r="M617" s="96"/>
      <c r="N617" s="96"/>
      <c r="O617" s="109"/>
      <c r="P617" s="98"/>
      <c r="Q617" s="110"/>
      <c r="R617" s="110"/>
      <c r="S617" s="110"/>
      <c r="T617" s="67"/>
      <c r="U617" s="68"/>
    </row>
    <row r="618" spans="1:21" s="24" customFormat="1" ht="27.75" customHeight="1" x14ac:dyDescent="0.35">
      <c r="A618" s="111" t="s">
        <v>795</v>
      </c>
      <c r="B618" s="92" t="s">
        <v>810</v>
      </c>
      <c r="C618" s="93" t="s">
        <v>61</v>
      </c>
      <c r="D618" s="92" t="s">
        <v>1669</v>
      </c>
      <c r="E618" s="94" t="s">
        <v>1670</v>
      </c>
      <c r="F618" s="94" t="s">
        <v>1671</v>
      </c>
      <c r="G618" s="95" t="s">
        <v>1672</v>
      </c>
      <c r="H618" s="109"/>
      <c r="I618" s="109"/>
      <c r="J618" s="96"/>
      <c r="K618" s="97"/>
      <c r="L618" s="97"/>
      <c r="M618" s="96"/>
      <c r="N618" s="96"/>
      <c r="O618" s="109"/>
      <c r="P618" s="98"/>
      <c r="Q618" s="110"/>
      <c r="R618" s="110"/>
      <c r="S618" s="110"/>
      <c r="T618" s="67"/>
      <c r="U618" s="68"/>
    </row>
    <row r="619" spans="1:21" s="24" customFormat="1" ht="27.75" customHeight="1" x14ac:dyDescent="0.35">
      <c r="A619" s="111" t="s">
        <v>795</v>
      </c>
      <c r="B619" s="92" t="s">
        <v>810</v>
      </c>
      <c r="C619" s="93" t="s">
        <v>61</v>
      </c>
      <c r="D619" s="92" t="s">
        <v>1673</v>
      </c>
      <c r="E619" s="94" t="s">
        <v>1674</v>
      </c>
      <c r="F619" s="94" t="s">
        <v>1675</v>
      </c>
      <c r="G619" s="95" t="s">
        <v>1676</v>
      </c>
      <c r="H619" s="109"/>
      <c r="I619" s="109"/>
      <c r="J619" s="96"/>
      <c r="K619" s="97"/>
      <c r="L619" s="97"/>
      <c r="M619" s="96"/>
      <c r="N619" s="96"/>
      <c r="O619" s="109"/>
      <c r="P619" s="98"/>
      <c r="Q619" s="110"/>
      <c r="R619" s="110"/>
      <c r="S619" s="110"/>
      <c r="T619" s="67"/>
      <c r="U619" s="68"/>
    </row>
    <row r="620" spans="1:21" s="24" customFormat="1" ht="27.75" customHeight="1" x14ac:dyDescent="0.35">
      <c r="A620" s="111" t="s">
        <v>795</v>
      </c>
      <c r="B620" s="92" t="s">
        <v>810</v>
      </c>
      <c r="C620" s="93" t="s">
        <v>116</v>
      </c>
      <c r="D620" s="92" t="s">
        <v>1677</v>
      </c>
      <c r="E620" s="94">
        <v>0</v>
      </c>
      <c r="F620" s="94" t="s">
        <v>1678</v>
      </c>
      <c r="G620" s="95" t="s">
        <v>1679</v>
      </c>
      <c r="H620" s="109"/>
      <c r="I620" s="109"/>
      <c r="J620" s="96"/>
      <c r="K620" s="97"/>
      <c r="L620" s="97"/>
      <c r="M620" s="96"/>
      <c r="N620" s="96"/>
      <c r="O620" s="109"/>
      <c r="P620" s="98"/>
      <c r="Q620" s="110"/>
      <c r="R620" s="110"/>
      <c r="S620" s="110"/>
      <c r="T620" s="67"/>
      <c r="U620" s="68"/>
    </row>
    <row r="621" spans="1:21" s="24" customFormat="1" ht="27.75" customHeight="1" x14ac:dyDescent="0.35">
      <c r="A621" s="111" t="s">
        <v>795</v>
      </c>
      <c r="B621" s="92" t="s">
        <v>810</v>
      </c>
      <c r="C621" s="93" t="s">
        <v>61</v>
      </c>
      <c r="D621" s="92" t="s">
        <v>1680</v>
      </c>
      <c r="E621" s="94">
        <v>0</v>
      </c>
      <c r="F621" s="94" t="s">
        <v>1681</v>
      </c>
      <c r="G621" s="95" t="s">
        <v>1682</v>
      </c>
      <c r="H621" s="109"/>
      <c r="I621" s="109"/>
      <c r="J621" s="96"/>
      <c r="K621" s="97"/>
      <c r="L621" s="97"/>
      <c r="M621" s="96"/>
      <c r="N621" s="96"/>
      <c r="O621" s="109"/>
      <c r="P621" s="98"/>
      <c r="Q621" s="110"/>
      <c r="R621" s="110"/>
      <c r="S621" s="110"/>
      <c r="T621" s="67"/>
      <c r="U621" s="68"/>
    </row>
    <row r="622" spans="1:21" s="24" customFormat="1" ht="27.75" customHeight="1" x14ac:dyDescent="0.35">
      <c r="A622" s="111" t="s">
        <v>795</v>
      </c>
      <c r="B622" s="92" t="s">
        <v>810</v>
      </c>
      <c r="C622" s="93" t="s">
        <v>61</v>
      </c>
      <c r="D622" s="92" t="s">
        <v>2390</v>
      </c>
      <c r="E622" s="94" t="s">
        <v>2391</v>
      </c>
      <c r="F622" s="94" t="s">
        <v>2392</v>
      </c>
      <c r="G622" s="95" t="s">
        <v>2393</v>
      </c>
      <c r="H622" s="109"/>
      <c r="I622" s="109"/>
      <c r="J622" s="96"/>
      <c r="K622" s="97"/>
      <c r="L622" s="97"/>
      <c r="M622" s="96"/>
      <c r="N622" s="96"/>
      <c r="O622" s="109"/>
      <c r="P622" s="98"/>
      <c r="Q622" s="110"/>
      <c r="R622" s="110"/>
      <c r="S622" s="110"/>
      <c r="T622" s="67"/>
      <c r="U622" s="68"/>
    </row>
    <row r="623" spans="1:21" s="24" customFormat="1" ht="27.75" customHeight="1" x14ac:dyDescent="0.35">
      <c r="A623" s="111" t="s">
        <v>795</v>
      </c>
      <c r="B623" s="92" t="s">
        <v>810</v>
      </c>
      <c r="C623" s="93" t="s">
        <v>61</v>
      </c>
      <c r="D623" s="92" t="s">
        <v>2394</v>
      </c>
      <c r="E623" s="94" t="s">
        <v>2395</v>
      </c>
      <c r="F623" s="94" t="s">
        <v>2396</v>
      </c>
      <c r="G623" s="95" t="s">
        <v>2397</v>
      </c>
      <c r="H623" s="109"/>
      <c r="I623" s="109"/>
      <c r="J623" s="96"/>
      <c r="K623" s="97"/>
      <c r="L623" s="97"/>
      <c r="M623" s="96"/>
      <c r="N623" s="96"/>
      <c r="O623" s="109"/>
      <c r="P623" s="98"/>
      <c r="Q623" s="110"/>
      <c r="R623" s="110"/>
      <c r="S623" s="110"/>
      <c r="T623" s="67"/>
      <c r="U623" s="68"/>
    </row>
    <row r="624" spans="1:21" s="24" customFormat="1" ht="27.75" customHeight="1" x14ac:dyDescent="0.35">
      <c r="A624" s="111" t="s">
        <v>795</v>
      </c>
      <c r="B624" s="92" t="s">
        <v>810</v>
      </c>
      <c r="C624" s="93" t="s">
        <v>61</v>
      </c>
      <c r="D624" s="92" t="s">
        <v>2398</v>
      </c>
      <c r="E624" s="94" t="s">
        <v>2399</v>
      </c>
      <c r="F624" s="94" t="s">
        <v>2400</v>
      </c>
      <c r="G624" s="95" t="s">
        <v>2401</v>
      </c>
      <c r="H624" s="109"/>
      <c r="I624" s="109"/>
      <c r="J624" s="96"/>
      <c r="K624" s="97"/>
      <c r="L624" s="97"/>
      <c r="M624" s="96"/>
      <c r="N624" s="96"/>
      <c r="O624" s="109"/>
      <c r="P624" s="98"/>
      <c r="Q624" s="110"/>
      <c r="R624" s="110"/>
      <c r="S624" s="110"/>
      <c r="T624" s="67"/>
      <c r="U624" s="68"/>
    </row>
    <row r="625" spans="1:21" s="24" customFormat="1" ht="27.75" customHeight="1" x14ac:dyDescent="0.35">
      <c r="A625" s="111" t="s">
        <v>795</v>
      </c>
      <c r="B625" s="92" t="s">
        <v>810</v>
      </c>
      <c r="C625" s="93" t="s">
        <v>116</v>
      </c>
      <c r="D625" s="92" t="s">
        <v>1585</v>
      </c>
      <c r="E625" s="94" t="s">
        <v>2704</v>
      </c>
      <c r="F625" s="94" t="s">
        <v>1683</v>
      </c>
      <c r="G625" s="95" t="s">
        <v>1684</v>
      </c>
      <c r="H625" s="109"/>
      <c r="I625" s="109"/>
      <c r="J625" s="96"/>
      <c r="K625" s="97"/>
      <c r="L625" s="97"/>
      <c r="M625" s="96"/>
      <c r="N625" s="96"/>
      <c r="O625" s="109"/>
      <c r="P625" s="98"/>
      <c r="Q625" s="110"/>
      <c r="R625" s="110"/>
      <c r="S625" s="110"/>
      <c r="T625" s="67"/>
      <c r="U625" s="68"/>
    </row>
    <row r="626" spans="1:21" ht="28.5" customHeight="1" x14ac:dyDescent="0.35">
      <c r="A626" s="111" t="s">
        <v>795</v>
      </c>
      <c r="B626" s="92" t="s">
        <v>810</v>
      </c>
      <c r="C626" s="93" t="s">
        <v>61</v>
      </c>
      <c r="D626" s="92" t="s">
        <v>1685</v>
      </c>
      <c r="E626" s="94" t="s">
        <v>1686</v>
      </c>
      <c r="F626" s="94" t="s">
        <v>1687</v>
      </c>
      <c r="G626" s="95" t="s">
        <v>1688</v>
      </c>
      <c r="H626" s="109"/>
      <c r="I626" s="109"/>
      <c r="J626" s="96"/>
      <c r="K626" s="97"/>
      <c r="L626" s="97"/>
      <c r="M626" s="96"/>
      <c r="N626" s="96"/>
      <c r="O626" s="109"/>
      <c r="P626" s="98"/>
      <c r="Q626" s="110"/>
      <c r="R626" s="110"/>
      <c r="S626" s="110"/>
      <c r="T626" s="67"/>
    </row>
    <row r="627" spans="1:21" ht="28.5" customHeight="1" x14ac:dyDescent="0.35">
      <c r="A627" s="111" t="s">
        <v>795</v>
      </c>
      <c r="B627" s="92" t="s">
        <v>810</v>
      </c>
      <c r="C627" s="93" t="s">
        <v>61</v>
      </c>
      <c r="D627" s="92" t="s">
        <v>2402</v>
      </c>
      <c r="E627" s="94" t="s">
        <v>2403</v>
      </c>
      <c r="F627" s="94" t="s">
        <v>2404</v>
      </c>
      <c r="G627" s="95" t="s">
        <v>2405</v>
      </c>
      <c r="H627" s="109"/>
      <c r="I627" s="109"/>
      <c r="J627" s="96"/>
      <c r="K627" s="97"/>
      <c r="L627" s="97"/>
      <c r="M627" s="96"/>
      <c r="N627" s="96"/>
      <c r="O627" s="109"/>
      <c r="P627" s="98"/>
      <c r="Q627" s="110"/>
      <c r="R627" s="110"/>
      <c r="S627" s="110"/>
      <c r="T627" s="67"/>
    </row>
    <row r="628" spans="1:21" ht="28.5" customHeight="1" x14ac:dyDescent="0.35">
      <c r="A628" s="111" t="s">
        <v>795</v>
      </c>
      <c r="B628" s="92" t="s">
        <v>810</v>
      </c>
      <c r="C628" s="93" t="s">
        <v>61</v>
      </c>
      <c r="D628" s="92" t="s">
        <v>2406</v>
      </c>
      <c r="E628" s="94">
        <v>0</v>
      </c>
      <c r="F628" s="94" t="s">
        <v>2407</v>
      </c>
      <c r="G628" s="95" t="s">
        <v>2408</v>
      </c>
      <c r="H628" s="109"/>
      <c r="I628" s="109"/>
      <c r="J628" s="96"/>
      <c r="K628" s="97"/>
      <c r="L628" s="97"/>
      <c r="M628" s="96"/>
      <c r="N628" s="96"/>
      <c r="O628" s="109"/>
      <c r="P628" s="98"/>
      <c r="Q628" s="110"/>
      <c r="R628" s="110"/>
      <c r="S628" s="110"/>
      <c r="T628" s="67"/>
    </row>
    <row r="629" spans="1:21" ht="28.5" customHeight="1" x14ac:dyDescent="0.35">
      <c r="A629" s="111" t="s">
        <v>795</v>
      </c>
      <c r="B629" s="92" t="s">
        <v>810</v>
      </c>
      <c r="C629" s="93" t="s">
        <v>61</v>
      </c>
      <c r="D629" s="92" t="s">
        <v>2409</v>
      </c>
      <c r="E629" s="94" t="s">
        <v>2410</v>
      </c>
      <c r="F629" s="94" t="s">
        <v>2411</v>
      </c>
      <c r="G629" s="95" t="s">
        <v>2412</v>
      </c>
      <c r="H629" s="109"/>
      <c r="I629" s="109"/>
      <c r="J629" s="96"/>
      <c r="K629" s="97"/>
      <c r="L629" s="97"/>
      <c r="M629" s="96"/>
      <c r="N629" s="96"/>
      <c r="O629" s="109"/>
      <c r="P629" s="98"/>
      <c r="Q629" s="110"/>
      <c r="R629" s="110"/>
      <c r="S629" s="110"/>
      <c r="T629" s="67"/>
    </row>
    <row r="630" spans="1:21" ht="28.5" customHeight="1" x14ac:dyDescent="0.35">
      <c r="A630" s="111" t="s">
        <v>795</v>
      </c>
      <c r="B630" s="92" t="s">
        <v>810</v>
      </c>
      <c r="C630" s="93" t="s">
        <v>61</v>
      </c>
      <c r="D630" s="92" t="s">
        <v>2413</v>
      </c>
      <c r="E630" s="94" t="s">
        <v>2414</v>
      </c>
      <c r="F630" s="94" t="s">
        <v>2415</v>
      </c>
      <c r="G630" s="95" t="s">
        <v>2416</v>
      </c>
      <c r="H630" s="109"/>
      <c r="I630" s="109"/>
      <c r="J630" s="96"/>
      <c r="K630" s="97"/>
      <c r="L630" s="97"/>
      <c r="M630" s="96"/>
      <c r="N630" s="96"/>
      <c r="O630" s="109"/>
      <c r="P630" s="98"/>
      <c r="Q630" s="110"/>
      <c r="R630" s="110"/>
      <c r="S630" s="110"/>
      <c r="T630" s="67"/>
    </row>
    <row r="631" spans="1:21" ht="28.5" customHeight="1" x14ac:dyDescent="0.35">
      <c r="A631" s="111" t="s">
        <v>795</v>
      </c>
      <c r="B631" s="92" t="s">
        <v>810</v>
      </c>
      <c r="C631" s="93" t="s">
        <v>61</v>
      </c>
      <c r="D631" s="92" t="s">
        <v>2417</v>
      </c>
      <c r="E631" s="94" t="s">
        <v>2418</v>
      </c>
      <c r="F631" s="94" t="s">
        <v>2419</v>
      </c>
      <c r="G631" s="95" t="s">
        <v>2420</v>
      </c>
      <c r="H631" s="109"/>
      <c r="I631" s="109"/>
      <c r="J631" s="96"/>
      <c r="K631" s="97"/>
      <c r="L631" s="97"/>
      <c r="M631" s="96"/>
      <c r="N631" s="96"/>
      <c r="O631" s="109"/>
      <c r="P631" s="98"/>
      <c r="Q631" s="110"/>
      <c r="R631" s="110"/>
      <c r="S631" s="110"/>
      <c r="T631" s="67"/>
    </row>
    <row r="632" spans="1:21" ht="28.5" customHeight="1" x14ac:dyDescent="0.35">
      <c r="A632" s="111" t="s">
        <v>795</v>
      </c>
      <c r="B632" s="92" t="s">
        <v>810</v>
      </c>
      <c r="C632" s="93" t="s">
        <v>61</v>
      </c>
      <c r="D632" s="92" t="s">
        <v>2421</v>
      </c>
      <c r="E632" s="94" t="s">
        <v>2422</v>
      </c>
      <c r="F632" s="94" t="s">
        <v>2423</v>
      </c>
      <c r="G632" s="95" t="s">
        <v>2424</v>
      </c>
      <c r="H632" s="109"/>
      <c r="I632" s="109"/>
      <c r="J632" s="96"/>
      <c r="K632" s="97"/>
      <c r="L632" s="97"/>
      <c r="M632" s="96"/>
      <c r="N632" s="96"/>
      <c r="O632" s="109"/>
      <c r="P632" s="98"/>
      <c r="Q632" s="110"/>
      <c r="R632" s="110"/>
      <c r="S632" s="110"/>
      <c r="T632" s="67"/>
    </row>
    <row r="633" spans="1:21" ht="28.5" customHeight="1" x14ac:dyDescent="0.35">
      <c r="A633" s="111" t="s">
        <v>795</v>
      </c>
      <c r="B633" s="92" t="s">
        <v>810</v>
      </c>
      <c r="C633" s="93" t="s">
        <v>116</v>
      </c>
      <c r="D633" s="92" t="s">
        <v>2425</v>
      </c>
      <c r="E633" s="94" t="s">
        <v>2426</v>
      </c>
      <c r="F633" s="94" t="s">
        <v>2427</v>
      </c>
      <c r="G633" s="95" t="s">
        <v>2705</v>
      </c>
      <c r="H633" s="109"/>
      <c r="I633" s="109"/>
      <c r="J633" s="96"/>
      <c r="K633" s="97"/>
      <c r="L633" s="97"/>
      <c r="M633" s="96"/>
      <c r="N633" s="96"/>
      <c r="O633" s="109"/>
      <c r="P633" s="98"/>
      <c r="Q633" s="110"/>
      <c r="R633" s="110"/>
      <c r="S633" s="110"/>
      <c r="T633" s="69"/>
    </row>
    <row r="634" spans="1:21" ht="28.5" customHeight="1" x14ac:dyDescent="0.35">
      <c r="A634" s="111" t="s">
        <v>795</v>
      </c>
      <c r="B634" s="92" t="s">
        <v>810</v>
      </c>
      <c r="C634" s="93" t="s">
        <v>116</v>
      </c>
      <c r="D634" s="92" t="s">
        <v>2428</v>
      </c>
      <c r="E634" s="94" t="s">
        <v>2429</v>
      </c>
      <c r="F634" s="94" t="s">
        <v>2430</v>
      </c>
      <c r="G634" s="95" t="s">
        <v>2431</v>
      </c>
      <c r="H634" s="109"/>
      <c r="I634" s="109"/>
      <c r="J634" s="96"/>
      <c r="K634" s="97"/>
      <c r="L634" s="97"/>
      <c r="M634" s="96"/>
      <c r="N634" s="96"/>
      <c r="O634" s="109"/>
      <c r="P634" s="98"/>
      <c r="Q634" s="110"/>
      <c r="R634" s="110"/>
      <c r="S634" s="110"/>
      <c r="T634" s="67"/>
    </row>
    <row r="635" spans="1:21" ht="28.5" customHeight="1" x14ac:dyDescent="0.35">
      <c r="A635" s="111" t="s">
        <v>795</v>
      </c>
      <c r="B635" s="92" t="s">
        <v>810</v>
      </c>
      <c r="C635" s="93" t="s">
        <v>61</v>
      </c>
      <c r="D635" s="92" t="s">
        <v>1689</v>
      </c>
      <c r="E635" s="94">
        <v>0</v>
      </c>
      <c r="F635" s="94" t="s">
        <v>1690</v>
      </c>
      <c r="G635" s="95" t="s">
        <v>1691</v>
      </c>
      <c r="H635" s="109"/>
      <c r="I635" s="109"/>
      <c r="J635" s="96"/>
      <c r="K635" s="97"/>
      <c r="L635" s="97"/>
      <c r="M635" s="96"/>
      <c r="N635" s="96"/>
      <c r="O635" s="109"/>
      <c r="P635" s="98"/>
      <c r="Q635" s="110"/>
      <c r="R635" s="110"/>
      <c r="S635" s="110"/>
      <c r="T635" s="67"/>
    </row>
    <row r="636" spans="1:21" ht="28.5" customHeight="1" x14ac:dyDescent="0.35">
      <c r="A636" s="111" t="s">
        <v>795</v>
      </c>
      <c r="B636" s="92" t="s">
        <v>810</v>
      </c>
      <c r="C636" s="93" t="s">
        <v>116</v>
      </c>
      <c r="D636" s="92" t="s">
        <v>1692</v>
      </c>
      <c r="E636" s="94" t="s">
        <v>1692</v>
      </c>
      <c r="F636" s="94" t="s">
        <v>1693</v>
      </c>
      <c r="G636" s="95" t="s">
        <v>1694</v>
      </c>
      <c r="H636" s="109"/>
      <c r="I636" s="109"/>
      <c r="J636" s="96"/>
      <c r="K636" s="97"/>
      <c r="L636" s="97"/>
      <c r="M636" s="96"/>
      <c r="N636" s="96"/>
      <c r="O636" s="109"/>
      <c r="P636" s="98"/>
      <c r="Q636" s="110"/>
      <c r="R636" s="110"/>
      <c r="S636" s="110"/>
      <c r="T636" s="67"/>
    </row>
    <row r="637" spans="1:21" ht="28.5" customHeight="1" x14ac:dyDescent="0.35">
      <c r="A637" s="111" t="s">
        <v>795</v>
      </c>
      <c r="B637" s="92" t="s">
        <v>810</v>
      </c>
      <c r="C637" s="93" t="s">
        <v>116</v>
      </c>
      <c r="D637" s="92" t="s">
        <v>2432</v>
      </c>
      <c r="E637" s="94">
        <v>0</v>
      </c>
      <c r="F637" s="94" t="s">
        <v>2433</v>
      </c>
      <c r="G637" s="95" t="s">
        <v>2434</v>
      </c>
      <c r="H637" s="109"/>
      <c r="I637" s="109"/>
      <c r="J637" s="96"/>
      <c r="K637" s="97"/>
      <c r="L637" s="97"/>
      <c r="M637" s="96"/>
      <c r="N637" s="96"/>
      <c r="O637" s="109"/>
      <c r="P637" s="98"/>
      <c r="Q637" s="110"/>
      <c r="R637" s="110"/>
      <c r="S637" s="110"/>
      <c r="T637" s="67"/>
    </row>
    <row r="638" spans="1:21" ht="28.5" customHeight="1" x14ac:dyDescent="0.35">
      <c r="A638" s="111" t="s">
        <v>795</v>
      </c>
      <c r="B638" s="92" t="s">
        <v>810</v>
      </c>
      <c r="C638" s="93" t="s">
        <v>116</v>
      </c>
      <c r="D638" s="92" t="s">
        <v>2706</v>
      </c>
      <c r="E638" s="94">
        <v>0</v>
      </c>
      <c r="F638" s="94" t="s">
        <v>2435</v>
      </c>
      <c r="G638" s="95" t="s">
        <v>2436</v>
      </c>
      <c r="H638" s="109"/>
      <c r="I638" s="109"/>
      <c r="J638" s="96"/>
      <c r="K638" s="97"/>
      <c r="L638" s="97"/>
      <c r="M638" s="96"/>
      <c r="N638" s="96"/>
      <c r="O638" s="109"/>
      <c r="P638" s="98"/>
      <c r="Q638" s="110"/>
      <c r="R638" s="110"/>
      <c r="S638" s="110"/>
      <c r="T638" s="67"/>
    </row>
    <row r="639" spans="1:21" ht="28.5" customHeight="1" x14ac:dyDescent="0.35">
      <c r="A639" s="111" t="s">
        <v>795</v>
      </c>
      <c r="B639" s="92" t="s">
        <v>810</v>
      </c>
      <c r="C639" s="93" t="s">
        <v>61</v>
      </c>
      <c r="D639" s="92" t="s">
        <v>1695</v>
      </c>
      <c r="E639" s="94">
        <v>0</v>
      </c>
      <c r="F639" s="94" t="s">
        <v>1696</v>
      </c>
      <c r="G639" s="95" t="s">
        <v>1697</v>
      </c>
      <c r="H639" s="109"/>
      <c r="I639" s="109"/>
      <c r="J639" s="96"/>
      <c r="K639" s="97"/>
      <c r="L639" s="97"/>
      <c r="M639" s="96"/>
      <c r="N639" s="96"/>
      <c r="O639" s="109"/>
      <c r="P639" s="98"/>
      <c r="Q639" s="110"/>
      <c r="R639" s="110"/>
      <c r="S639" s="110"/>
      <c r="T639" s="67"/>
    </row>
    <row r="640" spans="1:21" ht="28.5" customHeight="1" x14ac:dyDescent="0.35">
      <c r="A640" s="111" t="s">
        <v>795</v>
      </c>
      <c r="B640" s="92" t="s">
        <v>810</v>
      </c>
      <c r="C640" s="93" t="s">
        <v>61</v>
      </c>
      <c r="D640" s="92" t="s">
        <v>1698</v>
      </c>
      <c r="E640" s="94">
        <v>0</v>
      </c>
      <c r="F640" s="94" t="s">
        <v>1699</v>
      </c>
      <c r="G640" s="95" t="s">
        <v>1700</v>
      </c>
      <c r="H640" s="109"/>
      <c r="I640" s="109"/>
      <c r="J640" s="96"/>
      <c r="K640" s="97"/>
      <c r="L640" s="97"/>
      <c r="M640" s="96"/>
      <c r="N640" s="96"/>
      <c r="O640" s="109"/>
      <c r="P640" s="98"/>
      <c r="Q640" s="110"/>
      <c r="R640" s="110"/>
      <c r="S640" s="110"/>
      <c r="T640" s="67"/>
    </row>
    <row r="641" spans="1:21" ht="28.5" customHeight="1" x14ac:dyDescent="0.35">
      <c r="A641" s="111" t="s">
        <v>795</v>
      </c>
      <c r="B641" s="92" t="s">
        <v>810</v>
      </c>
      <c r="C641" s="93" t="s">
        <v>61</v>
      </c>
      <c r="D641" s="92" t="s">
        <v>2437</v>
      </c>
      <c r="E641" s="94" t="s">
        <v>2438</v>
      </c>
      <c r="F641" s="94" t="s">
        <v>2439</v>
      </c>
      <c r="G641" s="95" t="s">
        <v>2440</v>
      </c>
      <c r="H641" s="109"/>
      <c r="I641" s="109"/>
      <c r="J641" s="96"/>
      <c r="K641" s="97"/>
      <c r="L641" s="97"/>
      <c r="M641" s="96"/>
      <c r="N641" s="96"/>
      <c r="O641" s="109"/>
      <c r="P641" s="98"/>
      <c r="Q641" s="110"/>
      <c r="R641" s="110"/>
      <c r="S641" s="110"/>
      <c r="T641" s="67"/>
    </row>
    <row r="642" spans="1:21" ht="28.5" customHeight="1" x14ac:dyDescent="0.35">
      <c r="A642" s="111" t="s">
        <v>795</v>
      </c>
      <c r="B642" s="92" t="s">
        <v>810</v>
      </c>
      <c r="C642" s="93" t="s">
        <v>61</v>
      </c>
      <c r="D642" s="92" t="s">
        <v>1701</v>
      </c>
      <c r="E642" s="94" t="s">
        <v>1702</v>
      </c>
      <c r="F642" s="94" t="s">
        <v>1703</v>
      </c>
      <c r="G642" s="95" t="s">
        <v>1704</v>
      </c>
      <c r="H642" s="109"/>
      <c r="I642" s="109"/>
      <c r="J642" s="96"/>
      <c r="K642" s="97"/>
      <c r="L642" s="97"/>
      <c r="M642" s="96"/>
      <c r="N642" s="96"/>
      <c r="O642" s="109"/>
      <c r="P642" s="98"/>
      <c r="Q642" s="110"/>
      <c r="R642" s="110"/>
      <c r="S642" s="110"/>
      <c r="T642" s="67"/>
    </row>
    <row r="643" spans="1:21" ht="28.5" customHeight="1" x14ac:dyDescent="0.35">
      <c r="A643" s="111" t="s">
        <v>795</v>
      </c>
      <c r="B643" s="92" t="s">
        <v>810</v>
      </c>
      <c r="C643" s="93" t="s">
        <v>61</v>
      </c>
      <c r="D643" s="92" t="s">
        <v>2441</v>
      </c>
      <c r="E643" s="94" t="s">
        <v>2442</v>
      </c>
      <c r="F643" s="94" t="s">
        <v>2443</v>
      </c>
      <c r="G643" s="95" t="s">
        <v>2444</v>
      </c>
      <c r="H643" s="109"/>
      <c r="I643" s="109"/>
      <c r="J643" s="96"/>
      <c r="K643" s="97"/>
      <c r="L643" s="97"/>
      <c r="M643" s="96"/>
      <c r="N643" s="96"/>
      <c r="O643" s="109"/>
      <c r="P643" s="98"/>
      <c r="Q643" s="110"/>
      <c r="R643" s="110"/>
      <c r="S643" s="110"/>
      <c r="T643" s="67"/>
    </row>
    <row r="644" spans="1:21" s="24" customFormat="1" ht="27.75" customHeight="1" x14ac:dyDescent="0.35">
      <c r="A644" s="111" t="s">
        <v>795</v>
      </c>
      <c r="B644" s="92" t="s">
        <v>810</v>
      </c>
      <c r="C644" s="93" t="s">
        <v>61</v>
      </c>
      <c r="D644" s="92" t="s">
        <v>2445</v>
      </c>
      <c r="E644" s="94" t="s">
        <v>2446</v>
      </c>
      <c r="F644" s="94" t="s">
        <v>2447</v>
      </c>
      <c r="G644" s="95" t="s">
        <v>2448</v>
      </c>
      <c r="H644" s="109"/>
      <c r="I644" s="109"/>
      <c r="J644" s="96"/>
      <c r="K644" s="97"/>
      <c r="L644" s="97"/>
      <c r="M644" s="96"/>
      <c r="N644" s="96"/>
      <c r="O644" s="109"/>
      <c r="P644" s="98"/>
      <c r="Q644" s="110"/>
      <c r="R644" s="110"/>
      <c r="S644" s="110"/>
      <c r="T644" s="67"/>
      <c r="U644" s="68"/>
    </row>
    <row r="645" spans="1:21" s="24" customFormat="1" ht="27.75" customHeight="1" x14ac:dyDescent="0.35">
      <c r="A645" s="111" t="s">
        <v>795</v>
      </c>
      <c r="B645" s="92" t="s">
        <v>810</v>
      </c>
      <c r="C645" s="93" t="s">
        <v>61</v>
      </c>
      <c r="D645" s="92" t="s">
        <v>2449</v>
      </c>
      <c r="E645" s="94" t="s">
        <v>2450</v>
      </c>
      <c r="F645" s="94" t="s">
        <v>2451</v>
      </c>
      <c r="G645" s="95" t="s">
        <v>2452</v>
      </c>
      <c r="H645" s="109"/>
      <c r="I645" s="109"/>
      <c r="J645" s="96"/>
      <c r="K645" s="97"/>
      <c r="L645" s="97"/>
      <c r="M645" s="96"/>
      <c r="N645" s="96"/>
      <c r="O645" s="109"/>
      <c r="P645" s="98"/>
      <c r="Q645" s="110"/>
      <c r="R645" s="110"/>
      <c r="S645" s="110"/>
      <c r="T645" s="67"/>
      <c r="U645" s="68"/>
    </row>
    <row r="646" spans="1:21" s="24" customFormat="1" ht="27.75" customHeight="1" x14ac:dyDescent="0.35">
      <c r="A646" s="111" t="s">
        <v>795</v>
      </c>
      <c r="B646" s="92" t="s">
        <v>810</v>
      </c>
      <c r="C646" s="93" t="s">
        <v>61</v>
      </c>
      <c r="D646" s="92" t="s">
        <v>2453</v>
      </c>
      <c r="E646" s="94" t="s">
        <v>2454</v>
      </c>
      <c r="F646" s="94" t="s">
        <v>2455</v>
      </c>
      <c r="G646" s="95" t="s">
        <v>2456</v>
      </c>
      <c r="H646" s="109"/>
      <c r="I646" s="109"/>
      <c r="J646" s="96"/>
      <c r="K646" s="97"/>
      <c r="L646" s="97"/>
      <c r="M646" s="96"/>
      <c r="N646" s="96"/>
      <c r="O646" s="109"/>
      <c r="P646" s="98"/>
      <c r="Q646" s="110"/>
      <c r="R646" s="110"/>
      <c r="S646" s="110"/>
      <c r="T646" s="67"/>
      <c r="U646" s="68"/>
    </row>
    <row r="647" spans="1:21" s="24" customFormat="1" ht="27.75" customHeight="1" x14ac:dyDescent="0.35">
      <c r="A647" s="111" t="s">
        <v>795</v>
      </c>
      <c r="B647" s="92" t="s">
        <v>810</v>
      </c>
      <c r="C647" s="93" t="s">
        <v>61</v>
      </c>
      <c r="D647" s="92" t="s">
        <v>2457</v>
      </c>
      <c r="E647" s="94" t="s">
        <v>2458</v>
      </c>
      <c r="F647" s="94" t="s">
        <v>2459</v>
      </c>
      <c r="G647" s="95" t="s">
        <v>2460</v>
      </c>
      <c r="H647" s="109"/>
      <c r="I647" s="109"/>
      <c r="J647" s="96"/>
      <c r="K647" s="97"/>
      <c r="L647" s="97"/>
      <c r="M647" s="96"/>
      <c r="N647" s="96"/>
      <c r="O647" s="109"/>
      <c r="P647" s="98"/>
      <c r="Q647" s="110"/>
      <c r="R647" s="110"/>
      <c r="S647" s="110"/>
      <c r="T647" s="67"/>
      <c r="U647" s="68"/>
    </row>
    <row r="648" spans="1:21" s="24" customFormat="1" ht="27.75" customHeight="1" x14ac:dyDescent="0.35">
      <c r="A648" s="111" t="s">
        <v>795</v>
      </c>
      <c r="B648" s="92" t="s">
        <v>810</v>
      </c>
      <c r="C648" s="93" t="s">
        <v>61</v>
      </c>
      <c r="D648" s="92" t="s">
        <v>2461</v>
      </c>
      <c r="E648" s="94" t="s">
        <v>2462</v>
      </c>
      <c r="F648" s="94" t="s">
        <v>2463</v>
      </c>
      <c r="G648" s="95" t="s">
        <v>2464</v>
      </c>
      <c r="H648" s="109"/>
      <c r="I648" s="109"/>
      <c r="J648" s="96"/>
      <c r="K648" s="97"/>
      <c r="L648" s="97"/>
      <c r="M648" s="96"/>
      <c r="N648" s="96"/>
      <c r="O648" s="109"/>
      <c r="P648" s="98"/>
      <c r="Q648" s="110"/>
      <c r="R648" s="110"/>
      <c r="S648" s="110"/>
      <c r="T648" s="67"/>
      <c r="U648" s="68"/>
    </row>
    <row r="649" spans="1:21" s="24" customFormat="1" ht="27.75" customHeight="1" x14ac:dyDescent="0.35">
      <c r="A649" s="111" t="s">
        <v>795</v>
      </c>
      <c r="B649" s="92" t="s">
        <v>810</v>
      </c>
      <c r="C649" s="93" t="s">
        <v>22</v>
      </c>
      <c r="D649" s="92" t="s">
        <v>2564</v>
      </c>
      <c r="E649" s="94" t="s">
        <v>2565</v>
      </c>
      <c r="F649" s="94" t="s">
        <v>1705</v>
      </c>
      <c r="G649" s="95" t="s">
        <v>1706</v>
      </c>
      <c r="H649" s="109"/>
      <c r="I649" s="109"/>
      <c r="J649" s="96"/>
      <c r="K649" s="97"/>
      <c r="L649" s="97"/>
      <c r="M649" s="96"/>
      <c r="N649" s="96"/>
      <c r="O649" s="109"/>
      <c r="P649" s="98"/>
      <c r="Q649" s="110"/>
      <c r="R649" s="110"/>
      <c r="S649" s="110"/>
      <c r="T649" s="67"/>
      <c r="U649" s="68"/>
    </row>
    <row r="650" spans="1:21" s="24" customFormat="1" ht="27.75" customHeight="1" x14ac:dyDescent="0.35">
      <c r="A650" s="111" t="s">
        <v>795</v>
      </c>
      <c r="B650" s="92" t="s">
        <v>815</v>
      </c>
      <c r="C650" s="93" t="s">
        <v>22</v>
      </c>
      <c r="D650" s="92" t="s">
        <v>2465</v>
      </c>
      <c r="E650" s="94" t="s">
        <v>2566</v>
      </c>
      <c r="F650" s="94" t="s">
        <v>2466</v>
      </c>
      <c r="G650" s="95" t="s">
        <v>2467</v>
      </c>
      <c r="H650" s="109"/>
      <c r="I650" s="109"/>
      <c r="J650" s="96"/>
      <c r="K650" s="97"/>
      <c r="L650" s="97"/>
      <c r="M650" s="96"/>
      <c r="N650" s="96"/>
      <c r="O650" s="109"/>
      <c r="P650" s="98"/>
      <c r="Q650" s="110"/>
      <c r="R650" s="110"/>
      <c r="S650" s="110"/>
      <c r="T650" s="67"/>
      <c r="U650" s="68"/>
    </row>
    <row r="651" spans="1:21" s="24" customFormat="1" ht="27.75" customHeight="1" x14ac:dyDescent="0.35">
      <c r="A651" s="111" t="s">
        <v>795</v>
      </c>
      <c r="B651" s="92" t="s">
        <v>810</v>
      </c>
      <c r="C651" s="93" t="s">
        <v>61</v>
      </c>
      <c r="D651" s="92" t="s">
        <v>2663</v>
      </c>
      <c r="E651" s="94">
        <v>0</v>
      </c>
      <c r="F651" s="94" t="s">
        <v>1707</v>
      </c>
      <c r="G651" s="95" t="s">
        <v>1708</v>
      </c>
      <c r="H651" s="109"/>
      <c r="I651" s="109"/>
      <c r="J651" s="96"/>
      <c r="K651" s="97"/>
      <c r="L651" s="97"/>
      <c r="M651" s="96"/>
      <c r="N651" s="96"/>
      <c r="O651" s="109"/>
      <c r="P651" s="98"/>
      <c r="Q651" s="110"/>
      <c r="R651" s="110"/>
      <c r="S651" s="110"/>
      <c r="T651" s="67"/>
      <c r="U651" s="68"/>
    </row>
    <row r="652" spans="1:21" s="24" customFormat="1" ht="27.75" customHeight="1" x14ac:dyDescent="0.35">
      <c r="A652" s="111" t="s">
        <v>795</v>
      </c>
      <c r="B652" s="92" t="s">
        <v>810</v>
      </c>
      <c r="C652" s="93" t="s">
        <v>61</v>
      </c>
      <c r="D652" s="92" t="s">
        <v>1709</v>
      </c>
      <c r="E652" s="94">
        <v>0</v>
      </c>
      <c r="F652" s="94" t="s">
        <v>1710</v>
      </c>
      <c r="G652" s="95" t="s">
        <v>1711</v>
      </c>
      <c r="H652" s="109"/>
      <c r="I652" s="109"/>
      <c r="J652" s="96"/>
      <c r="K652" s="97"/>
      <c r="L652" s="97"/>
      <c r="M652" s="96"/>
      <c r="N652" s="96"/>
      <c r="O652" s="109"/>
      <c r="P652" s="98"/>
      <c r="Q652" s="110"/>
      <c r="R652" s="110"/>
      <c r="S652" s="110"/>
      <c r="T652" s="67"/>
      <c r="U652" s="68"/>
    </row>
    <row r="653" spans="1:21" s="24" customFormat="1" ht="27.75" customHeight="1" x14ac:dyDescent="0.35">
      <c r="A653" s="111" t="s">
        <v>795</v>
      </c>
      <c r="B653" s="92" t="s">
        <v>810</v>
      </c>
      <c r="C653" s="93" t="s">
        <v>116</v>
      </c>
      <c r="D653" s="92" t="s">
        <v>2468</v>
      </c>
      <c r="E653" s="94">
        <v>0</v>
      </c>
      <c r="F653" s="94" t="s">
        <v>2469</v>
      </c>
      <c r="G653" s="95" t="s">
        <v>2470</v>
      </c>
      <c r="H653" s="109"/>
      <c r="I653" s="109"/>
      <c r="J653" s="96"/>
      <c r="K653" s="97"/>
      <c r="L653" s="97"/>
      <c r="M653" s="96"/>
      <c r="N653" s="96"/>
      <c r="O653" s="109"/>
      <c r="P653" s="98"/>
      <c r="Q653" s="110"/>
      <c r="R653" s="110"/>
      <c r="S653" s="110"/>
      <c r="T653" s="67"/>
      <c r="U653" s="68"/>
    </row>
    <row r="654" spans="1:21" s="24" customFormat="1" ht="27.75" customHeight="1" x14ac:dyDescent="0.35">
      <c r="A654" s="111" t="s">
        <v>795</v>
      </c>
      <c r="B654" s="92" t="s">
        <v>810</v>
      </c>
      <c r="C654" s="93" t="s">
        <v>116</v>
      </c>
      <c r="D654" s="92" t="s">
        <v>1712</v>
      </c>
      <c r="E654" s="94" t="s">
        <v>1713</v>
      </c>
      <c r="F654" s="94" t="s">
        <v>1714</v>
      </c>
      <c r="G654" s="95" t="s">
        <v>1715</v>
      </c>
      <c r="H654" s="109"/>
      <c r="I654" s="109"/>
      <c r="J654" s="96"/>
      <c r="K654" s="97"/>
      <c r="L654" s="97"/>
      <c r="M654" s="96"/>
      <c r="N654" s="96"/>
      <c r="O654" s="109"/>
      <c r="P654" s="98"/>
      <c r="Q654" s="110"/>
      <c r="R654" s="110"/>
      <c r="S654" s="110"/>
      <c r="T654" s="67"/>
      <c r="U654" s="68"/>
    </row>
    <row r="655" spans="1:21" s="24" customFormat="1" ht="27.75" customHeight="1" x14ac:dyDescent="0.35">
      <c r="A655" s="111" t="s">
        <v>795</v>
      </c>
      <c r="B655" s="92" t="s">
        <v>810</v>
      </c>
      <c r="C655" s="93" t="s">
        <v>61</v>
      </c>
      <c r="D655" s="92" t="s">
        <v>1716</v>
      </c>
      <c r="E655" s="94" t="s">
        <v>2664</v>
      </c>
      <c r="F655" s="94" t="s">
        <v>1717</v>
      </c>
      <c r="G655" s="95" t="s">
        <v>1718</v>
      </c>
      <c r="H655" s="109"/>
      <c r="I655" s="109"/>
      <c r="J655" s="96"/>
      <c r="K655" s="97"/>
      <c r="L655" s="97"/>
      <c r="M655" s="96"/>
      <c r="N655" s="96"/>
      <c r="O655" s="109"/>
      <c r="P655" s="98"/>
      <c r="Q655" s="110"/>
      <c r="R655" s="110"/>
      <c r="S655" s="110"/>
      <c r="T655" s="67"/>
      <c r="U655" s="68"/>
    </row>
    <row r="656" spans="1:21" s="24" customFormat="1" ht="27.75" customHeight="1" x14ac:dyDescent="0.35">
      <c r="A656" s="111" t="s">
        <v>795</v>
      </c>
      <c r="B656" s="92" t="s">
        <v>810</v>
      </c>
      <c r="C656" s="93" t="s">
        <v>61</v>
      </c>
      <c r="D656" s="92" t="s">
        <v>1719</v>
      </c>
      <c r="E656" s="94">
        <v>0</v>
      </c>
      <c r="F656" s="94" t="s">
        <v>1720</v>
      </c>
      <c r="G656" s="95" t="s">
        <v>1721</v>
      </c>
      <c r="H656" s="109"/>
      <c r="I656" s="109"/>
      <c r="J656" s="96"/>
      <c r="K656" s="97"/>
      <c r="L656" s="97"/>
      <c r="M656" s="96"/>
      <c r="N656" s="96"/>
      <c r="O656" s="109"/>
      <c r="P656" s="98"/>
      <c r="Q656" s="110"/>
      <c r="R656" s="110"/>
      <c r="S656" s="110"/>
      <c r="T656" s="67"/>
      <c r="U656" s="68"/>
    </row>
    <row r="657" spans="1:21" s="24" customFormat="1" ht="27.75" customHeight="1" x14ac:dyDescent="0.35">
      <c r="A657" s="111" t="s">
        <v>795</v>
      </c>
      <c r="B657" s="92" t="s">
        <v>810</v>
      </c>
      <c r="C657" s="93" t="s">
        <v>129</v>
      </c>
      <c r="D657" s="92" t="s">
        <v>1722</v>
      </c>
      <c r="E657" s="94">
        <v>0</v>
      </c>
      <c r="F657" s="94" t="s">
        <v>1723</v>
      </c>
      <c r="G657" s="95" t="s">
        <v>1724</v>
      </c>
      <c r="H657" s="109"/>
      <c r="I657" s="109"/>
      <c r="J657" s="96"/>
      <c r="K657" s="97"/>
      <c r="L657" s="97"/>
      <c r="M657" s="96"/>
      <c r="N657" s="96"/>
      <c r="O657" s="109"/>
      <c r="P657" s="98"/>
      <c r="Q657" s="110"/>
      <c r="R657" s="110"/>
      <c r="S657" s="110"/>
      <c r="T657" s="67"/>
      <c r="U657" s="68"/>
    </row>
    <row r="658" spans="1:21" s="24" customFormat="1" ht="27.75" customHeight="1" x14ac:dyDescent="0.35">
      <c r="A658" s="111" t="s">
        <v>795</v>
      </c>
      <c r="B658" s="92" t="s">
        <v>810</v>
      </c>
      <c r="C658" s="93" t="s">
        <v>61</v>
      </c>
      <c r="D658" s="92" t="s">
        <v>1725</v>
      </c>
      <c r="E658" s="94" t="s">
        <v>1726</v>
      </c>
      <c r="F658" s="94" t="s">
        <v>1727</v>
      </c>
      <c r="G658" s="95" t="s">
        <v>1728</v>
      </c>
      <c r="H658" s="109"/>
      <c r="I658" s="109"/>
      <c r="J658" s="96"/>
      <c r="K658" s="97"/>
      <c r="L658" s="97"/>
      <c r="M658" s="96"/>
      <c r="N658" s="96"/>
      <c r="O658" s="109"/>
      <c r="P658" s="98"/>
      <c r="Q658" s="110"/>
      <c r="R658" s="110"/>
      <c r="S658" s="110"/>
      <c r="T658" s="67"/>
      <c r="U658" s="68"/>
    </row>
    <row r="659" spans="1:21" s="24" customFormat="1" ht="27.75" customHeight="1" x14ac:dyDescent="0.35">
      <c r="A659" s="111" t="s">
        <v>795</v>
      </c>
      <c r="B659" s="92" t="s">
        <v>810</v>
      </c>
      <c r="C659" s="93" t="s">
        <v>61</v>
      </c>
      <c r="D659" s="92" t="s">
        <v>1729</v>
      </c>
      <c r="E659" s="94" t="s">
        <v>1730</v>
      </c>
      <c r="F659" s="94" t="s">
        <v>1731</v>
      </c>
      <c r="G659" s="95" t="s">
        <v>1732</v>
      </c>
      <c r="H659" s="109"/>
      <c r="I659" s="109"/>
      <c r="J659" s="96"/>
      <c r="K659" s="97"/>
      <c r="L659" s="97"/>
      <c r="M659" s="96"/>
      <c r="N659" s="96"/>
      <c r="O659" s="109"/>
      <c r="P659" s="98"/>
      <c r="Q659" s="110"/>
      <c r="R659" s="110"/>
      <c r="S659" s="110"/>
      <c r="T659" s="67"/>
      <c r="U659" s="68"/>
    </row>
    <row r="660" spans="1:21" s="24" customFormat="1" ht="27.75" customHeight="1" x14ac:dyDescent="0.35">
      <c r="A660" s="111" t="s">
        <v>795</v>
      </c>
      <c r="B660" s="92" t="s">
        <v>810</v>
      </c>
      <c r="C660" s="93" t="s">
        <v>61</v>
      </c>
      <c r="D660" s="92" t="s">
        <v>1733</v>
      </c>
      <c r="E660" s="94" t="s">
        <v>1734</v>
      </c>
      <c r="F660" s="94" t="s">
        <v>1735</v>
      </c>
      <c r="G660" s="95" t="s">
        <v>1736</v>
      </c>
      <c r="H660" s="109"/>
      <c r="I660" s="109"/>
      <c r="J660" s="96"/>
      <c r="K660" s="97"/>
      <c r="L660" s="97"/>
      <c r="M660" s="96"/>
      <c r="N660" s="96"/>
      <c r="O660" s="109"/>
      <c r="P660" s="98"/>
      <c r="Q660" s="110"/>
      <c r="R660" s="110"/>
      <c r="S660" s="110"/>
      <c r="T660" s="67"/>
      <c r="U660" s="68"/>
    </row>
    <row r="661" spans="1:21" s="24" customFormat="1" ht="27.75" customHeight="1" x14ac:dyDescent="0.35">
      <c r="A661" s="111" t="s">
        <v>795</v>
      </c>
      <c r="B661" s="92" t="s">
        <v>810</v>
      </c>
      <c r="C661" s="93" t="s">
        <v>61</v>
      </c>
      <c r="D661" s="92" t="s">
        <v>1737</v>
      </c>
      <c r="E661" s="94" t="s">
        <v>1738</v>
      </c>
      <c r="F661" s="94" t="s">
        <v>1739</v>
      </c>
      <c r="G661" s="95" t="s">
        <v>1740</v>
      </c>
      <c r="H661" s="109"/>
      <c r="I661" s="109"/>
      <c r="J661" s="96"/>
      <c r="K661" s="97"/>
      <c r="L661" s="97"/>
      <c r="M661" s="96"/>
      <c r="N661" s="96"/>
      <c r="O661" s="109"/>
      <c r="P661" s="98"/>
      <c r="Q661" s="110"/>
      <c r="R661" s="110"/>
      <c r="S661" s="110"/>
      <c r="T661" s="67"/>
      <c r="U661" s="68"/>
    </row>
    <row r="662" spans="1:21" s="24" customFormat="1" ht="27.75" customHeight="1" x14ac:dyDescent="0.35">
      <c r="A662" s="111" t="s">
        <v>795</v>
      </c>
      <c r="B662" s="92" t="s">
        <v>810</v>
      </c>
      <c r="C662" s="93" t="s">
        <v>61</v>
      </c>
      <c r="D662" s="92" t="s">
        <v>1741</v>
      </c>
      <c r="E662" s="94" t="s">
        <v>1742</v>
      </c>
      <c r="F662" s="94" t="s">
        <v>1743</v>
      </c>
      <c r="G662" s="95" t="s">
        <v>1744</v>
      </c>
      <c r="H662" s="109"/>
      <c r="I662" s="109"/>
      <c r="J662" s="96"/>
      <c r="K662" s="97"/>
      <c r="L662" s="97"/>
      <c r="M662" s="96"/>
      <c r="N662" s="96"/>
      <c r="O662" s="109"/>
      <c r="P662" s="98"/>
      <c r="Q662" s="110"/>
      <c r="R662" s="110"/>
      <c r="S662" s="110"/>
      <c r="T662" s="67"/>
      <c r="U662" s="68"/>
    </row>
    <row r="663" spans="1:21" s="24" customFormat="1" ht="27.75" customHeight="1" x14ac:dyDescent="0.35">
      <c r="A663" s="111" t="s">
        <v>795</v>
      </c>
      <c r="B663" s="92" t="s">
        <v>810</v>
      </c>
      <c r="C663" s="93" t="s">
        <v>61</v>
      </c>
      <c r="D663" s="92" t="s">
        <v>2471</v>
      </c>
      <c r="E663" s="94" t="s">
        <v>2472</v>
      </c>
      <c r="F663" s="94" t="s">
        <v>2473</v>
      </c>
      <c r="G663" s="95" t="s">
        <v>2474</v>
      </c>
      <c r="H663" s="109"/>
      <c r="I663" s="109"/>
      <c r="J663" s="96"/>
      <c r="K663" s="97"/>
      <c r="L663" s="97"/>
      <c r="M663" s="96"/>
      <c r="N663" s="96"/>
      <c r="O663" s="109"/>
      <c r="P663" s="98"/>
      <c r="Q663" s="110"/>
      <c r="R663" s="110"/>
      <c r="S663" s="110"/>
      <c r="T663" s="67"/>
      <c r="U663" s="68"/>
    </row>
    <row r="664" spans="1:21" s="24" customFormat="1" ht="27.75" customHeight="1" x14ac:dyDescent="0.35">
      <c r="A664" s="111" t="s">
        <v>795</v>
      </c>
      <c r="B664" s="92" t="s">
        <v>810</v>
      </c>
      <c r="C664" s="93" t="s">
        <v>61</v>
      </c>
      <c r="D664" s="92" t="s">
        <v>2475</v>
      </c>
      <c r="E664" s="94" t="s">
        <v>2476</v>
      </c>
      <c r="F664" s="94" t="s">
        <v>2477</v>
      </c>
      <c r="G664" s="95" t="s">
        <v>2478</v>
      </c>
      <c r="H664" s="109"/>
      <c r="I664" s="109"/>
      <c r="J664" s="96"/>
      <c r="K664" s="97"/>
      <c r="L664" s="97"/>
      <c r="M664" s="96"/>
      <c r="N664" s="96"/>
      <c r="O664" s="109"/>
      <c r="P664" s="98"/>
      <c r="Q664" s="110"/>
      <c r="R664" s="110"/>
      <c r="S664" s="110"/>
      <c r="T664" s="69"/>
      <c r="U664" s="68"/>
    </row>
    <row r="665" spans="1:21" s="24" customFormat="1" ht="27.75" customHeight="1" x14ac:dyDescent="0.35">
      <c r="A665" s="111" t="s">
        <v>795</v>
      </c>
      <c r="B665" s="92" t="s">
        <v>810</v>
      </c>
      <c r="C665" s="93" t="s">
        <v>61</v>
      </c>
      <c r="D665" s="92" t="s">
        <v>1745</v>
      </c>
      <c r="E665" s="94" t="s">
        <v>1746</v>
      </c>
      <c r="F665" s="94" t="s">
        <v>1747</v>
      </c>
      <c r="G665" s="95" t="s">
        <v>1748</v>
      </c>
      <c r="H665" s="109"/>
      <c r="I665" s="109"/>
      <c r="J665" s="96"/>
      <c r="K665" s="97"/>
      <c r="L665" s="97"/>
      <c r="M665" s="96"/>
      <c r="N665" s="96"/>
      <c r="O665" s="109"/>
      <c r="P665" s="98"/>
      <c r="Q665" s="110"/>
      <c r="R665" s="110"/>
      <c r="S665" s="110"/>
      <c r="T665" s="69"/>
      <c r="U665" s="68"/>
    </row>
    <row r="666" spans="1:21" s="24" customFormat="1" ht="27.75" customHeight="1" x14ac:dyDescent="0.35">
      <c r="A666" s="111" t="s">
        <v>795</v>
      </c>
      <c r="B666" s="92" t="s">
        <v>810</v>
      </c>
      <c r="C666" s="93" t="s">
        <v>61</v>
      </c>
      <c r="D666" s="92" t="s">
        <v>1749</v>
      </c>
      <c r="E666" s="94" t="s">
        <v>1750</v>
      </c>
      <c r="F666" s="94" t="s">
        <v>1751</v>
      </c>
      <c r="G666" s="95" t="s">
        <v>1752</v>
      </c>
      <c r="H666" s="109"/>
      <c r="I666" s="109"/>
      <c r="J666" s="96"/>
      <c r="K666" s="97"/>
      <c r="L666" s="97"/>
      <c r="M666" s="96"/>
      <c r="N666" s="96"/>
      <c r="O666" s="109"/>
      <c r="P666" s="98"/>
      <c r="Q666" s="110"/>
      <c r="R666" s="110"/>
      <c r="S666" s="110"/>
      <c r="T666" s="67"/>
      <c r="U666" s="68"/>
    </row>
    <row r="667" spans="1:21" s="24" customFormat="1" ht="27.75" customHeight="1" x14ac:dyDescent="0.35">
      <c r="A667" s="111" t="s">
        <v>795</v>
      </c>
      <c r="B667" s="92" t="s">
        <v>810</v>
      </c>
      <c r="C667" s="93" t="s">
        <v>61</v>
      </c>
      <c r="D667" s="92" t="s">
        <v>2479</v>
      </c>
      <c r="E667" s="94">
        <v>0</v>
      </c>
      <c r="F667" s="94" t="s">
        <v>2480</v>
      </c>
      <c r="G667" s="95" t="s">
        <v>2481</v>
      </c>
      <c r="H667" s="109"/>
      <c r="I667" s="109"/>
      <c r="J667" s="96"/>
      <c r="K667" s="97"/>
      <c r="L667" s="97"/>
      <c r="M667" s="96"/>
      <c r="N667" s="96"/>
      <c r="O667" s="109"/>
      <c r="P667" s="98"/>
      <c r="Q667" s="110"/>
      <c r="R667" s="110"/>
      <c r="S667" s="110"/>
      <c r="T667" s="67"/>
      <c r="U667" s="68"/>
    </row>
    <row r="668" spans="1:21" s="24" customFormat="1" ht="27.75" customHeight="1" x14ac:dyDescent="0.35">
      <c r="A668" s="111" t="s">
        <v>795</v>
      </c>
      <c r="B668" s="92" t="s">
        <v>810</v>
      </c>
      <c r="C668" s="93" t="s">
        <v>61</v>
      </c>
      <c r="D668" s="92" t="s">
        <v>2482</v>
      </c>
      <c r="E668" s="94">
        <v>0</v>
      </c>
      <c r="F668" s="94" t="s">
        <v>2483</v>
      </c>
      <c r="G668" s="95" t="s">
        <v>2484</v>
      </c>
      <c r="H668" s="109"/>
      <c r="I668" s="109"/>
      <c r="J668" s="96"/>
      <c r="K668" s="97"/>
      <c r="L668" s="97"/>
      <c r="M668" s="96"/>
      <c r="N668" s="96"/>
      <c r="O668" s="109"/>
      <c r="P668" s="98"/>
      <c r="Q668" s="110"/>
      <c r="R668" s="110"/>
      <c r="S668" s="110"/>
      <c r="T668" s="67"/>
      <c r="U668" s="68"/>
    </row>
    <row r="669" spans="1:21" s="24" customFormat="1" ht="27.75" customHeight="1" x14ac:dyDescent="0.35">
      <c r="A669" s="111" t="s">
        <v>795</v>
      </c>
      <c r="B669" s="92" t="s">
        <v>810</v>
      </c>
      <c r="C669" s="93" t="s">
        <v>61</v>
      </c>
      <c r="D669" s="92" t="s">
        <v>2485</v>
      </c>
      <c r="E669" s="94">
        <v>0</v>
      </c>
      <c r="F669" s="94" t="s">
        <v>2486</v>
      </c>
      <c r="G669" s="95" t="s">
        <v>2487</v>
      </c>
      <c r="H669" s="109"/>
      <c r="I669" s="109"/>
      <c r="J669" s="96"/>
      <c r="K669" s="97"/>
      <c r="L669" s="97"/>
      <c r="M669" s="96"/>
      <c r="N669" s="96"/>
      <c r="O669" s="109"/>
      <c r="P669" s="98"/>
      <c r="Q669" s="110"/>
      <c r="R669" s="110"/>
      <c r="S669" s="110"/>
      <c r="T669" s="67"/>
      <c r="U669" s="68"/>
    </row>
    <row r="670" spans="1:21" s="24" customFormat="1" ht="27.75" customHeight="1" x14ac:dyDescent="0.35">
      <c r="A670" s="111" t="s">
        <v>795</v>
      </c>
      <c r="B670" s="92" t="s">
        <v>810</v>
      </c>
      <c r="C670" s="93" t="s">
        <v>61</v>
      </c>
      <c r="D670" s="92" t="s">
        <v>2488</v>
      </c>
      <c r="E670" s="94" t="s">
        <v>2489</v>
      </c>
      <c r="F670" s="94" t="s">
        <v>2490</v>
      </c>
      <c r="G670" s="95" t="s">
        <v>2491</v>
      </c>
      <c r="H670" s="109"/>
      <c r="I670" s="109"/>
      <c r="J670" s="96"/>
      <c r="K670" s="97"/>
      <c r="L670" s="97"/>
      <c r="M670" s="96"/>
      <c r="N670" s="96"/>
      <c r="O670" s="109"/>
      <c r="P670" s="98"/>
      <c r="Q670" s="110"/>
      <c r="R670" s="110"/>
      <c r="S670" s="110"/>
      <c r="T670" s="69"/>
      <c r="U670" s="68"/>
    </row>
    <row r="671" spans="1:21" s="24" customFormat="1" ht="27.75" customHeight="1" x14ac:dyDescent="0.35">
      <c r="A671" s="111" t="s">
        <v>795</v>
      </c>
      <c r="B671" s="92" t="s">
        <v>810</v>
      </c>
      <c r="C671" s="93" t="s">
        <v>61</v>
      </c>
      <c r="D671" s="92" t="s">
        <v>2492</v>
      </c>
      <c r="E671" s="94" t="s">
        <v>2493</v>
      </c>
      <c r="F671" s="94" t="s">
        <v>2494</v>
      </c>
      <c r="G671" s="95" t="s">
        <v>2495</v>
      </c>
      <c r="H671" s="109"/>
      <c r="I671" s="109"/>
      <c r="J671" s="96"/>
      <c r="K671" s="97"/>
      <c r="L671" s="97"/>
      <c r="M671" s="96"/>
      <c r="N671" s="96"/>
      <c r="O671" s="109"/>
      <c r="P671" s="98"/>
      <c r="Q671" s="110"/>
      <c r="R671" s="110"/>
      <c r="S671" s="110"/>
      <c r="T671" s="67"/>
      <c r="U671" s="68"/>
    </row>
    <row r="672" spans="1:21" s="24" customFormat="1" ht="27.75" customHeight="1" x14ac:dyDescent="0.35">
      <c r="A672" s="111" t="s">
        <v>795</v>
      </c>
      <c r="B672" s="92" t="s">
        <v>810</v>
      </c>
      <c r="C672" s="93" t="s">
        <v>61</v>
      </c>
      <c r="D672" s="92" t="s">
        <v>2496</v>
      </c>
      <c r="E672" s="94" t="s">
        <v>2497</v>
      </c>
      <c r="F672" s="94" t="s">
        <v>2498</v>
      </c>
      <c r="G672" s="95" t="s">
        <v>2499</v>
      </c>
      <c r="H672" s="109"/>
      <c r="I672" s="109"/>
      <c r="J672" s="96"/>
      <c r="K672" s="97"/>
      <c r="L672" s="97"/>
      <c r="M672" s="96"/>
      <c r="N672" s="96"/>
      <c r="O672" s="109"/>
      <c r="P672" s="98"/>
      <c r="Q672" s="110"/>
      <c r="R672" s="110"/>
      <c r="S672" s="110"/>
      <c r="T672" s="67"/>
      <c r="U672" s="68"/>
    </row>
    <row r="673" spans="1:21" s="24" customFormat="1" ht="27.75" customHeight="1" x14ac:dyDescent="0.35">
      <c r="A673" s="111" t="s">
        <v>795</v>
      </c>
      <c r="B673" s="92" t="s">
        <v>810</v>
      </c>
      <c r="C673" s="93" t="s">
        <v>61</v>
      </c>
      <c r="D673" s="92" t="s">
        <v>2500</v>
      </c>
      <c r="E673" s="94">
        <v>0</v>
      </c>
      <c r="F673" s="94" t="s">
        <v>2501</v>
      </c>
      <c r="G673" s="95" t="s">
        <v>2502</v>
      </c>
      <c r="H673" s="109"/>
      <c r="I673" s="109"/>
      <c r="J673" s="96"/>
      <c r="K673" s="97"/>
      <c r="L673" s="97"/>
      <c r="M673" s="96"/>
      <c r="N673" s="96"/>
      <c r="O673" s="109"/>
      <c r="P673" s="98"/>
      <c r="Q673" s="110"/>
      <c r="R673" s="110"/>
      <c r="S673" s="110"/>
      <c r="T673" s="67"/>
      <c r="U673" s="68"/>
    </row>
    <row r="674" spans="1:21" s="24" customFormat="1" ht="27.75" customHeight="1" x14ac:dyDescent="0.35">
      <c r="A674" s="111" t="s">
        <v>795</v>
      </c>
      <c r="B674" s="92" t="s">
        <v>810</v>
      </c>
      <c r="C674" s="93" t="s">
        <v>61</v>
      </c>
      <c r="D674" s="92" t="s">
        <v>2503</v>
      </c>
      <c r="E674" s="94" t="s">
        <v>2504</v>
      </c>
      <c r="F674" s="94" t="s">
        <v>2505</v>
      </c>
      <c r="G674" s="95" t="s">
        <v>2506</v>
      </c>
      <c r="H674" s="109"/>
      <c r="I674" s="109"/>
      <c r="J674" s="96"/>
      <c r="K674" s="97"/>
      <c r="L674" s="97"/>
      <c r="M674" s="96"/>
      <c r="N674" s="96"/>
      <c r="O674" s="109"/>
      <c r="P674" s="98"/>
      <c r="Q674" s="110"/>
      <c r="R674" s="110"/>
      <c r="S674" s="110"/>
      <c r="T674" s="67"/>
      <c r="U674" s="68"/>
    </row>
    <row r="675" spans="1:21" s="24" customFormat="1" ht="27.75" customHeight="1" x14ac:dyDescent="0.35">
      <c r="A675" s="111" t="s">
        <v>795</v>
      </c>
      <c r="B675" s="92" t="s">
        <v>810</v>
      </c>
      <c r="C675" s="93" t="s">
        <v>61</v>
      </c>
      <c r="D675" s="92" t="s">
        <v>2507</v>
      </c>
      <c r="E675" s="94" t="s">
        <v>2508</v>
      </c>
      <c r="F675" s="94" t="s">
        <v>2509</v>
      </c>
      <c r="G675" s="95" t="s">
        <v>2510</v>
      </c>
      <c r="H675" s="109"/>
      <c r="I675" s="109"/>
      <c r="J675" s="96"/>
      <c r="K675" s="97"/>
      <c r="L675" s="97"/>
      <c r="M675" s="96"/>
      <c r="N675" s="96"/>
      <c r="O675" s="109"/>
      <c r="P675" s="98"/>
      <c r="Q675" s="110"/>
      <c r="R675" s="110"/>
      <c r="S675" s="110"/>
      <c r="T675" s="67"/>
      <c r="U675" s="68"/>
    </row>
    <row r="676" spans="1:21" s="24" customFormat="1" ht="27.75" customHeight="1" x14ac:dyDescent="0.35">
      <c r="A676" s="111" t="s">
        <v>795</v>
      </c>
      <c r="B676" s="92" t="s">
        <v>810</v>
      </c>
      <c r="C676" s="93" t="s">
        <v>61</v>
      </c>
      <c r="D676" s="92" t="s">
        <v>2511</v>
      </c>
      <c r="E676" s="94" t="s">
        <v>2512</v>
      </c>
      <c r="F676" s="94" t="s">
        <v>2513</v>
      </c>
      <c r="G676" s="95" t="s">
        <v>2514</v>
      </c>
      <c r="H676" s="109"/>
      <c r="I676" s="109"/>
      <c r="J676" s="96"/>
      <c r="K676" s="97"/>
      <c r="L676" s="97"/>
      <c r="M676" s="96"/>
      <c r="N676" s="96"/>
      <c r="O676" s="109"/>
      <c r="P676" s="98"/>
      <c r="Q676" s="110"/>
      <c r="R676" s="110"/>
      <c r="S676" s="110"/>
      <c r="T676" s="67"/>
      <c r="U676" s="68"/>
    </row>
    <row r="677" spans="1:21" s="24" customFormat="1" ht="27.75" customHeight="1" x14ac:dyDescent="0.35">
      <c r="A677" s="111" t="s">
        <v>795</v>
      </c>
      <c r="B677" s="92" t="s">
        <v>810</v>
      </c>
      <c r="C677" s="93" t="s">
        <v>61</v>
      </c>
      <c r="D677" s="92" t="s">
        <v>1753</v>
      </c>
      <c r="E677" s="94">
        <v>0</v>
      </c>
      <c r="F677" s="94" t="s">
        <v>1754</v>
      </c>
      <c r="G677" s="95" t="s">
        <v>1755</v>
      </c>
      <c r="H677" s="109"/>
      <c r="I677" s="109"/>
      <c r="J677" s="96"/>
      <c r="K677" s="97"/>
      <c r="L677" s="97"/>
      <c r="M677" s="96"/>
      <c r="N677" s="96"/>
      <c r="O677" s="109"/>
      <c r="P677" s="98"/>
      <c r="Q677" s="110"/>
      <c r="R677" s="110"/>
      <c r="S677" s="110"/>
      <c r="T677" s="67"/>
      <c r="U677" s="68"/>
    </row>
    <row r="678" spans="1:21" s="24" customFormat="1" ht="27.75" customHeight="1" x14ac:dyDescent="0.35">
      <c r="A678" s="111" t="s">
        <v>795</v>
      </c>
      <c r="B678" s="92" t="s">
        <v>810</v>
      </c>
      <c r="C678" s="93" t="s">
        <v>61</v>
      </c>
      <c r="D678" s="92" t="s">
        <v>1756</v>
      </c>
      <c r="E678" s="94" t="s">
        <v>1757</v>
      </c>
      <c r="F678" s="94" t="s">
        <v>1758</v>
      </c>
      <c r="G678" s="95" t="s">
        <v>1759</v>
      </c>
      <c r="H678" s="109"/>
      <c r="I678" s="109"/>
      <c r="J678" s="96"/>
      <c r="K678" s="97"/>
      <c r="L678" s="97"/>
      <c r="M678" s="96"/>
      <c r="N678" s="96"/>
      <c r="O678" s="109"/>
      <c r="P678" s="98"/>
      <c r="Q678" s="110"/>
      <c r="R678" s="110"/>
      <c r="S678" s="110"/>
      <c r="T678" s="67"/>
      <c r="U678" s="68"/>
    </row>
    <row r="679" spans="1:21" s="24" customFormat="1" ht="27.75" customHeight="1" x14ac:dyDescent="0.35">
      <c r="A679" s="111" t="s">
        <v>795</v>
      </c>
      <c r="B679" s="92" t="s">
        <v>810</v>
      </c>
      <c r="C679" s="93" t="s">
        <v>61</v>
      </c>
      <c r="D679" s="92" t="s">
        <v>1760</v>
      </c>
      <c r="E679" s="94">
        <v>0</v>
      </c>
      <c r="F679" s="94" t="s">
        <v>1761</v>
      </c>
      <c r="G679" s="95" t="s">
        <v>1762</v>
      </c>
      <c r="H679" s="109"/>
      <c r="I679" s="109"/>
      <c r="J679" s="96"/>
      <c r="K679" s="97"/>
      <c r="L679" s="97"/>
      <c r="M679" s="96"/>
      <c r="N679" s="96"/>
      <c r="O679" s="109"/>
      <c r="P679" s="98"/>
      <c r="Q679" s="110"/>
      <c r="R679" s="110"/>
      <c r="S679" s="110"/>
      <c r="T679" s="67"/>
      <c r="U679" s="68"/>
    </row>
    <row r="680" spans="1:21" s="24" customFormat="1" ht="27.75" customHeight="1" x14ac:dyDescent="0.35">
      <c r="A680" s="111" t="s">
        <v>795</v>
      </c>
      <c r="B680" s="92" t="s">
        <v>810</v>
      </c>
      <c r="C680" s="93" t="s">
        <v>61</v>
      </c>
      <c r="D680" s="92" t="s">
        <v>1763</v>
      </c>
      <c r="E680" s="94" t="s">
        <v>1764</v>
      </c>
      <c r="F680" s="94" t="s">
        <v>1765</v>
      </c>
      <c r="G680" s="95" t="s">
        <v>1766</v>
      </c>
      <c r="H680" s="109"/>
      <c r="I680" s="109"/>
      <c r="J680" s="96"/>
      <c r="K680" s="97"/>
      <c r="L680" s="97"/>
      <c r="M680" s="96"/>
      <c r="N680" s="96"/>
      <c r="O680" s="109"/>
      <c r="P680" s="98"/>
      <c r="Q680" s="110"/>
      <c r="R680" s="110"/>
      <c r="S680" s="110"/>
      <c r="T680" s="67"/>
      <c r="U680" s="68"/>
    </row>
    <row r="681" spans="1:21" s="24" customFormat="1" ht="27.75" customHeight="1" x14ac:dyDescent="0.35">
      <c r="A681" s="111" t="s">
        <v>795</v>
      </c>
      <c r="B681" s="92" t="s">
        <v>810</v>
      </c>
      <c r="C681" s="93" t="s">
        <v>61</v>
      </c>
      <c r="D681" s="92" t="s">
        <v>1767</v>
      </c>
      <c r="E681" s="94" t="s">
        <v>1768</v>
      </c>
      <c r="F681" s="94" t="s">
        <v>1769</v>
      </c>
      <c r="G681" s="95" t="s">
        <v>1770</v>
      </c>
      <c r="H681" s="109"/>
      <c r="I681" s="109"/>
      <c r="J681" s="96"/>
      <c r="K681" s="97"/>
      <c r="L681" s="97"/>
      <c r="M681" s="96"/>
      <c r="N681" s="96"/>
      <c r="O681" s="109"/>
      <c r="P681" s="98"/>
      <c r="Q681" s="110"/>
      <c r="R681" s="110"/>
      <c r="S681" s="110"/>
      <c r="T681" s="67"/>
      <c r="U681" s="68"/>
    </row>
    <row r="682" spans="1:21" s="24" customFormat="1" ht="27.75" customHeight="1" x14ac:dyDescent="0.35">
      <c r="A682" s="111" t="s">
        <v>795</v>
      </c>
      <c r="B682" s="92" t="s">
        <v>810</v>
      </c>
      <c r="C682" s="93" t="s">
        <v>61</v>
      </c>
      <c r="D682" s="92" t="s">
        <v>1771</v>
      </c>
      <c r="E682" s="94" t="s">
        <v>1772</v>
      </c>
      <c r="F682" s="94" t="s">
        <v>1773</v>
      </c>
      <c r="G682" s="95" t="s">
        <v>1774</v>
      </c>
      <c r="H682" s="109"/>
      <c r="I682" s="109"/>
      <c r="J682" s="96"/>
      <c r="K682" s="97"/>
      <c r="L682" s="97"/>
      <c r="M682" s="96"/>
      <c r="N682" s="96"/>
      <c r="O682" s="109"/>
      <c r="P682" s="98"/>
      <c r="Q682" s="110"/>
      <c r="R682" s="110"/>
      <c r="S682" s="110"/>
      <c r="T682" s="67"/>
      <c r="U682" s="68"/>
    </row>
    <row r="683" spans="1:21" s="24" customFormat="1" ht="27.75" customHeight="1" x14ac:dyDescent="0.35">
      <c r="A683" s="111" t="s">
        <v>795</v>
      </c>
      <c r="B683" s="92" t="s">
        <v>810</v>
      </c>
      <c r="C683" s="93" t="s">
        <v>61</v>
      </c>
      <c r="D683" s="92" t="s">
        <v>1775</v>
      </c>
      <c r="E683" s="94" t="s">
        <v>1776</v>
      </c>
      <c r="F683" s="94" t="s">
        <v>1777</v>
      </c>
      <c r="G683" s="95" t="s">
        <v>1778</v>
      </c>
      <c r="H683" s="109"/>
      <c r="I683" s="109"/>
      <c r="J683" s="96"/>
      <c r="K683" s="97"/>
      <c r="L683" s="97"/>
      <c r="M683" s="96"/>
      <c r="N683" s="96"/>
      <c r="O683" s="109"/>
      <c r="P683" s="98"/>
      <c r="Q683" s="110"/>
      <c r="R683" s="110"/>
      <c r="S683" s="110"/>
      <c r="T683" s="67"/>
      <c r="U683" s="68"/>
    </row>
    <row r="684" spans="1:21" s="24" customFormat="1" ht="27.75" customHeight="1" x14ac:dyDescent="0.35">
      <c r="A684" s="111" t="s">
        <v>795</v>
      </c>
      <c r="B684" s="92" t="s">
        <v>810</v>
      </c>
      <c r="C684" s="93" t="s">
        <v>61</v>
      </c>
      <c r="D684" s="92" t="s">
        <v>1779</v>
      </c>
      <c r="E684" s="94" t="s">
        <v>1780</v>
      </c>
      <c r="F684" s="94" t="s">
        <v>1781</v>
      </c>
      <c r="G684" s="95" t="s">
        <v>1782</v>
      </c>
      <c r="H684" s="109"/>
      <c r="I684" s="109"/>
      <c r="J684" s="96"/>
      <c r="K684" s="97"/>
      <c r="L684" s="97"/>
      <c r="M684" s="96"/>
      <c r="N684" s="96"/>
      <c r="O684" s="109"/>
      <c r="P684" s="98"/>
      <c r="Q684" s="110"/>
      <c r="R684" s="110"/>
      <c r="S684" s="110"/>
      <c r="T684" s="67"/>
      <c r="U684" s="68"/>
    </row>
    <row r="685" spans="1:21" s="24" customFormat="1" ht="27.75" customHeight="1" x14ac:dyDescent="0.35">
      <c r="A685" s="111" t="s">
        <v>795</v>
      </c>
      <c r="B685" s="92" t="s">
        <v>815</v>
      </c>
      <c r="C685" s="93" t="s">
        <v>92</v>
      </c>
      <c r="D685" s="92" t="s">
        <v>2615</v>
      </c>
      <c r="E685" s="94">
        <v>0</v>
      </c>
      <c r="F685" s="94" t="s">
        <v>2616</v>
      </c>
      <c r="G685" s="95" t="s">
        <v>2617</v>
      </c>
      <c r="H685" s="109"/>
      <c r="I685" s="109"/>
      <c r="J685" s="96"/>
      <c r="K685" s="97"/>
      <c r="L685" s="97"/>
      <c r="M685" s="96"/>
      <c r="N685" s="96"/>
      <c r="O685" s="109"/>
      <c r="P685" s="98"/>
      <c r="Q685" s="110"/>
      <c r="R685" s="110"/>
      <c r="S685" s="110"/>
      <c r="T685" s="67"/>
      <c r="U685" s="68"/>
    </row>
    <row r="686" spans="1:21" s="24" customFormat="1" ht="27.75" customHeight="1" x14ac:dyDescent="0.35">
      <c r="A686" s="111" t="s">
        <v>795</v>
      </c>
      <c r="B686" s="92" t="s">
        <v>815</v>
      </c>
      <c r="C686" s="93" t="s">
        <v>92</v>
      </c>
      <c r="D686" s="92" t="s">
        <v>2618</v>
      </c>
      <c r="E686" s="94">
        <v>0</v>
      </c>
      <c r="F686" s="94" t="s">
        <v>2619</v>
      </c>
      <c r="G686" s="95" t="s">
        <v>2620</v>
      </c>
      <c r="H686" s="109"/>
      <c r="I686" s="109"/>
      <c r="J686" s="96"/>
      <c r="K686" s="97"/>
      <c r="L686" s="97"/>
      <c r="M686" s="96"/>
      <c r="N686" s="96"/>
      <c r="O686" s="109"/>
      <c r="P686" s="98"/>
      <c r="Q686" s="110"/>
      <c r="R686" s="110"/>
      <c r="S686" s="110"/>
      <c r="T686" s="67"/>
      <c r="U686" s="68"/>
    </row>
    <row r="687" spans="1:21" s="24" customFormat="1" ht="27.75" customHeight="1" x14ac:dyDescent="0.35">
      <c r="A687" s="111" t="s">
        <v>795</v>
      </c>
      <c r="B687" s="92" t="s">
        <v>810</v>
      </c>
      <c r="C687" s="93" t="s">
        <v>116</v>
      </c>
      <c r="D687" s="92" t="s">
        <v>1783</v>
      </c>
      <c r="E687" s="94" t="s">
        <v>1784</v>
      </c>
      <c r="F687" s="94" t="s">
        <v>1785</v>
      </c>
      <c r="G687" s="95" t="s">
        <v>1786</v>
      </c>
      <c r="H687" s="109"/>
      <c r="I687" s="109"/>
      <c r="J687" s="96"/>
      <c r="K687" s="97"/>
      <c r="L687" s="97"/>
      <c r="M687" s="96"/>
      <c r="N687" s="96"/>
      <c r="O687" s="109"/>
      <c r="P687" s="98"/>
      <c r="Q687" s="110"/>
      <c r="R687" s="110"/>
      <c r="S687" s="110"/>
      <c r="T687" s="67"/>
      <c r="U687" s="68"/>
    </row>
    <row r="688" spans="1:21" s="24" customFormat="1" ht="27.75" customHeight="1" x14ac:dyDescent="0.35">
      <c r="A688" s="111" t="s">
        <v>795</v>
      </c>
      <c r="B688" s="92" t="s">
        <v>810</v>
      </c>
      <c r="C688" s="93" t="s">
        <v>116</v>
      </c>
      <c r="D688" s="92" t="s">
        <v>1787</v>
      </c>
      <c r="E688" s="94" t="s">
        <v>1788</v>
      </c>
      <c r="F688" s="94" t="s">
        <v>1789</v>
      </c>
      <c r="G688" s="95" t="s">
        <v>1790</v>
      </c>
      <c r="H688" s="109"/>
      <c r="I688" s="109"/>
      <c r="J688" s="96"/>
      <c r="K688" s="97"/>
      <c r="L688" s="97"/>
      <c r="M688" s="96"/>
      <c r="N688" s="96"/>
      <c r="O688" s="109"/>
      <c r="P688" s="98"/>
      <c r="Q688" s="110"/>
      <c r="R688" s="110"/>
      <c r="S688" s="110"/>
      <c r="T688" s="67"/>
      <c r="U688" s="68"/>
    </row>
    <row r="689" spans="1:21" s="24" customFormat="1" ht="27.75" customHeight="1" x14ac:dyDescent="0.35">
      <c r="A689" s="111" t="s">
        <v>795</v>
      </c>
      <c r="B689" s="92" t="s">
        <v>810</v>
      </c>
      <c r="C689" s="93" t="s">
        <v>116</v>
      </c>
      <c r="D689" s="92" t="s">
        <v>1791</v>
      </c>
      <c r="E689" s="94" t="s">
        <v>1792</v>
      </c>
      <c r="F689" s="94" t="s">
        <v>1793</v>
      </c>
      <c r="G689" s="95" t="s">
        <v>1794</v>
      </c>
      <c r="H689" s="109"/>
      <c r="I689" s="109"/>
      <c r="J689" s="96"/>
      <c r="K689" s="97"/>
      <c r="L689" s="97"/>
      <c r="M689" s="96"/>
      <c r="N689" s="96"/>
      <c r="O689" s="109"/>
      <c r="P689" s="98"/>
      <c r="Q689" s="110"/>
      <c r="R689" s="110"/>
      <c r="S689" s="110"/>
      <c r="T689" s="67"/>
      <c r="U689" s="68"/>
    </row>
    <row r="690" spans="1:21" s="24" customFormat="1" ht="27.75" customHeight="1" x14ac:dyDescent="0.35">
      <c r="A690" s="111" t="s">
        <v>795</v>
      </c>
      <c r="B690" s="92" t="s">
        <v>810</v>
      </c>
      <c r="C690" s="93" t="s">
        <v>116</v>
      </c>
      <c r="D690" s="92" t="s">
        <v>1795</v>
      </c>
      <c r="E690" s="94" t="s">
        <v>1796</v>
      </c>
      <c r="F690" s="94" t="s">
        <v>1797</v>
      </c>
      <c r="G690" s="95" t="s">
        <v>1798</v>
      </c>
      <c r="H690" s="109"/>
      <c r="I690" s="109"/>
      <c r="J690" s="96"/>
      <c r="K690" s="97"/>
      <c r="L690" s="97"/>
      <c r="M690" s="96"/>
      <c r="N690" s="96"/>
      <c r="O690" s="109"/>
      <c r="P690" s="98"/>
      <c r="Q690" s="110"/>
      <c r="R690" s="110"/>
      <c r="S690" s="110"/>
      <c r="T690" s="67"/>
      <c r="U690" s="68"/>
    </row>
    <row r="691" spans="1:21" s="24" customFormat="1" ht="27.75" customHeight="1" x14ac:dyDescent="0.35">
      <c r="A691" s="111" t="s">
        <v>795</v>
      </c>
      <c r="B691" s="92" t="s">
        <v>810</v>
      </c>
      <c r="C691" s="93" t="s">
        <v>116</v>
      </c>
      <c r="D691" s="92" t="s">
        <v>2515</v>
      </c>
      <c r="E691" s="94" t="s">
        <v>2516</v>
      </c>
      <c r="F691" s="94" t="s">
        <v>2517</v>
      </c>
      <c r="G691" s="95" t="s">
        <v>2518</v>
      </c>
      <c r="H691" s="109"/>
      <c r="I691" s="109"/>
      <c r="J691" s="96"/>
      <c r="K691" s="97"/>
      <c r="L691" s="97"/>
      <c r="M691" s="96"/>
      <c r="N691" s="96"/>
      <c r="O691" s="109"/>
      <c r="P691" s="98"/>
      <c r="Q691" s="110"/>
      <c r="R691" s="110"/>
      <c r="S691" s="110"/>
      <c r="T691" s="67"/>
      <c r="U691" s="68"/>
    </row>
    <row r="692" spans="1:21" s="24" customFormat="1" ht="27.75" customHeight="1" x14ac:dyDescent="0.35">
      <c r="A692" s="111" t="s">
        <v>795</v>
      </c>
      <c r="B692" s="92" t="s">
        <v>810</v>
      </c>
      <c r="C692" s="93" t="s">
        <v>61</v>
      </c>
      <c r="D692" s="92" t="s">
        <v>2519</v>
      </c>
      <c r="E692" s="94" t="s">
        <v>2520</v>
      </c>
      <c r="F692" s="94" t="s">
        <v>2521</v>
      </c>
      <c r="G692" s="95" t="s">
        <v>2522</v>
      </c>
      <c r="H692" s="109"/>
      <c r="I692" s="109"/>
      <c r="J692" s="96"/>
      <c r="K692" s="97"/>
      <c r="L692" s="97"/>
      <c r="M692" s="96"/>
      <c r="N692" s="96"/>
      <c r="O692" s="109"/>
      <c r="P692" s="98"/>
      <c r="Q692" s="110"/>
      <c r="R692" s="110"/>
      <c r="S692" s="110"/>
      <c r="T692" s="67"/>
      <c r="U692" s="68"/>
    </row>
    <row r="693" spans="1:21" s="24" customFormat="1" ht="27.75" customHeight="1" x14ac:dyDescent="0.35">
      <c r="A693" s="111" t="s">
        <v>795</v>
      </c>
      <c r="B693" s="92" t="s">
        <v>810</v>
      </c>
      <c r="C693" s="93" t="s">
        <v>61</v>
      </c>
      <c r="D693" s="92" t="s">
        <v>2523</v>
      </c>
      <c r="E693" s="94" t="s">
        <v>2524</v>
      </c>
      <c r="F693" s="94" t="s">
        <v>2525</v>
      </c>
      <c r="G693" s="95" t="s">
        <v>2526</v>
      </c>
      <c r="H693" s="109"/>
      <c r="I693" s="109"/>
      <c r="J693" s="96"/>
      <c r="K693" s="97"/>
      <c r="L693" s="97"/>
      <c r="M693" s="96"/>
      <c r="N693" s="96"/>
      <c r="O693" s="109"/>
      <c r="P693" s="98"/>
      <c r="Q693" s="110"/>
      <c r="R693" s="110"/>
      <c r="S693" s="110"/>
      <c r="T693" s="67"/>
      <c r="U693" s="68"/>
    </row>
    <row r="694" spans="1:21" s="24" customFormat="1" ht="27.75" customHeight="1" x14ac:dyDescent="0.35">
      <c r="A694" s="111" t="s">
        <v>795</v>
      </c>
      <c r="B694" s="92" t="s">
        <v>810</v>
      </c>
      <c r="C694" s="93" t="s">
        <v>116</v>
      </c>
      <c r="D694" s="92" t="s">
        <v>1799</v>
      </c>
      <c r="E694" s="94" t="s">
        <v>1800</v>
      </c>
      <c r="F694" s="94" t="s">
        <v>1801</v>
      </c>
      <c r="G694" s="95" t="s">
        <v>1802</v>
      </c>
      <c r="H694" s="109"/>
      <c r="I694" s="109"/>
      <c r="J694" s="96"/>
      <c r="K694" s="97"/>
      <c r="L694" s="97"/>
      <c r="M694" s="96"/>
      <c r="N694" s="96"/>
      <c r="O694" s="109"/>
      <c r="P694" s="98"/>
      <c r="Q694" s="110"/>
      <c r="R694" s="110"/>
      <c r="S694" s="110"/>
      <c r="T694" s="67"/>
      <c r="U694" s="68"/>
    </row>
    <row r="695" spans="1:21" s="24" customFormat="1" ht="27.75" customHeight="1" x14ac:dyDescent="0.35">
      <c r="A695" s="111" t="s">
        <v>795</v>
      </c>
      <c r="B695" s="92" t="s">
        <v>810</v>
      </c>
      <c r="C695" s="93" t="s">
        <v>116</v>
      </c>
      <c r="D695" s="92" t="s">
        <v>2707</v>
      </c>
      <c r="E695" s="94" t="s">
        <v>2527</v>
      </c>
      <c r="F695" s="94" t="s">
        <v>2528</v>
      </c>
      <c r="G695" s="95" t="s">
        <v>2529</v>
      </c>
      <c r="H695" s="109"/>
      <c r="I695" s="109"/>
      <c r="J695" s="96"/>
      <c r="K695" s="97"/>
      <c r="L695" s="97"/>
      <c r="M695" s="96"/>
      <c r="N695" s="96"/>
      <c r="O695" s="109"/>
      <c r="P695" s="98"/>
      <c r="Q695" s="110"/>
      <c r="R695" s="110"/>
      <c r="S695" s="110"/>
      <c r="T695" s="67"/>
      <c r="U695" s="68"/>
    </row>
    <row r="696" spans="1:21" s="24" customFormat="1" ht="27.75" customHeight="1" x14ac:dyDescent="0.35">
      <c r="A696" s="111" t="s">
        <v>795</v>
      </c>
      <c r="B696" s="92" t="s">
        <v>810</v>
      </c>
      <c r="C696" s="93" t="s">
        <v>116</v>
      </c>
      <c r="D696" s="92" t="s">
        <v>1803</v>
      </c>
      <c r="E696" s="94" t="s">
        <v>1804</v>
      </c>
      <c r="F696" s="94" t="s">
        <v>1805</v>
      </c>
      <c r="G696" s="95" t="s">
        <v>1806</v>
      </c>
      <c r="H696" s="109"/>
      <c r="I696" s="109"/>
      <c r="J696" s="96"/>
      <c r="K696" s="97"/>
      <c r="L696" s="97"/>
      <c r="M696" s="96"/>
      <c r="N696" s="96"/>
      <c r="O696" s="109"/>
      <c r="P696" s="98"/>
      <c r="Q696" s="110"/>
      <c r="R696" s="110"/>
      <c r="S696" s="110"/>
      <c r="T696" s="67"/>
      <c r="U696" s="68"/>
    </row>
    <row r="697" spans="1:21" s="24" customFormat="1" ht="27.75" customHeight="1" x14ac:dyDescent="0.35">
      <c r="A697" s="111" t="s">
        <v>795</v>
      </c>
      <c r="B697" s="92" t="s">
        <v>810</v>
      </c>
      <c r="C697" s="93" t="s">
        <v>61</v>
      </c>
      <c r="D697" s="92" t="s">
        <v>2530</v>
      </c>
      <c r="E697" s="94">
        <v>0</v>
      </c>
      <c r="F697" s="94" t="s">
        <v>2531</v>
      </c>
      <c r="G697" s="95" t="s">
        <v>2532</v>
      </c>
      <c r="H697" s="109"/>
      <c r="I697" s="109"/>
      <c r="J697" s="96"/>
      <c r="K697" s="97"/>
      <c r="L697" s="97"/>
      <c r="M697" s="96"/>
      <c r="N697" s="96"/>
      <c r="O697" s="109"/>
      <c r="P697" s="98"/>
      <c r="Q697" s="110"/>
      <c r="R697" s="110"/>
      <c r="S697" s="110"/>
      <c r="T697" s="67"/>
      <c r="U697" s="68"/>
    </row>
    <row r="698" spans="1:21" s="24" customFormat="1" ht="27.75" customHeight="1" x14ac:dyDescent="0.35">
      <c r="A698" s="111" t="s">
        <v>795</v>
      </c>
      <c r="B698" s="92" t="s">
        <v>810</v>
      </c>
      <c r="C698" s="93" t="s">
        <v>116</v>
      </c>
      <c r="D698" s="92" t="s">
        <v>1807</v>
      </c>
      <c r="E698" s="94" t="s">
        <v>1808</v>
      </c>
      <c r="F698" s="94" t="s">
        <v>1809</v>
      </c>
      <c r="G698" s="95" t="s">
        <v>2708</v>
      </c>
      <c r="H698" s="109"/>
      <c r="I698" s="109"/>
      <c r="J698" s="96"/>
      <c r="K698" s="97"/>
      <c r="L698" s="97"/>
      <c r="M698" s="96"/>
      <c r="N698" s="96"/>
      <c r="O698" s="109"/>
      <c r="P698" s="98"/>
      <c r="Q698" s="110"/>
      <c r="R698" s="110"/>
      <c r="S698" s="110"/>
      <c r="T698" s="69"/>
      <c r="U698" s="68"/>
    </row>
    <row r="699" spans="1:21" s="24" customFormat="1" ht="27.75" customHeight="1" x14ac:dyDescent="0.35">
      <c r="A699" s="111" t="s">
        <v>795</v>
      </c>
      <c r="B699" s="92" t="s">
        <v>810</v>
      </c>
      <c r="C699" s="93" t="s">
        <v>116</v>
      </c>
      <c r="D699" s="92" t="s">
        <v>1810</v>
      </c>
      <c r="E699" s="94" t="s">
        <v>1811</v>
      </c>
      <c r="F699" s="94" t="s">
        <v>1812</v>
      </c>
      <c r="G699" s="95" t="s">
        <v>1813</v>
      </c>
      <c r="H699" s="109"/>
      <c r="I699" s="109"/>
      <c r="J699" s="96"/>
      <c r="K699" s="97"/>
      <c r="L699" s="97"/>
      <c r="M699" s="96"/>
      <c r="N699" s="96"/>
      <c r="O699" s="109"/>
      <c r="P699" s="98"/>
      <c r="Q699" s="110"/>
      <c r="R699" s="110"/>
      <c r="S699" s="110"/>
      <c r="T699" s="67"/>
      <c r="U699" s="68"/>
    </row>
    <row r="700" spans="1:21" s="24" customFormat="1" ht="27.75" customHeight="1" x14ac:dyDescent="0.35">
      <c r="A700" s="111" t="s">
        <v>795</v>
      </c>
      <c r="B700" s="92" t="s">
        <v>810</v>
      </c>
      <c r="C700" s="93" t="s">
        <v>116</v>
      </c>
      <c r="D700" s="92" t="s">
        <v>1814</v>
      </c>
      <c r="E700" s="94" t="s">
        <v>1815</v>
      </c>
      <c r="F700" s="94" t="s">
        <v>1816</v>
      </c>
      <c r="G700" s="95" t="s">
        <v>1817</v>
      </c>
      <c r="H700" s="109"/>
      <c r="I700" s="109"/>
      <c r="J700" s="96"/>
      <c r="K700" s="97"/>
      <c r="L700" s="97"/>
      <c r="M700" s="96"/>
      <c r="N700" s="96"/>
      <c r="O700" s="109"/>
      <c r="P700" s="98"/>
      <c r="Q700" s="110"/>
      <c r="R700" s="110"/>
      <c r="S700" s="110"/>
      <c r="T700" s="67"/>
      <c r="U700" s="68"/>
    </row>
    <row r="701" spans="1:21" s="24" customFormat="1" ht="27.75" customHeight="1" x14ac:dyDescent="0.35">
      <c r="A701" s="112" t="s">
        <v>795</v>
      </c>
      <c r="B701" s="92" t="s">
        <v>810</v>
      </c>
      <c r="C701" s="93" t="s">
        <v>116</v>
      </c>
      <c r="D701" s="92" t="s">
        <v>1818</v>
      </c>
      <c r="E701" s="94" t="s">
        <v>1819</v>
      </c>
      <c r="F701" s="94" t="s">
        <v>1820</v>
      </c>
      <c r="G701" s="95" t="s">
        <v>1821</v>
      </c>
      <c r="H701" s="109"/>
      <c r="I701" s="109"/>
      <c r="J701" s="96"/>
      <c r="K701" s="97"/>
      <c r="L701" s="97"/>
      <c r="M701" s="96"/>
      <c r="N701" s="96"/>
      <c r="O701" s="109"/>
      <c r="P701" s="98"/>
      <c r="Q701" s="110"/>
      <c r="R701" s="110"/>
      <c r="S701" s="110"/>
      <c r="T701" s="67"/>
      <c r="U701" s="68"/>
    </row>
    <row r="702" spans="1:21" s="24" customFormat="1" ht="27.75" customHeight="1" x14ac:dyDescent="0.35">
      <c r="A702" s="111" t="s">
        <v>795</v>
      </c>
      <c r="B702" s="92" t="s">
        <v>810</v>
      </c>
      <c r="C702" s="93" t="s">
        <v>116</v>
      </c>
      <c r="D702" s="92" t="s">
        <v>1822</v>
      </c>
      <c r="E702" s="94" t="s">
        <v>1823</v>
      </c>
      <c r="F702" s="94" t="s">
        <v>1824</v>
      </c>
      <c r="G702" s="95" t="s">
        <v>1825</v>
      </c>
      <c r="H702" s="109"/>
      <c r="I702" s="109"/>
      <c r="J702" s="96"/>
      <c r="K702" s="97"/>
      <c r="L702" s="97"/>
      <c r="M702" s="96"/>
      <c r="N702" s="96"/>
      <c r="O702" s="109"/>
      <c r="P702" s="98"/>
      <c r="Q702" s="110"/>
      <c r="R702" s="110"/>
      <c r="S702" s="110"/>
      <c r="T702" s="67"/>
      <c r="U702" s="68"/>
    </row>
    <row r="703" spans="1:21" ht="28.5" customHeight="1" x14ac:dyDescent="0.35">
      <c r="A703" s="111" t="s">
        <v>795</v>
      </c>
      <c r="B703" s="92" t="s">
        <v>815</v>
      </c>
      <c r="C703" s="93" t="s">
        <v>22</v>
      </c>
      <c r="D703" s="92" t="s">
        <v>2567</v>
      </c>
      <c r="E703" s="94" t="s">
        <v>2533</v>
      </c>
      <c r="F703" s="94" t="s">
        <v>2534</v>
      </c>
      <c r="G703" s="95" t="s">
        <v>2535</v>
      </c>
      <c r="H703" s="109"/>
      <c r="I703" s="109"/>
      <c r="J703" s="96"/>
      <c r="K703" s="97"/>
      <c r="L703" s="97"/>
      <c r="M703" s="96"/>
      <c r="N703" s="96"/>
      <c r="O703" s="109"/>
      <c r="P703" s="98"/>
      <c r="Q703" s="110"/>
      <c r="R703" s="110"/>
      <c r="S703" s="110"/>
      <c r="T703" s="67"/>
    </row>
    <row r="704" spans="1:21" ht="28.5" customHeight="1" x14ac:dyDescent="0.35">
      <c r="A704" s="111" t="s">
        <v>795</v>
      </c>
      <c r="B704" s="92" t="s">
        <v>810</v>
      </c>
      <c r="C704" s="93" t="s">
        <v>61</v>
      </c>
      <c r="D704" s="92" t="s">
        <v>2536</v>
      </c>
      <c r="E704" s="94" t="s">
        <v>2537</v>
      </c>
      <c r="F704" s="94" t="s">
        <v>2538</v>
      </c>
      <c r="G704" s="95" t="s">
        <v>2539</v>
      </c>
      <c r="H704" s="109"/>
      <c r="I704" s="109"/>
      <c r="J704" s="96"/>
      <c r="K704" s="97"/>
      <c r="L704" s="97"/>
      <c r="M704" s="96"/>
      <c r="N704" s="96"/>
      <c r="O704" s="109"/>
      <c r="P704" s="98"/>
      <c r="Q704" s="110"/>
      <c r="R704" s="110"/>
      <c r="S704" s="110"/>
      <c r="T704" s="67"/>
    </row>
    <row r="705" spans="1:20" ht="28.5" customHeight="1" x14ac:dyDescent="0.35">
      <c r="A705" s="111" t="s">
        <v>795</v>
      </c>
      <c r="B705" s="92" t="s">
        <v>810</v>
      </c>
      <c r="C705" s="93" t="s">
        <v>116</v>
      </c>
      <c r="D705" s="92" t="s">
        <v>2709</v>
      </c>
      <c r="E705" s="94" t="s">
        <v>2710</v>
      </c>
      <c r="F705" s="94" t="s">
        <v>1830</v>
      </c>
      <c r="G705" s="95" t="s">
        <v>1831</v>
      </c>
      <c r="H705" s="109"/>
      <c r="I705" s="109"/>
      <c r="J705" s="96"/>
      <c r="K705" s="97"/>
      <c r="L705" s="97"/>
      <c r="M705" s="96"/>
      <c r="N705" s="96"/>
      <c r="O705" s="109"/>
      <c r="P705" s="98"/>
      <c r="Q705" s="110"/>
      <c r="R705" s="110"/>
      <c r="S705" s="110"/>
      <c r="T705" s="67"/>
    </row>
    <row r="706" spans="1:20" ht="28.5" customHeight="1" x14ac:dyDescent="0.35">
      <c r="A706" s="111" t="s">
        <v>795</v>
      </c>
      <c r="B706" s="92" t="s">
        <v>810</v>
      </c>
      <c r="C706" s="93" t="s">
        <v>116</v>
      </c>
      <c r="D706" s="92" t="s">
        <v>2711</v>
      </c>
      <c r="E706" s="94" t="s">
        <v>2712</v>
      </c>
      <c r="F706" s="94" t="s">
        <v>1832</v>
      </c>
      <c r="G706" s="95" t="s">
        <v>2713</v>
      </c>
      <c r="H706" s="109"/>
      <c r="I706" s="109"/>
      <c r="J706" s="96"/>
      <c r="K706" s="97"/>
      <c r="L706" s="97"/>
      <c r="M706" s="96"/>
      <c r="N706" s="96"/>
      <c r="O706" s="109"/>
      <c r="P706" s="98"/>
      <c r="Q706" s="110"/>
      <c r="R706" s="110"/>
      <c r="S706" s="110"/>
      <c r="T706" s="67"/>
    </row>
    <row r="707" spans="1:20" ht="28.5" customHeight="1" x14ac:dyDescent="0.35">
      <c r="A707" s="112" t="s">
        <v>795</v>
      </c>
      <c r="B707" s="92" t="s">
        <v>810</v>
      </c>
      <c r="C707" s="93" t="s">
        <v>116</v>
      </c>
      <c r="D707" s="92"/>
      <c r="E707" s="94" t="s">
        <v>2714</v>
      </c>
      <c r="F707" s="94" t="s">
        <v>2540</v>
      </c>
      <c r="G707" s="95" t="s">
        <v>2715</v>
      </c>
      <c r="H707" s="109"/>
      <c r="I707" s="109"/>
      <c r="J707" s="96"/>
      <c r="K707" s="97"/>
      <c r="L707" s="97"/>
      <c r="M707" s="96"/>
      <c r="N707" s="96"/>
      <c r="O707" s="109"/>
      <c r="P707" s="98"/>
      <c r="Q707" s="110"/>
      <c r="R707" s="110"/>
      <c r="S707" s="110"/>
      <c r="T707" s="67"/>
    </row>
    <row r="708" spans="1:20" ht="28.5" customHeight="1" x14ac:dyDescent="0.35">
      <c r="A708" s="111" t="s">
        <v>795</v>
      </c>
      <c r="B708" s="92" t="s">
        <v>810</v>
      </c>
      <c r="C708" s="93" t="s">
        <v>116</v>
      </c>
      <c r="D708" s="92"/>
      <c r="E708" s="94" t="s">
        <v>2716</v>
      </c>
      <c r="F708" s="94" t="s">
        <v>2541</v>
      </c>
      <c r="G708" s="95" t="s">
        <v>2717</v>
      </c>
      <c r="H708" s="109"/>
      <c r="I708" s="109"/>
      <c r="J708" s="96"/>
      <c r="K708" s="97"/>
      <c r="L708" s="97"/>
      <c r="M708" s="96"/>
      <c r="N708" s="96"/>
      <c r="O708" s="109"/>
      <c r="P708" s="98"/>
      <c r="Q708" s="110"/>
      <c r="R708" s="110"/>
      <c r="S708" s="110"/>
      <c r="T708" s="67"/>
    </row>
    <row r="709" spans="1:20" ht="28.5" customHeight="1" x14ac:dyDescent="0.35">
      <c r="A709" s="111" t="s">
        <v>795</v>
      </c>
      <c r="B709" s="92" t="s">
        <v>810</v>
      </c>
      <c r="C709" s="93" t="s">
        <v>129</v>
      </c>
      <c r="D709" s="92" t="s">
        <v>2589</v>
      </c>
      <c r="E709" s="94" t="s">
        <v>2584</v>
      </c>
      <c r="F709" s="94" t="s">
        <v>2542</v>
      </c>
      <c r="G709" s="95" t="s">
        <v>2543</v>
      </c>
      <c r="H709" s="109"/>
      <c r="I709" s="109"/>
      <c r="J709" s="96"/>
      <c r="K709" s="97"/>
      <c r="L709" s="97"/>
      <c r="M709" s="96"/>
      <c r="N709" s="96"/>
      <c r="O709" s="109"/>
      <c r="P709" s="98"/>
      <c r="Q709" s="110"/>
      <c r="R709" s="110"/>
      <c r="S709" s="110"/>
      <c r="T709" s="67"/>
    </row>
    <row r="710" spans="1:20" ht="28.5" customHeight="1" x14ac:dyDescent="0.35">
      <c r="A710" s="111" t="s">
        <v>795</v>
      </c>
      <c r="B710" s="92" t="s">
        <v>810</v>
      </c>
      <c r="C710" s="93" t="s">
        <v>61</v>
      </c>
      <c r="D710" s="92" t="s">
        <v>2665</v>
      </c>
      <c r="E710" s="94" t="s">
        <v>2666</v>
      </c>
      <c r="F710" s="94" t="s">
        <v>2544</v>
      </c>
      <c r="G710" s="95" t="s">
        <v>2545</v>
      </c>
      <c r="H710" s="109"/>
      <c r="I710" s="109"/>
      <c r="J710" s="96"/>
      <c r="K710" s="97"/>
      <c r="L710" s="97"/>
      <c r="M710" s="96"/>
      <c r="N710" s="96"/>
      <c r="O710" s="109"/>
      <c r="P710" s="98"/>
      <c r="Q710" s="110"/>
      <c r="R710" s="110"/>
      <c r="S710" s="110"/>
      <c r="T710" s="67"/>
    </row>
    <row r="711" spans="1:20" ht="28.5" customHeight="1" x14ac:dyDescent="0.35">
      <c r="A711" s="113" t="s">
        <v>795</v>
      </c>
      <c r="B711" s="100" t="s">
        <v>810</v>
      </c>
      <c r="C711" s="93" t="s">
        <v>61</v>
      </c>
      <c r="D711" s="100" t="s">
        <v>2886</v>
      </c>
      <c r="E711" s="102" t="s">
        <v>2887</v>
      </c>
      <c r="F711" s="102" t="s">
        <v>2882</v>
      </c>
      <c r="G711" s="103" t="s">
        <v>2883</v>
      </c>
      <c r="H711" s="109"/>
      <c r="I711" s="109"/>
      <c r="J711" s="96"/>
      <c r="K711" s="97"/>
      <c r="L711" s="97"/>
      <c r="M711" s="96"/>
      <c r="N711" s="96"/>
      <c r="O711" s="109"/>
      <c r="P711" s="98"/>
      <c r="Q711" s="110"/>
      <c r="R711" s="110"/>
      <c r="S711" s="110"/>
      <c r="T711" s="67"/>
    </row>
    <row r="712" spans="1:20" ht="28.5" customHeight="1" x14ac:dyDescent="0.35">
      <c r="A712" s="111" t="s">
        <v>795</v>
      </c>
      <c r="B712" s="92" t="s">
        <v>810</v>
      </c>
      <c r="C712" s="93" t="s">
        <v>61</v>
      </c>
      <c r="D712" s="92" t="s">
        <v>2888</v>
      </c>
      <c r="E712" s="94" t="s">
        <v>2889</v>
      </c>
      <c r="F712" s="94" t="s">
        <v>2884</v>
      </c>
      <c r="G712" s="95" t="s">
        <v>2885</v>
      </c>
      <c r="H712" s="109"/>
      <c r="I712" s="109"/>
      <c r="J712" s="96"/>
      <c r="K712" s="97"/>
      <c r="L712" s="97"/>
      <c r="M712" s="96"/>
      <c r="N712" s="96"/>
      <c r="O712" s="109"/>
      <c r="P712" s="98"/>
      <c r="Q712" s="110"/>
      <c r="R712" s="110"/>
      <c r="S712" s="110"/>
      <c r="T712" s="67"/>
    </row>
    <row r="713" spans="1:20" ht="28.5" customHeight="1" x14ac:dyDescent="0.35">
      <c r="A713" s="111" t="s">
        <v>795</v>
      </c>
      <c r="B713" s="92" t="s">
        <v>810</v>
      </c>
      <c r="C713" s="93" t="s">
        <v>61</v>
      </c>
      <c r="D713" s="92" t="s">
        <v>2546</v>
      </c>
      <c r="E713" s="94" t="s">
        <v>2547</v>
      </c>
      <c r="F713" s="94" t="s">
        <v>2548</v>
      </c>
      <c r="G713" s="95" t="s">
        <v>2549</v>
      </c>
      <c r="H713" s="109"/>
      <c r="I713" s="109"/>
      <c r="J713" s="96"/>
      <c r="K713" s="97"/>
      <c r="L713" s="97"/>
      <c r="M713" s="96"/>
      <c r="N713" s="96"/>
      <c r="O713" s="109"/>
      <c r="P713" s="98"/>
      <c r="Q713" s="110"/>
      <c r="R713" s="110"/>
      <c r="S713" s="110"/>
      <c r="T713" s="67"/>
    </row>
    <row r="714" spans="1:20" ht="28.5" customHeight="1" x14ac:dyDescent="0.35">
      <c r="A714" s="111" t="s">
        <v>795</v>
      </c>
      <c r="B714" s="92" t="s">
        <v>810</v>
      </c>
      <c r="C714" s="101" t="s">
        <v>116</v>
      </c>
      <c r="D714" s="100" t="s">
        <v>2550</v>
      </c>
      <c r="E714" s="102" t="s">
        <v>2718</v>
      </c>
      <c r="F714" s="102" t="s">
        <v>2551</v>
      </c>
      <c r="G714" s="103" t="s">
        <v>2552</v>
      </c>
      <c r="H714" s="109"/>
      <c r="I714" s="109"/>
      <c r="J714" s="96"/>
      <c r="K714" s="97"/>
      <c r="L714" s="97"/>
      <c r="M714" s="96"/>
      <c r="N714" s="96"/>
      <c r="O714" s="109"/>
      <c r="P714" s="98"/>
      <c r="Q714" s="110"/>
      <c r="R714" s="110"/>
      <c r="S714" s="110"/>
      <c r="T714" s="67"/>
    </row>
    <row r="715" spans="1:20" ht="28.5" customHeight="1" x14ac:dyDescent="0.35">
      <c r="A715" s="114" t="s">
        <v>795</v>
      </c>
      <c r="B715" s="104" t="s">
        <v>810</v>
      </c>
      <c r="C715" s="93" t="s">
        <v>61</v>
      </c>
      <c r="D715" s="104" t="s">
        <v>2667</v>
      </c>
      <c r="E715" s="106" t="s">
        <v>2668</v>
      </c>
      <c r="F715" s="106" t="s">
        <v>2553</v>
      </c>
      <c r="G715" s="107" t="s">
        <v>2669</v>
      </c>
      <c r="H715" s="109"/>
      <c r="I715" s="109"/>
      <c r="J715" s="96"/>
      <c r="K715" s="97"/>
      <c r="L715" s="97"/>
      <c r="M715" s="96"/>
      <c r="N715" s="96"/>
      <c r="O715" s="109"/>
      <c r="P715" s="98"/>
      <c r="Q715" s="110"/>
      <c r="R715" s="110"/>
      <c r="S715" s="110"/>
      <c r="T715" s="67"/>
    </row>
    <row r="716" spans="1:20" ht="28.5" customHeight="1" x14ac:dyDescent="0.35">
      <c r="A716" s="111" t="s">
        <v>795</v>
      </c>
      <c r="B716" s="92" t="s">
        <v>810</v>
      </c>
      <c r="C716" s="93" t="s">
        <v>116</v>
      </c>
      <c r="D716" s="92" t="s">
        <v>2719</v>
      </c>
      <c r="E716" s="94" t="s">
        <v>2720</v>
      </c>
      <c r="F716" s="94" t="s">
        <v>2721</v>
      </c>
      <c r="G716" s="95" t="s">
        <v>2722</v>
      </c>
      <c r="H716" s="109"/>
      <c r="I716" s="109"/>
      <c r="J716" s="96"/>
      <c r="K716" s="97"/>
      <c r="L716" s="97"/>
      <c r="M716" s="96"/>
      <c r="N716" s="96"/>
      <c r="O716" s="109"/>
      <c r="P716" s="98"/>
      <c r="Q716" s="110"/>
      <c r="R716" s="110"/>
      <c r="S716" s="110"/>
      <c r="T716" s="69"/>
    </row>
    <row r="717" spans="1:20" ht="28.5" customHeight="1" x14ac:dyDescent="0.35">
      <c r="A717" s="111" t="s">
        <v>795</v>
      </c>
      <c r="B717" s="92" t="s">
        <v>810</v>
      </c>
      <c r="C717" s="93" t="s">
        <v>116</v>
      </c>
      <c r="D717" s="92" t="s">
        <v>2723</v>
      </c>
      <c r="E717" s="102" t="s">
        <v>2724</v>
      </c>
      <c r="F717" s="102" t="s">
        <v>2725</v>
      </c>
      <c r="G717" s="103" t="s">
        <v>2726</v>
      </c>
      <c r="H717" s="109"/>
      <c r="I717" s="109"/>
      <c r="J717" s="96"/>
      <c r="K717" s="97"/>
      <c r="L717" s="97"/>
      <c r="M717" s="96"/>
      <c r="N717" s="96"/>
      <c r="O717" s="109"/>
      <c r="P717" s="98"/>
      <c r="Q717" s="110"/>
      <c r="R717" s="110"/>
      <c r="S717" s="110"/>
      <c r="T717" s="69"/>
    </row>
    <row r="718" spans="1:20" ht="28.5" customHeight="1" x14ac:dyDescent="0.35">
      <c r="A718" s="114" t="s">
        <v>795</v>
      </c>
      <c r="B718" s="92" t="s">
        <v>810</v>
      </c>
      <c r="C718" s="93" t="s">
        <v>116</v>
      </c>
      <c r="D718" s="104" t="s">
        <v>2727</v>
      </c>
      <c r="E718" s="106" t="s">
        <v>2728</v>
      </c>
      <c r="F718" s="106" t="s">
        <v>2729</v>
      </c>
      <c r="G718" s="107" t="s">
        <v>2730</v>
      </c>
      <c r="H718" s="109"/>
      <c r="I718" s="109"/>
      <c r="J718" s="96"/>
      <c r="K718" s="97"/>
      <c r="L718" s="97"/>
      <c r="M718" s="96"/>
      <c r="N718" s="96"/>
      <c r="O718" s="109"/>
      <c r="P718" s="98"/>
      <c r="Q718" s="110"/>
      <c r="R718" s="110"/>
      <c r="S718" s="110"/>
      <c r="T718" s="69"/>
    </row>
    <row r="719" spans="1:20" ht="28.5" customHeight="1" x14ac:dyDescent="0.35">
      <c r="A719" s="111" t="s">
        <v>795</v>
      </c>
      <c r="B719" s="92" t="s">
        <v>810</v>
      </c>
      <c r="C719" s="93" t="s">
        <v>129</v>
      </c>
      <c r="D719" s="100" t="s">
        <v>2590</v>
      </c>
      <c r="E719" s="102" t="s">
        <v>2591</v>
      </c>
      <c r="F719" s="102" t="s">
        <v>2592</v>
      </c>
      <c r="G719" s="103" t="s">
        <v>2593</v>
      </c>
      <c r="H719" s="109"/>
      <c r="I719" s="109"/>
      <c r="J719" s="96"/>
      <c r="K719" s="97"/>
      <c r="L719" s="97"/>
      <c r="M719" s="96"/>
      <c r="N719" s="96"/>
      <c r="O719" s="109"/>
      <c r="P719" s="98"/>
      <c r="Q719" s="110"/>
      <c r="R719" s="110"/>
      <c r="S719" s="110"/>
      <c r="T719" s="67"/>
    </row>
    <row r="720" spans="1:20" ht="28.5" customHeight="1" x14ac:dyDescent="0.35">
      <c r="A720" s="114" t="s">
        <v>795</v>
      </c>
      <c r="B720" s="92" t="s">
        <v>810</v>
      </c>
      <c r="C720" s="93" t="s">
        <v>129</v>
      </c>
      <c r="D720" s="104" t="s">
        <v>2594</v>
      </c>
      <c r="E720" s="106" t="s">
        <v>2595</v>
      </c>
      <c r="F720" s="106" t="s">
        <v>2596</v>
      </c>
      <c r="G720" s="107" t="s">
        <v>2597</v>
      </c>
      <c r="H720" s="109"/>
      <c r="I720" s="109"/>
      <c r="J720" s="96"/>
      <c r="K720" s="97"/>
      <c r="L720" s="97"/>
      <c r="M720" s="96"/>
      <c r="N720" s="96"/>
      <c r="O720" s="109"/>
      <c r="P720" s="98"/>
      <c r="Q720" s="110"/>
      <c r="R720" s="110"/>
      <c r="S720" s="110"/>
      <c r="T720" s="69"/>
    </row>
    <row r="721" spans="1:21" s="24" customFormat="1" ht="27.75" customHeight="1" x14ac:dyDescent="0.35">
      <c r="A721" s="111" t="s">
        <v>795</v>
      </c>
      <c r="B721" s="92" t="s">
        <v>810</v>
      </c>
      <c r="C721" s="93" t="s">
        <v>129</v>
      </c>
      <c r="D721" s="92" t="s">
        <v>2577</v>
      </c>
      <c r="E721" s="94" t="s">
        <v>2578</v>
      </c>
      <c r="F721" s="94" t="s">
        <v>2779</v>
      </c>
      <c r="G721" s="95" t="s">
        <v>2579</v>
      </c>
      <c r="H721" s="109"/>
      <c r="I721" s="109"/>
      <c r="J721" s="96"/>
      <c r="K721" s="97"/>
      <c r="L721" s="97"/>
      <c r="M721" s="96"/>
      <c r="N721" s="96"/>
      <c r="O721" s="109"/>
      <c r="P721" s="98"/>
      <c r="Q721" s="110"/>
      <c r="R721" s="110"/>
      <c r="S721" s="110"/>
      <c r="T721" s="69"/>
      <c r="U721" s="68"/>
    </row>
    <row r="722" spans="1:21" s="24" customFormat="1" ht="27.75" customHeight="1" x14ac:dyDescent="0.35">
      <c r="A722" s="111" t="s">
        <v>795</v>
      </c>
      <c r="B722" s="92" t="s">
        <v>810</v>
      </c>
      <c r="C722" s="93" t="s">
        <v>61</v>
      </c>
      <c r="D722" s="92" t="s">
        <v>2580</v>
      </c>
      <c r="E722" s="94" t="s">
        <v>2581</v>
      </c>
      <c r="F722" s="94" t="s">
        <v>2780</v>
      </c>
      <c r="G722" s="95" t="s">
        <v>2582</v>
      </c>
      <c r="H722" s="109"/>
      <c r="I722" s="109"/>
      <c r="J722" s="96"/>
      <c r="K722" s="97"/>
      <c r="L722" s="97"/>
      <c r="M722" s="96"/>
      <c r="N722" s="96"/>
      <c r="O722" s="109"/>
      <c r="P722" s="98"/>
      <c r="Q722" s="110"/>
      <c r="R722" s="110"/>
      <c r="S722" s="110"/>
      <c r="T722" s="69"/>
      <c r="U722" s="68"/>
    </row>
    <row r="723" spans="1:21" s="24" customFormat="1" ht="27.75" customHeight="1" x14ac:dyDescent="0.35">
      <c r="A723" s="111" t="s">
        <v>795</v>
      </c>
      <c r="B723" s="92" t="s">
        <v>810</v>
      </c>
      <c r="C723" s="93" t="s">
        <v>61</v>
      </c>
      <c r="D723" s="92" t="s">
        <v>2583</v>
      </c>
      <c r="E723" s="94" t="s">
        <v>2584</v>
      </c>
      <c r="F723" s="94" t="s">
        <v>2781</v>
      </c>
      <c r="G723" s="95" t="s">
        <v>2585</v>
      </c>
      <c r="H723" s="109"/>
      <c r="I723" s="109"/>
      <c r="J723" s="96"/>
      <c r="K723" s="97"/>
      <c r="L723" s="97"/>
      <c r="M723" s="96"/>
      <c r="N723" s="96"/>
      <c r="O723" s="109"/>
      <c r="P723" s="98"/>
      <c r="Q723" s="110"/>
      <c r="R723" s="110"/>
      <c r="S723" s="110"/>
      <c r="T723" s="69"/>
      <c r="U723" s="68"/>
    </row>
    <row r="724" spans="1:21" s="24" customFormat="1" ht="27.75" customHeight="1" x14ac:dyDescent="0.35">
      <c r="A724" s="113" t="s">
        <v>795</v>
      </c>
      <c r="B724" s="92" t="s">
        <v>810</v>
      </c>
      <c r="C724" s="122" t="s">
        <v>61</v>
      </c>
      <c r="D724" s="100" t="s">
        <v>2574</v>
      </c>
      <c r="E724" s="102" t="s">
        <v>2575</v>
      </c>
      <c r="F724" s="102" t="s">
        <v>2782</v>
      </c>
      <c r="G724" s="103" t="s">
        <v>2576</v>
      </c>
      <c r="H724" s="109"/>
      <c r="I724" s="109"/>
      <c r="J724" s="96"/>
      <c r="K724" s="97"/>
      <c r="L724" s="97"/>
      <c r="M724" s="96"/>
      <c r="N724" s="96"/>
      <c r="O724" s="109"/>
      <c r="P724" s="98"/>
      <c r="Q724" s="110"/>
      <c r="R724" s="110"/>
      <c r="S724" s="110"/>
      <c r="T724" s="67"/>
      <c r="U724" s="68"/>
    </row>
    <row r="725" spans="1:21" s="24" customFormat="1" ht="27.75" customHeight="1" x14ac:dyDescent="0.35">
      <c r="A725" s="111" t="s">
        <v>795</v>
      </c>
      <c r="B725" s="92" t="s">
        <v>810</v>
      </c>
      <c r="C725" s="82" t="s">
        <v>249</v>
      </c>
      <c r="D725" s="83" t="s">
        <v>932</v>
      </c>
      <c r="E725" s="84" t="s">
        <v>933</v>
      </c>
      <c r="F725" s="116" t="s">
        <v>2783</v>
      </c>
      <c r="G725" s="117" t="s">
        <v>935</v>
      </c>
      <c r="H725" s="109"/>
      <c r="I725" s="109"/>
      <c r="J725" s="96"/>
      <c r="K725" s="97"/>
      <c r="L725" s="97"/>
      <c r="M725" s="96"/>
      <c r="N725" s="96"/>
      <c r="O725" s="109"/>
      <c r="P725" s="98"/>
      <c r="Q725" s="110"/>
      <c r="R725" s="110"/>
      <c r="S725" s="110"/>
      <c r="T725" s="67"/>
      <c r="U725" s="68"/>
    </row>
    <row r="726" spans="1:21" s="24" customFormat="1" ht="27.75" customHeight="1" x14ac:dyDescent="0.35">
      <c r="A726" s="115" t="s">
        <v>795</v>
      </c>
      <c r="B726" s="92" t="s">
        <v>810</v>
      </c>
      <c r="C726" s="93" t="s">
        <v>61</v>
      </c>
      <c r="D726" s="138" t="s">
        <v>2801</v>
      </c>
      <c r="E726" s="139" t="s">
        <v>1390</v>
      </c>
      <c r="F726" s="140" t="s">
        <v>2784</v>
      </c>
      <c r="G726" s="141" t="s">
        <v>2785</v>
      </c>
      <c r="H726" s="109"/>
      <c r="I726" s="109"/>
      <c r="J726" s="96"/>
      <c r="K726" s="97"/>
      <c r="L726" s="97"/>
      <c r="M726" s="96"/>
      <c r="N726" s="96"/>
      <c r="O726" s="109"/>
      <c r="P726" s="98"/>
      <c r="Q726" s="110"/>
      <c r="R726" s="110"/>
      <c r="S726" s="110"/>
      <c r="T726" s="67"/>
      <c r="U726" s="68"/>
    </row>
    <row r="727" spans="1:21" s="24" customFormat="1" ht="27.75" customHeight="1" x14ac:dyDescent="0.35">
      <c r="A727" s="114" t="s">
        <v>795</v>
      </c>
      <c r="B727" s="92" t="s">
        <v>810</v>
      </c>
      <c r="C727" s="82" t="s">
        <v>116</v>
      </c>
      <c r="D727" s="86" t="s">
        <v>2802</v>
      </c>
      <c r="E727" s="87" t="s">
        <v>2332</v>
      </c>
      <c r="F727" s="118" t="s">
        <v>2786</v>
      </c>
      <c r="G727" s="119" t="s">
        <v>2334</v>
      </c>
      <c r="H727" s="109"/>
      <c r="I727" s="109"/>
      <c r="J727" s="96"/>
      <c r="K727" s="97"/>
      <c r="L727" s="97"/>
      <c r="M727" s="96"/>
      <c r="N727" s="96"/>
      <c r="O727" s="109"/>
      <c r="P727" s="98"/>
      <c r="Q727" s="110"/>
      <c r="R727" s="110"/>
      <c r="S727" s="110"/>
      <c r="T727" s="67"/>
      <c r="U727" s="68"/>
    </row>
    <row r="728" spans="1:21" s="24" customFormat="1" ht="27.75" customHeight="1" x14ac:dyDescent="0.35">
      <c r="A728" s="114" t="s">
        <v>795</v>
      </c>
      <c r="B728" s="92" t="s">
        <v>810</v>
      </c>
      <c r="C728" s="105" t="s">
        <v>61</v>
      </c>
      <c r="D728" s="86" t="s">
        <v>2803</v>
      </c>
      <c r="E728" s="87" t="s">
        <v>1541</v>
      </c>
      <c r="F728" s="118" t="s">
        <v>2787</v>
      </c>
      <c r="G728" s="119" t="s">
        <v>2788</v>
      </c>
      <c r="H728" s="109"/>
      <c r="I728" s="109"/>
      <c r="J728" s="96"/>
      <c r="K728" s="97"/>
      <c r="L728" s="97"/>
      <c r="M728" s="96"/>
      <c r="N728" s="96"/>
      <c r="O728" s="109"/>
      <c r="P728" s="98"/>
      <c r="Q728" s="110"/>
      <c r="R728" s="110"/>
      <c r="S728" s="110"/>
      <c r="T728" s="67"/>
      <c r="U728" s="68"/>
    </row>
    <row r="729" spans="1:21" s="24" customFormat="1" ht="27.75" customHeight="1" x14ac:dyDescent="0.35">
      <c r="A729" s="114" t="s">
        <v>795</v>
      </c>
      <c r="B729" s="92" t="s">
        <v>810</v>
      </c>
      <c r="C729" s="93" t="s">
        <v>61</v>
      </c>
      <c r="D729" s="86" t="s">
        <v>2804</v>
      </c>
      <c r="E729" s="87" t="s">
        <v>1563</v>
      </c>
      <c r="F729" s="118" t="s">
        <v>2789</v>
      </c>
      <c r="G729" s="119" t="s">
        <v>1565</v>
      </c>
      <c r="H729" s="109"/>
      <c r="I729" s="109"/>
      <c r="J729" s="96"/>
      <c r="K729" s="97"/>
      <c r="L729" s="97"/>
      <c r="M729" s="96"/>
      <c r="N729" s="96"/>
      <c r="O729" s="109"/>
      <c r="P729" s="98"/>
      <c r="Q729" s="110"/>
      <c r="R729" s="110"/>
      <c r="S729" s="110"/>
      <c r="T729" s="67"/>
      <c r="U729" s="68"/>
    </row>
    <row r="730" spans="1:21" s="24" customFormat="1" ht="27.75" customHeight="1" x14ac:dyDescent="0.35">
      <c r="A730" s="114" t="s">
        <v>795</v>
      </c>
      <c r="B730" s="92" t="s">
        <v>810</v>
      </c>
      <c r="C730" s="93" t="s">
        <v>61</v>
      </c>
      <c r="D730" s="86" t="s">
        <v>2805</v>
      </c>
      <c r="E730" s="87" t="s">
        <v>1567</v>
      </c>
      <c r="F730" s="118" t="s">
        <v>2790</v>
      </c>
      <c r="G730" s="119" t="s">
        <v>1569</v>
      </c>
      <c r="H730" s="109"/>
      <c r="I730" s="109"/>
      <c r="J730" s="96"/>
      <c r="K730" s="97"/>
      <c r="L730" s="97"/>
      <c r="M730" s="96"/>
      <c r="N730" s="96"/>
      <c r="O730" s="109"/>
      <c r="P730" s="98"/>
      <c r="Q730" s="110"/>
      <c r="R730" s="110"/>
      <c r="S730" s="110"/>
      <c r="T730" s="67"/>
      <c r="U730" s="68"/>
    </row>
    <row r="731" spans="1:21" s="24" customFormat="1" ht="27.75" customHeight="1" x14ac:dyDescent="0.35">
      <c r="A731" s="114" t="s">
        <v>795</v>
      </c>
      <c r="B731" s="92" t="s">
        <v>810</v>
      </c>
      <c r="C731" s="93" t="s">
        <v>61</v>
      </c>
      <c r="D731" s="86" t="s">
        <v>2806</v>
      </c>
      <c r="E731" s="87">
        <v>0</v>
      </c>
      <c r="F731" s="118" t="s">
        <v>2791</v>
      </c>
      <c r="G731" s="119" t="s">
        <v>1609</v>
      </c>
      <c r="H731" s="109"/>
      <c r="I731" s="109"/>
      <c r="J731" s="96"/>
      <c r="K731" s="97"/>
      <c r="L731" s="97"/>
      <c r="M731" s="96"/>
      <c r="N731" s="96"/>
      <c r="O731" s="109"/>
      <c r="P731" s="98"/>
      <c r="Q731" s="110"/>
      <c r="R731" s="110"/>
      <c r="S731" s="110"/>
      <c r="T731" s="67"/>
      <c r="U731" s="68"/>
    </row>
    <row r="732" spans="1:21" s="24" customFormat="1" ht="27.75" customHeight="1" x14ac:dyDescent="0.35">
      <c r="A732" s="114" t="s">
        <v>795</v>
      </c>
      <c r="B732" s="92" t="s">
        <v>810</v>
      </c>
      <c r="C732" s="93" t="s">
        <v>61</v>
      </c>
      <c r="D732" s="86" t="s">
        <v>2807</v>
      </c>
      <c r="E732" s="87">
        <v>0</v>
      </c>
      <c r="F732" s="118" t="s">
        <v>2792</v>
      </c>
      <c r="G732" s="119" t="s">
        <v>1708</v>
      </c>
      <c r="H732" s="109"/>
      <c r="I732" s="109"/>
      <c r="J732" s="96"/>
      <c r="K732" s="97"/>
      <c r="L732" s="97"/>
      <c r="M732" s="96"/>
      <c r="N732" s="96"/>
      <c r="O732" s="109"/>
      <c r="P732" s="98"/>
      <c r="Q732" s="110"/>
      <c r="R732" s="110"/>
      <c r="S732" s="110"/>
      <c r="T732" s="67"/>
      <c r="U732" s="68"/>
    </row>
    <row r="733" spans="1:21" s="24" customFormat="1" ht="27.75" customHeight="1" x14ac:dyDescent="0.35">
      <c r="A733" s="114" t="s">
        <v>795</v>
      </c>
      <c r="B733" s="92" t="s">
        <v>810</v>
      </c>
      <c r="C733" s="93" t="s">
        <v>61</v>
      </c>
      <c r="D733" s="86" t="s">
        <v>2808</v>
      </c>
      <c r="E733" s="87" t="s">
        <v>2809</v>
      </c>
      <c r="F733" s="118" t="s">
        <v>2793</v>
      </c>
      <c r="G733" s="119" t="s">
        <v>2794</v>
      </c>
      <c r="H733" s="109"/>
      <c r="I733" s="109"/>
      <c r="J733" s="96"/>
      <c r="K733" s="97"/>
      <c r="L733" s="97"/>
      <c r="M733" s="96"/>
      <c r="N733" s="96"/>
      <c r="O733" s="109"/>
      <c r="P733" s="98"/>
      <c r="Q733" s="110"/>
      <c r="R733" s="110"/>
      <c r="S733" s="110"/>
      <c r="T733" s="67"/>
      <c r="U733" s="68"/>
    </row>
    <row r="734" spans="1:21" s="24" customFormat="1" ht="27.75" customHeight="1" x14ac:dyDescent="0.35">
      <c r="A734" s="114" t="s">
        <v>795</v>
      </c>
      <c r="B734" s="92" t="s">
        <v>810</v>
      </c>
      <c r="C734" s="122" t="s">
        <v>47</v>
      </c>
      <c r="D734" s="86" t="s">
        <v>2810</v>
      </c>
      <c r="E734" s="87" t="s">
        <v>2811</v>
      </c>
      <c r="F734" s="118" t="s">
        <v>2795</v>
      </c>
      <c r="G734" s="119" t="s">
        <v>2796</v>
      </c>
      <c r="H734" s="109"/>
      <c r="I734" s="109"/>
      <c r="J734" s="96"/>
      <c r="K734" s="97"/>
      <c r="L734" s="97"/>
      <c r="M734" s="96"/>
      <c r="N734" s="96"/>
      <c r="O734" s="109"/>
      <c r="P734" s="98"/>
      <c r="Q734" s="110"/>
      <c r="R734" s="110"/>
      <c r="S734" s="110"/>
      <c r="T734" s="67"/>
      <c r="U734" s="68"/>
    </row>
    <row r="735" spans="1:21" s="24" customFormat="1" ht="27.75" customHeight="1" x14ac:dyDescent="0.35">
      <c r="A735" s="114" t="s">
        <v>795</v>
      </c>
      <c r="B735" s="92" t="s">
        <v>810</v>
      </c>
      <c r="C735" s="122" t="s">
        <v>47</v>
      </c>
      <c r="D735" s="86" t="s">
        <v>2812</v>
      </c>
      <c r="E735" s="87" t="s">
        <v>2813</v>
      </c>
      <c r="F735" s="118" t="s">
        <v>2797</v>
      </c>
      <c r="G735" s="119" t="s">
        <v>2798</v>
      </c>
      <c r="H735" s="109"/>
      <c r="I735" s="109"/>
      <c r="J735" s="96"/>
      <c r="K735" s="97"/>
      <c r="L735" s="97"/>
      <c r="M735" s="96"/>
      <c r="N735" s="96"/>
      <c r="O735" s="109"/>
      <c r="P735" s="98"/>
      <c r="Q735" s="110"/>
      <c r="R735" s="110"/>
      <c r="S735" s="110"/>
      <c r="T735" s="67"/>
      <c r="U735" s="68"/>
    </row>
    <row r="736" spans="1:21" s="24" customFormat="1" ht="27.75" customHeight="1" x14ac:dyDescent="0.35">
      <c r="A736" s="114" t="s">
        <v>795</v>
      </c>
      <c r="B736" s="92" t="s">
        <v>810</v>
      </c>
      <c r="C736" s="93" t="s">
        <v>61</v>
      </c>
      <c r="D736" s="86" t="s">
        <v>2814</v>
      </c>
      <c r="E736" s="87" t="s">
        <v>2815</v>
      </c>
      <c r="F736" s="118" t="s">
        <v>2799</v>
      </c>
      <c r="G736" s="119" t="s">
        <v>2800</v>
      </c>
      <c r="H736" s="109"/>
      <c r="I736" s="109"/>
      <c r="J736" s="96"/>
      <c r="K736" s="97"/>
      <c r="L736" s="97"/>
      <c r="M736" s="96"/>
      <c r="N736" s="96"/>
      <c r="O736" s="109"/>
      <c r="P736" s="98"/>
      <c r="Q736" s="110"/>
      <c r="R736" s="110"/>
      <c r="S736" s="110"/>
      <c r="T736" s="67"/>
      <c r="U736" s="68"/>
    </row>
    <row r="737" spans="1:21" s="24" customFormat="1" ht="27.75" customHeight="1" x14ac:dyDescent="0.35">
      <c r="A737" s="114" t="s">
        <v>795</v>
      </c>
      <c r="B737" s="92" t="s">
        <v>810</v>
      </c>
      <c r="C737" s="93" t="s">
        <v>116</v>
      </c>
      <c r="D737" s="104" t="s">
        <v>2841</v>
      </c>
      <c r="E737" s="106" t="s">
        <v>2833</v>
      </c>
      <c r="F737" s="106" t="s">
        <v>2817</v>
      </c>
      <c r="G737" s="107" t="s">
        <v>2818</v>
      </c>
      <c r="H737" s="109"/>
      <c r="I737" s="109"/>
      <c r="J737" s="96"/>
      <c r="K737" s="97"/>
      <c r="L737" s="97"/>
      <c r="M737" s="96"/>
      <c r="N737" s="96"/>
      <c r="O737" s="109"/>
      <c r="P737" s="98"/>
      <c r="Q737" s="110"/>
      <c r="R737" s="110"/>
      <c r="S737" s="110"/>
      <c r="T737" s="67"/>
      <c r="U737" s="68"/>
    </row>
    <row r="738" spans="1:21" s="24" customFormat="1" ht="27.75" customHeight="1" x14ac:dyDescent="0.35">
      <c r="A738" s="114" t="s">
        <v>795</v>
      </c>
      <c r="B738" s="92" t="s">
        <v>810</v>
      </c>
      <c r="C738" s="93" t="s">
        <v>61</v>
      </c>
      <c r="D738" s="104" t="s">
        <v>2842</v>
      </c>
      <c r="E738" s="106" t="s">
        <v>2834</v>
      </c>
      <c r="F738" s="106" t="s">
        <v>2819</v>
      </c>
      <c r="G738" s="107" t="s">
        <v>2820</v>
      </c>
      <c r="H738" s="109"/>
      <c r="I738" s="109"/>
      <c r="J738" s="96"/>
      <c r="K738" s="97"/>
      <c r="L738" s="97"/>
      <c r="M738" s="96"/>
      <c r="N738" s="96"/>
      <c r="O738" s="109"/>
      <c r="P738" s="98"/>
      <c r="Q738" s="110"/>
      <c r="R738" s="110"/>
      <c r="S738" s="110"/>
      <c r="T738" s="67"/>
      <c r="U738" s="68"/>
    </row>
    <row r="739" spans="1:21" s="24" customFormat="1" ht="27.75" customHeight="1" x14ac:dyDescent="0.35">
      <c r="A739" s="114" t="s">
        <v>795</v>
      </c>
      <c r="B739" s="92" t="s">
        <v>810</v>
      </c>
      <c r="C739" s="105" t="s">
        <v>61</v>
      </c>
      <c r="D739" s="104" t="s">
        <v>2536</v>
      </c>
      <c r="E739" s="106" t="s">
        <v>2835</v>
      </c>
      <c r="F739" s="106" t="s">
        <v>2821</v>
      </c>
      <c r="G739" s="107" t="s">
        <v>2822</v>
      </c>
      <c r="H739" s="109"/>
      <c r="I739" s="109"/>
      <c r="J739" s="96"/>
      <c r="K739" s="97"/>
      <c r="L739" s="97"/>
      <c r="M739" s="96"/>
      <c r="N739" s="96"/>
      <c r="O739" s="109"/>
      <c r="P739" s="98"/>
      <c r="Q739" s="110"/>
      <c r="R739" s="110"/>
      <c r="S739" s="110"/>
      <c r="T739" s="67"/>
      <c r="U739" s="68"/>
    </row>
    <row r="740" spans="1:21" s="24" customFormat="1" ht="27.75" customHeight="1" x14ac:dyDescent="0.35">
      <c r="A740" s="114" t="s">
        <v>795</v>
      </c>
      <c r="B740" s="92" t="s">
        <v>810</v>
      </c>
      <c r="C740" s="105" t="s">
        <v>116</v>
      </c>
      <c r="D740" s="104" t="s">
        <v>2843</v>
      </c>
      <c r="E740" s="106" t="s">
        <v>2836</v>
      </c>
      <c r="F740" s="106" t="s">
        <v>2823</v>
      </c>
      <c r="G740" s="107" t="s">
        <v>2824</v>
      </c>
      <c r="H740" s="109"/>
      <c r="I740" s="109"/>
      <c r="J740" s="96"/>
      <c r="K740" s="97"/>
      <c r="L740" s="97"/>
      <c r="M740" s="96"/>
      <c r="N740" s="96"/>
      <c r="O740" s="109"/>
      <c r="P740" s="98"/>
      <c r="Q740" s="110"/>
      <c r="R740" s="110"/>
      <c r="S740" s="110"/>
      <c r="T740" s="67"/>
      <c r="U740" s="68"/>
    </row>
    <row r="741" spans="1:21" s="24" customFormat="1" ht="27.75" customHeight="1" x14ac:dyDescent="0.35">
      <c r="A741" s="114" t="s">
        <v>795</v>
      </c>
      <c r="B741" s="92" t="s">
        <v>810</v>
      </c>
      <c r="C741" s="105" t="s">
        <v>61</v>
      </c>
      <c r="D741" s="104" t="s">
        <v>2844</v>
      </c>
      <c r="E741" s="106" t="s">
        <v>2837</v>
      </c>
      <c r="F741" s="106" t="s">
        <v>2825</v>
      </c>
      <c r="G741" s="107" t="s">
        <v>2826</v>
      </c>
      <c r="H741" s="109"/>
      <c r="I741" s="109"/>
      <c r="J741" s="96"/>
      <c r="K741" s="97"/>
      <c r="L741" s="97"/>
      <c r="M741" s="96"/>
      <c r="N741" s="96"/>
      <c r="O741" s="109"/>
      <c r="P741" s="98"/>
      <c r="Q741" s="110"/>
      <c r="R741" s="110"/>
      <c r="S741" s="110"/>
      <c r="T741" s="67"/>
      <c r="U741" s="68"/>
    </row>
    <row r="742" spans="1:21" s="24" customFormat="1" ht="27.75" customHeight="1" x14ac:dyDescent="0.35">
      <c r="A742" s="114" t="s">
        <v>795</v>
      </c>
      <c r="B742" s="92" t="s">
        <v>810</v>
      </c>
      <c r="C742" s="82" t="s">
        <v>116</v>
      </c>
      <c r="D742" s="86" t="s">
        <v>2845</v>
      </c>
      <c r="E742" s="87" t="s">
        <v>2838</v>
      </c>
      <c r="F742" s="118" t="s">
        <v>2827</v>
      </c>
      <c r="G742" s="119" t="s">
        <v>2828</v>
      </c>
      <c r="H742" s="109"/>
      <c r="I742" s="109"/>
      <c r="J742" s="96"/>
      <c r="K742" s="97"/>
      <c r="L742" s="97"/>
      <c r="M742" s="96"/>
      <c r="N742" s="96"/>
      <c r="O742" s="109"/>
      <c r="P742" s="98"/>
      <c r="Q742" s="110"/>
      <c r="R742" s="110"/>
      <c r="S742" s="110"/>
      <c r="T742" s="67"/>
      <c r="U742" s="68"/>
    </row>
    <row r="743" spans="1:21" s="24" customFormat="1" ht="27.75" customHeight="1" x14ac:dyDescent="0.35">
      <c r="A743" s="114" t="s">
        <v>795</v>
      </c>
      <c r="B743" s="104" t="s">
        <v>810</v>
      </c>
      <c r="C743" s="85" t="s">
        <v>116</v>
      </c>
      <c r="D743" s="86" t="s">
        <v>2846</v>
      </c>
      <c r="E743" s="87" t="s">
        <v>2839</v>
      </c>
      <c r="F743" s="118" t="s">
        <v>2829</v>
      </c>
      <c r="G743" s="119" t="s">
        <v>2830</v>
      </c>
      <c r="H743" s="109"/>
      <c r="I743" s="109"/>
      <c r="J743" s="96"/>
      <c r="K743" s="97"/>
      <c r="L743" s="97"/>
      <c r="M743" s="96"/>
      <c r="N743" s="96"/>
      <c r="O743" s="109"/>
      <c r="P743" s="98"/>
      <c r="Q743" s="110"/>
      <c r="R743" s="110"/>
      <c r="S743" s="110"/>
      <c r="T743" s="67"/>
      <c r="U743" s="68"/>
    </row>
    <row r="744" spans="1:21" s="24" customFormat="1" ht="27.75" customHeight="1" x14ac:dyDescent="0.35">
      <c r="A744" s="114" t="s">
        <v>795</v>
      </c>
      <c r="B744" s="104" t="s">
        <v>810</v>
      </c>
      <c r="C744" s="85" t="s">
        <v>116</v>
      </c>
      <c r="D744" s="86" t="s">
        <v>2847</v>
      </c>
      <c r="E744" s="87" t="s">
        <v>2840</v>
      </c>
      <c r="F744" s="118" t="s">
        <v>2831</v>
      </c>
      <c r="G744" s="119" t="s">
        <v>2832</v>
      </c>
      <c r="H744" s="109"/>
      <c r="I744" s="109"/>
      <c r="J744" s="96"/>
      <c r="K744" s="97"/>
      <c r="L744" s="97"/>
      <c r="M744" s="96"/>
      <c r="N744" s="96"/>
      <c r="O744" s="109"/>
      <c r="P744" s="98"/>
      <c r="Q744" s="110"/>
      <c r="R744" s="110"/>
      <c r="S744" s="110"/>
      <c r="T744" s="67"/>
      <c r="U744" s="68"/>
    </row>
    <row r="745" spans="1:21" s="24" customFormat="1" ht="27.75" customHeight="1" x14ac:dyDescent="0.35">
      <c r="A745" s="114" t="s">
        <v>795</v>
      </c>
      <c r="B745" s="104" t="s">
        <v>810</v>
      </c>
      <c r="C745" s="55" t="s">
        <v>61</v>
      </c>
      <c r="D745" s="54" t="s">
        <v>2874</v>
      </c>
      <c r="E745" s="56" t="s">
        <v>2866</v>
      </c>
      <c r="F745" s="57" t="s">
        <v>2850</v>
      </c>
      <c r="G745" s="58" t="s">
        <v>2851</v>
      </c>
      <c r="H745" s="109"/>
      <c r="I745" s="59"/>
      <c r="J745" s="96"/>
      <c r="K745" s="61"/>
      <c r="L745" s="61"/>
      <c r="M745" s="96"/>
      <c r="N745" s="96"/>
      <c r="O745" s="59"/>
      <c r="P745" s="98"/>
      <c r="Q745" s="110"/>
      <c r="R745" s="59"/>
      <c r="S745" s="59"/>
      <c r="T745" s="67"/>
      <c r="U745" s="68"/>
    </row>
    <row r="746" spans="1:21" s="24" customFormat="1" ht="27.75" customHeight="1" x14ac:dyDescent="0.35">
      <c r="A746" s="114" t="s">
        <v>795</v>
      </c>
      <c r="B746" s="104" t="s">
        <v>810</v>
      </c>
      <c r="C746" s="55" t="s">
        <v>61</v>
      </c>
      <c r="D746" s="54" t="s">
        <v>2875</v>
      </c>
      <c r="E746" s="56" t="s">
        <v>2867</v>
      </c>
      <c r="F746" s="57" t="s">
        <v>2852</v>
      </c>
      <c r="G746" s="58" t="s">
        <v>2853</v>
      </c>
      <c r="H746" s="109"/>
      <c r="I746" s="59"/>
      <c r="J746" s="96"/>
      <c r="K746" s="61"/>
      <c r="L746" s="61"/>
      <c r="M746" s="96"/>
      <c r="N746" s="96"/>
      <c r="O746" s="59"/>
      <c r="P746" s="98"/>
      <c r="Q746" s="110"/>
      <c r="R746" s="59"/>
      <c r="S746" s="59"/>
      <c r="T746" s="67"/>
      <c r="U746" s="68"/>
    </row>
    <row r="747" spans="1:21" s="24" customFormat="1" ht="27.75" customHeight="1" x14ac:dyDescent="0.35">
      <c r="A747" s="114" t="s">
        <v>795</v>
      </c>
      <c r="B747" s="104" t="s">
        <v>810</v>
      </c>
      <c r="C747" s="55" t="s">
        <v>61</v>
      </c>
      <c r="D747" s="54" t="s">
        <v>2876</v>
      </c>
      <c r="E747" s="56" t="s">
        <v>2868</v>
      </c>
      <c r="F747" s="57" t="s">
        <v>2854</v>
      </c>
      <c r="G747" s="58" t="s">
        <v>2855</v>
      </c>
      <c r="H747" s="109"/>
      <c r="I747" s="59"/>
      <c r="J747" s="96"/>
      <c r="K747" s="61"/>
      <c r="L747" s="61"/>
      <c r="M747" s="96"/>
      <c r="N747" s="96"/>
      <c r="O747" s="59"/>
      <c r="P747" s="98"/>
      <c r="Q747" s="110"/>
      <c r="R747" s="59"/>
      <c r="S747" s="59"/>
      <c r="T747" s="67"/>
      <c r="U747" s="68"/>
    </row>
    <row r="748" spans="1:21" s="24" customFormat="1" ht="27.75" customHeight="1" x14ac:dyDescent="0.35">
      <c r="A748" s="114" t="s">
        <v>795</v>
      </c>
      <c r="B748" s="104" t="s">
        <v>810</v>
      </c>
      <c r="C748" s="55" t="s">
        <v>61</v>
      </c>
      <c r="D748" s="54" t="s">
        <v>2877</v>
      </c>
      <c r="E748" s="56" t="s">
        <v>2869</v>
      </c>
      <c r="F748" s="57" t="s">
        <v>2856</v>
      </c>
      <c r="G748" s="58" t="s">
        <v>2857</v>
      </c>
      <c r="H748" s="109"/>
      <c r="I748" s="59"/>
      <c r="J748" s="96"/>
      <c r="K748" s="61"/>
      <c r="L748" s="61"/>
      <c r="M748" s="96"/>
      <c r="N748" s="96"/>
      <c r="O748" s="59"/>
      <c r="P748" s="98"/>
      <c r="Q748" s="110"/>
      <c r="R748" s="59"/>
      <c r="S748" s="59"/>
      <c r="T748" s="67"/>
      <c r="U748" s="68"/>
    </row>
    <row r="749" spans="1:21" s="24" customFormat="1" ht="27.75" customHeight="1" x14ac:dyDescent="0.35">
      <c r="A749" s="114" t="s">
        <v>795</v>
      </c>
      <c r="B749" s="104" t="s">
        <v>810</v>
      </c>
      <c r="C749" s="55" t="s">
        <v>116</v>
      </c>
      <c r="D749" s="54" t="s">
        <v>2878</v>
      </c>
      <c r="E749" s="56" t="s">
        <v>2870</v>
      </c>
      <c r="F749" s="57" t="s">
        <v>2858</v>
      </c>
      <c r="G749" s="58" t="s">
        <v>2859</v>
      </c>
      <c r="H749" s="109"/>
      <c r="I749" s="59"/>
      <c r="J749" s="96"/>
      <c r="K749" s="61"/>
      <c r="L749" s="61"/>
      <c r="M749" s="96"/>
      <c r="N749" s="96"/>
      <c r="O749" s="59"/>
      <c r="P749" s="98"/>
      <c r="Q749" s="110"/>
      <c r="R749" s="59"/>
      <c r="S749" s="59"/>
      <c r="T749" s="69"/>
      <c r="U749" s="68"/>
    </row>
    <row r="750" spans="1:21" s="24" customFormat="1" ht="27.75" customHeight="1" x14ac:dyDescent="0.35">
      <c r="A750" s="114" t="s">
        <v>795</v>
      </c>
      <c r="B750" s="104" t="s">
        <v>810</v>
      </c>
      <c r="C750" s="55" t="s">
        <v>61</v>
      </c>
      <c r="D750" s="54" t="s">
        <v>2879</v>
      </c>
      <c r="E750" s="56" t="s">
        <v>2871</v>
      </c>
      <c r="F750" s="57" t="s">
        <v>2860</v>
      </c>
      <c r="G750" s="58" t="s">
        <v>2861</v>
      </c>
      <c r="H750" s="109"/>
      <c r="I750" s="59"/>
      <c r="J750" s="96"/>
      <c r="K750" s="61"/>
      <c r="L750" s="61"/>
      <c r="M750" s="96"/>
      <c r="N750" s="96"/>
      <c r="O750" s="59"/>
      <c r="P750" s="98"/>
      <c r="Q750" s="59"/>
      <c r="R750" s="59"/>
      <c r="S750" s="59"/>
      <c r="T750" s="69"/>
      <c r="U750" s="68"/>
    </row>
    <row r="751" spans="1:21" s="24" customFormat="1" ht="27.75" customHeight="1" x14ac:dyDescent="0.35">
      <c r="A751" s="114" t="s">
        <v>795</v>
      </c>
      <c r="B751" s="104" t="s">
        <v>810</v>
      </c>
      <c r="C751" s="62" t="s">
        <v>61</v>
      </c>
      <c r="D751" s="62" t="s">
        <v>2880</v>
      </c>
      <c r="E751" s="62" t="s">
        <v>2872</v>
      </c>
      <c r="F751" s="57" t="s">
        <v>2862</v>
      </c>
      <c r="G751" s="62" t="s">
        <v>2863</v>
      </c>
      <c r="H751" s="109"/>
      <c r="I751" s="59"/>
      <c r="J751" s="96"/>
      <c r="K751" s="62"/>
      <c r="L751" s="62"/>
      <c r="M751" s="96"/>
      <c r="N751" s="96"/>
      <c r="O751" s="59"/>
      <c r="P751" s="98"/>
      <c r="Q751" s="110"/>
      <c r="R751" s="62"/>
      <c r="S751" s="62"/>
      <c r="T751" s="67"/>
      <c r="U751" s="68"/>
    </row>
    <row r="752" spans="1:21" s="24" customFormat="1" ht="27.75" customHeight="1" x14ac:dyDescent="0.35">
      <c r="A752" s="114" t="s">
        <v>795</v>
      </c>
      <c r="B752" s="104" t="s">
        <v>810</v>
      </c>
      <c r="C752" s="55" t="s">
        <v>61</v>
      </c>
      <c r="D752" s="54" t="s">
        <v>2881</v>
      </c>
      <c r="E752" s="56" t="s">
        <v>2873</v>
      </c>
      <c r="F752" s="57" t="s">
        <v>2864</v>
      </c>
      <c r="G752" s="58" t="s">
        <v>2865</v>
      </c>
      <c r="H752" s="109"/>
      <c r="I752" s="59"/>
      <c r="J752" s="96"/>
      <c r="K752" s="61"/>
      <c r="L752" s="61"/>
      <c r="M752" s="96"/>
      <c r="N752" s="96"/>
      <c r="O752" s="59"/>
      <c r="P752" s="98"/>
      <c r="Q752" s="110"/>
      <c r="R752" s="59"/>
      <c r="S752" s="59"/>
      <c r="T752" s="67"/>
      <c r="U752" s="68"/>
    </row>
    <row r="753" spans="1:21" s="24" customFormat="1" ht="27.75" customHeight="1" x14ac:dyDescent="0.35">
      <c r="A753" s="136"/>
      <c r="B753" s="137"/>
      <c r="C753" s="142"/>
      <c r="D753" s="137"/>
      <c r="E753" s="143"/>
      <c r="F753" s="144"/>
      <c r="G753" s="145"/>
      <c r="H753" s="59"/>
      <c r="I753" s="59"/>
      <c r="J753" s="60"/>
      <c r="K753" s="61"/>
      <c r="L753" s="61"/>
      <c r="M753" s="96"/>
      <c r="N753" s="96"/>
      <c r="O753" s="59"/>
      <c r="P753" s="98"/>
      <c r="Q753" s="59"/>
      <c r="R753" s="59"/>
      <c r="S753" s="59"/>
      <c r="T753" s="67"/>
      <c r="U753" s="68"/>
    </row>
    <row r="755" spans="1:21" s="24" customFormat="1" ht="27.75" customHeight="1" x14ac:dyDescent="0.25">
      <c r="A755" s="136" t="s">
        <v>2568</v>
      </c>
      <c r="B755" s="137" t="s">
        <v>2568</v>
      </c>
      <c r="C755" s="137" t="s">
        <v>2568</v>
      </c>
      <c r="D755" s="137" t="s">
        <v>2568</v>
      </c>
      <c r="E755" s="137" t="s">
        <v>2568</v>
      </c>
      <c r="F755" s="137" t="s">
        <v>2568</v>
      </c>
      <c r="G755" s="137" t="s">
        <v>2568</v>
      </c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67"/>
      <c r="U755" s="68"/>
    </row>
  </sheetData>
  <sheetProtection sort="0" autoFilter="0"/>
  <autoFilter ref="A9:S753"/>
  <dataConsolidate/>
  <conditionalFormatting sqref="P10:P752">
    <cfRule type="cellIs" dxfId="126" priority="37" operator="equal">
      <formula>"OVER"</formula>
    </cfRule>
    <cfRule type="cellIs" dxfId="125" priority="38" operator="equal">
      <formula>"AMAN"</formula>
    </cfRule>
    <cfRule type="cellIs" dxfId="124" priority="39" operator="equal">
      <formula>"KRITIS"</formula>
    </cfRule>
  </conditionalFormatting>
  <conditionalFormatting sqref="F754 F1:F9 F756:F1048576">
    <cfRule type="duplicateValues" dxfId="123" priority="40"/>
  </conditionalFormatting>
  <conditionalFormatting sqref="P723 P296 P733 P735 P738 P740:P741 P743:P748 P298:P299">
    <cfRule type="cellIs" dxfId="122" priority="34" operator="equal">
      <formula>"OVER"</formula>
    </cfRule>
    <cfRule type="cellIs" dxfId="121" priority="35" operator="equal">
      <formula>"AMAN"</formula>
    </cfRule>
    <cfRule type="cellIs" dxfId="120" priority="36" operator="equal">
      <formula>"KRITIS"</formula>
    </cfRule>
  </conditionalFormatting>
  <conditionalFormatting sqref="F727 F729:F752">
    <cfRule type="duplicateValues" dxfId="119" priority="41"/>
  </conditionalFormatting>
  <conditionalFormatting sqref="P742 P739 P736:P737 P734 P729:P732 P724:P727 P715:P719 P695:P697 P693 P688 P680:P681 P666:P667 P662:P664 P658 P649 P640 P636 P619:P620 P614 P612 P604 P587 P581 P561 P559 P552 P545 P538 P535 P520 P513 P491:P493 P458:P459 P448 P444 P437:P438 P420:P421 P409 P398 P371 P355:P356 P303:P304 P249:P250 P234 P167:P177 P115 P106 P83:P84 P45 P16 P295 P309 P312 P314:P315 P338 P343 P348:P350 P359 P373 P411 P423 P585 P616 P660 P699:P700 P117:P127 P237 P244 P263:P265 P276:P280">
    <cfRule type="cellIs" dxfId="118" priority="31" operator="equal">
      <formula>"OVER"</formula>
    </cfRule>
    <cfRule type="cellIs" dxfId="117" priority="32" operator="equal">
      <formula>"AMAN"</formula>
    </cfRule>
    <cfRule type="cellIs" dxfId="116" priority="33" operator="equal">
      <formula>"KRITIS"</formula>
    </cfRule>
  </conditionalFormatting>
  <conditionalFormatting sqref="P720:P722 P713:P714 P709:P711 P701:P706 P698 P694 P691 P689 P687 P682 P675:P678 P672:P673 P669:P670 P661 P659 P650:P657 P641:P648 P637 P632:P635 P621:P629 P617:P618 P615 P613 P605:P611 P594:P603 P588:P592 P582:P584 P576:P580 P573:P574 P562:P571 P560 P553:P557 P546:P551 P539:P544 P536:P537 P521:P534 P514:P519 P508:P512 P505:P506 P502:P503 P494:P496 P489 P460:P487 P422 P413:P419 P410 P407:P408 P392:P397 P386:P390 P383 P374:P380 P372 P357:P358 P351:P354 P344:P347 P339:P342 P313 P310:P311 P305:P308 P281:P294 P266:P275 P251:P262 P245:P248 P238:P243 P235:P236 P179:P233 P162:P165 P135:P145 P128:P132 P85:P103 P46:P82 P39:P44 P29:P37 P27 P22:P25 P20 P17:P18 P13:P15 P498:P500 P451:P457 P297:P302 P316:P337 P361:P370 P399:P404 P425:P436 P439:P443 P446:P449">
    <cfRule type="cellIs" dxfId="115" priority="28" operator="equal">
      <formula>"OVER"</formula>
    </cfRule>
    <cfRule type="cellIs" dxfId="114" priority="29" operator="equal">
      <formula>"AMAN"</formula>
    </cfRule>
    <cfRule type="cellIs" dxfId="113" priority="30" operator="equal">
      <formula>"KRITIS"</formula>
    </cfRule>
  </conditionalFormatting>
  <conditionalFormatting sqref="P497">
    <cfRule type="cellIs" dxfId="112" priority="25" operator="equal">
      <formula>"OVER"</formula>
    </cfRule>
    <cfRule type="cellIs" dxfId="111" priority="26" operator="equal">
      <formula>"AMAN"</formula>
    </cfRule>
    <cfRule type="cellIs" dxfId="110" priority="27" operator="equal">
      <formula>"KRITIS"</formula>
    </cfRule>
  </conditionalFormatting>
  <conditionalFormatting sqref="P497">
    <cfRule type="cellIs" dxfId="109" priority="22" operator="equal">
      <formula>"OVER"</formula>
    </cfRule>
    <cfRule type="cellIs" dxfId="108" priority="23" operator="equal">
      <formula>"AMAN"</formula>
    </cfRule>
    <cfRule type="cellIs" dxfId="107" priority="24" operator="equal">
      <formula>"KRITIS"</formula>
    </cfRule>
  </conditionalFormatting>
  <conditionalFormatting sqref="P450">
    <cfRule type="cellIs" dxfId="106" priority="19" operator="equal">
      <formula>"OVER"</formula>
    </cfRule>
    <cfRule type="cellIs" dxfId="105" priority="20" operator="equal">
      <formula>"AMAN"</formula>
    </cfRule>
    <cfRule type="cellIs" dxfId="104" priority="21" operator="equal">
      <formula>"KRITIS"</formula>
    </cfRule>
  </conditionalFormatting>
  <conditionalFormatting sqref="P450">
    <cfRule type="cellIs" dxfId="103" priority="16" operator="equal">
      <formula>"OVER"</formula>
    </cfRule>
    <cfRule type="cellIs" dxfId="102" priority="17" operator="equal">
      <formula>"AMAN"</formula>
    </cfRule>
    <cfRule type="cellIs" dxfId="101" priority="18" operator="equal">
      <formula>"KRITIS"</formula>
    </cfRule>
  </conditionalFormatting>
  <conditionalFormatting sqref="P406">
    <cfRule type="cellIs" dxfId="100" priority="13" operator="equal">
      <formula>"OVER"</formula>
    </cfRule>
    <cfRule type="cellIs" dxfId="99" priority="14" operator="equal">
      <formula>"AMAN"</formula>
    </cfRule>
    <cfRule type="cellIs" dxfId="98" priority="15" operator="equal">
      <formula>"KRITIS"</formula>
    </cfRule>
  </conditionalFormatting>
  <conditionalFormatting sqref="P438">
    <cfRule type="cellIs" dxfId="97" priority="10" operator="equal">
      <formula>"OVER"</formula>
    </cfRule>
    <cfRule type="cellIs" dxfId="96" priority="11" operator="equal">
      <formula>"AMAN"</formula>
    </cfRule>
    <cfRule type="cellIs" dxfId="95" priority="12" operator="equal">
      <formula>"KRITIS"</formula>
    </cfRule>
  </conditionalFormatting>
  <conditionalFormatting sqref="P753">
    <cfRule type="cellIs" dxfId="94" priority="7" operator="equal">
      <formula>"OVER"</formula>
    </cfRule>
    <cfRule type="cellIs" dxfId="93" priority="8" operator="equal">
      <formula>"AMAN"</formula>
    </cfRule>
    <cfRule type="cellIs" dxfId="92" priority="9" operator="equal">
      <formula>"KRITIS"</formula>
    </cfRule>
  </conditionalFormatting>
  <conditionalFormatting sqref="P755">
    <cfRule type="cellIs" dxfId="91" priority="4" operator="equal">
      <formula>"OVER"</formula>
    </cfRule>
    <cfRule type="cellIs" dxfId="90" priority="5" operator="equal">
      <formula>"AMAN"</formula>
    </cfRule>
    <cfRule type="cellIs" dxfId="89" priority="6" operator="equal">
      <formula>"KRITIS"</formula>
    </cfRule>
  </conditionalFormatting>
  <conditionalFormatting sqref="P755">
    <cfRule type="cellIs" dxfId="88" priority="1" operator="equal">
      <formula>"OVER"</formula>
    </cfRule>
    <cfRule type="cellIs" dxfId="87" priority="2" operator="equal">
      <formula>"AMAN"</formula>
    </cfRule>
    <cfRule type="cellIs" dxfId="86" priority="3" operator="equal">
      <formula>"KRITIS"</formula>
    </cfRule>
  </conditionalFormatting>
  <pageMargins left="0.7" right="0.7" top="0.75" bottom="0.75" header="0.3" footer="0.3"/>
  <pageSetup paperSize="9" scale="10" orientation="portrait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V773"/>
  <sheetViews>
    <sheetView showGridLines="0" tabSelected="1" zoomScale="55" zoomScaleNormal="55" zoomScaleSheetLayoutView="70" workbookViewId="0">
      <pane xSplit="7" ySplit="8" topLeftCell="H9" activePane="bottomRight" state="frozen"/>
      <selection pane="topRight" activeCell="R1" sqref="R1"/>
      <selection pane="bottomLeft" activeCell="A9" sqref="A9"/>
      <selection pane="bottomRight" activeCell="L12" sqref="L12"/>
    </sheetView>
  </sheetViews>
  <sheetFormatPr defaultRowHeight="28.5" x14ac:dyDescent="0.35"/>
  <cols>
    <col min="1" max="1" width="6.85546875" style="63" customWidth="1"/>
    <col min="2" max="2" width="17.85546875" style="64" customWidth="1"/>
    <col min="3" max="3" width="20" style="64" customWidth="1"/>
    <col min="4" max="4" width="18.140625" style="63" customWidth="1"/>
    <col min="5" max="5" width="19.140625" style="63" customWidth="1"/>
    <col min="6" max="6" width="19.140625" style="65" customWidth="1"/>
    <col min="7" max="7" width="41.42578125" style="63" bestFit="1" customWidth="1"/>
    <col min="8" max="8" width="11.140625" style="66" customWidth="1"/>
    <col min="9" max="10" width="12.85546875" style="66" customWidth="1"/>
    <col min="11" max="11" width="16.140625" style="66" customWidth="1"/>
    <col min="12" max="12" width="12.28515625" style="66" customWidth="1"/>
    <col min="13" max="14" width="12.85546875" style="66" customWidth="1"/>
    <col min="15" max="15" width="13.42578125" style="66" customWidth="1"/>
    <col min="16" max="16" width="17.5703125" style="66" customWidth="1"/>
    <col min="17" max="20" width="12.85546875" style="66" customWidth="1"/>
    <col min="21" max="21" width="17.28515625" style="71" customWidth="1"/>
    <col min="22" max="22" width="12.85546875" style="70" customWidth="1"/>
    <col min="23" max="29" width="12.85546875" style="25" customWidth="1"/>
    <col min="30" max="16384" width="9.140625" style="25"/>
  </cols>
  <sheetData>
    <row r="3" spans="1:22" s="6" customFormat="1" x14ac:dyDescent="0.25">
      <c r="A3" s="180" t="s">
        <v>0</v>
      </c>
      <c r="B3" s="2"/>
      <c r="C3" s="2"/>
      <c r="D3" s="3"/>
      <c r="E3" s="3"/>
      <c r="F3" s="3"/>
      <c r="G3" s="4"/>
      <c r="H3" s="5"/>
      <c r="I3" s="5"/>
      <c r="J3" s="5"/>
      <c r="K3" s="5"/>
      <c r="L3" s="5"/>
      <c r="M3" s="5"/>
      <c r="N3" s="222"/>
      <c r="O3" s="222"/>
      <c r="P3" s="222"/>
      <c r="Q3" s="5"/>
      <c r="R3" s="5"/>
      <c r="S3" s="5"/>
      <c r="T3" s="5"/>
      <c r="U3" s="49"/>
    </row>
    <row r="4" spans="1:22" s="11" customFormat="1" x14ac:dyDescent="0.25">
      <c r="A4" s="179" t="s">
        <v>3027</v>
      </c>
      <c r="B4" s="7"/>
      <c r="C4" s="7"/>
      <c r="D4" s="8"/>
      <c r="E4" s="8"/>
      <c r="F4" s="8"/>
      <c r="G4" s="9"/>
      <c r="H4" s="10"/>
      <c r="I4" s="10"/>
      <c r="J4" s="10"/>
      <c r="K4" s="10"/>
      <c r="L4" s="10"/>
      <c r="M4" s="10"/>
      <c r="N4" s="222"/>
      <c r="O4" s="222"/>
      <c r="P4" s="222"/>
      <c r="Q4" s="10"/>
      <c r="R4" s="10"/>
      <c r="S4" s="10"/>
      <c r="T4" s="10"/>
      <c r="U4" s="49"/>
    </row>
    <row r="5" spans="1:22" s="11" customFormat="1" ht="15.75" customHeight="1" x14ac:dyDescent="0.25">
      <c r="A5" s="179" t="s">
        <v>3028</v>
      </c>
      <c r="B5" s="7"/>
      <c r="C5" s="1"/>
      <c r="D5" s="7"/>
      <c r="E5" s="7"/>
      <c r="F5" s="12"/>
      <c r="G5" s="12"/>
      <c r="N5" s="223"/>
      <c r="O5" s="223"/>
      <c r="P5" s="223"/>
      <c r="U5" s="49"/>
    </row>
    <row r="6" spans="1:22" s="19" customFormat="1" ht="42" customHeight="1" x14ac:dyDescent="0.25">
      <c r="A6" s="181" t="s">
        <v>3029</v>
      </c>
      <c r="B6" s="14"/>
      <c r="C6" s="15"/>
      <c r="D6" s="16"/>
      <c r="E6" s="17"/>
      <c r="F6" s="17"/>
      <c r="G6" s="17"/>
      <c r="H6" s="18"/>
      <c r="I6" s="18"/>
      <c r="J6" s="18"/>
      <c r="K6" s="18"/>
      <c r="L6" s="18"/>
      <c r="M6" s="18"/>
      <c r="N6" s="224"/>
      <c r="O6" s="223"/>
      <c r="P6" s="223"/>
      <c r="Q6" s="18"/>
      <c r="R6" s="18"/>
      <c r="S6" s="18"/>
      <c r="T6" s="91"/>
      <c r="U6" s="50"/>
    </row>
    <row r="7" spans="1:22" s="23" customFormat="1" x14ac:dyDescent="0.25">
      <c r="A7" s="53" t="s">
        <v>3165</v>
      </c>
      <c r="B7" s="48"/>
      <c r="C7" s="48"/>
      <c r="D7" s="20"/>
      <c r="E7" s="20"/>
      <c r="F7" s="21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51"/>
    </row>
    <row r="8" spans="1:22" s="26" customFormat="1" ht="111.75" customHeight="1" x14ac:dyDescent="0.25">
      <c r="A8" s="177" t="s">
        <v>2</v>
      </c>
      <c r="B8" s="177" t="s">
        <v>3</v>
      </c>
      <c r="C8" s="177" t="s">
        <v>4</v>
      </c>
      <c r="D8" s="177" t="s">
        <v>5</v>
      </c>
      <c r="E8" s="177" t="s">
        <v>2558</v>
      </c>
      <c r="F8" s="177" t="s">
        <v>6</v>
      </c>
      <c r="G8" s="177" t="s">
        <v>7</v>
      </c>
      <c r="H8" s="178" t="s">
        <v>3166</v>
      </c>
      <c r="I8" s="178" t="s">
        <v>3025</v>
      </c>
      <c r="J8" s="178" t="s">
        <v>3026</v>
      </c>
      <c r="K8" s="178" t="s">
        <v>9</v>
      </c>
      <c r="L8" s="178" t="s">
        <v>1850</v>
      </c>
      <c r="M8" s="178" t="s">
        <v>1851</v>
      </c>
      <c r="N8" s="178" t="s">
        <v>1836</v>
      </c>
      <c r="O8" s="178" t="s">
        <v>1837</v>
      </c>
      <c r="P8" s="178" t="s">
        <v>8</v>
      </c>
      <c r="Q8" s="178" t="s">
        <v>1839</v>
      </c>
      <c r="R8" s="178" t="s">
        <v>1840</v>
      </c>
      <c r="S8" s="178"/>
      <c r="T8" s="178"/>
      <c r="U8" s="52"/>
    </row>
    <row r="9" spans="1:22" s="24" customFormat="1" ht="27.75" customHeight="1" x14ac:dyDescent="0.35">
      <c r="A9" s="190" t="s">
        <v>10</v>
      </c>
      <c r="B9" s="191" t="s">
        <v>17</v>
      </c>
      <c r="C9" s="192" t="s">
        <v>92</v>
      </c>
      <c r="D9" s="191" t="s">
        <v>173</v>
      </c>
      <c r="E9" s="193" t="s">
        <v>174</v>
      </c>
      <c r="F9" s="193" t="s">
        <v>175</v>
      </c>
      <c r="G9" s="194" t="s">
        <v>176</v>
      </c>
      <c r="H9" s="153">
        <f>IFERROR(VLOOKUP(F9,[33]MPS!$F$7:$H$789,3,FALSE),0)</f>
        <v>110600</v>
      </c>
      <c r="I9" s="153">
        <v>7500</v>
      </c>
      <c r="J9" s="153">
        <v>12000</v>
      </c>
      <c r="K9" s="154" t="s">
        <v>1844</v>
      </c>
      <c r="L9" s="155">
        <f>+I9*2</f>
        <v>15000</v>
      </c>
      <c r="M9" s="155">
        <f>+I9*4</f>
        <v>30000</v>
      </c>
      <c r="N9" s="154">
        <f t="shared" ref="N9:N72" si="0">+ROUNDUP(P9/I9,1)</f>
        <v>5.3999999999999995</v>
      </c>
      <c r="O9" s="154">
        <f t="shared" ref="O9:O72" si="1">IF(AND(K9="FAST",N9&gt;=2),1,IF(AND(K9="MEDIUM",N9&gt;=3),1,IF(AND(K9="SLOW",N9&gt;=4),1,0)))</f>
        <v>1</v>
      </c>
      <c r="P9" s="153">
        <f>IFERROR(VLOOKUP(F9,'[34]ON HAND'!$B$7:$I$1000,8,FALSE),0)</f>
        <v>40410</v>
      </c>
      <c r="Q9" s="98" t="str">
        <f t="shared" ref="Q9:Q72" si="2">IF(P9&lt;L9,"kritis",IF(P9&lt;M9,"aman","over"))</f>
        <v>over</v>
      </c>
      <c r="R9" s="153">
        <v>1</v>
      </c>
      <c r="S9" s="153"/>
      <c r="T9" s="153"/>
      <c r="U9" s="67"/>
      <c r="V9" s="68"/>
    </row>
    <row r="10" spans="1:22" s="24" customFormat="1" ht="27.75" customHeight="1" x14ac:dyDescent="0.35">
      <c r="A10" s="200" t="s">
        <v>795</v>
      </c>
      <c r="B10" s="191" t="s">
        <v>810</v>
      </c>
      <c r="C10" s="192"/>
      <c r="D10" s="191"/>
      <c r="E10" s="193"/>
      <c r="F10" s="193" t="s">
        <v>1049</v>
      </c>
      <c r="G10" s="218" t="s">
        <v>3156</v>
      </c>
      <c r="H10" s="153">
        <f>IFERROR(VLOOKUP(F10,[33]MPS!$F$7:$H$789,3,FALSE),0)</f>
        <v>115920</v>
      </c>
      <c r="I10" s="153">
        <v>7600</v>
      </c>
      <c r="J10" s="153">
        <v>9120</v>
      </c>
      <c r="K10" s="154" t="s">
        <v>3031</v>
      </c>
      <c r="L10" s="155"/>
      <c r="M10" s="155"/>
      <c r="N10" s="154">
        <f t="shared" si="0"/>
        <v>0</v>
      </c>
      <c r="O10" s="154">
        <f t="shared" si="1"/>
        <v>0</v>
      </c>
      <c r="P10" s="153">
        <f>IFERROR(VLOOKUP(F10,'[34]ON HAND'!$B$7:$I$1000,8,FALSE),0)</f>
        <v>0</v>
      </c>
      <c r="Q10" s="98" t="str">
        <f t="shared" si="2"/>
        <v>over</v>
      </c>
      <c r="R10" s="153"/>
      <c r="S10" s="153"/>
      <c r="T10" s="153"/>
      <c r="U10" s="67"/>
      <c r="V10" s="68"/>
    </row>
    <row r="11" spans="1:22" s="24" customFormat="1" ht="27.75" customHeight="1" x14ac:dyDescent="0.35">
      <c r="A11" s="200" t="s">
        <v>795</v>
      </c>
      <c r="B11" s="191" t="s">
        <v>810</v>
      </c>
      <c r="C11" s="192"/>
      <c r="D11" s="191"/>
      <c r="E11" s="193"/>
      <c r="F11" s="193" t="s">
        <v>2534</v>
      </c>
      <c r="G11" s="218" t="s">
        <v>3157</v>
      </c>
      <c r="H11" s="153">
        <f>IFERROR(VLOOKUP(F11,[33]MPS!$F$7:$H$789,3,FALSE),0)</f>
        <v>80000</v>
      </c>
      <c r="I11" s="153">
        <v>5683.333333333333</v>
      </c>
      <c r="J11" s="153">
        <v>9000</v>
      </c>
      <c r="K11" s="154" t="s">
        <v>3031</v>
      </c>
      <c r="L11" s="155"/>
      <c r="M11" s="155"/>
      <c r="N11" s="154">
        <f t="shared" si="0"/>
        <v>0</v>
      </c>
      <c r="O11" s="154">
        <f t="shared" si="1"/>
        <v>0</v>
      </c>
      <c r="P11" s="153">
        <f>IFERROR(VLOOKUP(F11,'[34]ON HAND'!$B$7:$I$1000,8,FALSE),0)</f>
        <v>0</v>
      </c>
      <c r="Q11" s="98" t="str">
        <f t="shared" si="2"/>
        <v>over</v>
      </c>
      <c r="R11" s="153"/>
      <c r="S11" s="153"/>
      <c r="T11" s="153"/>
      <c r="U11" s="67"/>
      <c r="V11" s="68"/>
    </row>
    <row r="12" spans="1:22" s="24" customFormat="1" ht="27.75" customHeight="1" x14ac:dyDescent="0.35">
      <c r="A12" s="190" t="s">
        <v>10</v>
      </c>
      <c r="B12" s="191" t="s">
        <v>11</v>
      </c>
      <c r="C12" s="192" t="s">
        <v>249</v>
      </c>
      <c r="D12" s="191" t="s">
        <v>791</v>
      </c>
      <c r="E12" s="193" t="s">
        <v>792</v>
      </c>
      <c r="F12" s="193" t="s">
        <v>793</v>
      </c>
      <c r="G12" s="218" t="s">
        <v>794</v>
      </c>
      <c r="H12" s="153">
        <f>IFERROR(VLOOKUP(F12,[33]MPS!$F$7:$H$789,3,FALSE),0)</f>
        <v>75000</v>
      </c>
      <c r="I12" s="153">
        <v>5395.833333333333</v>
      </c>
      <c r="J12" s="153">
        <v>6000</v>
      </c>
      <c r="K12" s="154" t="s">
        <v>3031</v>
      </c>
      <c r="L12" s="155"/>
      <c r="M12" s="155"/>
      <c r="N12" s="154">
        <f t="shared" si="0"/>
        <v>0</v>
      </c>
      <c r="O12" s="154">
        <f t="shared" si="1"/>
        <v>0</v>
      </c>
      <c r="P12" s="153">
        <f>IFERROR(VLOOKUP(F12,'[34]ON HAND'!$B$7:$I$1000,8,FALSE),0)</f>
        <v>0</v>
      </c>
      <c r="Q12" s="98" t="str">
        <f t="shared" si="2"/>
        <v>over</v>
      </c>
      <c r="R12" s="153"/>
      <c r="S12" s="153"/>
      <c r="T12" s="153"/>
      <c r="U12" s="67"/>
      <c r="V12" s="68"/>
    </row>
    <row r="13" spans="1:22" s="24" customFormat="1" ht="27.75" customHeight="1" x14ac:dyDescent="0.35">
      <c r="A13" s="190" t="s">
        <v>10</v>
      </c>
      <c r="B13" s="191" t="s">
        <v>11</v>
      </c>
      <c r="C13" s="192" t="s">
        <v>249</v>
      </c>
      <c r="D13" s="191" t="s">
        <v>250</v>
      </c>
      <c r="E13" s="193" t="s">
        <v>251</v>
      </c>
      <c r="F13" s="193" t="s">
        <v>252</v>
      </c>
      <c r="G13" s="218" t="s">
        <v>253</v>
      </c>
      <c r="H13" s="153">
        <f>IFERROR(VLOOKUP(F13,[33]MPS!$F$7:$H$789,3,FALSE),0)</f>
        <v>68220</v>
      </c>
      <c r="I13" s="153">
        <v>4087.5</v>
      </c>
      <c r="J13" s="153">
        <v>6000</v>
      </c>
      <c r="K13" s="154" t="s">
        <v>3031</v>
      </c>
      <c r="L13" s="155"/>
      <c r="M13" s="155"/>
      <c r="N13" s="154">
        <f t="shared" si="0"/>
        <v>0</v>
      </c>
      <c r="O13" s="154">
        <f t="shared" si="1"/>
        <v>0</v>
      </c>
      <c r="P13" s="153">
        <f>IFERROR(VLOOKUP(F13,'[34]ON HAND'!$B$7:$I$1000,8,FALSE),0)</f>
        <v>0</v>
      </c>
      <c r="Q13" s="98" t="str">
        <f t="shared" si="2"/>
        <v>over</v>
      </c>
      <c r="R13" s="153"/>
      <c r="S13" s="153"/>
      <c r="T13" s="153"/>
      <c r="U13" s="67"/>
      <c r="V13" s="68"/>
    </row>
    <row r="14" spans="1:22" s="24" customFormat="1" ht="27.75" customHeight="1" x14ac:dyDescent="0.35">
      <c r="A14" s="190" t="s">
        <v>10</v>
      </c>
      <c r="B14" s="191" t="s">
        <v>11</v>
      </c>
      <c r="C14" s="192" t="s">
        <v>12</v>
      </c>
      <c r="D14" s="191" t="s">
        <v>227</v>
      </c>
      <c r="E14" s="193" t="s">
        <v>228</v>
      </c>
      <c r="F14" s="193" t="s">
        <v>229</v>
      </c>
      <c r="G14" s="228" t="s">
        <v>230</v>
      </c>
      <c r="H14" s="153">
        <f>IFERROR(VLOOKUP(F14,[33]MPS!$F$7:$H$789,3,FALSE),0)</f>
        <v>50000</v>
      </c>
      <c r="I14" s="153">
        <v>2937.5</v>
      </c>
      <c r="J14" s="153">
        <v>6000</v>
      </c>
      <c r="K14" s="154" t="s">
        <v>1844</v>
      </c>
      <c r="L14" s="155">
        <f t="shared" ref="L14:L33" si="3">+I14*2</f>
        <v>5875</v>
      </c>
      <c r="M14" s="155">
        <f t="shared" ref="M14:M33" si="4">+I14*4</f>
        <v>11750</v>
      </c>
      <c r="N14" s="154">
        <f t="shared" si="0"/>
        <v>5.3999999999999995</v>
      </c>
      <c r="O14" s="154">
        <f t="shared" si="1"/>
        <v>1</v>
      </c>
      <c r="P14" s="153">
        <f>IFERROR(VLOOKUP(F14,'[34]ON HAND'!$B$7:$I$1000,8,FALSE),0)</f>
        <v>15600</v>
      </c>
      <c r="Q14" s="98" t="str">
        <f t="shared" si="2"/>
        <v>over</v>
      </c>
      <c r="R14" s="153">
        <v>1</v>
      </c>
      <c r="S14" s="153"/>
      <c r="T14" s="153"/>
      <c r="U14" s="67"/>
      <c r="V14" s="68"/>
    </row>
    <row r="15" spans="1:22" s="24" customFormat="1" ht="27.75" customHeight="1" x14ac:dyDescent="0.35">
      <c r="A15" s="190" t="s">
        <v>10</v>
      </c>
      <c r="B15" s="191" t="s">
        <v>11</v>
      </c>
      <c r="C15" s="192" t="s">
        <v>254</v>
      </c>
      <c r="D15" s="191" t="s">
        <v>796</v>
      </c>
      <c r="E15" s="193" t="s">
        <v>797</v>
      </c>
      <c r="F15" s="193" t="s">
        <v>798</v>
      </c>
      <c r="G15" s="194" t="s">
        <v>799</v>
      </c>
      <c r="H15" s="153">
        <f>IFERROR(VLOOKUP(F15,[33]MPS!$F$7:$H$789,3,FALSE),0)</f>
        <v>48000</v>
      </c>
      <c r="I15" s="153">
        <v>2912.7272727272725</v>
      </c>
      <c r="J15" s="153">
        <v>4000</v>
      </c>
      <c r="K15" s="154" t="s">
        <v>1844</v>
      </c>
      <c r="L15" s="155">
        <f t="shared" si="3"/>
        <v>5825.454545454545</v>
      </c>
      <c r="M15" s="155">
        <f t="shared" si="4"/>
        <v>11650.90909090909</v>
      </c>
      <c r="N15" s="154">
        <f t="shared" si="0"/>
        <v>0.4</v>
      </c>
      <c r="O15" s="154">
        <f t="shared" si="1"/>
        <v>0</v>
      </c>
      <c r="P15" s="153">
        <f>IFERROR(VLOOKUP(F15,'[34]ON HAND'!$B$7:$I$1000,8,FALSE),0)</f>
        <v>1080</v>
      </c>
      <c r="Q15" s="98" t="str">
        <f t="shared" si="2"/>
        <v>kritis</v>
      </c>
      <c r="R15" s="153">
        <v>1</v>
      </c>
      <c r="S15" s="153"/>
      <c r="T15" s="153"/>
      <c r="U15" s="67"/>
      <c r="V15" s="68"/>
    </row>
    <row r="16" spans="1:22" s="24" customFormat="1" ht="27.75" customHeight="1" x14ac:dyDescent="0.35">
      <c r="A16" s="190" t="s">
        <v>10</v>
      </c>
      <c r="B16" s="191" t="s">
        <v>17</v>
      </c>
      <c r="C16" s="192" t="s">
        <v>92</v>
      </c>
      <c r="D16" s="191" t="s">
        <v>2603</v>
      </c>
      <c r="E16" s="193" t="s">
        <v>459</v>
      </c>
      <c r="F16" s="193" t="s">
        <v>460</v>
      </c>
      <c r="G16" s="194" t="s">
        <v>461</v>
      </c>
      <c r="H16" s="153">
        <f>IFERROR(VLOOKUP(F16,[33]MPS!$F$7:$H$789,3,FALSE),0)</f>
        <v>46300</v>
      </c>
      <c r="I16" s="153">
        <v>1568.421052631579</v>
      </c>
      <c r="J16" s="153">
        <v>3500</v>
      </c>
      <c r="K16" s="154" t="s">
        <v>1844</v>
      </c>
      <c r="L16" s="155">
        <f t="shared" si="3"/>
        <v>3136.8421052631579</v>
      </c>
      <c r="M16" s="155">
        <f t="shared" si="4"/>
        <v>6273.6842105263158</v>
      </c>
      <c r="N16" s="154">
        <f t="shared" si="0"/>
        <v>4.5</v>
      </c>
      <c r="O16" s="154">
        <f t="shared" si="1"/>
        <v>1</v>
      </c>
      <c r="P16" s="153">
        <f>IFERROR(VLOOKUP(F16,'[34]ON HAND'!$B$7:$I$1000,8,FALSE),0)</f>
        <v>7000</v>
      </c>
      <c r="Q16" s="98" t="str">
        <f t="shared" si="2"/>
        <v>over</v>
      </c>
      <c r="R16" s="153">
        <v>1</v>
      </c>
      <c r="S16" s="153"/>
      <c r="T16" s="153"/>
      <c r="U16" s="67"/>
      <c r="V16" s="68"/>
    </row>
    <row r="17" spans="1:22" s="24" customFormat="1" ht="27.75" customHeight="1" x14ac:dyDescent="0.35">
      <c r="A17" s="190" t="s">
        <v>10</v>
      </c>
      <c r="B17" s="191" t="s">
        <v>11</v>
      </c>
      <c r="C17" s="192" t="s">
        <v>254</v>
      </c>
      <c r="D17" s="191" t="s">
        <v>359</v>
      </c>
      <c r="E17" s="193" t="s">
        <v>360</v>
      </c>
      <c r="F17" s="193" t="s">
        <v>361</v>
      </c>
      <c r="G17" s="194" t="s">
        <v>362</v>
      </c>
      <c r="H17" s="153">
        <f>IFERROR(VLOOKUP(F17,[33]MPS!$F$7:$H$789,3,FALSE),0)</f>
        <v>45000</v>
      </c>
      <c r="I17" s="153">
        <v>2770.4545454545455</v>
      </c>
      <c r="J17" s="153">
        <v>4000</v>
      </c>
      <c r="K17" s="154" t="s">
        <v>1844</v>
      </c>
      <c r="L17" s="155">
        <f t="shared" si="3"/>
        <v>5540.909090909091</v>
      </c>
      <c r="M17" s="155">
        <f t="shared" si="4"/>
        <v>11081.818181818182</v>
      </c>
      <c r="N17" s="154">
        <f t="shared" si="0"/>
        <v>0.1</v>
      </c>
      <c r="O17" s="154">
        <f t="shared" si="1"/>
        <v>0</v>
      </c>
      <c r="P17" s="153">
        <f>IFERROR(VLOOKUP(F17,'[34]ON HAND'!$B$7:$I$1000,8,FALSE),0)</f>
        <v>200</v>
      </c>
      <c r="Q17" s="98" t="str">
        <f t="shared" si="2"/>
        <v>kritis</v>
      </c>
      <c r="R17" s="153">
        <v>1</v>
      </c>
      <c r="S17" s="153"/>
      <c r="T17" s="153"/>
      <c r="U17" s="67"/>
      <c r="V17" s="68"/>
    </row>
    <row r="18" spans="1:22" s="24" customFormat="1" ht="27.75" customHeight="1" x14ac:dyDescent="0.35">
      <c r="A18" s="190" t="s">
        <v>10</v>
      </c>
      <c r="B18" s="191" t="s">
        <v>11</v>
      </c>
      <c r="C18" s="192" t="s">
        <v>254</v>
      </c>
      <c r="D18" s="191" t="s">
        <v>349</v>
      </c>
      <c r="E18" s="193" t="s">
        <v>350</v>
      </c>
      <c r="F18" s="193" t="s">
        <v>351</v>
      </c>
      <c r="G18" s="194" t="s">
        <v>352</v>
      </c>
      <c r="H18" s="153">
        <f>IFERROR(VLOOKUP(F18,[33]MPS!$F$7:$H$789,3,FALSE),0)</f>
        <v>44200</v>
      </c>
      <c r="I18" s="153">
        <v>2977.2727272727275</v>
      </c>
      <c r="J18" s="153">
        <v>4000</v>
      </c>
      <c r="K18" s="154" t="s">
        <v>1844</v>
      </c>
      <c r="L18" s="155">
        <f t="shared" si="3"/>
        <v>5954.545454545455</v>
      </c>
      <c r="M18" s="155">
        <f t="shared" si="4"/>
        <v>11909.09090909091</v>
      </c>
      <c r="N18" s="154">
        <f t="shared" si="0"/>
        <v>1.6</v>
      </c>
      <c r="O18" s="154">
        <f t="shared" si="1"/>
        <v>0</v>
      </c>
      <c r="P18" s="153">
        <f>IFERROR(VLOOKUP(F18,'[34]ON HAND'!$B$7:$I$1000,8,FALSE),0)</f>
        <v>4500</v>
      </c>
      <c r="Q18" s="98" t="str">
        <f t="shared" si="2"/>
        <v>kritis</v>
      </c>
      <c r="R18" s="153">
        <v>1</v>
      </c>
      <c r="S18" s="153"/>
      <c r="T18" s="153"/>
      <c r="U18" s="67"/>
      <c r="V18" s="68"/>
    </row>
    <row r="19" spans="1:22" s="24" customFormat="1" ht="27.75" customHeight="1" x14ac:dyDescent="0.35">
      <c r="A19" s="190" t="s">
        <v>10</v>
      </c>
      <c r="B19" s="191" t="s">
        <v>17</v>
      </c>
      <c r="C19" s="192" t="s">
        <v>92</v>
      </c>
      <c r="D19" s="191" t="s">
        <v>2604</v>
      </c>
      <c r="E19" s="193" t="s">
        <v>462</v>
      </c>
      <c r="F19" s="193" t="s">
        <v>463</v>
      </c>
      <c r="G19" s="194" t="s">
        <v>464</v>
      </c>
      <c r="H19" s="153">
        <f>IFERROR(VLOOKUP(F19,[33]MPS!$F$7:$H$789,3,FALSE),0)</f>
        <v>43900</v>
      </c>
      <c r="I19" s="153">
        <v>1709.4736842105262</v>
      </c>
      <c r="J19" s="153">
        <v>2800</v>
      </c>
      <c r="K19" s="154" t="s">
        <v>1844</v>
      </c>
      <c r="L19" s="155">
        <f t="shared" si="3"/>
        <v>3418.9473684210525</v>
      </c>
      <c r="M19" s="155">
        <f t="shared" si="4"/>
        <v>6837.894736842105</v>
      </c>
      <c r="N19" s="154">
        <f t="shared" si="0"/>
        <v>2.5</v>
      </c>
      <c r="O19" s="154">
        <f t="shared" si="1"/>
        <v>1</v>
      </c>
      <c r="P19" s="153">
        <f>IFERROR(VLOOKUP(F19,'[34]ON HAND'!$B$7:$I$1000,8,FALSE),0)</f>
        <v>4160</v>
      </c>
      <c r="Q19" s="98" t="str">
        <f t="shared" si="2"/>
        <v>aman</v>
      </c>
      <c r="R19" s="153">
        <v>1</v>
      </c>
      <c r="S19" s="153"/>
      <c r="T19" s="153"/>
      <c r="U19" s="67"/>
      <c r="V19" s="68"/>
    </row>
    <row r="20" spans="1:22" s="24" customFormat="1" ht="27.75" customHeight="1" x14ac:dyDescent="0.35">
      <c r="A20" s="190" t="s">
        <v>10</v>
      </c>
      <c r="B20" s="191" t="s">
        <v>17</v>
      </c>
      <c r="C20" s="192" t="s">
        <v>129</v>
      </c>
      <c r="D20" s="191" t="s">
        <v>789</v>
      </c>
      <c r="E20" s="193">
        <v>0</v>
      </c>
      <c r="F20" s="193" t="s">
        <v>790</v>
      </c>
      <c r="G20" s="199" t="s">
        <v>2586</v>
      </c>
      <c r="H20" s="153">
        <f>IFERROR(VLOOKUP(F20,[33]MPS!$F$7:$H$789,3,FALSE),0)</f>
        <v>36000</v>
      </c>
      <c r="I20" s="153">
        <v>2000</v>
      </c>
      <c r="J20" s="153">
        <v>5000</v>
      </c>
      <c r="K20" s="154" t="s">
        <v>1844</v>
      </c>
      <c r="L20" s="155">
        <f t="shared" si="3"/>
        <v>4000</v>
      </c>
      <c r="M20" s="155">
        <f t="shared" si="4"/>
        <v>8000</v>
      </c>
      <c r="N20" s="154">
        <f t="shared" si="0"/>
        <v>0.4</v>
      </c>
      <c r="O20" s="154">
        <f t="shared" si="1"/>
        <v>0</v>
      </c>
      <c r="P20" s="153">
        <f>IFERROR(VLOOKUP(F20,'[34]ON HAND'!$B$7:$I$1000,8,FALSE),0)</f>
        <v>653</v>
      </c>
      <c r="Q20" s="98" t="str">
        <f t="shared" si="2"/>
        <v>kritis</v>
      </c>
      <c r="R20" s="153">
        <v>1</v>
      </c>
      <c r="S20" s="153"/>
      <c r="T20" s="153"/>
      <c r="U20" s="67"/>
      <c r="V20" s="68"/>
    </row>
    <row r="21" spans="1:22" s="24" customFormat="1" ht="27.75" customHeight="1" x14ac:dyDescent="0.35">
      <c r="A21" s="190" t="s">
        <v>10</v>
      </c>
      <c r="B21" s="191" t="s">
        <v>16</v>
      </c>
      <c r="C21" s="192" t="s">
        <v>92</v>
      </c>
      <c r="D21" s="191" t="s">
        <v>2608</v>
      </c>
      <c r="E21" s="193" t="s">
        <v>520</v>
      </c>
      <c r="F21" s="193" t="s">
        <v>521</v>
      </c>
      <c r="G21" s="194" t="s">
        <v>522</v>
      </c>
      <c r="H21" s="153">
        <f>IFERROR(VLOOKUP(F21,[33]MPS!$F$7:$H$789,3,FALSE),0)</f>
        <v>33400</v>
      </c>
      <c r="I21" s="153">
        <v>1578.9473684210527</v>
      </c>
      <c r="J21" s="153">
        <v>2000</v>
      </c>
      <c r="K21" s="154" t="s">
        <v>1844</v>
      </c>
      <c r="L21" s="155">
        <f t="shared" si="3"/>
        <v>3157.8947368421054</v>
      </c>
      <c r="M21" s="155">
        <f t="shared" si="4"/>
        <v>6315.7894736842109</v>
      </c>
      <c r="N21" s="154">
        <f t="shared" si="0"/>
        <v>9.7999999999999989</v>
      </c>
      <c r="O21" s="154">
        <f t="shared" si="1"/>
        <v>1</v>
      </c>
      <c r="P21" s="153">
        <f>IFERROR(VLOOKUP(F21,'[34]ON HAND'!$B$7:$I$1000,8,FALSE),0)</f>
        <v>15430</v>
      </c>
      <c r="Q21" s="98" t="str">
        <f t="shared" si="2"/>
        <v>over</v>
      </c>
      <c r="R21" s="153">
        <v>1</v>
      </c>
      <c r="S21" s="153"/>
      <c r="T21" s="153"/>
      <c r="U21" s="67"/>
      <c r="V21" s="68"/>
    </row>
    <row r="22" spans="1:22" s="24" customFormat="1" ht="27.75" customHeight="1" x14ac:dyDescent="0.35">
      <c r="A22" s="190" t="s">
        <v>10</v>
      </c>
      <c r="B22" s="191" t="s">
        <v>16</v>
      </c>
      <c r="C22" s="192" t="s">
        <v>92</v>
      </c>
      <c r="D22" s="191" t="s">
        <v>2609</v>
      </c>
      <c r="E22" s="193" t="s">
        <v>523</v>
      </c>
      <c r="F22" s="193" t="s">
        <v>524</v>
      </c>
      <c r="G22" s="194" t="s">
        <v>525</v>
      </c>
      <c r="H22" s="153">
        <f>IFERROR(VLOOKUP(F22,[33]MPS!$F$7:$H$789,3,FALSE),0)</f>
        <v>31900</v>
      </c>
      <c r="I22" s="153">
        <v>1631.578947368421</v>
      </c>
      <c r="J22" s="153">
        <v>2000</v>
      </c>
      <c r="K22" s="154" t="s">
        <v>1844</v>
      </c>
      <c r="L22" s="155">
        <f t="shared" si="3"/>
        <v>3263.1578947368421</v>
      </c>
      <c r="M22" s="155">
        <f t="shared" si="4"/>
        <v>6526.3157894736842</v>
      </c>
      <c r="N22" s="154">
        <f t="shared" si="0"/>
        <v>11.7</v>
      </c>
      <c r="O22" s="154">
        <f t="shared" si="1"/>
        <v>1</v>
      </c>
      <c r="P22" s="153">
        <f>IFERROR(VLOOKUP(F22,'[34]ON HAND'!$B$7:$I$1000,8,FALSE),0)</f>
        <v>19088</v>
      </c>
      <c r="Q22" s="98" t="str">
        <f t="shared" si="2"/>
        <v>over</v>
      </c>
      <c r="R22" s="153">
        <v>1</v>
      </c>
      <c r="S22" s="153"/>
      <c r="T22" s="153"/>
      <c r="U22" s="67"/>
      <c r="V22" s="68"/>
    </row>
    <row r="23" spans="1:22" s="24" customFormat="1" ht="27.75" customHeight="1" x14ac:dyDescent="0.35">
      <c r="A23" s="200" t="s">
        <v>795</v>
      </c>
      <c r="B23" s="191" t="s">
        <v>3090</v>
      </c>
      <c r="C23" s="192" t="s">
        <v>92</v>
      </c>
      <c r="D23" s="191" t="s">
        <v>1025</v>
      </c>
      <c r="E23" s="193" t="s">
        <v>1026</v>
      </c>
      <c r="F23" s="193" t="s">
        <v>1027</v>
      </c>
      <c r="G23" s="194" t="s">
        <v>1028</v>
      </c>
      <c r="H23" s="153">
        <f>IFERROR(VLOOKUP(F23,[33]MPS!$F$7:$H$789,3,FALSE),0)</f>
        <v>30000</v>
      </c>
      <c r="I23" s="153">
        <v>2000</v>
      </c>
      <c r="J23" s="153">
        <v>2000</v>
      </c>
      <c r="K23" s="154" t="s">
        <v>1844</v>
      </c>
      <c r="L23" s="155">
        <f t="shared" si="3"/>
        <v>4000</v>
      </c>
      <c r="M23" s="155">
        <f t="shared" si="4"/>
        <v>8000</v>
      </c>
      <c r="N23" s="154">
        <f t="shared" si="0"/>
        <v>0</v>
      </c>
      <c r="O23" s="154">
        <f t="shared" si="1"/>
        <v>0</v>
      </c>
      <c r="P23" s="153">
        <f>IFERROR(VLOOKUP(F23,'[34]ON HAND'!$B$7:$I$1000,8,FALSE),0)</f>
        <v>0</v>
      </c>
      <c r="Q23" s="98" t="str">
        <f t="shared" si="2"/>
        <v>kritis</v>
      </c>
      <c r="R23" s="153">
        <v>1</v>
      </c>
      <c r="S23" s="153"/>
      <c r="T23" s="153"/>
      <c r="U23" s="67"/>
      <c r="V23" s="68"/>
    </row>
    <row r="24" spans="1:22" s="24" customFormat="1" ht="27.75" customHeight="1" x14ac:dyDescent="0.35">
      <c r="A24" s="190" t="s">
        <v>10</v>
      </c>
      <c r="B24" s="191" t="s">
        <v>16</v>
      </c>
      <c r="C24" s="192" t="s">
        <v>92</v>
      </c>
      <c r="D24" s="191" t="s">
        <v>2606</v>
      </c>
      <c r="E24" s="193" t="s">
        <v>514</v>
      </c>
      <c r="F24" s="193" t="s">
        <v>515</v>
      </c>
      <c r="G24" s="194" t="s">
        <v>516</v>
      </c>
      <c r="H24" s="153">
        <f>IFERROR(VLOOKUP(F24,[33]MPS!$F$7:$H$789,3,FALSE),0)</f>
        <v>29000</v>
      </c>
      <c r="I24" s="153">
        <v>1665.7894736842106</v>
      </c>
      <c r="J24" s="153">
        <v>2400</v>
      </c>
      <c r="K24" s="154" t="s">
        <v>1844</v>
      </c>
      <c r="L24" s="155">
        <f t="shared" si="3"/>
        <v>3331.5789473684213</v>
      </c>
      <c r="M24" s="155">
        <f t="shared" si="4"/>
        <v>6663.1578947368425</v>
      </c>
      <c r="N24" s="154">
        <f t="shared" si="0"/>
        <v>6.5</v>
      </c>
      <c r="O24" s="154">
        <f t="shared" si="1"/>
        <v>1</v>
      </c>
      <c r="P24" s="153">
        <f>IFERROR(VLOOKUP(F24,'[34]ON HAND'!$B$7:$I$1000,8,FALSE),0)</f>
        <v>10705</v>
      </c>
      <c r="Q24" s="98" t="str">
        <f t="shared" si="2"/>
        <v>over</v>
      </c>
      <c r="R24" s="153">
        <v>1</v>
      </c>
      <c r="S24" s="153"/>
      <c r="T24" s="153"/>
      <c r="U24" s="67"/>
      <c r="V24" s="68"/>
    </row>
    <row r="25" spans="1:22" s="24" customFormat="1" ht="27.75" customHeight="1" x14ac:dyDescent="0.35">
      <c r="A25" s="190" t="s">
        <v>10</v>
      </c>
      <c r="B25" s="191" t="s">
        <v>16</v>
      </c>
      <c r="C25" s="192" t="s">
        <v>92</v>
      </c>
      <c r="D25" s="191" t="s">
        <v>2607</v>
      </c>
      <c r="E25" s="193" t="s">
        <v>517</v>
      </c>
      <c r="F25" s="193" t="s">
        <v>518</v>
      </c>
      <c r="G25" s="194" t="s">
        <v>519</v>
      </c>
      <c r="H25" s="153">
        <f>IFERROR(VLOOKUP(F25,[33]MPS!$F$7:$H$789,3,FALSE),0)</f>
        <v>28700</v>
      </c>
      <c r="I25" s="153">
        <v>1665.7894736842106</v>
      </c>
      <c r="J25" s="153">
        <v>2100</v>
      </c>
      <c r="K25" s="154" t="s">
        <v>1844</v>
      </c>
      <c r="L25" s="155">
        <f t="shared" si="3"/>
        <v>3331.5789473684213</v>
      </c>
      <c r="M25" s="155">
        <f t="shared" si="4"/>
        <v>6663.1578947368425</v>
      </c>
      <c r="N25" s="154">
        <f t="shared" si="0"/>
        <v>6.8</v>
      </c>
      <c r="O25" s="154">
        <f t="shared" si="1"/>
        <v>1</v>
      </c>
      <c r="P25" s="153">
        <f>IFERROR(VLOOKUP(F25,'[34]ON HAND'!$B$7:$I$1000,8,FALSE),0)</f>
        <v>11244</v>
      </c>
      <c r="Q25" s="98" t="str">
        <f t="shared" si="2"/>
        <v>over</v>
      </c>
      <c r="R25" s="153">
        <v>1</v>
      </c>
      <c r="S25" s="153"/>
      <c r="T25" s="153"/>
      <c r="U25" s="67"/>
      <c r="V25" s="68"/>
    </row>
    <row r="26" spans="1:22" s="24" customFormat="1" ht="27.75" customHeight="1" x14ac:dyDescent="0.35">
      <c r="A26" s="190" t="s">
        <v>10</v>
      </c>
      <c r="B26" s="191" t="s">
        <v>11</v>
      </c>
      <c r="C26" s="192" t="s">
        <v>92</v>
      </c>
      <c r="D26" s="191" t="s">
        <v>2600</v>
      </c>
      <c r="E26" s="193" t="s">
        <v>202</v>
      </c>
      <c r="F26" s="193" t="s">
        <v>203</v>
      </c>
      <c r="G26" s="194" t="s">
        <v>204</v>
      </c>
      <c r="H26" s="153">
        <f>IFERROR(VLOOKUP(F26,[33]MPS!$F$7:$H$789,3,FALSE),0)</f>
        <v>28000</v>
      </c>
      <c r="I26" s="153">
        <v>4000</v>
      </c>
      <c r="J26" s="153">
        <v>4000</v>
      </c>
      <c r="K26" s="154" t="s">
        <v>1844</v>
      </c>
      <c r="L26" s="155">
        <f t="shared" si="3"/>
        <v>8000</v>
      </c>
      <c r="M26" s="155">
        <f t="shared" si="4"/>
        <v>16000</v>
      </c>
      <c r="N26" s="154">
        <f t="shared" si="0"/>
        <v>2.1</v>
      </c>
      <c r="O26" s="154">
        <f t="shared" si="1"/>
        <v>1</v>
      </c>
      <c r="P26" s="153">
        <f>IFERROR(VLOOKUP(F26,'[34]ON HAND'!$B$7:$I$1000,8,FALSE),0)</f>
        <v>8125</v>
      </c>
      <c r="Q26" s="98" t="str">
        <f t="shared" si="2"/>
        <v>aman</v>
      </c>
      <c r="R26" s="153">
        <v>1</v>
      </c>
      <c r="S26" s="153"/>
      <c r="T26" s="153"/>
      <c r="U26" s="67"/>
      <c r="V26" s="68"/>
    </row>
    <row r="27" spans="1:22" s="24" customFormat="1" ht="27.75" customHeight="1" x14ac:dyDescent="0.35">
      <c r="A27" s="200" t="s">
        <v>795</v>
      </c>
      <c r="B27" s="191" t="s">
        <v>3090</v>
      </c>
      <c r="C27" s="192" t="s">
        <v>116</v>
      </c>
      <c r="D27" s="191" t="s">
        <v>2711</v>
      </c>
      <c r="E27" s="193" t="s">
        <v>2712</v>
      </c>
      <c r="F27" s="193" t="s">
        <v>1832</v>
      </c>
      <c r="G27" s="194" t="s">
        <v>3105</v>
      </c>
      <c r="H27" s="153">
        <f>IFERROR(VLOOKUP(F27,[33]MPS!$F$7:$H$789,3,FALSE),0)</f>
        <v>27200</v>
      </c>
      <c r="I27" s="153">
        <v>2000</v>
      </c>
      <c r="J27" s="153">
        <v>2100</v>
      </c>
      <c r="K27" s="154" t="s">
        <v>1844</v>
      </c>
      <c r="L27" s="155">
        <f t="shared" si="3"/>
        <v>4000</v>
      </c>
      <c r="M27" s="155">
        <f t="shared" si="4"/>
        <v>8000</v>
      </c>
      <c r="N27" s="154">
        <f t="shared" si="0"/>
        <v>0</v>
      </c>
      <c r="O27" s="154">
        <f t="shared" si="1"/>
        <v>0</v>
      </c>
      <c r="P27" s="153">
        <f>IFERROR(VLOOKUP(F27,'[34]ON HAND'!$B$7:$I$1000,8,FALSE),0)</f>
        <v>0</v>
      </c>
      <c r="Q27" s="98" t="str">
        <f t="shared" si="2"/>
        <v>kritis</v>
      </c>
      <c r="R27" s="153">
        <v>1</v>
      </c>
      <c r="S27" s="153"/>
      <c r="T27" s="153"/>
      <c r="U27" s="67"/>
      <c r="V27" s="68"/>
    </row>
    <row r="28" spans="1:22" s="24" customFormat="1" ht="27.75" customHeight="1" x14ac:dyDescent="0.35">
      <c r="A28" s="200" t="s">
        <v>795</v>
      </c>
      <c r="B28" s="191" t="s">
        <v>810</v>
      </c>
      <c r="C28" s="192" t="s">
        <v>116</v>
      </c>
      <c r="D28" s="201" t="s">
        <v>2719</v>
      </c>
      <c r="E28" s="202" t="s">
        <v>2720</v>
      </c>
      <c r="F28" s="202" t="s">
        <v>2721</v>
      </c>
      <c r="G28" s="203" t="s">
        <v>2722</v>
      </c>
      <c r="H28" s="153">
        <f>IFERROR(VLOOKUP(F28,[33]MPS!$F$7:$H$789,3,FALSE),0)</f>
        <v>27000</v>
      </c>
      <c r="I28" s="153">
        <v>1500</v>
      </c>
      <c r="J28" s="153">
        <v>2000</v>
      </c>
      <c r="K28" s="154" t="s">
        <v>1844</v>
      </c>
      <c r="L28" s="155">
        <f t="shared" si="3"/>
        <v>3000</v>
      </c>
      <c r="M28" s="155">
        <f t="shared" si="4"/>
        <v>6000</v>
      </c>
      <c r="N28" s="154">
        <f t="shared" si="0"/>
        <v>3.1</v>
      </c>
      <c r="O28" s="154">
        <f t="shared" si="1"/>
        <v>1</v>
      </c>
      <c r="P28" s="153">
        <f>IFERROR(VLOOKUP(F28,'[34]ON HAND'!$B$7:$I$1000,8,FALSE),0)</f>
        <v>4625</v>
      </c>
      <c r="Q28" s="98" t="str">
        <f t="shared" si="2"/>
        <v>aman</v>
      </c>
      <c r="R28" s="153">
        <v>1</v>
      </c>
      <c r="S28" s="153"/>
      <c r="T28" s="153"/>
      <c r="U28" s="67"/>
      <c r="V28" s="68"/>
    </row>
    <row r="29" spans="1:22" s="24" customFormat="1" ht="27.75" customHeight="1" x14ac:dyDescent="0.35">
      <c r="A29" s="200" t="s">
        <v>795</v>
      </c>
      <c r="B29" s="191" t="s">
        <v>3090</v>
      </c>
      <c r="C29" s="192" t="s">
        <v>61</v>
      </c>
      <c r="D29" s="191" t="s">
        <v>3008</v>
      </c>
      <c r="E29" s="193" t="s">
        <v>3009</v>
      </c>
      <c r="F29" s="193" t="s">
        <v>3010</v>
      </c>
      <c r="G29" s="194" t="s">
        <v>3011</v>
      </c>
      <c r="H29" s="153">
        <f>IFERROR(VLOOKUP(F29,[33]MPS!$F$7:$H$789,3,FALSE),0)</f>
        <v>25000</v>
      </c>
      <c r="I29" s="153">
        <v>2000</v>
      </c>
      <c r="J29" s="153">
        <v>2000</v>
      </c>
      <c r="K29" s="154" t="s">
        <v>1844</v>
      </c>
      <c r="L29" s="155">
        <f t="shared" si="3"/>
        <v>4000</v>
      </c>
      <c r="M29" s="155">
        <f t="shared" si="4"/>
        <v>8000</v>
      </c>
      <c r="N29" s="154">
        <f t="shared" si="0"/>
        <v>1.1000000000000001</v>
      </c>
      <c r="O29" s="154">
        <f t="shared" si="1"/>
        <v>0</v>
      </c>
      <c r="P29" s="153">
        <f>IFERROR(VLOOKUP(F29,'[34]ON HAND'!$B$7:$I$1000,8,FALSE),0)</f>
        <v>2162</v>
      </c>
      <c r="Q29" s="98" t="str">
        <f t="shared" si="2"/>
        <v>kritis</v>
      </c>
      <c r="R29" s="153">
        <v>1</v>
      </c>
      <c r="S29" s="153"/>
      <c r="T29" s="153"/>
      <c r="U29" s="67"/>
      <c r="V29" s="68"/>
    </row>
    <row r="30" spans="1:22" s="24" customFormat="1" ht="27.75" customHeight="1" x14ac:dyDescent="0.35">
      <c r="A30" s="200" t="s">
        <v>795</v>
      </c>
      <c r="B30" s="191" t="s">
        <v>810</v>
      </c>
      <c r="C30" s="192" t="s">
        <v>116</v>
      </c>
      <c r="D30" s="191" t="s">
        <v>3117</v>
      </c>
      <c r="E30" s="193" t="s">
        <v>3118</v>
      </c>
      <c r="F30" s="193" t="s">
        <v>3119</v>
      </c>
      <c r="G30" s="194" t="s">
        <v>3120</v>
      </c>
      <c r="H30" s="153">
        <f>IFERROR(VLOOKUP(F30,[33]MPS!$F$7:$H$789,3,FALSE),0)</f>
        <v>25000</v>
      </c>
      <c r="I30" s="153">
        <v>2000</v>
      </c>
      <c r="J30" s="153">
        <v>2500</v>
      </c>
      <c r="K30" s="154" t="s">
        <v>1844</v>
      </c>
      <c r="L30" s="155">
        <f t="shared" si="3"/>
        <v>4000</v>
      </c>
      <c r="M30" s="155">
        <f t="shared" si="4"/>
        <v>8000</v>
      </c>
      <c r="N30" s="154">
        <f t="shared" si="0"/>
        <v>0.9</v>
      </c>
      <c r="O30" s="154">
        <f t="shared" si="1"/>
        <v>0</v>
      </c>
      <c r="P30" s="153">
        <f>IFERROR(VLOOKUP(F30,'[34]ON HAND'!$B$7:$I$1000,8,FALSE),0)</f>
        <v>1750</v>
      </c>
      <c r="Q30" s="98" t="str">
        <f t="shared" si="2"/>
        <v>kritis</v>
      </c>
      <c r="R30" s="153">
        <v>1</v>
      </c>
      <c r="S30" s="153"/>
      <c r="T30" s="153"/>
      <c r="U30" s="67"/>
      <c r="V30" s="68"/>
    </row>
    <row r="31" spans="1:22" s="24" customFormat="1" ht="27.75" customHeight="1" x14ac:dyDescent="0.35">
      <c r="A31" s="190" t="s">
        <v>10</v>
      </c>
      <c r="B31" s="191" t="s">
        <v>11</v>
      </c>
      <c r="C31" s="192" t="s">
        <v>12</v>
      </c>
      <c r="D31" s="191" t="s">
        <v>245</v>
      </c>
      <c r="E31" s="193" t="s">
        <v>246</v>
      </c>
      <c r="F31" s="193" t="s">
        <v>247</v>
      </c>
      <c r="G31" s="194" t="s">
        <v>248</v>
      </c>
      <c r="H31" s="153">
        <f>IFERROR(VLOOKUP(F31,[33]MPS!$F$7:$H$789,3,FALSE),0)</f>
        <v>24600</v>
      </c>
      <c r="I31" s="153">
        <v>5571.4285714285716</v>
      </c>
      <c r="J31" s="153">
        <v>10000</v>
      </c>
      <c r="K31" s="154" t="s">
        <v>1844</v>
      </c>
      <c r="L31" s="155">
        <f t="shared" si="3"/>
        <v>11142.857142857143</v>
      </c>
      <c r="M31" s="155">
        <f t="shared" si="4"/>
        <v>22285.714285714286</v>
      </c>
      <c r="N31" s="154">
        <f t="shared" si="0"/>
        <v>0.1</v>
      </c>
      <c r="O31" s="154">
        <f t="shared" si="1"/>
        <v>0</v>
      </c>
      <c r="P31" s="153">
        <f>IFERROR(VLOOKUP(F31,'[34]ON HAND'!$B$7:$I$1000,8,FALSE),0)</f>
        <v>400</v>
      </c>
      <c r="Q31" s="98" t="str">
        <f t="shared" si="2"/>
        <v>kritis</v>
      </c>
      <c r="R31" s="153">
        <v>1</v>
      </c>
      <c r="S31" s="153"/>
      <c r="T31" s="153"/>
      <c r="U31" s="67"/>
      <c r="V31" s="68"/>
    </row>
    <row r="32" spans="1:22" s="24" customFormat="1" ht="27.75" customHeight="1" x14ac:dyDescent="0.35">
      <c r="A32" s="200" t="s">
        <v>795</v>
      </c>
      <c r="B32" s="191" t="s">
        <v>810</v>
      </c>
      <c r="C32" s="192" t="s">
        <v>116</v>
      </c>
      <c r="D32" s="201" t="s">
        <v>1133</v>
      </c>
      <c r="E32" s="202" t="s">
        <v>1134</v>
      </c>
      <c r="F32" s="202" t="s">
        <v>1135</v>
      </c>
      <c r="G32" s="203" t="s">
        <v>1136</v>
      </c>
      <c r="H32" s="153">
        <f>IFERROR(VLOOKUP(F32,[33]MPS!$F$7:$H$789,3,FALSE),0)</f>
        <v>24000</v>
      </c>
      <c r="I32" s="153">
        <v>2000</v>
      </c>
      <c r="J32" s="153">
        <v>2000</v>
      </c>
      <c r="K32" s="154" t="s">
        <v>1844</v>
      </c>
      <c r="L32" s="155">
        <f t="shared" si="3"/>
        <v>4000</v>
      </c>
      <c r="M32" s="155">
        <f t="shared" si="4"/>
        <v>8000</v>
      </c>
      <c r="N32" s="154">
        <f t="shared" si="0"/>
        <v>0.5</v>
      </c>
      <c r="O32" s="154">
        <f t="shared" si="1"/>
        <v>0</v>
      </c>
      <c r="P32" s="153">
        <f>IFERROR(VLOOKUP(F32,'[34]ON HAND'!$B$7:$I$1000,8,FALSE),0)</f>
        <v>801</v>
      </c>
      <c r="Q32" s="98" t="str">
        <f t="shared" si="2"/>
        <v>kritis</v>
      </c>
      <c r="R32" s="153">
        <v>1</v>
      </c>
      <c r="S32" s="153"/>
      <c r="T32" s="153"/>
      <c r="U32" s="67"/>
      <c r="V32" s="68"/>
    </row>
    <row r="33" spans="1:22" s="24" customFormat="1" ht="27.75" customHeight="1" x14ac:dyDescent="0.35">
      <c r="A33" s="190" t="s">
        <v>10</v>
      </c>
      <c r="B33" s="191" t="s">
        <v>17</v>
      </c>
      <c r="C33" s="192" t="s">
        <v>92</v>
      </c>
      <c r="D33" s="191" t="s">
        <v>2601</v>
      </c>
      <c r="E33" s="193" t="s">
        <v>208</v>
      </c>
      <c r="F33" s="193" t="s">
        <v>209</v>
      </c>
      <c r="G33" s="194" t="s">
        <v>210</v>
      </c>
      <c r="H33" s="153">
        <f>IFERROR(VLOOKUP(F33,[33]MPS!$F$7:$H$789,3,FALSE),0)</f>
        <v>23900</v>
      </c>
      <c r="I33" s="153">
        <v>2666.6666666666665</v>
      </c>
      <c r="J33" s="153">
        <v>4000</v>
      </c>
      <c r="K33" s="154" t="s">
        <v>1844</v>
      </c>
      <c r="L33" s="155">
        <f t="shared" si="3"/>
        <v>5333.333333333333</v>
      </c>
      <c r="M33" s="155">
        <f t="shared" si="4"/>
        <v>10666.666666666666</v>
      </c>
      <c r="N33" s="154">
        <f t="shared" si="0"/>
        <v>5.6</v>
      </c>
      <c r="O33" s="154">
        <f t="shared" si="1"/>
        <v>1</v>
      </c>
      <c r="P33" s="153">
        <f>IFERROR(VLOOKUP(F33,'[34]ON HAND'!$B$7:$I$1000,8,FALSE),0)</f>
        <v>14840</v>
      </c>
      <c r="Q33" s="98" t="str">
        <f t="shared" si="2"/>
        <v>over</v>
      </c>
      <c r="R33" s="153">
        <v>1</v>
      </c>
      <c r="S33" s="153"/>
      <c r="T33" s="153"/>
      <c r="U33" s="67"/>
      <c r="V33" s="68"/>
    </row>
    <row r="34" spans="1:22" s="24" customFormat="1" ht="27.75" customHeight="1" x14ac:dyDescent="0.35">
      <c r="A34" s="200" t="s">
        <v>795</v>
      </c>
      <c r="B34" s="191" t="s">
        <v>810</v>
      </c>
      <c r="C34" s="192"/>
      <c r="D34" s="191"/>
      <c r="E34" s="193"/>
      <c r="F34" s="193" t="s">
        <v>1053</v>
      </c>
      <c r="G34" s="218" t="s">
        <v>3159</v>
      </c>
      <c r="H34" s="153">
        <f>IFERROR(VLOOKUP(F34,[33]MPS!$F$7:$H$789,3,FALSE),0)</f>
        <v>36240</v>
      </c>
      <c r="I34" s="153">
        <v>2640</v>
      </c>
      <c r="J34" s="153">
        <v>4800</v>
      </c>
      <c r="K34" s="154" t="s">
        <v>3031</v>
      </c>
      <c r="L34" s="155"/>
      <c r="M34" s="155"/>
      <c r="N34" s="154">
        <f t="shared" si="0"/>
        <v>0</v>
      </c>
      <c r="O34" s="154">
        <f t="shared" si="1"/>
        <v>0</v>
      </c>
      <c r="P34" s="153">
        <f>IFERROR(VLOOKUP(F34,'[34]ON HAND'!$B$7:$I$1000,8,FALSE),0)</f>
        <v>0</v>
      </c>
      <c r="Q34" s="98" t="str">
        <f t="shared" si="2"/>
        <v>over</v>
      </c>
      <c r="R34" s="153"/>
      <c r="S34" s="153"/>
      <c r="T34" s="153"/>
      <c r="U34" s="67"/>
      <c r="V34" s="68"/>
    </row>
    <row r="35" spans="1:22" s="24" customFormat="1" ht="27.75" customHeight="1" x14ac:dyDescent="0.35">
      <c r="A35" s="190" t="s">
        <v>10</v>
      </c>
      <c r="B35" s="191" t="s">
        <v>16</v>
      </c>
      <c r="C35" s="192" t="s">
        <v>92</v>
      </c>
      <c r="D35" s="191" t="s">
        <v>169</v>
      </c>
      <c r="E35" s="193" t="s">
        <v>170</v>
      </c>
      <c r="F35" s="193" t="s">
        <v>171</v>
      </c>
      <c r="G35" s="194" t="s">
        <v>172</v>
      </c>
      <c r="H35" s="153">
        <f>IFERROR(VLOOKUP(F35,[33]MPS!$F$7:$H$789,3,FALSE),0)</f>
        <v>22000</v>
      </c>
      <c r="I35" s="153">
        <v>2166.6666666666665</v>
      </c>
      <c r="J35" s="153">
        <v>4000</v>
      </c>
      <c r="K35" s="154" t="s">
        <v>1844</v>
      </c>
      <c r="L35" s="155">
        <f t="shared" ref="L35:L40" si="5">+I35*2</f>
        <v>4333.333333333333</v>
      </c>
      <c r="M35" s="155">
        <f t="shared" ref="M35:M40" si="6">+I35*4</f>
        <v>8666.6666666666661</v>
      </c>
      <c r="N35" s="154">
        <f t="shared" si="0"/>
        <v>4.6999999999999993</v>
      </c>
      <c r="O35" s="154">
        <f t="shared" si="1"/>
        <v>1</v>
      </c>
      <c r="P35" s="153">
        <f>IFERROR(VLOOKUP(F35,'[34]ON HAND'!$B$7:$I$1000,8,FALSE),0)</f>
        <v>10000</v>
      </c>
      <c r="Q35" s="98" t="str">
        <f t="shared" si="2"/>
        <v>over</v>
      </c>
      <c r="R35" s="153">
        <v>1</v>
      </c>
      <c r="S35" s="153"/>
      <c r="T35" s="153"/>
      <c r="U35" s="67"/>
      <c r="V35" s="68"/>
    </row>
    <row r="36" spans="1:22" s="24" customFormat="1" ht="27.75" customHeight="1" x14ac:dyDescent="0.35">
      <c r="A36" s="190" t="s">
        <v>10</v>
      </c>
      <c r="B36" s="191" t="s">
        <v>16</v>
      </c>
      <c r="C36" s="192" t="s">
        <v>249</v>
      </c>
      <c r="D36" s="191" t="s">
        <v>2925</v>
      </c>
      <c r="E36" s="193" t="s">
        <v>2926</v>
      </c>
      <c r="F36" s="193" t="s">
        <v>2927</v>
      </c>
      <c r="G36" s="194" t="s">
        <v>2928</v>
      </c>
      <c r="H36" s="153">
        <f>IFERROR(VLOOKUP(F36,[33]MPS!$F$7:$H$789,3,FALSE),0)</f>
        <v>22000</v>
      </c>
      <c r="I36" s="153">
        <v>1467.7777777777778</v>
      </c>
      <c r="J36" s="153">
        <v>1840</v>
      </c>
      <c r="K36" s="154" t="s">
        <v>1844</v>
      </c>
      <c r="L36" s="155">
        <f t="shared" si="5"/>
        <v>2935.5555555555557</v>
      </c>
      <c r="M36" s="155">
        <f t="shared" si="6"/>
        <v>5871.1111111111113</v>
      </c>
      <c r="N36" s="154">
        <f t="shared" si="0"/>
        <v>0.79999999999999993</v>
      </c>
      <c r="O36" s="154">
        <f t="shared" si="1"/>
        <v>0</v>
      </c>
      <c r="P36" s="153">
        <f>IFERROR(VLOOKUP(F36,'[34]ON HAND'!$B$7:$I$1000,8,FALSE),0)</f>
        <v>1040</v>
      </c>
      <c r="Q36" s="98" t="str">
        <f t="shared" si="2"/>
        <v>kritis</v>
      </c>
      <c r="R36" s="153">
        <v>1</v>
      </c>
      <c r="S36" s="153"/>
      <c r="T36" s="153"/>
      <c r="U36" s="67"/>
      <c r="V36" s="68"/>
    </row>
    <row r="37" spans="1:22" s="24" customFormat="1" ht="27.75" customHeight="1" x14ac:dyDescent="0.35">
      <c r="A37" s="190" t="s">
        <v>10</v>
      </c>
      <c r="B37" s="191" t="s">
        <v>16</v>
      </c>
      <c r="C37" s="192" t="s">
        <v>116</v>
      </c>
      <c r="D37" s="191" t="s">
        <v>534</v>
      </c>
      <c r="E37" s="193" t="s">
        <v>535</v>
      </c>
      <c r="F37" s="193" t="s">
        <v>536</v>
      </c>
      <c r="G37" s="194" t="s">
        <v>537</v>
      </c>
      <c r="H37" s="153">
        <f>IFERROR(VLOOKUP(F37,[33]MPS!$F$7:$H$789,3,FALSE),0)</f>
        <v>20300</v>
      </c>
      <c r="I37" s="153">
        <v>1508.3333333333333</v>
      </c>
      <c r="J37" s="153">
        <v>1800</v>
      </c>
      <c r="K37" s="154" t="s">
        <v>1844</v>
      </c>
      <c r="L37" s="155">
        <f t="shared" si="5"/>
        <v>3016.6666666666665</v>
      </c>
      <c r="M37" s="155">
        <f t="shared" si="6"/>
        <v>6033.333333333333</v>
      </c>
      <c r="N37" s="154">
        <f t="shared" si="0"/>
        <v>4.8</v>
      </c>
      <c r="O37" s="154">
        <f t="shared" si="1"/>
        <v>1</v>
      </c>
      <c r="P37" s="153">
        <f>IFERROR(VLOOKUP(F37,'[34]ON HAND'!$B$7:$I$1000,8,FALSE),0)</f>
        <v>7100</v>
      </c>
      <c r="Q37" s="98" t="str">
        <f t="shared" si="2"/>
        <v>over</v>
      </c>
      <c r="R37" s="153">
        <v>1</v>
      </c>
      <c r="S37" s="153"/>
      <c r="T37" s="153"/>
      <c r="U37" s="67"/>
      <c r="V37" s="68"/>
    </row>
    <row r="38" spans="1:22" s="24" customFormat="1" ht="27.75" customHeight="1" x14ac:dyDescent="0.35">
      <c r="A38" s="190" t="s">
        <v>10</v>
      </c>
      <c r="B38" s="191" t="s">
        <v>11</v>
      </c>
      <c r="C38" s="192" t="s">
        <v>249</v>
      </c>
      <c r="D38" s="191" t="s">
        <v>3075</v>
      </c>
      <c r="E38" s="193" t="s">
        <v>3076</v>
      </c>
      <c r="F38" s="193" t="s">
        <v>3077</v>
      </c>
      <c r="G38" s="194" t="s">
        <v>3078</v>
      </c>
      <c r="H38" s="153">
        <f>IFERROR(VLOOKUP(F38,[33]MPS!$F$7:$H$789,3,FALSE),0)</f>
        <v>20000</v>
      </c>
      <c r="I38" s="153">
        <v>2500</v>
      </c>
      <c r="J38" s="153">
        <v>3000</v>
      </c>
      <c r="K38" s="154" t="s">
        <v>1844</v>
      </c>
      <c r="L38" s="155">
        <f t="shared" si="5"/>
        <v>5000</v>
      </c>
      <c r="M38" s="155">
        <f t="shared" si="6"/>
        <v>10000</v>
      </c>
      <c r="N38" s="154">
        <f t="shared" si="0"/>
        <v>1.2</v>
      </c>
      <c r="O38" s="154">
        <f t="shared" si="1"/>
        <v>0</v>
      </c>
      <c r="P38" s="153">
        <f>IFERROR(VLOOKUP(F38,'[34]ON HAND'!$B$7:$I$1000,8,FALSE),0)</f>
        <v>3000</v>
      </c>
      <c r="Q38" s="98" t="str">
        <f t="shared" si="2"/>
        <v>kritis</v>
      </c>
      <c r="R38" s="153">
        <v>1</v>
      </c>
      <c r="S38" s="153"/>
      <c r="T38" s="153"/>
      <c r="U38" s="67"/>
      <c r="V38" s="68"/>
    </row>
    <row r="39" spans="1:22" s="24" customFormat="1" ht="27.75" customHeight="1" x14ac:dyDescent="0.35">
      <c r="A39" s="200" t="s">
        <v>795</v>
      </c>
      <c r="B39" s="191" t="s">
        <v>810</v>
      </c>
      <c r="C39" s="192" t="s">
        <v>129</v>
      </c>
      <c r="D39" s="191" t="s">
        <v>2590</v>
      </c>
      <c r="E39" s="193" t="s">
        <v>2591</v>
      </c>
      <c r="F39" s="193" t="s">
        <v>2592</v>
      </c>
      <c r="G39" s="194" t="s">
        <v>2593</v>
      </c>
      <c r="H39" s="153">
        <f>IFERROR(VLOOKUP(F39,[33]MPS!$F$7:$H$789,3,FALSE),0)</f>
        <v>20000</v>
      </c>
      <c r="I39" s="153">
        <v>2000</v>
      </c>
      <c r="J39" s="153">
        <v>3000</v>
      </c>
      <c r="K39" s="154" t="s">
        <v>1844</v>
      </c>
      <c r="L39" s="155">
        <f t="shared" si="5"/>
        <v>4000</v>
      </c>
      <c r="M39" s="155">
        <f t="shared" si="6"/>
        <v>8000</v>
      </c>
      <c r="N39" s="154">
        <f t="shared" si="0"/>
        <v>2.8000000000000003</v>
      </c>
      <c r="O39" s="154">
        <f t="shared" si="1"/>
        <v>1</v>
      </c>
      <c r="P39" s="153">
        <f>IFERROR(VLOOKUP(F39,'[34]ON HAND'!$B$7:$I$1000,8,FALSE),0)</f>
        <v>5402</v>
      </c>
      <c r="Q39" s="98" t="str">
        <f t="shared" si="2"/>
        <v>aman</v>
      </c>
      <c r="R39" s="153">
        <v>1</v>
      </c>
      <c r="S39" s="153"/>
      <c r="T39" s="153"/>
      <c r="U39" s="67"/>
      <c r="V39" s="68"/>
    </row>
    <row r="40" spans="1:22" s="24" customFormat="1" ht="27.75" customHeight="1" x14ac:dyDescent="0.35">
      <c r="A40" s="200" t="s">
        <v>795</v>
      </c>
      <c r="B40" s="191" t="s">
        <v>810</v>
      </c>
      <c r="C40" s="192" t="s">
        <v>129</v>
      </c>
      <c r="D40" s="191" t="s">
        <v>2594</v>
      </c>
      <c r="E40" s="193" t="s">
        <v>2595</v>
      </c>
      <c r="F40" s="193" t="s">
        <v>2596</v>
      </c>
      <c r="G40" s="194" t="s">
        <v>2597</v>
      </c>
      <c r="H40" s="153">
        <f>IFERROR(VLOOKUP(F40,[33]MPS!$F$7:$H$789,3,FALSE),0)</f>
        <v>20000</v>
      </c>
      <c r="I40" s="153">
        <v>2000</v>
      </c>
      <c r="J40" s="153">
        <v>3000</v>
      </c>
      <c r="K40" s="154" t="s">
        <v>1844</v>
      </c>
      <c r="L40" s="155">
        <f t="shared" si="5"/>
        <v>4000</v>
      </c>
      <c r="M40" s="155">
        <f t="shared" si="6"/>
        <v>8000</v>
      </c>
      <c r="N40" s="154">
        <f t="shared" si="0"/>
        <v>3.2</v>
      </c>
      <c r="O40" s="154">
        <f t="shared" si="1"/>
        <v>1</v>
      </c>
      <c r="P40" s="153">
        <f>IFERROR(VLOOKUP(F40,'[34]ON HAND'!$B$7:$I$1000,8,FALSE),0)</f>
        <v>6375</v>
      </c>
      <c r="Q40" s="98" t="str">
        <f t="shared" si="2"/>
        <v>aman</v>
      </c>
      <c r="R40" s="153">
        <v>1</v>
      </c>
      <c r="S40" s="153"/>
      <c r="T40" s="153"/>
      <c r="U40" s="67"/>
      <c r="V40" s="68"/>
    </row>
    <row r="41" spans="1:22" s="24" customFormat="1" ht="27.75" customHeight="1" x14ac:dyDescent="0.35">
      <c r="A41" s="200" t="s">
        <v>795</v>
      </c>
      <c r="B41" s="191" t="s">
        <v>810</v>
      </c>
      <c r="C41" s="192" t="s">
        <v>61</v>
      </c>
      <c r="D41" s="191" t="s">
        <v>2171</v>
      </c>
      <c r="E41" s="193" t="s">
        <v>2172</v>
      </c>
      <c r="F41" s="193" t="s">
        <v>2173</v>
      </c>
      <c r="G41" s="194" t="s">
        <v>2174</v>
      </c>
      <c r="H41" s="153">
        <f>IFERROR(VLOOKUP(F41,[33]MPS!$F$7:$H$789,3,FALSE),0)</f>
        <v>18000</v>
      </c>
      <c r="I41" s="153">
        <v>1538.4615384615386</v>
      </c>
      <c r="J41" s="153">
        <v>2000</v>
      </c>
      <c r="K41" s="154" t="s">
        <v>1845</v>
      </c>
      <c r="L41" s="155">
        <f>+I41*3</f>
        <v>4615.3846153846152</v>
      </c>
      <c r="M41" s="155">
        <f>+I41*5</f>
        <v>7692.3076923076933</v>
      </c>
      <c r="N41" s="154">
        <f t="shared" si="0"/>
        <v>1.2000000000000002</v>
      </c>
      <c r="O41" s="154">
        <f t="shared" si="1"/>
        <v>0</v>
      </c>
      <c r="P41" s="153">
        <f>IFERROR(VLOOKUP(F41,'[34]ON HAND'!$B$7:$I$1000,8,FALSE),0)</f>
        <v>1812</v>
      </c>
      <c r="Q41" s="98" t="str">
        <f t="shared" si="2"/>
        <v>kritis</v>
      </c>
      <c r="R41" s="153">
        <v>1</v>
      </c>
      <c r="S41" s="153"/>
      <c r="T41" s="153"/>
      <c r="U41" s="67"/>
      <c r="V41" s="68"/>
    </row>
    <row r="42" spans="1:22" s="24" customFormat="1" ht="27.75" customHeight="1" x14ac:dyDescent="0.35">
      <c r="A42" s="200" t="s">
        <v>795</v>
      </c>
      <c r="B42" s="191" t="s">
        <v>810</v>
      </c>
      <c r="C42" s="192" t="s">
        <v>61</v>
      </c>
      <c r="D42" s="191" t="s">
        <v>1022</v>
      </c>
      <c r="E42" s="193" t="s">
        <v>1023</v>
      </c>
      <c r="F42" s="193" t="s">
        <v>1024</v>
      </c>
      <c r="G42" s="194" t="s">
        <v>936</v>
      </c>
      <c r="H42" s="153">
        <f>IFERROR(VLOOKUP(F42,[33]MPS!$F$7:$H$789,3,FALSE),0)</f>
        <v>16000</v>
      </c>
      <c r="I42" s="153">
        <v>1461.5384615384614</v>
      </c>
      <c r="J42" s="153">
        <v>2000</v>
      </c>
      <c r="K42" s="154" t="s">
        <v>1845</v>
      </c>
      <c r="L42" s="155">
        <f t="shared" ref="L42:L105" si="7">+I42*3</f>
        <v>4384.6153846153848</v>
      </c>
      <c r="M42" s="155">
        <f t="shared" ref="M42:M105" si="8">+I42*5</f>
        <v>7307.6923076923067</v>
      </c>
      <c r="N42" s="154">
        <f t="shared" si="0"/>
        <v>1.9000000000000001</v>
      </c>
      <c r="O42" s="154">
        <f t="shared" si="1"/>
        <v>0</v>
      </c>
      <c r="P42" s="153">
        <f>IFERROR(VLOOKUP(F42,'[34]ON HAND'!$B$7:$I$1000,8,FALSE),0)</f>
        <v>2639</v>
      </c>
      <c r="Q42" s="98" t="str">
        <f t="shared" si="2"/>
        <v>kritis</v>
      </c>
      <c r="R42" s="153">
        <v>1</v>
      </c>
      <c r="S42" s="153"/>
      <c r="T42" s="153"/>
      <c r="U42" s="67"/>
      <c r="V42" s="68"/>
    </row>
    <row r="43" spans="1:22" s="24" customFormat="1" ht="27.75" customHeight="1" x14ac:dyDescent="0.35">
      <c r="A43" s="200" t="s">
        <v>795</v>
      </c>
      <c r="B43" s="191" t="s">
        <v>810</v>
      </c>
      <c r="C43" s="192" t="s">
        <v>92</v>
      </c>
      <c r="D43" s="201" t="s">
        <v>1174</v>
      </c>
      <c r="E43" s="202" t="s">
        <v>1175</v>
      </c>
      <c r="F43" s="202" t="s">
        <v>1176</v>
      </c>
      <c r="G43" s="203" t="s">
        <v>3095</v>
      </c>
      <c r="H43" s="153">
        <f>IFERROR(VLOOKUP(F43,[33]MPS!$F$7:$H$789,3,FALSE),0)</f>
        <v>15250</v>
      </c>
      <c r="I43" s="153">
        <v>739.28571428571433</v>
      </c>
      <c r="J43" s="153">
        <v>1500</v>
      </c>
      <c r="K43" s="154" t="s">
        <v>1845</v>
      </c>
      <c r="L43" s="155">
        <f t="shared" si="7"/>
        <v>2217.8571428571431</v>
      </c>
      <c r="M43" s="155">
        <f t="shared" si="8"/>
        <v>3696.4285714285716</v>
      </c>
      <c r="N43" s="154">
        <f t="shared" si="0"/>
        <v>20.200000000000003</v>
      </c>
      <c r="O43" s="154">
        <f t="shared" si="1"/>
        <v>1</v>
      </c>
      <c r="P43" s="153">
        <f>IFERROR(VLOOKUP(F43,'[34]ON HAND'!$B$7:$I$1000,8,FALSE),0)</f>
        <v>14900</v>
      </c>
      <c r="Q43" s="98" t="str">
        <f t="shared" si="2"/>
        <v>over</v>
      </c>
      <c r="R43" s="153">
        <v>1</v>
      </c>
      <c r="S43" s="153"/>
      <c r="T43" s="153"/>
      <c r="U43" s="67"/>
      <c r="V43" s="68"/>
    </row>
    <row r="44" spans="1:22" s="24" customFormat="1" ht="27.75" customHeight="1" x14ac:dyDescent="0.35">
      <c r="A44" s="200" t="s">
        <v>795</v>
      </c>
      <c r="B44" s="191" t="s">
        <v>810</v>
      </c>
      <c r="C44" s="192" t="s">
        <v>92</v>
      </c>
      <c r="D44" s="191" t="s">
        <v>1290</v>
      </c>
      <c r="E44" s="193" t="s">
        <v>1291</v>
      </c>
      <c r="F44" s="193" t="s">
        <v>1292</v>
      </c>
      <c r="G44" s="194" t="s">
        <v>1293</v>
      </c>
      <c r="H44" s="153">
        <f>IFERROR(VLOOKUP(F44,[33]MPS!$F$7:$H$789,3,FALSE),0)</f>
        <v>15250</v>
      </c>
      <c r="I44" s="153">
        <v>739.28571428571433</v>
      </c>
      <c r="J44" s="153">
        <v>1500</v>
      </c>
      <c r="K44" s="154" t="s">
        <v>1845</v>
      </c>
      <c r="L44" s="155">
        <f t="shared" si="7"/>
        <v>2217.8571428571431</v>
      </c>
      <c r="M44" s="155">
        <f t="shared" si="8"/>
        <v>3696.4285714285716</v>
      </c>
      <c r="N44" s="154">
        <f t="shared" si="0"/>
        <v>16.700000000000003</v>
      </c>
      <c r="O44" s="154">
        <f t="shared" si="1"/>
        <v>1</v>
      </c>
      <c r="P44" s="153">
        <f>IFERROR(VLOOKUP(F44,'[34]ON HAND'!$B$7:$I$1000,8,FALSE),0)</f>
        <v>12300</v>
      </c>
      <c r="Q44" s="98" t="str">
        <f t="shared" si="2"/>
        <v>over</v>
      </c>
      <c r="R44" s="153">
        <v>1</v>
      </c>
      <c r="S44" s="153"/>
      <c r="T44" s="153"/>
      <c r="U44" s="67"/>
      <c r="V44" s="68"/>
    </row>
    <row r="45" spans="1:22" s="24" customFormat="1" ht="27.75" customHeight="1" x14ac:dyDescent="0.35">
      <c r="A45" s="190" t="s">
        <v>10</v>
      </c>
      <c r="B45" s="191" t="s">
        <v>11</v>
      </c>
      <c r="C45" s="192" t="s">
        <v>92</v>
      </c>
      <c r="D45" s="191" t="s">
        <v>2605</v>
      </c>
      <c r="E45" s="193" t="s">
        <v>465</v>
      </c>
      <c r="F45" s="193" t="s">
        <v>466</v>
      </c>
      <c r="G45" s="194" t="s">
        <v>467</v>
      </c>
      <c r="H45" s="153">
        <f>IFERROR(VLOOKUP(F45,[33]MPS!$F$7:$H$789,3,FALSE),0)</f>
        <v>15000</v>
      </c>
      <c r="I45" s="153">
        <v>2000</v>
      </c>
      <c r="J45" s="153">
        <v>2000</v>
      </c>
      <c r="K45" s="154" t="s">
        <v>1845</v>
      </c>
      <c r="L45" s="155">
        <f t="shared" si="7"/>
        <v>6000</v>
      </c>
      <c r="M45" s="155">
        <f t="shared" si="8"/>
        <v>10000</v>
      </c>
      <c r="N45" s="154">
        <f t="shared" si="0"/>
        <v>2.9</v>
      </c>
      <c r="O45" s="154">
        <f t="shared" si="1"/>
        <v>0</v>
      </c>
      <c r="P45" s="153">
        <f>IFERROR(VLOOKUP(F45,'[34]ON HAND'!$B$7:$I$1000,8,FALSE),0)</f>
        <v>5668</v>
      </c>
      <c r="Q45" s="98" t="str">
        <f t="shared" si="2"/>
        <v>kritis</v>
      </c>
      <c r="R45" s="153">
        <v>1</v>
      </c>
      <c r="S45" s="153"/>
      <c r="T45" s="153"/>
      <c r="U45" s="67"/>
      <c r="V45" s="68"/>
    </row>
    <row r="46" spans="1:22" s="24" customFormat="1" ht="27.75" customHeight="1" x14ac:dyDescent="0.35">
      <c r="A46" s="190" t="s">
        <v>10</v>
      </c>
      <c r="B46" s="191" t="s">
        <v>11</v>
      </c>
      <c r="C46" s="192" t="s">
        <v>254</v>
      </c>
      <c r="D46" s="191" t="s">
        <v>807</v>
      </c>
      <c r="E46" s="193">
        <v>0</v>
      </c>
      <c r="F46" s="193" t="s">
        <v>808</v>
      </c>
      <c r="G46" s="194" t="s">
        <v>809</v>
      </c>
      <c r="H46" s="153">
        <f>IFERROR(VLOOKUP(F46,[33]MPS!$F$7:$H$789,3,FALSE),0)</f>
        <v>15000</v>
      </c>
      <c r="I46" s="153">
        <v>794.11764705882354</v>
      </c>
      <c r="J46" s="153">
        <v>1500</v>
      </c>
      <c r="K46" s="154" t="s">
        <v>1845</v>
      </c>
      <c r="L46" s="155">
        <f t="shared" si="7"/>
        <v>2382.3529411764707</v>
      </c>
      <c r="M46" s="155">
        <f t="shared" si="8"/>
        <v>3970.5882352941176</v>
      </c>
      <c r="N46" s="154">
        <f t="shared" si="0"/>
        <v>0</v>
      </c>
      <c r="O46" s="154">
        <f t="shared" si="1"/>
        <v>0</v>
      </c>
      <c r="P46" s="153">
        <f>IFERROR(VLOOKUP(F46,'[34]ON HAND'!$B$7:$I$1000,8,FALSE),0)</f>
        <v>0</v>
      </c>
      <c r="Q46" s="98" t="str">
        <f t="shared" si="2"/>
        <v>kritis</v>
      </c>
      <c r="R46" s="153">
        <v>1</v>
      </c>
      <c r="S46" s="153"/>
      <c r="T46" s="153"/>
      <c r="U46" s="67"/>
      <c r="V46" s="68"/>
    </row>
    <row r="47" spans="1:22" s="24" customFormat="1" ht="27.75" customHeight="1" x14ac:dyDescent="0.35">
      <c r="A47" s="190" t="s">
        <v>10</v>
      </c>
      <c r="B47" s="191" t="s">
        <v>11</v>
      </c>
      <c r="C47" s="192" t="s">
        <v>47</v>
      </c>
      <c r="D47" s="191" t="s">
        <v>55</v>
      </c>
      <c r="E47" s="193" t="s">
        <v>56</v>
      </c>
      <c r="F47" s="193" t="s">
        <v>57</v>
      </c>
      <c r="G47" s="194" t="s">
        <v>2573</v>
      </c>
      <c r="H47" s="153">
        <f>IFERROR(VLOOKUP(F47,[33]MPS!$F$7:$H$789,3,FALSE),0)</f>
        <v>13500</v>
      </c>
      <c r="I47" s="153">
        <v>1805.5555555555557</v>
      </c>
      <c r="J47" s="153">
        <v>2500</v>
      </c>
      <c r="K47" s="154" t="s">
        <v>1845</v>
      </c>
      <c r="L47" s="155">
        <f t="shared" si="7"/>
        <v>5416.666666666667</v>
      </c>
      <c r="M47" s="155">
        <f t="shared" si="8"/>
        <v>9027.7777777777774</v>
      </c>
      <c r="N47" s="154">
        <f t="shared" si="0"/>
        <v>0.5</v>
      </c>
      <c r="O47" s="154">
        <f t="shared" si="1"/>
        <v>0</v>
      </c>
      <c r="P47" s="153">
        <f>IFERROR(VLOOKUP(F47,'[34]ON HAND'!$B$7:$I$1000,8,FALSE),0)</f>
        <v>850</v>
      </c>
      <c r="Q47" s="98" t="str">
        <f t="shared" si="2"/>
        <v>kritis</v>
      </c>
      <c r="R47" s="153">
        <v>1</v>
      </c>
      <c r="S47" s="153"/>
      <c r="T47" s="153"/>
      <c r="U47" s="67"/>
      <c r="V47" s="68"/>
    </row>
    <row r="48" spans="1:22" s="24" customFormat="1" ht="27.75" customHeight="1" x14ac:dyDescent="0.35">
      <c r="A48" s="190" t="s">
        <v>10</v>
      </c>
      <c r="B48" s="191" t="s">
        <v>11</v>
      </c>
      <c r="C48" s="192" t="s">
        <v>47</v>
      </c>
      <c r="D48" s="191" t="s">
        <v>804</v>
      </c>
      <c r="E48" s="193">
        <v>0</v>
      </c>
      <c r="F48" s="193" t="s">
        <v>805</v>
      </c>
      <c r="G48" s="194" t="s">
        <v>806</v>
      </c>
      <c r="H48" s="153">
        <f>IFERROR(VLOOKUP(F48,[33]MPS!$F$7:$H$789,3,FALSE),0)</f>
        <v>13500</v>
      </c>
      <c r="I48" s="153">
        <v>1067.6470588235295</v>
      </c>
      <c r="J48" s="153">
        <v>2000</v>
      </c>
      <c r="K48" s="154" t="s">
        <v>1845</v>
      </c>
      <c r="L48" s="155">
        <f t="shared" si="7"/>
        <v>3202.9411764705883</v>
      </c>
      <c r="M48" s="155">
        <f t="shared" si="8"/>
        <v>5338.2352941176478</v>
      </c>
      <c r="N48" s="154">
        <f t="shared" si="0"/>
        <v>0</v>
      </c>
      <c r="O48" s="154">
        <f t="shared" si="1"/>
        <v>0</v>
      </c>
      <c r="P48" s="153">
        <f>IFERROR(VLOOKUP(F48,'[34]ON HAND'!$B$7:$I$1000,8,FALSE),0)</f>
        <v>0</v>
      </c>
      <c r="Q48" s="98" t="str">
        <f t="shared" si="2"/>
        <v>kritis</v>
      </c>
      <c r="R48" s="153">
        <v>1</v>
      </c>
      <c r="S48" s="153"/>
      <c r="T48" s="153"/>
      <c r="U48" s="67"/>
      <c r="V48" s="68"/>
    </row>
    <row r="49" spans="1:22" s="24" customFormat="1" ht="27.75" customHeight="1" x14ac:dyDescent="0.35">
      <c r="A49" s="190" t="s">
        <v>10</v>
      </c>
      <c r="B49" s="191" t="s">
        <v>17</v>
      </c>
      <c r="C49" s="192" t="s">
        <v>61</v>
      </c>
      <c r="D49" s="191" t="s">
        <v>277</v>
      </c>
      <c r="E49" s="193" t="s">
        <v>278</v>
      </c>
      <c r="F49" s="193" t="s">
        <v>279</v>
      </c>
      <c r="G49" s="194" t="s">
        <v>280</v>
      </c>
      <c r="H49" s="153">
        <f>IFERROR(VLOOKUP(F49,[33]MPS!$F$7:$H$789,3,FALSE),0)</f>
        <v>13000</v>
      </c>
      <c r="I49" s="153">
        <v>1333.3333333333333</v>
      </c>
      <c r="J49" s="153">
        <v>4000</v>
      </c>
      <c r="K49" s="154" t="s">
        <v>1845</v>
      </c>
      <c r="L49" s="155">
        <f t="shared" si="7"/>
        <v>4000</v>
      </c>
      <c r="M49" s="155">
        <f t="shared" si="8"/>
        <v>6666.6666666666661</v>
      </c>
      <c r="N49" s="154">
        <f t="shared" si="0"/>
        <v>1.2000000000000002</v>
      </c>
      <c r="O49" s="154">
        <f t="shared" si="1"/>
        <v>0</v>
      </c>
      <c r="P49" s="153">
        <f>IFERROR(VLOOKUP(F49,'[34]ON HAND'!$B$7:$I$1000,8,FALSE),0)</f>
        <v>1500</v>
      </c>
      <c r="Q49" s="98" t="str">
        <f t="shared" si="2"/>
        <v>kritis</v>
      </c>
      <c r="R49" s="153">
        <v>1</v>
      </c>
      <c r="S49" s="153"/>
      <c r="T49" s="153"/>
      <c r="U49" s="67"/>
      <c r="V49" s="68"/>
    </row>
    <row r="50" spans="1:22" s="24" customFormat="1" ht="27.75" customHeight="1" x14ac:dyDescent="0.35">
      <c r="A50" s="190" t="s">
        <v>10</v>
      </c>
      <c r="B50" s="191" t="s">
        <v>17</v>
      </c>
      <c r="C50" s="192" t="s">
        <v>61</v>
      </c>
      <c r="D50" s="191" t="s">
        <v>510</v>
      </c>
      <c r="E50" s="193" t="s">
        <v>511</v>
      </c>
      <c r="F50" s="193" t="s">
        <v>512</v>
      </c>
      <c r="G50" s="194" t="s">
        <v>513</v>
      </c>
      <c r="H50" s="153">
        <f>IFERROR(VLOOKUP(F50,[33]MPS!$F$7:$H$789,3,FALSE),0)</f>
        <v>12000</v>
      </c>
      <c r="I50" s="153">
        <v>1147.0588235294117</v>
      </c>
      <c r="J50" s="153">
        <v>2500</v>
      </c>
      <c r="K50" s="154" t="s">
        <v>1845</v>
      </c>
      <c r="L50" s="155">
        <f t="shared" si="7"/>
        <v>3441.1764705882351</v>
      </c>
      <c r="M50" s="155">
        <f t="shared" si="8"/>
        <v>5735.2941176470586</v>
      </c>
      <c r="N50" s="154">
        <f t="shared" si="0"/>
        <v>0.9</v>
      </c>
      <c r="O50" s="154">
        <f t="shared" si="1"/>
        <v>0</v>
      </c>
      <c r="P50" s="153">
        <f>IFERROR(VLOOKUP(F50,'[34]ON HAND'!$B$7:$I$1000,8,FALSE),0)</f>
        <v>943</v>
      </c>
      <c r="Q50" s="98" t="str">
        <f t="shared" si="2"/>
        <v>kritis</v>
      </c>
      <c r="R50" s="153">
        <v>1</v>
      </c>
      <c r="S50" s="153"/>
      <c r="T50" s="153"/>
      <c r="U50" s="67"/>
      <c r="V50" s="68"/>
    </row>
    <row r="51" spans="1:22" s="24" customFormat="1" ht="27.75" customHeight="1" x14ac:dyDescent="0.35">
      <c r="A51" s="200" t="s">
        <v>795</v>
      </c>
      <c r="B51" s="191" t="s">
        <v>810</v>
      </c>
      <c r="C51" s="192" t="s">
        <v>61</v>
      </c>
      <c r="D51" s="191" t="s">
        <v>1648</v>
      </c>
      <c r="E51" s="193">
        <v>0</v>
      </c>
      <c r="F51" s="193" t="s">
        <v>1649</v>
      </c>
      <c r="G51" s="194" t="s">
        <v>2661</v>
      </c>
      <c r="H51" s="153">
        <f>IFERROR(VLOOKUP(F51,[33]MPS!$F$7:$H$789,3,FALSE),0)</f>
        <v>11500</v>
      </c>
      <c r="I51" s="153">
        <v>930.55555555555554</v>
      </c>
      <c r="J51" s="153">
        <v>1500</v>
      </c>
      <c r="K51" s="154" t="s">
        <v>1845</v>
      </c>
      <c r="L51" s="155">
        <f t="shared" si="7"/>
        <v>2791.6666666666665</v>
      </c>
      <c r="M51" s="155">
        <f t="shared" si="8"/>
        <v>4652.7777777777774</v>
      </c>
      <c r="N51" s="154">
        <f t="shared" si="0"/>
        <v>1.6</v>
      </c>
      <c r="O51" s="154">
        <f t="shared" si="1"/>
        <v>0</v>
      </c>
      <c r="P51" s="153">
        <f>IFERROR(VLOOKUP(F51,'[34]ON HAND'!$B$7:$I$1000,8,FALSE),0)</f>
        <v>1481</v>
      </c>
      <c r="Q51" s="98" t="str">
        <f t="shared" si="2"/>
        <v>kritis</v>
      </c>
      <c r="R51" s="153">
        <v>1</v>
      </c>
      <c r="S51" s="153"/>
      <c r="T51" s="153"/>
      <c r="U51" s="67"/>
      <c r="V51" s="68"/>
    </row>
    <row r="52" spans="1:22" s="24" customFormat="1" ht="27.75" customHeight="1" x14ac:dyDescent="0.35">
      <c r="A52" s="190" t="s">
        <v>10</v>
      </c>
      <c r="B52" s="191" t="s">
        <v>17</v>
      </c>
      <c r="C52" s="192" t="s">
        <v>92</v>
      </c>
      <c r="D52" s="191" t="s">
        <v>333</v>
      </c>
      <c r="E52" s="193" t="s">
        <v>334</v>
      </c>
      <c r="F52" s="193" t="s">
        <v>335</v>
      </c>
      <c r="G52" s="194" t="s">
        <v>336</v>
      </c>
      <c r="H52" s="153">
        <f>IFERROR(VLOOKUP(F52,[33]MPS!$F$7:$H$789,3,FALSE),0)</f>
        <v>11100</v>
      </c>
      <c r="I52" s="153">
        <v>1294.1176470588234</v>
      </c>
      <c r="J52" s="153">
        <v>3000</v>
      </c>
      <c r="K52" s="154" t="s">
        <v>1845</v>
      </c>
      <c r="L52" s="155">
        <f t="shared" si="7"/>
        <v>3882.3529411764703</v>
      </c>
      <c r="M52" s="155">
        <f t="shared" si="8"/>
        <v>6470.5882352941171</v>
      </c>
      <c r="N52" s="154">
        <f t="shared" si="0"/>
        <v>4.6999999999999993</v>
      </c>
      <c r="O52" s="154">
        <f t="shared" si="1"/>
        <v>1</v>
      </c>
      <c r="P52" s="153">
        <f>IFERROR(VLOOKUP(F52,'[34]ON HAND'!$B$7:$I$1000,8,FALSE),0)</f>
        <v>5974</v>
      </c>
      <c r="Q52" s="98" t="str">
        <f t="shared" si="2"/>
        <v>aman</v>
      </c>
      <c r="R52" s="153">
        <v>1</v>
      </c>
      <c r="S52" s="153"/>
      <c r="T52" s="153"/>
      <c r="U52" s="67"/>
      <c r="V52" s="68"/>
    </row>
    <row r="53" spans="1:22" s="24" customFormat="1" ht="27.75" customHeight="1" x14ac:dyDescent="0.35">
      <c r="A53" s="190" t="s">
        <v>10</v>
      </c>
      <c r="B53" s="191" t="s">
        <v>11</v>
      </c>
      <c r="C53" s="192" t="s">
        <v>254</v>
      </c>
      <c r="D53" s="191" t="s">
        <v>800</v>
      </c>
      <c r="E53" s="193" t="s">
        <v>801</v>
      </c>
      <c r="F53" s="193" t="s">
        <v>802</v>
      </c>
      <c r="G53" s="194" t="s">
        <v>803</v>
      </c>
      <c r="H53" s="153">
        <f>IFERROR(VLOOKUP(F53,[33]MPS!$F$7:$H$789,3,FALSE),0)</f>
        <v>11000</v>
      </c>
      <c r="I53" s="153">
        <v>697.61904761904759</v>
      </c>
      <c r="J53" s="153">
        <v>1150</v>
      </c>
      <c r="K53" s="154" t="s">
        <v>1845</v>
      </c>
      <c r="L53" s="155">
        <f t="shared" si="7"/>
        <v>2092.8571428571427</v>
      </c>
      <c r="M53" s="155">
        <f t="shared" si="8"/>
        <v>3488.0952380952381</v>
      </c>
      <c r="N53" s="154">
        <f t="shared" si="0"/>
        <v>1.3</v>
      </c>
      <c r="O53" s="154">
        <f t="shared" si="1"/>
        <v>0</v>
      </c>
      <c r="P53" s="153">
        <f>IFERROR(VLOOKUP(F53,'[34]ON HAND'!$B$7:$I$1000,8,FALSE),0)</f>
        <v>900</v>
      </c>
      <c r="Q53" s="98" t="str">
        <f t="shared" si="2"/>
        <v>kritis</v>
      </c>
      <c r="R53" s="153">
        <v>1</v>
      </c>
      <c r="S53" s="153"/>
      <c r="T53" s="153"/>
      <c r="U53" s="67"/>
      <c r="V53" s="68"/>
    </row>
    <row r="54" spans="1:22" s="24" customFormat="1" ht="27.75" customHeight="1" x14ac:dyDescent="0.35">
      <c r="A54" s="190" t="s">
        <v>10</v>
      </c>
      <c r="B54" s="191" t="s">
        <v>16</v>
      </c>
      <c r="C54" s="192" t="s">
        <v>116</v>
      </c>
      <c r="D54" s="191" t="s">
        <v>382</v>
      </c>
      <c r="E54" s="193" t="s">
        <v>383</v>
      </c>
      <c r="F54" s="193" t="s">
        <v>384</v>
      </c>
      <c r="G54" s="194" t="s">
        <v>385</v>
      </c>
      <c r="H54" s="153">
        <f>IFERROR(VLOOKUP(F54,[33]MPS!$F$7:$H$789,3,FALSE),0)</f>
        <v>10580</v>
      </c>
      <c r="I54" s="153">
        <v>2000</v>
      </c>
      <c r="J54" s="153">
        <v>2000</v>
      </c>
      <c r="K54" s="154" t="s">
        <v>1845</v>
      </c>
      <c r="L54" s="155">
        <f t="shared" si="7"/>
        <v>6000</v>
      </c>
      <c r="M54" s="155">
        <f t="shared" si="8"/>
        <v>10000</v>
      </c>
      <c r="N54" s="154">
        <f t="shared" si="0"/>
        <v>4.0999999999999996</v>
      </c>
      <c r="O54" s="154">
        <f t="shared" si="1"/>
        <v>1</v>
      </c>
      <c r="P54" s="153">
        <f>IFERROR(VLOOKUP(F54,'[34]ON HAND'!$B$7:$I$1000,8,FALSE),0)</f>
        <v>8135</v>
      </c>
      <c r="Q54" s="98" t="str">
        <f t="shared" si="2"/>
        <v>aman</v>
      </c>
      <c r="R54" s="153">
        <v>1</v>
      </c>
      <c r="S54" s="153"/>
      <c r="T54" s="153"/>
      <c r="U54" s="67"/>
      <c r="V54" s="68"/>
    </row>
    <row r="55" spans="1:22" s="24" customFormat="1" ht="27.75" customHeight="1" x14ac:dyDescent="0.35">
      <c r="A55" s="190" t="s">
        <v>10</v>
      </c>
      <c r="B55" s="191" t="s">
        <v>16</v>
      </c>
      <c r="C55" s="192" t="s">
        <v>31</v>
      </c>
      <c r="D55" s="191" t="s">
        <v>2906</v>
      </c>
      <c r="E55" s="193" t="s">
        <v>212</v>
      </c>
      <c r="F55" s="193" t="s">
        <v>213</v>
      </c>
      <c r="G55" s="194" t="s">
        <v>214</v>
      </c>
      <c r="H55" s="153">
        <f>IFERROR(VLOOKUP(F55,[33]MPS!$F$7:$H$789,3,FALSE),0)</f>
        <v>10400</v>
      </c>
      <c r="I55" s="153">
        <v>735.29411764705878</v>
      </c>
      <c r="J55" s="153">
        <v>1000</v>
      </c>
      <c r="K55" s="154" t="s">
        <v>1845</v>
      </c>
      <c r="L55" s="155">
        <f t="shared" si="7"/>
        <v>2205.8823529411766</v>
      </c>
      <c r="M55" s="155">
        <f t="shared" si="8"/>
        <v>3676.4705882352937</v>
      </c>
      <c r="N55" s="154">
        <f t="shared" si="0"/>
        <v>0</v>
      </c>
      <c r="O55" s="154">
        <f t="shared" si="1"/>
        <v>0</v>
      </c>
      <c r="P55" s="153">
        <f>IFERROR(VLOOKUP(F55,'[34]ON HAND'!$B$7:$I$1000,8,FALSE),0)</f>
        <v>0</v>
      </c>
      <c r="Q55" s="98" t="str">
        <f t="shared" si="2"/>
        <v>kritis</v>
      </c>
      <c r="R55" s="153">
        <v>1</v>
      </c>
      <c r="S55" s="153"/>
      <c r="T55" s="153"/>
      <c r="U55" s="67"/>
      <c r="V55" s="68"/>
    </row>
    <row r="56" spans="1:22" s="24" customFormat="1" ht="27.75" customHeight="1" x14ac:dyDescent="0.35">
      <c r="A56" s="190" t="s">
        <v>10</v>
      </c>
      <c r="B56" s="191" t="s">
        <v>11</v>
      </c>
      <c r="C56" s="192" t="s">
        <v>249</v>
      </c>
      <c r="D56" s="191" t="s">
        <v>3051</v>
      </c>
      <c r="E56" s="193" t="s">
        <v>479</v>
      </c>
      <c r="F56" s="193" t="s">
        <v>480</v>
      </c>
      <c r="G56" s="194" t="s">
        <v>3052</v>
      </c>
      <c r="H56" s="153">
        <f>IFERROR(VLOOKUP(F56,[33]MPS!$F$7:$H$789,3,FALSE),0)</f>
        <v>10400</v>
      </c>
      <c r="I56" s="153">
        <v>630.55555555555554</v>
      </c>
      <c r="J56" s="153">
        <v>1000</v>
      </c>
      <c r="K56" s="154" t="s">
        <v>1845</v>
      </c>
      <c r="L56" s="155">
        <f t="shared" si="7"/>
        <v>1891.6666666666665</v>
      </c>
      <c r="M56" s="155">
        <f t="shared" si="8"/>
        <v>3152.7777777777778</v>
      </c>
      <c r="N56" s="154">
        <f t="shared" si="0"/>
        <v>1</v>
      </c>
      <c r="O56" s="154">
        <f t="shared" si="1"/>
        <v>0</v>
      </c>
      <c r="P56" s="153">
        <f>IFERROR(VLOOKUP(F56,'[34]ON HAND'!$B$7:$I$1000,8,FALSE),0)</f>
        <v>600</v>
      </c>
      <c r="Q56" s="98" t="str">
        <f t="shared" si="2"/>
        <v>kritis</v>
      </c>
      <c r="R56" s="153">
        <v>1</v>
      </c>
      <c r="S56" s="153"/>
      <c r="T56" s="153"/>
      <c r="U56" s="67"/>
      <c r="V56" s="68"/>
    </row>
    <row r="57" spans="1:22" s="24" customFormat="1" ht="27.75" customHeight="1" x14ac:dyDescent="0.35">
      <c r="A57" s="190" t="s">
        <v>10</v>
      </c>
      <c r="B57" s="191" t="s">
        <v>11</v>
      </c>
      <c r="C57" s="192" t="s">
        <v>12</v>
      </c>
      <c r="D57" s="191" t="s">
        <v>231</v>
      </c>
      <c r="E57" s="193" t="s">
        <v>232</v>
      </c>
      <c r="F57" s="193" t="s">
        <v>233</v>
      </c>
      <c r="G57" s="194" t="s">
        <v>234</v>
      </c>
      <c r="H57" s="153">
        <f>IFERROR(VLOOKUP(F57,[33]MPS!$F$7:$H$789,3,FALSE),0)</f>
        <v>10000</v>
      </c>
      <c r="I57" s="153">
        <v>840</v>
      </c>
      <c r="J57" s="153">
        <v>1500</v>
      </c>
      <c r="K57" s="154" t="s">
        <v>1845</v>
      </c>
      <c r="L57" s="155">
        <f t="shared" si="7"/>
        <v>2520</v>
      </c>
      <c r="M57" s="155">
        <f t="shared" si="8"/>
        <v>4200</v>
      </c>
      <c r="N57" s="154">
        <f t="shared" si="0"/>
        <v>2.7</v>
      </c>
      <c r="O57" s="154">
        <f t="shared" si="1"/>
        <v>0</v>
      </c>
      <c r="P57" s="153">
        <f>IFERROR(VLOOKUP(F57,'[34]ON HAND'!$B$7:$I$1000,8,FALSE),0)</f>
        <v>2250</v>
      </c>
      <c r="Q57" s="98" t="str">
        <f t="shared" si="2"/>
        <v>kritis</v>
      </c>
      <c r="R57" s="153">
        <v>1</v>
      </c>
      <c r="S57" s="153"/>
      <c r="T57" s="153"/>
      <c r="U57" s="67"/>
      <c r="V57" s="68"/>
    </row>
    <row r="58" spans="1:22" s="24" customFormat="1" ht="27.75" customHeight="1" x14ac:dyDescent="0.35">
      <c r="A58" s="190" t="s">
        <v>10</v>
      </c>
      <c r="B58" s="191" t="s">
        <v>16</v>
      </c>
      <c r="C58" s="192" t="s">
        <v>61</v>
      </c>
      <c r="D58" s="191" t="s">
        <v>672</v>
      </c>
      <c r="E58" s="193" t="s">
        <v>673</v>
      </c>
      <c r="F58" s="193" t="s">
        <v>674</v>
      </c>
      <c r="G58" s="194" t="s">
        <v>675</v>
      </c>
      <c r="H58" s="153">
        <f>IFERROR(VLOOKUP(F58,[33]MPS!$F$7:$H$789,3,FALSE),0)</f>
        <v>10000</v>
      </c>
      <c r="I58" s="153">
        <v>642.10526315789468</v>
      </c>
      <c r="J58" s="153">
        <v>1000</v>
      </c>
      <c r="K58" s="154" t="s">
        <v>1845</v>
      </c>
      <c r="L58" s="155">
        <f t="shared" si="7"/>
        <v>1926.3157894736842</v>
      </c>
      <c r="M58" s="155">
        <f t="shared" si="8"/>
        <v>3210.5263157894733</v>
      </c>
      <c r="N58" s="154">
        <f t="shared" si="0"/>
        <v>0.30000000000000004</v>
      </c>
      <c r="O58" s="154">
        <f t="shared" si="1"/>
        <v>0</v>
      </c>
      <c r="P58" s="153">
        <f>IFERROR(VLOOKUP(F58,'[34]ON HAND'!$B$7:$I$1000,8,FALSE),0)</f>
        <v>175</v>
      </c>
      <c r="Q58" s="98" t="str">
        <f t="shared" si="2"/>
        <v>kritis</v>
      </c>
      <c r="R58" s="153">
        <v>1</v>
      </c>
      <c r="S58" s="153"/>
      <c r="T58" s="153"/>
      <c r="U58" s="67"/>
      <c r="V58" s="68"/>
    </row>
    <row r="59" spans="1:22" s="24" customFormat="1" ht="27.75" customHeight="1" x14ac:dyDescent="0.35">
      <c r="A59" s="190" t="s">
        <v>10</v>
      </c>
      <c r="B59" s="191" t="s">
        <v>17</v>
      </c>
      <c r="C59" s="192" t="s">
        <v>92</v>
      </c>
      <c r="D59" s="191" t="s">
        <v>2598</v>
      </c>
      <c r="E59" s="193" t="s">
        <v>158</v>
      </c>
      <c r="F59" s="193" t="s">
        <v>159</v>
      </c>
      <c r="G59" s="194" t="s">
        <v>160</v>
      </c>
      <c r="H59" s="153">
        <f>IFERROR(VLOOKUP(F59,[33]MPS!$F$7:$H$789,3,FALSE),0)</f>
        <v>9700</v>
      </c>
      <c r="I59" s="153">
        <v>2447.3684210526317</v>
      </c>
      <c r="J59" s="153">
        <v>3000</v>
      </c>
      <c r="K59" s="154" t="s">
        <v>1845</v>
      </c>
      <c r="L59" s="155">
        <f t="shared" si="7"/>
        <v>7342.105263157895</v>
      </c>
      <c r="M59" s="155">
        <f t="shared" si="8"/>
        <v>12236.842105263158</v>
      </c>
      <c r="N59" s="154">
        <f t="shared" si="0"/>
        <v>1.5</v>
      </c>
      <c r="O59" s="154">
        <f t="shared" si="1"/>
        <v>0</v>
      </c>
      <c r="P59" s="153">
        <f>IFERROR(VLOOKUP(F59,'[34]ON HAND'!$B$7:$I$1000,8,FALSE),0)</f>
        <v>3550</v>
      </c>
      <c r="Q59" s="98" t="str">
        <f t="shared" si="2"/>
        <v>kritis</v>
      </c>
      <c r="R59" s="153">
        <v>1</v>
      </c>
      <c r="S59" s="153"/>
      <c r="T59" s="153"/>
      <c r="U59" s="67"/>
      <c r="V59" s="68"/>
    </row>
    <row r="60" spans="1:22" s="24" customFormat="1" ht="27.75" customHeight="1" x14ac:dyDescent="0.35">
      <c r="A60" s="200" t="s">
        <v>795</v>
      </c>
      <c r="B60" s="191" t="s">
        <v>810</v>
      </c>
      <c r="C60" s="192" t="s">
        <v>31</v>
      </c>
      <c r="D60" s="191" t="s">
        <v>2193</v>
      </c>
      <c r="E60" s="193" t="s">
        <v>2194</v>
      </c>
      <c r="F60" s="193" t="s">
        <v>2195</v>
      </c>
      <c r="G60" s="194" t="s">
        <v>2196</v>
      </c>
      <c r="H60" s="153">
        <f>IFERROR(VLOOKUP(F60,[33]MPS!$F$7:$H$789,3,FALSE),0)</f>
        <v>9541</v>
      </c>
      <c r="I60" s="153">
        <v>1066.6666666666667</v>
      </c>
      <c r="J60" s="153">
        <v>2000</v>
      </c>
      <c r="K60" s="154" t="s">
        <v>1845</v>
      </c>
      <c r="L60" s="155">
        <f t="shared" si="7"/>
        <v>3200</v>
      </c>
      <c r="M60" s="155">
        <f t="shared" si="8"/>
        <v>5333.3333333333339</v>
      </c>
      <c r="N60" s="154">
        <f t="shared" si="0"/>
        <v>0</v>
      </c>
      <c r="O60" s="154">
        <f t="shared" si="1"/>
        <v>0</v>
      </c>
      <c r="P60" s="153">
        <f>IFERROR(VLOOKUP(F60,'[34]ON HAND'!$B$7:$I$1000,8,FALSE),0)</f>
        <v>0</v>
      </c>
      <c r="Q60" s="98" t="str">
        <f t="shared" si="2"/>
        <v>kritis</v>
      </c>
      <c r="R60" s="153">
        <v>1</v>
      </c>
      <c r="S60" s="153"/>
      <c r="T60" s="153"/>
      <c r="U60" s="67"/>
      <c r="V60" s="68"/>
    </row>
    <row r="61" spans="1:22" s="24" customFormat="1" ht="27.75" customHeight="1" x14ac:dyDescent="0.35">
      <c r="A61" s="190" t="s">
        <v>10</v>
      </c>
      <c r="B61" s="191" t="s">
        <v>17</v>
      </c>
      <c r="C61" s="192" t="s">
        <v>61</v>
      </c>
      <c r="D61" s="191" t="s">
        <v>410</v>
      </c>
      <c r="E61" s="193" t="s">
        <v>411</v>
      </c>
      <c r="F61" s="193" t="s">
        <v>412</v>
      </c>
      <c r="G61" s="194" t="s">
        <v>413</v>
      </c>
      <c r="H61" s="153">
        <f>IFERROR(VLOOKUP(F61,[33]MPS!$F$7:$H$789,3,FALSE),0)</f>
        <v>9250</v>
      </c>
      <c r="I61" s="153">
        <v>1244.4444444444443</v>
      </c>
      <c r="J61" s="153">
        <v>2450</v>
      </c>
      <c r="K61" s="154" t="s">
        <v>1845</v>
      </c>
      <c r="L61" s="155">
        <f t="shared" si="7"/>
        <v>3733.333333333333</v>
      </c>
      <c r="M61" s="155">
        <f t="shared" si="8"/>
        <v>6222.2222222222217</v>
      </c>
      <c r="N61" s="154">
        <f t="shared" si="0"/>
        <v>1</v>
      </c>
      <c r="O61" s="154">
        <f t="shared" si="1"/>
        <v>0</v>
      </c>
      <c r="P61" s="153">
        <f>IFERROR(VLOOKUP(F61,'[34]ON HAND'!$B$7:$I$1000,8,FALSE),0)</f>
        <v>1200</v>
      </c>
      <c r="Q61" s="98" t="str">
        <f t="shared" si="2"/>
        <v>kritis</v>
      </c>
      <c r="R61" s="153">
        <v>1</v>
      </c>
      <c r="S61" s="153"/>
      <c r="T61" s="153"/>
      <c r="U61" s="67"/>
      <c r="V61" s="68"/>
    </row>
    <row r="62" spans="1:22" s="24" customFormat="1" ht="27.75" customHeight="1" x14ac:dyDescent="0.35">
      <c r="A62" s="190" t="s">
        <v>10</v>
      </c>
      <c r="B62" s="191" t="s">
        <v>16</v>
      </c>
      <c r="C62" s="192" t="s">
        <v>61</v>
      </c>
      <c r="D62" s="191" t="s">
        <v>181</v>
      </c>
      <c r="E62" s="193" t="s">
        <v>182</v>
      </c>
      <c r="F62" s="193" t="s">
        <v>183</v>
      </c>
      <c r="G62" s="194" t="s">
        <v>184</v>
      </c>
      <c r="H62" s="153">
        <f>IFERROR(VLOOKUP(F62,[33]MPS!$F$7:$H$789,3,FALSE),0)</f>
        <v>9200</v>
      </c>
      <c r="I62" s="153">
        <v>650</v>
      </c>
      <c r="J62" s="153">
        <v>800</v>
      </c>
      <c r="K62" s="154" t="s">
        <v>1845</v>
      </c>
      <c r="L62" s="155">
        <f t="shared" si="7"/>
        <v>1950</v>
      </c>
      <c r="M62" s="155">
        <f t="shared" si="8"/>
        <v>3250</v>
      </c>
      <c r="N62" s="154">
        <f t="shared" si="0"/>
        <v>9.1</v>
      </c>
      <c r="O62" s="154">
        <f t="shared" si="1"/>
        <v>1</v>
      </c>
      <c r="P62" s="153">
        <f>IFERROR(VLOOKUP(F62,'[34]ON HAND'!$B$7:$I$1000,8,FALSE),0)</f>
        <v>5857</v>
      </c>
      <c r="Q62" s="98" t="str">
        <f t="shared" si="2"/>
        <v>over</v>
      </c>
      <c r="R62" s="153">
        <v>1</v>
      </c>
      <c r="S62" s="153"/>
      <c r="T62" s="153"/>
      <c r="U62" s="67"/>
      <c r="V62" s="68"/>
    </row>
    <row r="63" spans="1:22" s="24" customFormat="1" ht="27.75" customHeight="1" x14ac:dyDescent="0.35">
      <c r="A63" s="190" t="s">
        <v>10</v>
      </c>
      <c r="B63" s="191" t="s">
        <v>16</v>
      </c>
      <c r="C63" s="192" t="s">
        <v>61</v>
      </c>
      <c r="D63" s="191" t="s">
        <v>185</v>
      </c>
      <c r="E63" s="193" t="s">
        <v>186</v>
      </c>
      <c r="F63" s="193" t="s">
        <v>187</v>
      </c>
      <c r="G63" s="194" t="s">
        <v>188</v>
      </c>
      <c r="H63" s="153">
        <f>IFERROR(VLOOKUP(F63,[33]MPS!$F$7:$H$789,3,FALSE),0)</f>
        <v>9139</v>
      </c>
      <c r="I63" s="153">
        <v>644.44444444444446</v>
      </c>
      <c r="J63" s="153">
        <v>1000</v>
      </c>
      <c r="K63" s="154" t="s">
        <v>1845</v>
      </c>
      <c r="L63" s="155">
        <f t="shared" si="7"/>
        <v>1933.3333333333335</v>
      </c>
      <c r="M63" s="155">
        <f t="shared" si="8"/>
        <v>3222.2222222222222</v>
      </c>
      <c r="N63" s="154">
        <f t="shared" si="0"/>
        <v>7</v>
      </c>
      <c r="O63" s="154">
        <f t="shared" si="1"/>
        <v>1</v>
      </c>
      <c r="P63" s="153">
        <f>IFERROR(VLOOKUP(F63,'[34]ON HAND'!$B$7:$I$1000,8,FALSE),0)</f>
        <v>4507</v>
      </c>
      <c r="Q63" s="98" t="str">
        <f t="shared" si="2"/>
        <v>over</v>
      </c>
      <c r="R63" s="153">
        <v>1</v>
      </c>
      <c r="S63" s="153"/>
      <c r="T63" s="153"/>
      <c r="U63" s="67"/>
      <c r="V63" s="68"/>
    </row>
    <row r="64" spans="1:22" s="24" customFormat="1" ht="27.75" customHeight="1" x14ac:dyDescent="0.35">
      <c r="A64" s="190" t="s">
        <v>10</v>
      </c>
      <c r="B64" s="191" t="s">
        <v>11</v>
      </c>
      <c r="C64" s="192" t="s">
        <v>254</v>
      </c>
      <c r="D64" s="191" t="s">
        <v>258</v>
      </c>
      <c r="E64" s="193">
        <v>0</v>
      </c>
      <c r="F64" s="193" t="s">
        <v>259</v>
      </c>
      <c r="G64" s="194" t="s">
        <v>260</v>
      </c>
      <c r="H64" s="153">
        <f>IFERROR(VLOOKUP(F64,[33]MPS!$F$7:$H$789,3,FALSE),0)</f>
        <v>9000</v>
      </c>
      <c r="I64" s="153">
        <v>737.5</v>
      </c>
      <c r="J64" s="153">
        <v>1500</v>
      </c>
      <c r="K64" s="154" t="s">
        <v>1845</v>
      </c>
      <c r="L64" s="155">
        <f t="shared" si="7"/>
        <v>2212.5</v>
      </c>
      <c r="M64" s="155">
        <f t="shared" si="8"/>
        <v>3687.5</v>
      </c>
      <c r="N64" s="154">
        <f t="shared" si="0"/>
        <v>0</v>
      </c>
      <c r="O64" s="154">
        <f t="shared" si="1"/>
        <v>0</v>
      </c>
      <c r="P64" s="153">
        <f>IFERROR(VLOOKUP(F64,'[34]ON HAND'!$B$7:$I$1000,8,FALSE),0)</f>
        <v>0</v>
      </c>
      <c r="Q64" s="98" t="str">
        <f t="shared" si="2"/>
        <v>kritis</v>
      </c>
      <c r="R64" s="153">
        <v>1</v>
      </c>
      <c r="S64" s="153"/>
      <c r="T64" s="153"/>
      <c r="U64" s="67"/>
      <c r="V64" s="68"/>
    </row>
    <row r="65" spans="1:22" s="24" customFormat="1" ht="27.75" customHeight="1" x14ac:dyDescent="0.35">
      <c r="A65" s="200" t="s">
        <v>795</v>
      </c>
      <c r="B65" s="191" t="s">
        <v>810</v>
      </c>
      <c r="C65" s="192" t="s">
        <v>61</v>
      </c>
      <c r="D65" s="191" t="s">
        <v>2175</v>
      </c>
      <c r="E65" s="193">
        <v>0</v>
      </c>
      <c r="F65" s="193" t="s">
        <v>2176</v>
      </c>
      <c r="G65" s="194" t="s">
        <v>2177</v>
      </c>
      <c r="H65" s="153">
        <f>IFERROR(VLOOKUP(F65,[33]MPS!$F$7:$H$789,3,FALSE),0)</f>
        <v>9000</v>
      </c>
      <c r="I65" s="153">
        <v>1000</v>
      </c>
      <c r="J65" s="153">
        <v>1000</v>
      </c>
      <c r="K65" s="154" t="s">
        <v>1845</v>
      </c>
      <c r="L65" s="155">
        <f t="shared" si="7"/>
        <v>3000</v>
      </c>
      <c r="M65" s="155">
        <f t="shared" si="8"/>
        <v>5000</v>
      </c>
      <c r="N65" s="154">
        <f t="shared" si="0"/>
        <v>3</v>
      </c>
      <c r="O65" s="154">
        <f t="shared" si="1"/>
        <v>1</v>
      </c>
      <c r="P65" s="153">
        <f>IFERROR(VLOOKUP(F65,'[34]ON HAND'!$B$7:$I$1000,8,FALSE),0)</f>
        <v>3000</v>
      </c>
      <c r="Q65" s="98" t="str">
        <f t="shared" si="2"/>
        <v>aman</v>
      </c>
      <c r="R65" s="153">
        <v>1</v>
      </c>
      <c r="S65" s="153"/>
      <c r="T65" s="153"/>
      <c r="U65" s="67"/>
      <c r="V65" s="68"/>
    </row>
    <row r="66" spans="1:22" s="24" customFormat="1" ht="27.75" customHeight="1" x14ac:dyDescent="0.35">
      <c r="A66" s="200" t="s">
        <v>795</v>
      </c>
      <c r="B66" s="191" t="s">
        <v>810</v>
      </c>
      <c r="C66" s="192" t="s">
        <v>61</v>
      </c>
      <c r="D66" s="191" t="s">
        <v>2178</v>
      </c>
      <c r="E66" s="193" t="s">
        <v>2179</v>
      </c>
      <c r="F66" s="193" t="s">
        <v>2180</v>
      </c>
      <c r="G66" s="194" t="s">
        <v>2181</v>
      </c>
      <c r="H66" s="153">
        <f>IFERROR(VLOOKUP(F66,[33]MPS!$F$7:$H$789,3,FALSE),0)</f>
        <v>9000</v>
      </c>
      <c r="I66" s="153">
        <v>1000</v>
      </c>
      <c r="J66" s="153">
        <v>1000</v>
      </c>
      <c r="K66" s="154" t="s">
        <v>1845</v>
      </c>
      <c r="L66" s="155">
        <f t="shared" si="7"/>
        <v>3000</v>
      </c>
      <c r="M66" s="155">
        <f t="shared" si="8"/>
        <v>5000</v>
      </c>
      <c r="N66" s="154">
        <f t="shared" si="0"/>
        <v>9.4</v>
      </c>
      <c r="O66" s="154">
        <f t="shared" si="1"/>
        <v>1</v>
      </c>
      <c r="P66" s="153">
        <f>IFERROR(VLOOKUP(F66,'[34]ON HAND'!$B$7:$I$1000,8,FALSE),0)</f>
        <v>9380</v>
      </c>
      <c r="Q66" s="98" t="str">
        <f t="shared" si="2"/>
        <v>over</v>
      </c>
      <c r="R66" s="153">
        <v>1</v>
      </c>
      <c r="S66" s="153"/>
      <c r="T66" s="153"/>
      <c r="U66" s="67"/>
      <c r="V66" s="68"/>
    </row>
    <row r="67" spans="1:22" s="24" customFormat="1" ht="27.75" customHeight="1" x14ac:dyDescent="0.35">
      <c r="A67" s="200" t="s">
        <v>795</v>
      </c>
      <c r="B67" s="191" t="s">
        <v>810</v>
      </c>
      <c r="C67" s="192" t="s">
        <v>31</v>
      </c>
      <c r="D67" s="191" t="s">
        <v>2246</v>
      </c>
      <c r="E67" s="193" t="s">
        <v>2247</v>
      </c>
      <c r="F67" s="193" t="s">
        <v>2248</v>
      </c>
      <c r="G67" s="194" t="s">
        <v>2249</v>
      </c>
      <c r="H67" s="153">
        <f>IFERROR(VLOOKUP(F67,[33]MPS!$F$7:$H$789,3,FALSE),0)</f>
        <v>9000</v>
      </c>
      <c r="I67" s="153">
        <v>623.52941176470586</v>
      </c>
      <c r="J67" s="153">
        <v>1200</v>
      </c>
      <c r="K67" s="154" t="s">
        <v>1845</v>
      </c>
      <c r="L67" s="155">
        <f t="shared" si="7"/>
        <v>1870.5882352941176</v>
      </c>
      <c r="M67" s="155">
        <f t="shared" si="8"/>
        <v>3117.6470588235293</v>
      </c>
      <c r="N67" s="154">
        <f t="shared" si="0"/>
        <v>4.5</v>
      </c>
      <c r="O67" s="154">
        <f t="shared" si="1"/>
        <v>1</v>
      </c>
      <c r="P67" s="153">
        <f>IFERROR(VLOOKUP(F67,'[34]ON HAND'!$B$7:$I$1000,8,FALSE),0)</f>
        <v>2784</v>
      </c>
      <c r="Q67" s="98" t="str">
        <f t="shared" si="2"/>
        <v>aman</v>
      </c>
      <c r="R67" s="153">
        <v>1</v>
      </c>
      <c r="S67" s="153"/>
      <c r="T67" s="153"/>
      <c r="U67" s="67"/>
      <c r="V67" s="68"/>
    </row>
    <row r="68" spans="1:22" s="24" customFormat="1" ht="27.75" customHeight="1" x14ac:dyDescent="0.35">
      <c r="A68" s="200" t="s">
        <v>795</v>
      </c>
      <c r="B68" s="191" t="s">
        <v>810</v>
      </c>
      <c r="C68" s="192" t="s">
        <v>31</v>
      </c>
      <c r="D68" s="191" t="s">
        <v>2250</v>
      </c>
      <c r="E68" s="193" t="s">
        <v>2251</v>
      </c>
      <c r="F68" s="193" t="s">
        <v>2252</v>
      </c>
      <c r="G68" s="194" t="s">
        <v>2253</v>
      </c>
      <c r="H68" s="153">
        <f>IFERROR(VLOOKUP(F68,[33]MPS!$F$7:$H$789,3,FALSE),0)</f>
        <v>9000</v>
      </c>
      <c r="I68" s="153">
        <v>637.5</v>
      </c>
      <c r="J68" s="153">
        <v>1200</v>
      </c>
      <c r="K68" s="154" t="s">
        <v>1845</v>
      </c>
      <c r="L68" s="155">
        <f t="shared" si="7"/>
        <v>1912.5</v>
      </c>
      <c r="M68" s="155">
        <f t="shared" si="8"/>
        <v>3187.5</v>
      </c>
      <c r="N68" s="154">
        <f t="shared" si="0"/>
        <v>1.7000000000000002</v>
      </c>
      <c r="O68" s="154">
        <f t="shared" si="1"/>
        <v>0</v>
      </c>
      <c r="P68" s="153">
        <f>IFERROR(VLOOKUP(F68,'[34]ON HAND'!$B$7:$I$1000,8,FALSE),0)</f>
        <v>1061</v>
      </c>
      <c r="Q68" s="98" t="str">
        <f t="shared" si="2"/>
        <v>kritis</v>
      </c>
      <c r="R68" s="153">
        <v>1</v>
      </c>
      <c r="S68" s="153"/>
      <c r="T68" s="153"/>
      <c r="U68" s="67"/>
      <c r="V68" s="68"/>
    </row>
    <row r="69" spans="1:22" s="24" customFormat="1" ht="27.75" customHeight="1" x14ac:dyDescent="0.35">
      <c r="A69" s="200" t="s">
        <v>795</v>
      </c>
      <c r="B69" s="191" t="s">
        <v>810</v>
      </c>
      <c r="C69" s="192" t="s">
        <v>61</v>
      </c>
      <c r="D69" s="201" t="s">
        <v>1656</v>
      </c>
      <c r="E69" s="202">
        <v>0</v>
      </c>
      <c r="F69" s="202" t="s">
        <v>1657</v>
      </c>
      <c r="G69" s="203" t="s">
        <v>1658</v>
      </c>
      <c r="H69" s="153">
        <f>IFERROR(VLOOKUP(F69,[33]MPS!$F$7:$H$789,3,FALSE),0)</f>
        <v>9000</v>
      </c>
      <c r="I69" s="153">
        <v>634.21052631578948</v>
      </c>
      <c r="J69" s="153">
        <v>1200</v>
      </c>
      <c r="K69" s="154" t="s">
        <v>1845</v>
      </c>
      <c r="L69" s="155">
        <f t="shared" si="7"/>
        <v>1902.6315789473683</v>
      </c>
      <c r="M69" s="155">
        <f t="shared" si="8"/>
        <v>3171.0526315789475</v>
      </c>
      <c r="N69" s="154">
        <f t="shared" si="0"/>
        <v>0.6</v>
      </c>
      <c r="O69" s="154">
        <f t="shared" si="1"/>
        <v>0</v>
      </c>
      <c r="P69" s="153">
        <f>IFERROR(VLOOKUP(F69,'[34]ON HAND'!$B$7:$I$1000,8,FALSE),0)</f>
        <v>344</v>
      </c>
      <c r="Q69" s="98" t="str">
        <f t="shared" si="2"/>
        <v>kritis</v>
      </c>
      <c r="R69" s="153">
        <v>1</v>
      </c>
      <c r="S69" s="153"/>
      <c r="T69" s="153"/>
      <c r="U69" s="67"/>
      <c r="V69" s="68"/>
    </row>
    <row r="70" spans="1:22" s="24" customFormat="1" ht="27.75" customHeight="1" x14ac:dyDescent="0.35">
      <c r="A70" s="200" t="s">
        <v>795</v>
      </c>
      <c r="B70" s="191" t="s">
        <v>810</v>
      </c>
      <c r="C70" s="192" t="s">
        <v>61</v>
      </c>
      <c r="D70" s="191" t="s">
        <v>2182</v>
      </c>
      <c r="E70" s="193" t="s">
        <v>2183</v>
      </c>
      <c r="F70" s="193" t="s">
        <v>2184</v>
      </c>
      <c r="G70" s="194" t="s">
        <v>2185</v>
      </c>
      <c r="H70" s="153">
        <f>IFERROR(VLOOKUP(F70,[33]MPS!$F$7:$H$789,3,FALSE),0)</f>
        <v>8900</v>
      </c>
      <c r="I70" s="153">
        <v>1000</v>
      </c>
      <c r="J70" s="153">
        <v>1000</v>
      </c>
      <c r="K70" s="154" t="s">
        <v>1845</v>
      </c>
      <c r="L70" s="155">
        <f t="shared" si="7"/>
        <v>3000</v>
      </c>
      <c r="M70" s="155">
        <f t="shared" si="8"/>
        <v>5000</v>
      </c>
      <c r="N70" s="154">
        <f t="shared" si="0"/>
        <v>2.6</v>
      </c>
      <c r="O70" s="154">
        <f t="shared" si="1"/>
        <v>0</v>
      </c>
      <c r="P70" s="153">
        <f>IFERROR(VLOOKUP(F70,'[34]ON HAND'!$B$7:$I$1000,8,FALSE),0)</f>
        <v>2585</v>
      </c>
      <c r="Q70" s="98" t="str">
        <f t="shared" si="2"/>
        <v>kritis</v>
      </c>
      <c r="R70" s="153">
        <v>1</v>
      </c>
      <c r="S70" s="153"/>
      <c r="T70" s="153"/>
      <c r="U70" s="67"/>
      <c r="V70" s="68"/>
    </row>
    <row r="71" spans="1:22" s="24" customFormat="1" ht="27.75" customHeight="1" x14ac:dyDescent="0.35">
      <c r="A71" s="200" t="s">
        <v>795</v>
      </c>
      <c r="B71" s="191" t="s">
        <v>810</v>
      </c>
      <c r="C71" s="192" t="s">
        <v>92</v>
      </c>
      <c r="D71" s="201" t="s">
        <v>842</v>
      </c>
      <c r="E71" s="202" t="s">
        <v>843</v>
      </c>
      <c r="F71" s="202" t="s">
        <v>844</v>
      </c>
      <c r="G71" s="203" t="s">
        <v>845</v>
      </c>
      <c r="H71" s="153">
        <f>IFERROR(VLOOKUP(F71,[33]MPS!$F$7:$H$789,3,FALSE),0)</f>
        <v>8500</v>
      </c>
      <c r="I71" s="153">
        <v>1222.2222222222222</v>
      </c>
      <c r="J71" s="153">
        <v>2000</v>
      </c>
      <c r="K71" s="154" t="s">
        <v>1845</v>
      </c>
      <c r="L71" s="155">
        <f t="shared" si="7"/>
        <v>3666.6666666666665</v>
      </c>
      <c r="M71" s="155">
        <f t="shared" si="8"/>
        <v>6111.1111111111113</v>
      </c>
      <c r="N71" s="154">
        <f t="shared" si="0"/>
        <v>5.1999999999999993</v>
      </c>
      <c r="O71" s="154">
        <f t="shared" si="1"/>
        <v>1</v>
      </c>
      <c r="P71" s="153">
        <f>IFERROR(VLOOKUP(F71,'[34]ON HAND'!$B$7:$I$1000,8,FALSE),0)</f>
        <v>6239</v>
      </c>
      <c r="Q71" s="98" t="str">
        <f t="shared" si="2"/>
        <v>over</v>
      </c>
      <c r="R71" s="153">
        <v>1</v>
      </c>
      <c r="S71" s="153"/>
      <c r="T71" s="153"/>
      <c r="U71" s="67"/>
      <c r="V71" s="68"/>
    </row>
    <row r="72" spans="1:22" s="24" customFormat="1" ht="27.75" customHeight="1" x14ac:dyDescent="0.35">
      <c r="A72" s="200" t="s">
        <v>795</v>
      </c>
      <c r="B72" s="191" t="s">
        <v>810</v>
      </c>
      <c r="C72" s="192" t="s">
        <v>249</v>
      </c>
      <c r="D72" s="191" t="s">
        <v>3088</v>
      </c>
      <c r="E72" s="193" t="s">
        <v>1007</v>
      </c>
      <c r="F72" s="193" t="s">
        <v>1008</v>
      </c>
      <c r="G72" s="194" t="s">
        <v>3089</v>
      </c>
      <c r="H72" s="153">
        <f>IFERROR(VLOOKUP(F72,[33]MPS!$F$7:$H$789,3,FALSE),0)</f>
        <v>8500</v>
      </c>
      <c r="I72" s="153">
        <v>555.55555555555554</v>
      </c>
      <c r="J72" s="153">
        <v>1000</v>
      </c>
      <c r="K72" s="154" t="s">
        <v>1845</v>
      </c>
      <c r="L72" s="155">
        <f t="shared" si="7"/>
        <v>1666.6666666666665</v>
      </c>
      <c r="M72" s="155">
        <f t="shared" si="8"/>
        <v>2777.7777777777778</v>
      </c>
      <c r="N72" s="154">
        <f t="shared" si="0"/>
        <v>0</v>
      </c>
      <c r="O72" s="154">
        <f t="shared" si="1"/>
        <v>0</v>
      </c>
      <c r="P72" s="153">
        <f>IFERROR(VLOOKUP(F72,'[34]ON HAND'!$B$7:$I$1000,8,FALSE),0)</f>
        <v>0</v>
      </c>
      <c r="Q72" s="98" t="str">
        <f t="shared" si="2"/>
        <v>kritis</v>
      </c>
      <c r="R72" s="153">
        <v>1</v>
      </c>
      <c r="S72" s="153"/>
      <c r="T72" s="153"/>
      <c r="U72" s="67"/>
      <c r="V72" s="68"/>
    </row>
    <row r="73" spans="1:22" s="24" customFormat="1" ht="27.75" customHeight="1" x14ac:dyDescent="0.35">
      <c r="A73" s="200" t="s">
        <v>795</v>
      </c>
      <c r="B73" s="191" t="s">
        <v>810</v>
      </c>
      <c r="C73" s="192" t="s">
        <v>61</v>
      </c>
      <c r="D73" s="191" t="s">
        <v>2167</v>
      </c>
      <c r="E73" s="193" t="s">
        <v>2168</v>
      </c>
      <c r="F73" s="193" t="s">
        <v>2169</v>
      </c>
      <c r="G73" s="194" t="s">
        <v>2170</v>
      </c>
      <c r="H73" s="153">
        <f>IFERROR(VLOOKUP(F73,[33]MPS!$F$7:$H$789,3,FALSE),0)</f>
        <v>8500</v>
      </c>
      <c r="I73" s="153">
        <v>1166.6666666666667</v>
      </c>
      <c r="J73" s="153">
        <v>2000</v>
      </c>
      <c r="K73" s="154" t="s">
        <v>1845</v>
      </c>
      <c r="L73" s="155">
        <f t="shared" si="7"/>
        <v>3500</v>
      </c>
      <c r="M73" s="155">
        <f t="shared" si="8"/>
        <v>5833.3333333333339</v>
      </c>
      <c r="N73" s="154">
        <f t="shared" ref="N73:N136" si="9">+ROUNDUP(P73/I73,1)</f>
        <v>3</v>
      </c>
      <c r="O73" s="154">
        <f t="shared" ref="O73:O136" si="10">IF(AND(K73="FAST",N73&gt;=2),1,IF(AND(K73="MEDIUM",N73&gt;=3),1,IF(AND(K73="SLOW",N73&gt;=4),1,0)))</f>
        <v>1</v>
      </c>
      <c r="P73" s="153">
        <f>IFERROR(VLOOKUP(F73,'[34]ON HAND'!$B$7:$I$1000,8,FALSE),0)</f>
        <v>3393</v>
      </c>
      <c r="Q73" s="98" t="str">
        <f t="shared" ref="Q73:Q136" si="11">IF(P73&lt;L73,"kritis",IF(P73&lt;M73,"aman","over"))</f>
        <v>kritis</v>
      </c>
      <c r="R73" s="153">
        <v>1</v>
      </c>
      <c r="S73" s="153"/>
      <c r="T73" s="153"/>
      <c r="U73" s="67"/>
      <c r="V73" s="68"/>
    </row>
    <row r="74" spans="1:22" s="24" customFormat="1" ht="27.75" customHeight="1" x14ac:dyDescent="0.35">
      <c r="A74" s="200" t="s">
        <v>795</v>
      </c>
      <c r="B74" s="191" t="s">
        <v>810</v>
      </c>
      <c r="C74" s="192" t="s">
        <v>2989</v>
      </c>
      <c r="D74" s="191" t="s">
        <v>2580</v>
      </c>
      <c r="E74" s="193" t="s">
        <v>2581</v>
      </c>
      <c r="F74" s="193" t="s">
        <v>2780</v>
      </c>
      <c r="G74" s="194" t="s">
        <v>2582</v>
      </c>
      <c r="H74" s="153">
        <f>IFERROR(VLOOKUP(F74,[33]MPS!$F$7:$H$789,3,FALSE),0)</f>
        <v>8500</v>
      </c>
      <c r="I74" s="153">
        <v>1307.6923076923076</v>
      </c>
      <c r="J74" s="153">
        <v>2000</v>
      </c>
      <c r="K74" s="154" t="s">
        <v>1845</v>
      </c>
      <c r="L74" s="155">
        <f t="shared" si="7"/>
        <v>3923.0769230769229</v>
      </c>
      <c r="M74" s="155">
        <f t="shared" si="8"/>
        <v>6538.4615384615381</v>
      </c>
      <c r="N74" s="154">
        <f t="shared" si="9"/>
        <v>1.9000000000000001</v>
      </c>
      <c r="O74" s="154">
        <f t="shared" si="10"/>
        <v>0</v>
      </c>
      <c r="P74" s="153">
        <f>IFERROR(VLOOKUP(F74,'[34]ON HAND'!$B$7:$I$1000,8,FALSE),0)</f>
        <v>2484</v>
      </c>
      <c r="Q74" s="98" t="str">
        <f t="shared" si="11"/>
        <v>kritis</v>
      </c>
      <c r="R74" s="153">
        <v>1</v>
      </c>
      <c r="S74" s="153"/>
      <c r="T74" s="153"/>
      <c r="U74" s="67"/>
      <c r="V74" s="68"/>
    </row>
    <row r="75" spans="1:22" s="24" customFormat="1" ht="27.75" customHeight="1" x14ac:dyDescent="0.35">
      <c r="A75" s="200" t="s">
        <v>795</v>
      </c>
      <c r="B75" s="191" t="s">
        <v>810</v>
      </c>
      <c r="C75" s="192" t="s">
        <v>116</v>
      </c>
      <c r="D75" s="201" t="s">
        <v>1112</v>
      </c>
      <c r="E75" s="202" t="s">
        <v>1113</v>
      </c>
      <c r="F75" s="202" t="s">
        <v>1114</v>
      </c>
      <c r="G75" s="203" t="s">
        <v>2694</v>
      </c>
      <c r="H75" s="153">
        <f>IFERROR(VLOOKUP(F75,[33]MPS!$F$7:$H$789,3,FALSE),0)</f>
        <v>8250</v>
      </c>
      <c r="I75" s="153">
        <v>605.26315789473688</v>
      </c>
      <c r="J75" s="153">
        <v>1000</v>
      </c>
      <c r="K75" s="154" t="s">
        <v>1845</v>
      </c>
      <c r="L75" s="155">
        <f t="shared" si="7"/>
        <v>1815.7894736842106</v>
      </c>
      <c r="M75" s="155">
        <f t="shared" si="8"/>
        <v>3026.3157894736842</v>
      </c>
      <c r="N75" s="154">
        <f t="shared" si="9"/>
        <v>1</v>
      </c>
      <c r="O75" s="154">
        <f t="shared" si="10"/>
        <v>0</v>
      </c>
      <c r="P75" s="153">
        <f>IFERROR(VLOOKUP(F75,'[34]ON HAND'!$B$7:$I$1000,8,FALSE),0)</f>
        <v>600</v>
      </c>
      <c r="Q75" s="98" t="str">
        <f t="shared" si="11"/>
        <v>kritis</v>
      </c>
      <c r="R75" s="153">
        <v>1</v>
      </c>
      <c r="S75" s="153"/>
      <c r="T75" s="153"/>
      <c r="U75" s="67"/>
      <c r="V75" s="68"/>
    </row>
    <row r="76" spans="1:22" s="24" customFormat="1" ht="27.75" customHeight="1" x14ac:dyDescent="0.35">
      <c r="A76" s="200" t="s">
        <v>795</v>
      </c>
      <c r="B76" s="191" t="s">
        <v>810</v>
      </c>
      <c r="C76" s="192" t="s">
        <v>61</v>
      </c>
      <c r="D76" s="201" t="s">
        <v>974</v>
      </c>
      <c r="E76" s="202" t="s">
        <v>975</v>
      </c>
      <c r="F76" s="202" t="s">
        <v>976</v>
      </c>
      <c r="G76" s="203" t="s">
        <v>977</v>
      </c>
      <c r="H76" s="153">
        <f>IFERROR(VLOOKUP(F76,[33]MPS!$F$7:$H$789,3,FALSE),0)</f>
        <v>8000</v>
      </c>
      <c r="I76" s="153">
        <v>1000</v>
      </c>
      <c r="J76" s="153">
        <v>1000</v>
      </c>
      <c r="K76" s="154" t="s">
        <v>1845</v>
      </c>
      <c r="L76" s="155">
        <f t="shared" si="7"/>
        <v>3000</v>
      </c>
      <c r="M76" s="155">
        <f t="shared" si="8"/>
        <v>5000</v>
      </c>
      <c r="N76" s="154">
        <f t="shared" si="9"/>
        <v>3.5</v>
      </c>
      <c r="O76" s="154">
        <f t="shared" si="10"/>
        <v>1</v>
      </c>
      <c r="P76" s="153">
        <f>IFERROR(VLOOKUP(F76,'[34]ON HAND'!$B$7:$I$1000,8,FALSE),0)</f>
        <v>3410</v>
      </c>
      <c r="Q76" s="98" t="str">
        <f t="shared" si="11"/>
        <v>aman</v>
      </c>
      <c r="R76" s="153">
        <v>1</v>
      </c>
      <c r="S76" s="153"/>
      <c r="T76" s="153"/>
      <c r="U76" s="67"/>
      <c r="V76" s="68"/>
    </row>
    <row r="77" spans="1:22" s="24" customFormat="1" ht="27.75" customHeight="1" x14ac:dyDescent="0.35">
      <c r="A77" s="200" t="s">
        <v>795</v>
      </c>
      <c r="B77" s="191" t="s">
        <v>810</v>
      </c>
      <c r="C77" s="192" t="s">
        <v>129</v>
      </c>
      <c r="D77" s="201" t="s">
        <v>1097</v>
      </c>
      <c r="E77" s="202" t="s">
        <v>1098</v>
      </c>
      <c r="F77" s="202" t="s">
        <v>1099</v>
      </c>
      <c r="G77" s="203" t="s">
        <v>1100</v>
      </c>
      <c r="H77" s="153">
        <f>IFERROR(VLOOKUP(F77,[33]MPS!$F$7:$H$789,3,FALSE),0)</f>
        <v>8000</v>
      </c>
      <c r="I77" s="153">
        <v>521.0526315789474</v>
      </c>
      <c r="J77" s="153">
        <v>900</v>
      </c>
      <c r="K77" s="154" t="s">
        <v>1845</v>
      </c>
      <c r="L77" s="155">
        <f t="shared" si="7"/>
        <v>1563.1578947368421</v>
      </c>
      <c r="M77" s="155">
        <f t="shared" si="8"/>
        <v>2605.2631578947371</v>
      </c>
      <c r="N77" s="154">
        <f t="shared" si="9"/>
        <v>3</v>
      </c>
      <c r="O77" s="154">
        <f t="shared" si="10"/>
        <v>1</v>
      </c>
      <c r="P77" s="153">
        <f>IFERROR(VLOOKUP(F77,'[34]ON HAND'!$B$7:$I$1000,8,FALSE),0)</f>
        <v>1516</v>
      </c>
      <c r="Q77" s="98" t="str">
        <f t="shared" si="11"/>
        <v>kritis</v>
      </c>
      <c r="R77" s="153">
        <v>1</v>
      </c>
      <c r="S77" s="153"/>
      <c r="T77" s="153"/>
      <c r="U77" s="67"/>
      <c r="V77" s="68"/>
    </row>
    <row r="78" spans="1:22" s="24" customFormat="1" ht="27.75" customHeight="1" x14ac:dyDescent="0.35">
      <c r="A78" s="200" t="s">
        <v>795</v>
      </c>
      <c r="B78" s="191" t="s">
        <v>810</v>
      </c>
      <c r="C78" s="192" t="s">
        <v>116</v>
      </c>
      <c r="D78" s="201" t="s">
        <v>1314</v>
      </c>
      <c r="E78" s="202" t="s">
        <v>1315</v>
      </c>
      <c r="F78" s="202" t="s">
        <v>1316</v>
      </c>
      <c r="G78" s="203" t="s">
        <v>1317</v>
      </c>
      <c r="H78" s="153">
        <f>IFERROR(VLOOKUP(F78,[33]MPS!$F$7:$H$789,3,FALSE),0)</f>
        <v>8000</v>
      </c>
      <c r="I78" s="153">
        <v>578.9473684210526</v>
      </c>
      <c r="J78" s="153">
        <v>1000</v>
      </c>
      <c r="K78" s="154" t="s">
        <v>1845</v>
      </c>
      <c r="L78" s="155">
        <f t="shared" si="7"/>
        <v>1736.8421052631579</v>
      </c>
      <c r="M78" s="155">
        <f t="shared" si="8"/>
        <v>2894.7368421052629</v>
      </c>
      <c r="N78" s="154">
        <f t="shared" si="9"/>
        <v>1.9</v>
      </c>
      <c r="O78" s="154">
        <f t="shared" si="10"/>
        <v>0</v>
      </c>
      <c r="P78" s="153">
        <f>IFERROR(VLOOKUP(F78,'[34]ON HAND'!$B$7:$I$1000,8,FALSE),0)</f>
        <v>1100</v>
      </c>
      <c r="Q78" s="98" t="str">
        <f t="shared" si="11"/>
        <v>kritis</v>
      </c>
      <c r="R78" s="153">
        <v>1</v>
      </c>
      <c r="S78" s="153"/>
      <c r="T78" s="153"/>
      <c r="U78" s="67"/>
      <c r="V78" s="68"/>
    </row>
    <row r="79" spans="1:22" s="24" customFormat="1" ht="27.75" customHeight="1" x14ac:dyDescent="0.35">
      <c r="A79" s="200" t="s">
        <v>795</v>
      </c>
      <c r="B79" s="191" t="s">
        <v>810</v>
      </c>
      <c r="C79" s="192" t="s">
        <v>2988</v>
      </c>
      <c r="D79" s="191" t="s">
        <v>2577</v>
      </c>
      <c r="E79" s="193" t="s">
        <v>2578</v>
      </c>
      <c r="F79" s="193" t="s">
        <v>2779</v>
      </c>
      <c r="G79" s="194" t="s">
        <v>2579</v>
      </c>
      <c r="H79" s="153">
        <f>IFERROR(VLOOKUP(F79,[33]MPS!$F$7:$H$789,3,FALSE),0)</f>
        <v>8000</v>
      </c>
      <c r="I79" s="153">
        <v>1062.5</v>
      </c>
      <c r="J79" s="153">
        <v>2000</v>
      </c>
      <c r="K79" s="154" t="s">
        <v>1845</v>
      </c>
      <c r="L79" s="155">
        <f t="shared" si="7"/>
        <v>3187.5</v>
      </c>
      <c r="M79" s="155">
        <f t="shared" si="8"/>
        <v>5312.5</v>
      </c>
      <c r="N79" s="154">
        <f t="shared" si="9"/>
        <v>3</v>
      </c>
      <c r="O79" s="154">
        <f t="shared" si="10"/>
        <v>1</v>
      </c>
      <c r="P79" s="153">
        <f>IFERROR(VLOOKUP(F79,'[34]ON HAND'!$B$7:$I$1000,8,FALSE),0)</f>
        <v>3100</v>
      </c>
      <c r="Q79" s="98" t="str">
        <f t="shared" si="11"/>
        <v>kritis</v>
      </c>
      <c r="R79" s="153">
        <v>1</v>
      </c>
      <c r="S79" s="153"/>
      <c r="T79" s="153"/>
      <c r="U79" s="67"/>
      <c r="V79" s="68"/>
    </row>
    <row r="80" spans="1:22" s="24" customFormat="1" ht="27.75" customHeight="1" x14ac:dyDescent="0.35">
      <c r="A80" s="200" t="s">
        <v>795</v>
      </c>
      <c r="B80" s="191" t="s">
        <v>810</v>
      </c>
      <c r="C80" s="192" t="s">
        <v>2988</v>
      </c>
      <c r="D80" s="191" t="s">
        <v>2574</v>
      </c>
      <c r="E80" s="193" t="s">
        <v>2575</v>
      </c>
      <c r="F80" s="193" t="s">
        <v>2782</v>
      </c>
      <c r="G80" s="194" t="s">
        <v>2576</v>
      </c>
      <c r="H80" s="153">
        <f>IFERROR(VLOOKUP(F80,[33]MPS!$F$7:$H$789,3,FALSE),0)</f>
        <v>8000</v>
      </c>
      <c r="I80" s="153">
        <v>970.58823529411768</v>
      </c>
      <c r="J80" s="153">
        <v>1500</v>
      </c>
      <c r="K80" s="154" t="s">
        <v>1845</v>
      </c>
      <c r="L80" s="155">
        <f t="shared" si="7"/>
        <v>2911.7647058823532</v>
      </c>
      <c r="M80" s="155">
        <f t="shared" si="8"/>
        <v>4852.9411764705883</v>
      </c>
      <c r="N80" s="154">
        <f t="shared" si="9"/>
        <v>1.5</v>
      </c>
      <c r="O80" s="154">
        <f t="shared" si="10"/>
        <v>0</v>
      </c>
      <c r="P80" s="153">
        <f>IFERROR(VLOOKUP(F80,'[34]ON HAND'!$B$7:$I$1000,8,FALSE),0)</f>
        <v>1362</v>
      </c>
      <c r="Q80" s="98" t="str">
        <f t="shared" si="11"/>
        <v>kritis</v>
      </c>
      <c r="R80" s="153">
        <v>1</v>
      </c>
      <c r="S80" s="153"/>
      <c r="T80" s="153"/>
      <c r="U80" s="67"/>
      <c r="V80" s="68"/>
    </row>
    <row r="81" spans="1:22" s="24" customFormat="1" ht="27.75" customHeight="1" x14ac:dyDescent="0.35">
      <c r="A81" s="200" t="s">
        <v>795</v>
      </c>
      <c r="B81" s="191" t="s">
        <v>3090</v>
      </c>
      <c r="C81" s="192" t="s">
        <v>61</v>
      </c>
      <c r="D81" s="191" t="s">
        <v>3131</v>
      </c>
      <c r="E81" s="193" t="s">
        <v>3125</v>
      </c>
      <c r="F81" s="193" t="s">
        <v>3132</v>
      </c>
      <c r="G81" s="194" t="s">
        <v>3133</v>
      </c>
      <c r="H81" s="153">
        <f>IFERROR(VLOOKUP(F81,[33]MPS!$F$7:$H$789,3,FALSE),0)</f>
        <v>8000</v>
      </c>
      <c r="I81" s="153">
        <v>868.42105263157896</v>
      </c>
      <c r="J81" s="153">
        <v>1200</v>
      </c>
      <c r="K81" s="154" t="s">
        <v>1845</v>
      </c>
      <c r="L81" s="155">
        <f t="shared" si="7"/>
        <v>2605.2631578947367</v>
      </c>
      <c r="M81" s="155">
        <f t="shared" si="8"/>
        <v>4342.105263157895</v>
      </c>
      <c r="N81" s="154">
        <f t="shared" si="9"/>
        <v>0.7</v>
      </c>
      <c r="O81" s="154">
        <f t="shared" si="10"/>
        <v>0</v>
      </c>
      <c r="P81" s="153">
        <f>IFERROR(VLOOKUP(F81,'[34]ON HAND'!$B$7:$I$1000,8,FALSE),0)</f>
        <v>584</v>
      </c>
      <c r="Q81" s="98" t="str">
        <f t="shared" si="11"/>
        <v>kritis</v>
      </c>
      <c r="R81" s="153">
        <v>1</v>
      </c>
      <c r="S81" s="153"/>
      <c r="T81" s="153"/>
      <c r="U81" s="67"/>
      <c r="V81" s="68"/>
    </row>
    <row r="82" spans="1:22" s="24" customFormat="1" ht="27.75" customHeight="1" x14ac:dyDescent="0.35">
      <c r="A82" s="200" t="s">
        <v>795</v>
      </c>
      <c r="B82" s="191" t="s">
        <v>810</v>
      </c>
      <c r="C82" s="192" t="s">
        <v>116</v>
      </c>
      <c r="D82" s="201" t="s">
        <v>982</v>
      </c>
      <c r="E82" s="202" t="s">
        <v>983</v>
      </c>
      <c r="F82" s="202" t="s">
        <v>984</v>
      </c>
      <c r="G82" s="203" t="s">
        <v>985</v>
      </c>
      <c r="H82" s="153">
        <f>IFERROR(VLOOKUP(F82,[33]MPS!$F$7:$H$789,3,FALSE),0)</f>
        <v>7950</v>
      </c>
      <c r="I82" s="153">
        <v>647.05882352941171</v>
      </c>
      <c r="J82" s="153">
        <v>1000</v>
      </c>
      <c r="K82" s="154" t="s">
        <v>1845</v>
      </c>
      <c r="L82" s="155">
        <f t="shared" si="7"/>
        <v>1941.1764705882351</v>
      </c>
      <c r="M82" s="155">
        <f t="shared" si="8"/>
        <v>3235.2941176470586</v>
      </c>
      <c r="N82" s="154">
        <f t="shared" si="9"/>
        <v>1.7</v>
      </c>
      <c r="O82" s="154">
        <f t="shared" si="10"/>
        <v>0</v>
      </c>
      <c r="P82" s="153">
        <f>IFERROR(VLOOKUP(F82,'[34]ON HAND'!$B$7:$I$1000,8,FALSE),0)</f>
        <v>1100</v>
      </c>
      <c r="Q82" s="98" t="str">
        <f t="shared" si="11"/>
        <v>kritis</v>
      </c>
      <c r="R82" s="153">
        <v>1</v>
      </c>
      <c r="S82" s="153"/>
      <c r="T82" s="153"/>
      <c r="U82" s="67"/>
      <c r="V82" s="68"/>
    </row>
    <row r="83" spans="1:22" s="24" customFormat="1" ht="27.75" customHeight="1" x14ac:dyDescent="0.35">
      <c r="A83" s="200" t="s">
        <v>795</v>
      </c>
      <c r="B83" s="191" t="s">
        <v>810</v>
      </c>
      <c r="C83" s="192" t="s">
        <v>61</v>
      </c>
      <c r="D83" s="201" t="s">
        <v>998</v>
      </c>
      <c r="E83" s="202" t="s">
        <v>999</v>
      </c>
      <c r="F83" s="202" t="s">
        <v>1000</v>
      </c>
      <c r="G83" s="203" t="s">
        <v>1001</v>
      </c>
      <c r="H83" s="153">
        <f>IFERROR(VLOOKUP(F83,[33]MPS!$F$7:$H$789,3,FALSE),0)</f>
        <v>7500</v>
      </c>
      <c r="I83" s="153">
        <v>588.23529411764707</v>
      </c>
      <c r="J83" s="153">
        <v>1000</v>
      </c>
      <c r="K83" s="154" t="s">
        <v>1845</v>
      </c>
      <c r="L83" s="155">
        <f t="shared" si="7"/>
        <v>1764.7058823529412</v>
      </c>
      <c r="M83" s="155">
        <f t="shared" si="8"/>
        <v>2941.1764705882351</v>
      </c>
      <c r="N83" s="154">
        <f t="shared" si="9"/>
        <v>1.2000000000000002</v>
      </c>
      <c r="O83" s="154">
        <f t="shared" si="10"/>
        <v>0</v>
      </c>
      <c r="P83" s="153">
        <f>IFERROR(VLOOKUP(F83,'[34]ON HAND'!$B$7:$I$1000,8,FALSE),0)</f>
        <v>652</v>
      </c>
      <c r="Q83" s="98" t="str">
        <f t="shared" si="11"/>
        <v>kritis</v>
      </c>
      <c r="R83" s="153">
        <v>1</v>
      </c>
      <c r="S83" s="153"/>
      <c r="T83" s="153"/>
      <c r="U83" s="67"/>
      <c r="V83" s="68"/>
    </row>
    <row r="84" spans="1:22" s="24" customFormat="1" ht="27.75" customHeight="1" x14ac:dyDescent="0.35">
      <c r="A84" s="200" t="s">
        <v>795</v>
      </c>
      <c r="B84" s="191" t="s">
        <v>810</v>
      </c>
      <c r="C84" s="192" t="s">
        <v>129</v>
      </c>
      <c r="D84" s="201" t="s">
        <v>1010</v>
      </c>
      <c r="E84" s="202" t="s">
        <v>1011</v>
      </c>
      <c r="F84" s="202" t="s">
        <v>1012</v>
      </c>
      <c r="G84" s="203" t="s">
        <v>1013</v>
      </c>
      <c r="H84" s="153">
        <f>IFERROR(VLOOKUP(F84,[33]MPS!$F$7:$H$789,3,FALSE),0)</f>
        <v>7500</v>
      </c>
      <c r="I84" s="153">
        <v>1000</v>
      </c>
      <c r="J84" s="153">
        <v>1000</v>
      </c>
      <c r="K84" s="154" t="s">
        <v>1845</v>
      </c>
      <c r="L84" s="155">
        <f t="shared" si="7"/>
        <v>3000</v>
      </c>
      <c r="M84" s="155">
        <f t="shared" si="8"/>
        <v>5000</v>
      </c>
      <c r="N84" s="154">
        <f t="shared" si="9"/>
        <v>2.2000000000000002</v>
      </c>
      <c r="O84" s="154">
        <f t="shared" si="10"/>
        <v>0</v>
      </c>
      <c r="P84" s="153">
        <f>IFERROR(VLOOKUP(F84,'[34]ON HAND'!$B$7:$I$1000,8,FALSE),0)</f>
        <v>2171</v>
      </c>
      <c r="Q84" s="98" t="str">
        <f t="shared" si="11"/>
        <v>kritis</v>
      </c>
      <c r="R84" s="153">
        <v>1</v>
      </c>
      <c r="S84" s="153"/>
      <c r="T84" s="153"/>
      <c r="U84" s="67"/>
      <c r="V84" s="68"/>
    </row>
    <row r="85" spans="1:22" s="24" customFormat="1" ht="27.75" customHeight="1" x14ac:dyDescent="0.35">
      <c r="A85" s="200" t="s">
        <v>795</v>
      </c>
      <c r="B85" s="191" t="s">
        <v>810</v>
      </c>
      <c r="C85" s="192" t="s">
        <v>116</v>
      </c>
      <c r="D85" s="191" t="s">
        <v>1115</v>
      </c>
      <c r="E85" s="193" t="s">
        <v>1116</v>
      </c>
      <c r="F85" s="193" t="s">
        <v>1117</v>
      </c>
      <c r="G85" s="194" t="s">
        <v>1111</v>
      </c>
      <c r="H85" s="153">
        <f>IFERROR(VLOOKUP(F85,[33]MPS!$F$7:$H$789,3,FALSE),0)</f>
        <v>7500</v>
      </c>
      <c r="I85" s="153">
        <v>552.63157894736844</v>
      </c>
      <c r="J85" s="153">
        <v>1000</v>
      </c>
      <c r="K85" s="154" t="s">
        <v>1845</v>
      </c>
      <c r="L85" s="155">
        <f t="shared" si="7"/>
        <v>1657.8947368421054</v>
      </c>
      <c r="M85" s="155">
        <f t="shared" si="8"/>
        <v>2763.1578947368421</v>
      </c>
      <c r="N85" s="154">
        <f t="shared" si="9"/>
        <v>0.79999999999999993</v>
      </c>
      <c r="O85" s="154">
        <f t="shared" si="10"/>
        <v>0</v>
      </c>
      <c r="P85" s="153">
        <f>IFERROR(VLOOKUP(F85,'[34]ON HAND'!$B$7:$I$1000,8,FALSE),0)</f>
        <v>397</v>
      </c>
      <c r="Q85" s="98" t="str">
        <f t="shared" si="11"/>
        <v>kritis</v>
      </c>
      <c r="R85" s="153">
        <v>1</v>
      </c>
      <c r="S85" s="153"/>
      <c r="T85" s="153"/>
      <c r="U85" s="67"/>
      <c r="V85" s="68"/>
    </row>
    <row r="86" spans="1:22" s="24" customFormat="1" ht="27.75" customHeight="1" x14ac:dyDescent="0.35">
      <c r="A86" s="200" t="s">
        <v>795</v>
      </c>
      <c r="B86" s="191" t="s">
        <v>810</v>
      </c>
      <c r="C86" s="192" t="s">
        <v>116</v>
      </c>
      <c r="D86" s="201" t="s">
        <v>1118</v>
      </c>
      <c r="E86" s="202" t="s">
        <v>1119</v>
      </c>
      <c r="F86" s="202" t="s">
        <v>1120</v>
      </c>
      <c r="G86" s="203" t="s">
        <v>2695</v>
      </c>
      <c r="H86" s="153">
        <f>IFERROR(VLOOKUP(F86,[33]MPS!$F$7:$H$789,3,FALSE),0)</f>
        <v>7500</v>
      </c>
      <c r="I86" s="153">
        <v>973.68421052631584</v>
      </c>
      <c r="J86" s="153">
        <v>1500</v>
      </c>
      <c r="K86" s="154" t="s">
        <v>1845</v>
      </c>
      <c r="L86" s="155">
        <f t="shared" si="7"/>
        <v>2921.0526315789475</v>
      </c>
      <c r="M86" s="155">
        <f t="shared" si="8"/>
        <v>4868.4210526315792</v>
      </c>
      <c r="N86" s="154">
        <f t="shared" si="9"/>
        <v>3.6</v>
      </c>
      <c r="O86" s="154">
        <f t="shared" si="10"/>
        <v>1</v>
      </c>
      <c r="P86" s="153">
        <f>IFERROR(VLOOKUP(F86,'[34]ON HAND'!$B$7:$I$1000,8,FALSE),0)</f>
        <v>3500</v>
      </c>
      <c r="Q86" s="98" t="str">
        <f t="shared" si="11"/>
        <v>aman</v>
      </c>
      <c r="R86" s="153">
        <v>1</v>
      </c>
      <c r="S86" s="153"/>
      <c r="T86" s="153"/>
      <c r="U86" s="67"/>
      <c r="V86" s="68"/>
    </row>
    <row r="87" spans="1:22" s="24" customFormat="1" ht="27.75" customHeight="1" x14ac:dyDescent="0.35">
      <c r="A87" s="200" t="s">
        <v>795</v>
      </c>
      <c r="B87" s="191" t="s">
        <v>810</v>
      </c>
      <c r="C87" s="192" t="s">
        <v>61</v>
      </c>
      <c r="D87" s="191" t="s">
        <v>1653</v>
      </c>
      <c r="E87" s="193">
        <v>0</v>
      </c>
      <c r="F87" s="193" t="s">
        <v>1654</v>
      </c>
      <c r="G87" s="194" t="s">
        <v>1655</v>
      </c>
      <c r="H87" s="153">
        <f>IFERROR(VLOOKUP(F87,[33]MPS!$F$7:$H$789,3,FALSE),0)</f>
        <v>7500</v>
      </c>
      <c r="I87" s="153">
        <v>618.42105263157896</v>
      </c>
      <c r="J87" s="153">
        <v>1000</v>
      </c>
      <c r="K87" s="154" t="s">
        <v>1845</v>
      </c>
      <c r="L87" s="155">
        <f t="shared" si="7"/>
        <v>1855.2631578947369</v>
      </c>
      <c r="M87" s="155">
        <f t="shared" si="8"/>
        <v>3092.105263157895</v>
      </c>
      <c r="N87" s="154">
        <f t="shared" si="9"/>
        <v>4.8</v>
      </c>
      <c r="O87" s="154">
        <f t="shared" si="10"/>
        <v>1</v>
      </c>
      <c r="P87" s="153">
        <f>IFERROR(VLOOKUP(F87,'[34]ON HAND'!$B$7:$I$1000,8,FALSE),0)</f>
        <v>2934</v>
      </c>
      <c r="Q87" s="98" t="str">
        <f t="shared" si="11"/>
        <v>aman</v>
      </c>
      <c r="R87" s="153">
        <v>1</v>
      </c>
      <c r="S87" s="153"/>
      <c r="T87" s="153"/>
      <c r="U87" s="67"/>
      <c r="V87" s="68"/>
    </row>
    <row r="88" spans="1:22" s="24" customFormat="1" ht="27.75" customHeight="1" x14ac:dyDescent="0.35">
      <c r="A88" s="200" t="s">
        <v>795</v>
      </c>
      <c r="B88" s="191" t="s">
        <v>810</v>
      </c>
      <c r="C88" s="192" t="s">
        <v>61</v>
      </c>
      <c r="D88" s="191" t="s">
        <v>2808</v>
      </c>
      <c r="E88" s="193" t="s">
        <v>2809</v>
      </c>
      <c r="F88" s="193" t="s">
        <v>2793</v>
      </c>
      <c r="G88" s="194" t="s">
        <v>2794</v>
      </c>
      <c r="H88" s="153">
        <f>IFERROR(VLOOKUP(F88,[33]MPS!$F$7:$H$789,3,FALSE),0)</f>
        <v>7500</v>
      </c>
      <c r="I88" s="153">
        <v>855.26315789473688</v>
      </c>
      <c r="J88" s="153">
        <v>1200</v>
      </c>
      <c r="K88" s="154" t="s">
        <v>1845</v>
      </c>
      <c r="L88" s="155">
        <f t="shared" si="7"/>
        <v>2565.7894736842109</v>
      </c>
      <c r="M88" s="155">
        <f t="shared" si="8"/>
        <v>4276.3157894736842</v>
      </c>
      <c r="N88" s="154">
        <f t="shared" si="9"/>
        <v>0.30000000000000004</v>
      </c>
      <c r="O88" s="154">
        <f t="shared" si="10"/>
        <v>0</v>
      </c>
      <c r="P88" s="153">
        <f>IFERROR(VLOOKUP(F88,'[34]ON HAND'!$B$7:$I$1000,8,FALSE),0)</f>
        <v>250</v>
      </c>
      <c r="Q88" s="98" t="str">
        <f t="shared" si="11"/>
        <v>kritis</v>
      </c>
      <c r="R88" s="153">
        <v>1</v>
      </c>
      <c r="S88" s="153"/>
      <c r="T88" s="153"/>
      <c r="U88" s="67"/>
      <c r="V88" s="68"/>
    </row>
    <row r="89" spans="1:22" s="24" customFormat="1" ht="27.75" customHeight="1" x14ac:dyDescent="0.35">
      <c r="A89" s="200" t="s">
        <v>795</v>
      </c>
      <c r="B89" s="191" t="s">
        <v>810</v>
      </c>
      <c r="C89" s="192" t="s">
        <v>249</v>
      </c>
      <c r="D89" s="201" t="s">
        <v>2991</v>
      </c>
      <c r="E89" s="202" t="s">
        <v>2811</v>
      </c>
      <c r="F89" s="202" t="s">
        <v>2795</v>
      </c>
      <c r="G89" s="203" t="s">
        <v>2796</v>
      </c>
      <c r="H89" s="153">
        <f>IFERROR(VLOOKUP(F89,[33]MPS!$F$7:$H$789,3,FALSE),0)</f>
        <v>7500</v>
      </c>
      <c r="I89" s="153">
        <v>1000</v>
      </c>
      <c r="J89" s="153">
        <v>1000</v>
      </c>
      <c r="K89" s="154" t="s">
        <v>1845</v>
      </c>
      <c r="L89" s="155">
        <f t="shared" si="7"/>
        <v>3000</v>
      </c>
      <c r="M89" s="155">
        <f t="shared" si="8"/>
        <v>5000</v>
      </c>
      <c r="N89" s="154">
        <f t="shared" si="9"/>
        <v>1.4000000000000001</v>
      </c>
      <c r="O89" s="154">
        <f t="shared" si="10"/>
        <v>0</v>
      </c>
      <c r="P89" s="153">
        <f>IFERROR(VLOOKUP(F89,'[34]ON HAND'!$B$7:$I$1000,8,FALSE),0)</f>
        <v>1350</v>
      </c>
      <c r="Q89" s="98" t="str">
        <f t="shared" si="11"/>
        <v>kritis</v>
      </c>
      <c r="R89" s="153">
        <v>1</v>
      </c>
      <c r="S89" s="153"/>
      <c r="T89" s="153"/>
      <c r="U89" s="67"/>
      <c r="V89" s="68"/>
    </row>
    <row r="90" spans="1:22" s="24" customFormat="1" ht="27.75" customHeight="1" x14ac:dyDescent="0.35">
      <c r="A90" s="200" t="s">
        <v>795</v>
      </c>
      <c r="B90" s="191" t="s">
        <v>810</v>
      </c>
      <c r="C90" s="192" t="s">
        <v>249</v>
      </c>
      <c r="D90" s="201" t="s">
        <v>2992</v>
      </c>
      <c r="E90" s="202" t="s">
        <v>2813</v>
      </c>
      <c r="F90" s="202" t="s">
        <v>2797</v>
      </c>
      <c r="G90" s="203" t="s">
        <v>2798</v>
      </c>
      <c r="H90" s="153">
        <f>IFERROR(VLOOKUP(F90,[33]MPS!$F$7:$H$789,3,FALSE),0)</f>
        <v>7500</v>
      </c>
      <c r="I90" s="153">
        <v>1000</v>
      </c>
      <c r="J90" s="153">
        <v>1000</v>
      </c>
      <c r="K90" s="154" t="s">
        <v>1845</v>
      </c>
      <c r="L90" s="155">
        <f t="shared" si="7"/>
        <v>3000</v>
      </c>
      <c r="M90" s="155">
        <f t="shared" si="8"/>
        <v>5000</v>
      </c>
      <c r="N90" s="154">
        <f t="shared" si="9"/>
        <v>3.7</v>
      </c>
      <c r="O90" s="154">
        <f t="shared" si="10"/>
        <v>1</v>
      </c>
      <c r="P90" s="153">
        <f>IFERROR(VLOOKUP(F90,'[34]ON HAND'!$B$7:$I$1000,8,FALSE),0)</f>
        <v>3650</v>
      </c>
      <c r="Q90" s="98" t="str">
        <f t="shared" si="11"/>
        <v>aman</v>
      </c>
      <c r="R90" s="153">
        <v>1</v>
      </c>
      <c r="S90" s="153"/>
      <c r="T90" s="153"/>
      <c r="U90" s="67"/>
      <c r="V90" s="68"/>
    </row>
    <row r="91" spans="1:22" s="24" customFormat="1" ht="27.75" customHeight="1" x14ac:dyDescent="0.35">
      <c r="A91" s="200" t="s">
        <v>795</v>
      </c>
      <c r="B91" s="191" t="s">
        <v>810</v>
      </c>
      <c r="C91" s="192" t="s">
        <v>61</v>
      </c>
      <c r="D91" s="201" t="s">
        <v>2844</v>
      </c>
      <c r="E91" s="202" t="s">
        <v>2837</v>
      </c>
      <c r="F91" s="202" t="s">
        <v>2825</v>
      </c>
      <c r="G91" s="203" t="s">
        <v>3112</v>
      </c>
      <c r="H91" s="153">
        <f>IFERROR(VLOOKUP(F91,[33]MPS!$F$7:$H$789,3,FALSE),0)</f>
        <v>7500</v>
      </c>
      <c r="I91" s="153">
        <v>1041.6666666666667</v>
      </c>
      <c r="J91" s="153">
        <v>1500</v>
      </c>
      <c r="K91" s="154" t="s">
        <v>1845</v>
      </c>
      <c r="L91" s="155">
        <f t="shared" si="7"/>
        <v>3125</v>
      </c>
      <c r="M91" s="155">
        <f t="shared" si="8"/>
        <v>5208.3333333333339</v>
      </c>
      <c r="N91" s="154">
        <f t="shared" si="9"/>
        <v>2.3000000000000003</v>
      </c>
      <c r="O91" s="154">
        <f t="shared" si="10"/>
        <v>0</v>
      </c>
      <c r="P91" s="153">
        <f>IFERROR(VLOOKUP(F91,'[34]ON HAND'!$B$7:$I$1000,8,FALSE),0)</f>
        <v>2349</v>
      </c>
      <c r="Q91" s="98" t="str">
        <f t="shared" si="11"/>
        <v>kritis</v>
      </c>
      <c r="R91" s="153">
        <v>1</v>
      </c>
      <c r="S91" s="153"/>
      <c r="T91" s="153"/>
      <c r="U91" s="67"/>
      <c r="V91" s="68"/>
    </row>
    <row r="92" spans="1:22" s="24" customFormat="1" ht="27.75" customHeight="1" x14ac:dyDescent="0.35">
      <c r="A92" s="200" t="s">
        <v>795</v>
      </c>
      <c r="B92" s="191" t="s">
        <v>810</v>
      </c>
      <c r="C92" s="192" t="s">
        <v>116</v>
      </c>
      <c r="D92" s="191" t="s">
        <v>2847</v>
      </c>
      <c r="E92" s="193" t="s">
        <v>2840</v>
      </c>
      <c r="F92" s="193" t="s">
        <v>2831</v>
      </c>
      <c r="G92" s="194" t="s">
        <v>3113</v>
      </c>
      <c r="H92" s="153">
        <f>IFERROR(VLOOKUP(F92,[33]MPS!$F$7:$H$789,3,FALSE),0)</f>
        <v>7500</v>
      </c>
      <c r="I92" s="153">
        <v>1266.6666666666667</v>
      </c>
      <c r="J92" s="153">
        <v>2000</v>
      </c>
      <c r="K92" s="154" t="s">
        <v>1845</v>
      </c>
      <c r="L92" s="155">
        <f t="shared" si="7"/>
        <v>3800</v>
      </c>
      <c r="M92" s="155">
        <f t="shared" si="8"/>
        <v>6333.3333333333339</v>
      </c>
      <c r="N92" s="154">
        <f t="shared" si="9"/>
        <v>2.4</v>
      </c>
      <c r="O92" s="154">
        <f t="shared" si="10"/>
        <v>0</v>
      </c>
      <c r="P92" s="153">
        <f>IFERROR(VLOOKUP(F92,'[34]ON HAND'!$B$7:$I$1000,8,FALSE),0)</f>
        <v>3000</v>
      </c>
      <c r="Q92" s="98" t="str">
        <f t="shared" si="11"/>
        <v>kritis</v>
      </c>
      <c r="R92" s="153">
        <v>1</v>
      </c>
      <c r="S92" s="153"/>
      <c r="T92" s="153"/>
      <c r="U92" s="67"/>
      <c r="V92" s="68"/>
    </row>
    <row r="93" spans="1:22" s="24" customFormat="1" ht="27.75" customHeight="1" x14ac:dyDescent="0.35">
      <c r="A93" s="200" t="s">
        <v>795</v>
      </c>
      <c r="B93" s="191" t="s">
        <v>810</v>
      </c>
      <c r="C93" s="192" t="s">
        <v>61</v>
      </c>
      <c r="D93" s="191" t="s">
        <v>2875</v>
      </c>
      <c r="E93" s="193" t="s">
        <v>2867</v>
      </c>
      <c r="F93" s="193" t="s">
        <v>2852</v>
      </c>
      <c r="G93" s="194" t="s">
        <v>2853</v>
      </c>
      <c r="H93" s="153">
        <f>IFERROR(VLOOKUP(F93,[33]MPS!$F$7:$H$789,3,FALSE),0)</f>
        <v>7500</v>
      </c>
      <c r="I93" s="153">
        <v>1058.8235294117646</v>
      </c>
      <c r="J93" s="153">
        <v>2000</v>
      </c>
      <c r="K93" s="154" t="s">
        <v>1845</v>
      </c>
      <c r="L93" s="155">
        <f t="shared" si="7"/>
        <v>3176.4705882352937</v>
      </c>
      <c r="M93" s="155">
        <f t="shared" si="8"/>
        <v>5294.1176470588234</v>
      </c>
      <c r="N93" s="154">
        <f t="shared" si="9"/>
        <v>5.1999999999999993</v>
      </c>
      <c r="O93" s="154">
        <f t="shared" si="10"/>
        <v>1</v>
      </c>
      <c r="P93" s="153">
        <f>IFERROR(VLOOKUP(F93,'[34]ON HAND'!$B$7:$I$1000,8,FALSE),0)</f>
        <v>5501</v>
      </c>
      <c r="Q93" s="98" t="str">
        <f t="shared" si="11"/>
        <v>over</v>
      </c>
      <c r="R93" s="153">
        <v>1</v>
      </c>
      <c r="S93" s="153"/>
      <c r="T93" s="153"/>
      <c r="U93" s="67"/>
      <c r="V93" s="68"/>
    </row>
    <row r="94" spans="1:22" s="24" customFormat="1" ht="27.75" customHeight="1" x14ac:dyDescent="0.35">
      <c r="A94" s="200" t="s">
        <v>795</v>
      </c>
      <c r="B94" s="191" t="s">
        <v>810</v>
      </c>
      <c r="C94" s="192" t="s">
        <v>61</v>
      </c>
      <c r="D94" s="191" t="s">
        <v>2876</v>
      </c>
      <c r="E94" s="193" t="s">
        <v>2868</v>
      </c>
      <c r="F94" s="193" t="s">
        <v>2854</v>
      </c>
      <c r="G94" s="194" t="s">
        <v>2855</v>
      </c>
      <c r="H94" s="153">
        <f>IFERROR(VLOOKUP(F94,[33]MPS!$F$7:$H$789,3,FALSE),0)</f>
        <v>7500</v>
      </c>
      <c r="I94" s="153">
        <v>1058.8235294117646</v>
      </c>
      <c r="J94" s="153">
        <v>2000</v>
      </c>
      <c r="K94" s="154" t="s">
        <v>1845</v>
      </c>
      <c r="L94" s="155">
        <f t="shared" si="7"/>
        <v>3176.4705882352937</v>
      </c>
      <c r="M94" s="155">
        <f t="shared" si="8"/>
        <v>5294.1176470588234</v>
      </c>
      <c r="N94" s="154">
        <f t="shared" si="9"/>
        <v>3.3000000000000003</v>
      </c>
      <c r="O94" s="154">
        <f t="shared" si="10"/>
        <v>1</v>
      </c>
      <c r="P94" s="153">
        <f>IFERROR(VLOOKUP(F94,'[34]ON HAND'!$B$7:$I$1000,8,FALSE),0)</f>
        <v>3430</v>
      </c>
      <c r="Q94" s="98" t="str">
        <f t="shared" si="11"/>
        <v>aman</v>
      </c>
      <c r="R94" s="153">
        <v>1</v>
      </c>
      <c r="S94" s="153"/>
      <c r="T94" s="153"/>
      <c r="U94" s="67"/>
      <c r="V94" s="68"/>
    </row>
    <row r="95" spans="1:22" s="24" customFormat="1" ht="27.75" customHeight="1" x14ac:dyDescent="0.35">
      <c r="A95" s="200" t="s">
        <v>795</v>
      </c>
      <c r="B95" s="191" t="s">
        <v>810</v>
      </c>
      <c r="C95" s="192" t="s">
        <v>61</v>
      </c>
      <c r="D95" s="191" t="s">
        <v>2880</v>
      </c>
      <c r="E95" s="193" t="s">
        <v>2872</v>
      </c>
      <c r="F95" s="193" t="s">
        <v>2862</v>
      </c>
      <c r="G95" s="194" t="s">
        <v>2863</v>
      </c>
      <c r="H95" s="153">
        <f>IFERROR(VLOOKUP(F95,[33]MPS!$F$7:$H$789,3,FALSE),0)</f>
        <v>7500</v>
      </c>
      <c r="I95" s="153">
        <v>934.21052631578948</v>
      </c>
      <c r="J95" s="153">
        <v>1250</v>
      </c>
      <c r="K95" s="154" t="s">
        <v>1845</v>
      </c>
      <c r="L95" s="155">
        <f t="shared" si="7"/>
        <v>2802.6315789473683</v>
      </c>
      <c r="M95" s="155">
        <f t="shared" si="8"/>
        <v>4671.0526315789475</v>
      </c>
      <c r="N95" s="154">
        <f t="shared" si="9"/>
        <v>0.2</v>
      </c>
      <c r="O95" s="154">
        <f t="shared" si="10"/>
        <v>0</v>
      </c>
      <c r="P95" s="153">
        <f>IFERROR(VLOOKUP(F95,'[34]ON HAND'!$B$7:$I$1000,8,FALSE),0)</f>
        <v>131</v>
      </c>
      <c r="Q95" s="98" t="str">
        <f t="shared" si="11"/>
        <v>kritis</v>
      </c>
      <c r="R95" s="153">
        <v>1</v>
      </c>
      <c r="S95" s="153"/>
      <c r="T95" s="153"/>
      <c r="U95" s="67"/>
      <c r="V95" s="68"/>
    </row>
    <row r="96" spans="1:22" s="24" customFormat="1" ht="27.75" customHeight="1" x14ac:dyDescent="0.35">
      <c r="A96" s="200" t="s">
        <v>795</v>
      </c>
      <c r="B96" s="191" t="s">
        <v>810</v>
      </c>
      <c r="C96" s="192" t="s">
        <v>61</v>
      </c>
      <c r="D96" s="191" t="s">
        <v>2881</v>
      </c>
      <c r="E96" s="193" t="s">
        <v>2873</v>
      </c>
      <c r="F96" s="193" t="s">
        <v>2864</v>
      </c>
      <c r="G96" s="194" t="s">
        <v>2865</v>
      </c>
      <c r="H96" s="153">
        <f>IFERROR(VLOOKUP(F96,[33]MPS!$F$7:$H$789,3,FALSE),0)</f>
        <v>7500</v>
      </c>
      <c r="I96" s="153">
        <v>934.21052631578948</v>
      </c>
      <c r="J96" s="153">
        <v>1250</v>
      </c>
      <c r="K96" s="154" t="s">
        <v>1845</v>
      </c>
      <c r="L96" s="155">
        <f t="shared" si="7"/>
        <v>2802.6315789473683</v>
      </c>
      <c r="M96" s="155">
        <f t="shared" si="8"/>
        <v>4671.0526315789475</v>
      </c>
      <c r="N96" s="154">
        <f t="shared" si="9"/>
        <v>1.4000000000000001</v>
      </c>
      <c r="O96" s="154">
        <f t="shared" si="10"/>
        <v>0</v>
      </c>
      <c r="P96" s="153">
        <f>IFERROR(VLOOKUP(F96,'[34]ON HAND'!$B$7:$I$1000,8,FALSE),0)</f>
        <v>1289</v>
      </c>
      <c r="Q96" s="98" t="str">
        <f t="shared" si="11"/>
        <v>kritis</v>
      </c>
      <c r="R96" s="153">
        <v>1</v>
      </c>
      <c r="S96" s="153"/>
      <c r="T96" s="153"/>
      <c r="U96" s="67"/>
      <c r="V96" s="68"/>
    </row>
    <row r="97" spans="1:22" s="24" customFormat="1" ht="27.75" customHeight="1" x14ac:dyDescent="0.35">
      <c r="A97" s="200" t="s">
        <v>795</v>
      </c>
      <c r="B97" s="191" t="s">
        <v>3090</v>
      </c>
      <c r="C97" s="192" t="s">
        <v>61</v>
      </c>
      <c r="D97" s="191" t="s">
        <v>3124</v>
      </c>
      <c r="E97" s="193" t="s">
        <v>3125</v>
      </c>
      <c r="F97" s="193" t="s">
        <v>3126</v>
      </c>
      <c r="G97" s="194" t="s">
        <v>3127</v>
      </c>
      <c r="H97" s="153">
        <f>IFERROR(VLOOKUP(F97,[33]MPS!$F$7:$H$789,3,FALSE),0)</f>
        <v>7500</v>
      </c>
      <c r="I97" s="153">
        <v>1000</v>
      </c>
      <c r="J97" s="153">
        <v>1000</v>
      </c>
      <c r="K97" s="154" t="s">
        <v>1845</v>
      </c>
      <c r="L97" s="155">
        <f t="shared" si="7"/>
        <v>3000</v>
      </c>
      <c r="M97" s="155">
        <f t="shared" si="8"/>
        <v>5000</v>
      </c>
      <c r="N97" s="154">
        <f t="shared" si="9"/>
        <v>3.8000000000000003</v>
      </c>
      <c r="O97" s="154">
        <f t="shared" si="10"/>
        <v>1</v>
      </c>
      <c r="P97" s="153">
        <f>IFERROR(VLOOKUP(F97,'[34]ON HAND'!$B$7:$I$1000,8,FALSE),0)</f>
        <v>3705</v>
      </c>
      <c r="Q97" s="98" t="str">
        <f t="shared" si="11"/>
        <v>aman</v>
      </c>
      <c r="R97" s="153">
        <v>1</v>
      </c>
      <c r="S97" s="153"/>
      <c r="T97" s="153"/>
      <c r="U97" s="67"/>
      <c r="V97" s="68"/>
    </row>
    <row r="98" spans="1:22" s="24" customFormat="1" ht="27.75" customHeight="1" x14ac:dyDescent="0.35">
      <c r="A98" s="200" t="s">
        <v>795</v>
      </c>
      <c r="B98" s="191" t="s">
        <v>3090</v>
      </c>
      <c r="C98" s="192" t="s">
        <v>61</v>
      </c>
      <c r="D98" s="191" t="s">
        <v>3128</v>
      </c>
      <c r="E98" s="193" t="s">
        <v>3125</v>
      </c>
      <c r="F98" s="193" t="s">
        <v>3129</v>
      </c>
      <c r="G98" s="194" t="s">
        <v>3130</v>
      </c>
      <c r="H98" s="153">
        <f>IFERROR(VLOOKUP(F98,[33]MPS!$F$7:$H$789,3,FALSE),0)</f>
        <v>7500</v>
      </c>
      <c r="I98" s="153">
        <v>1000</v>
      </c>
      <c r="J98" s="153">
        <v>1000</v>
      </c>
      <c r="K98" s="154" t="s">
        <v>1845</v>
      </c>
      <c r="L98" s="155">
        <f t="shared" si="7"/>
        <v>3000</v>
      </c>
      <c r="M98" s="155">
        <f t="shared" si="8"/>
        <v>5000</v>
      </c>
      <c r="N98" s="154">
        <f t="shared" si="9"/>
        <v>1.9000000000000001</v>
      </c>
      <c r="O98" s="154">
        <f t="shared" si="10"/>
        <v>0</v>
      </c>
      <c r="P98" s="153">
        <f>IFERROR(VLOOKUP(F98,'[34]ON HAND'!$B$7:$I$1000,8,FALSE),0)</f>
        <v>1889</v>
      </c>
      <c r="Q98" s="98" t="str">
        <f t="shared" si="11"/>
        <v>kritis</v>
      </c>
      <c r="R98" s="153">
        <v>1</v>
      </c>
      <c r="S98" s="153"/>
      <c r="T98" s="153"/>
      <c r="U98" s="67"/>
      <c r="V98" s="68"/>
    </row>
    <row r="99" spans="1:22" s="24" customFormat="1" ht="27.75" customHeight="1" x14ac:dyDescent="0.35">
      <c r="A99" s="200" t="s">
        <v>795</v>
      </c>
      <c r="B99" s="191" t="s">
        <v>810</v>
      </c>
      <c r="C99" s="192" t="s">
        <v>61</v>
      </c>
      <c r="D99" s="201" t="s">
        <v>2814</v>
      </c>
      <c r="E99" s="202" t="s">
        <v>2815</v>
      </c>
      <c r="F99" s="202" t="s">
        <v>2799</v>
      </c>
      <c r="G99" s="203" t="s">
        <v>2800</v>
      </c>
      <c r="H99" s="153">
        <f>IFERROR(VLOOKUP(F99,[33]MPS!$F$7:$H$789,3,FALSE),0)</f>
        <v>7300</v>
      </c>
      <c r="I99" s="153">
        <v>1097.2222222222222</v>
      </c>
      <c r="J99" s="153">
        <v>1500</v>
      </c>
      <c r="K99" s="154" t="s">
        <v>1845</v>
      </c>
      <c r="L99" s="155">
        <f t="shared" si="7"/>
        <v>3291.6666666666665</v>
      </c>
      <c r="M99" s="155">
        <f t="shared" si="8"/>
        <v>5486.1111111111113</v>
      </c>
      <c r="N99" s="154">
        <f t="shared" si="9"/>
        <v>1.4000000000000001</v>
      </c>
      <c r="O99" s="154">
        <f t="shared" si="10"/>
        <v>0</v>
      </c>
      <c r="P99" s="153">
        <f>IFERROR(VLOOKUP(F99,'[34]ON HAND'!$B$7:$I$1000,8,FALSE),0)</f>
        <v>1454</v>
      </c>
      <c r="Q99" s="98" t="str">
        <f t="shared" si="11"/>
        <v>kritis</v>
      </c>
      <c r="R99" s="153">
        <v>1</v>
      </c>
      <c r="S99" s="153"/>
      <c r="T99" s="153"/>
      <c r="U99" s="67"/>
      <c r="V99" s="68"/>
    </row>
    <row r="100" spans="1:22" s="24" customFormat="1" ht="27.75" customHeight="1" x14ac:dyDescent="0.35">
      <c r="A100" s="190" t="s">
        <v>10</v>
      </c>
      <c r="B100" s="191" t="s">
        <v>17</v>
      </c>
      <c r="C100" s="192" t="s">
        <v>116</v>
      </c>
      <c r="D100" s="191" t="s">
        <v>297</v>
      </c>
      <c r="E100" s="193" t="s">
        <v>298</v>
      </c>
      <c r="F100" s="193" t="s">
        <v>299</v>
      </c>
      <c r="G100" s="194" t="s">
        <v>300</v>
      </c>
      <c r="H100" s="153">
        <f>IFERROR(VLOOKUP(F100,[33]MPS!$F$7:$H$789,3,FALSE),0)</f>
        <v>7000</v>
      </c>
      <c r="I100" s="153">
        <v>666.66666666666663</v>
      </c>
      <c r="J100" s="153">
        <v>1500</v>
      </c>
      <c r="K100" s="154" t="s">
        <v>1845</v>
      </c>
      <c r="L100" s="155">
        <f t="shared" si="7"/>
        <v>2000</v>
      </c>
      <c r="M100" s="155">
        <f t="shared" si="8"/>
        <v>3333.333333333333</v>
      </c>
      <c r="N100" s="154">
        <f t="shared" si="9"/>
        <v>3</v>
      </c>
      <c r="O100" s="154">
        <f t="shared" si="10"/>
        <v>1</v>
      </c>
      <c r="P100" s="153">
        <f>IFERROR(VLOOKUP(F100,'[34]ON HAND'!$B$7:$I$1000,8,FALSE),0)</f>
        <v>2000</v>
      </c>
      <c r="Q100" s="98" t="str">
        <f t="shared" si="11"/>
        <v>aman</v>
      </c>
      <c r="R100" s="153">
        <v>1</v>
      </c>
      <c r="S100" s="153"/>
      <c r="T100" s="153"/>
      <c r="U100" s="67"/>
      <c r="V100" s="68"/>
    </row>
    <row r="101" spans="1:22" s="24" customFormat="1" ht="27.75" customHeight="1" x14ac:dyDescent="0.35">
      <c r="A101" s="190" t="s">
        <v>10</v>
      </c>
      <c r="B101" s="191" t="s">
        <v>17</v>
      </c>
      <c r="C101" s="192" t="s">
        <v>61</v>
      </c>
      <c r="D101" s="191" t="s">
        <v>424</v>
      </c>
      <c r="E101" s="193" t="s">
        <v>425</v>
      </c>
      <c r="F101" s="193" t="s">
        <v>426</v>
      </c>
      <c r="G101" s="194" t="s">
        <v>427</v>
      </c>
      <c r="H101" s="153">
        <f>IFERROR(VLOOKUP(F101,[33]MPS!$F$7:$H$789,3,FALSE),0)</f>
        <v>7000</v>
      </c>
      <c r="I101" s="153">
        <v>884.61538461538464</v>
      </c>
      <c r="J101" s="153">
        <v>1500</v>
      </c>
      <c r="K101" s="154" t="s">
        <v>1845</v>
      </c>
      <c r="L101" s="155">
        <f t="shared" si="7"/>
        <v>2653.8461538461538</v>
      </c>
      <c r="M101" s="155">
        <f t="shared" si="8"/>
        <v>4423.0769230769229</v>
      </c>
      <c r="N101" s="154">
        <f t="shared" si="9"/>
        <v>2.8000000000000003</v>
      </c>
      <c r="O101" s="154">
        <f t="shared" si="10"/>
        <v>0</v>
      </c>
      <c r="P101" s="153">
        <f>IFERROR(VLOOKUP(F101,'[34]ON HAND'!$B$7:$I$1000,8,FALSE),0)</f>
        <v>2454</v>
      </c>
      <c r="Q101" s="98" t="str">
        <f t="shared" si="11"/>
        <v>kritis</v>
      </c>
      <c r="R101" s="153">
        <v>1</v>
      </c>
      <c r="S101" s="153"/>
      <c r="T101" s="153"/>
      <c r="U101" s="67"/>
      <c r="V101" s="68"/>
    </row>
    <row r="102" spans="1:22" s="24" customFormat="1" ht="27.75" customHeight="1" x14ac:dyDescent="0.35">
      <c r="A102" s="200" t="s">
        <v>795</v>
      </c>
      <c r="B102" s="191" t="s">
        <v>810</v>
      </c>
      <c r="C102" s="192" t="s">
        <v>61</v>
      </c>
      <c r="D102" s="191" t="s">
        <v>901</v>
      </c>
      <c r="E102" s="193" t="s">
        <v>902</v>
      </c>
      <c r="F102" s="193" t="s">
        <v>903</v>
      </c>
      <c r="G102" s="194" t="s">
        <v>2653</v>
      </c>
      <c r="H102" s="153">
        <f>IFERROR(VLOOKUP(F102,[33]MPS!$F$7:$H$789,3,FALSE),0)</f>
        <v>7000</v>
      </c>
      <c r="I102" s="153">
        <v>1000</v>
      </c>
      <c r="J102" s="153">
        <v>1000</v>
      </c>
      <c r="K102" s="154" t="s">
        <v>1845</v>
      </c>
      <c r="L102" s="155">
        <f t="shared" si="7"/>
        <v>3000</v>
      </c>
      <c r="M102" s="155">
        <f t="shared" si="8"/>
        <v>5000</v>
      </c>
      <c r="N102" s="154">
        <f t="shared" si="9"/>
        <v>2.6</v>
      </c>
      <c r="O102" s="154">
        <f t="shared" si="10"/>
        <v>0</v>
      </c>
      <c r="P102" s="153">
        <f>IFERROR(VLOOKUP(F102,'[34]ON HAND'!$B$7:$I$1000,8,FALSE),0)</f>
        <v>2514</v>
      </c>
      <c r="Q102" s="98" t="str">
        <f t="shared" si="11"/>
        <v>kritis</v>
      </c>
      <c r="R102" s="153">
        <v>1</v>
      </c>
      <c r="S102" s="153"/>
      <c r="T102" s="153"/>
      <c r="U102" s="67"/>
      <c r="V102" s="68"/>
    </row>
    <row r="103" spans="1:22" s="24" customFormat="1" ht="27.75" customHeight="1" x14ac:dyDescent="0.35">
      <c r="A103" s="200" t="s">
        <v>795</v>
      </c>
      <c r="B103" s="191" t="s">
        <v>810</v>
      </c>
      <c r="C103" s="192" t="s">
        <v>61</v>
      </c>
      <c r="D103" s="191" t="s">
        <v>941</v>
      </c>
      <c r="E103" s="193" t="s">
        <v>942</v>
      </c>
      <c r="F103" s="193" t="s">
        <v>943</v>
      </c>
      <c r="G103" s="194" t="s">
        <v>944</v>
      </c>
      <c r="H103" s="153">
        <f>IFERROR(VLOOKUP(F103,[33]MPS!$F$7:$H$789,3,FALSE),0)</f>
        <v>7000</v>
      </c>
      <c r="I103" s="153">
        <v>1000</v>
      </c>
      <c r="J103" s="153">
        <v>1000</v>
      </c>
      <c r="K103" s="154" t="s">
        <v>1845</v>
      </c>
      <c r="L103" s="155">
        <f t="shared" si="7"/>
        <v>3000</v>
      </c>
      <c r="M103" s="155">
        <f t="shared" si="8"/>
        <v>5000</v>
      </c>
      <c r="N103" s="154">
        <f t="shared" si="9"/>
        <v>5.6999999999999993</v>
      </c>
      <c r="O103" s="154">
        <f t="shared" si="10"/>
        <v>1</v>
      </c>
      <c r="P103" s="153">
        <f>IFERROR(VLOOKUP(F103,'[34]ON HAND'!$B$7:$I$1000,8,FALSE),0)</f>
        <v>5679</v>
      </c>
      <c r="Q103" s="98" t="str">
        <f t="shared" si="11"/>
        <v>over</v>
      </c>
      <c r="R103" s="153">
        <v>1</v>
      </c>
      <c r="S103" s="153"/>
      <c r="T103" s="153"/>
      <c r="U103" s="67"/>
      <c r="V103" s="68"/>
    </row>
    <row r="104" spans="1:22" s="24" customFormat="1" ht="27.75" customHeight="1" x14ac:dyDescent="0.35">
      <c r="A104" s="200" t="s">
        <v>795</v>
      </c>
      <c r="B104" s="191" t="s">
        <v>810</v>
      </c>
      <c r="C104" s="192" t="s">
        <v>61</v>
      </c>
      <c r="D104" s="191" t="s">
        <v>945</v>
      </c>
      <c r="E104" s="193" t="s">
        <v>946</v>
      </c>
      <c r="F104" s="193" t="s">
        <v>947</v>
      </c>
      <c r="G104" s="194" t="s">
        <v>948</v>
      </c>
      <c r="H104" s="153">
        <f>IFERROR(VLOOKUP(F104,[33]MPS!$F$7:$H$789,3,FALSE),0)</f>
        <v>7000</v>
      </c>
      <c r="I104" s="153">
        <v>1000</v>
      </c>
      <c r="J104" s="153">
        <v>1000</v>
      </c>
      <c r="K104" s="154" t="s">
        <v>1845</v>
      </c>
      <c r="L104" s="155">
        <f t="shared" si="7"/>
        <v>3000</v>
      </c>
      <c r="M104" s="155">
        <f t="shared" si="8"/>
        <v>5000</v>
      </c>
      <c r="N104" s="154">
        <f t="shared" si="9"/>
        <v>0.9</v>
      </c>
      <c r="O104" s="154">
        <f t="shared" si="10"/>
        <v>0</v>
      </c>
      <c r="P104" s="153">
        <f>IFERROR(VLOOKUP(F104,'[34]ON HAND'!$B$7:$I$1000,8,FALSE),0)</f>
        <v>846</v>
      </c>
      <c r="Q104" s="98" t="str">
        <f t="shared" si="11"/>
        <v>kritis</v>
      </c>
      <c r="R104" s="153">
        <v>1</v>
      </c>
      <c r="S104" s="153"/>
      <c r="T104" s="153"/>
      <c r="U104" s="67"/>
      <c r="V104" s="68"/>
    </row>
    <row r="105" spans="1:22" s="24" customFormat="1" ht="27.75" customHeight="1" x14ac:dyDescent="0.35">
      <c r="A105" s="200" t="s">
        <v>795</v>
      </c>
      <c r="B105" s="191" t="s">
        <v>810</v>
      </c>
      <c r="C105" s="192" t="s">
        <v>61</v>
      </c>
      <c r="D105" s="191" t="s">
        <v>949</v>
      </c>
      <c r="E105" s="193" t="s">
        <v>950</v>
      </c>
      <c r="F105" s="193" t="s">
        <v>951</v>
      </c>
      <c r="G105" s="194" t="s">
        <v>952</v>
      </c>
      <c r="H105" s="153">
        <f>IFERROR(VLOOKUP(F105,[33]MPS!$F$7:$H$789,3,FALSE),0)</f>
        <v>7000</v>
      </c>
      <c r="I105" s="153">
        <v>1000</v>
      </c>
      <c r="J105" s="153">
        <v>1000</v>
      </c>
      <c r="K105" s="154" t="s">
        <v>1845</v>
      </c>
      <c r="L105" s="155">
        <f t="shared" si="7"/>
        <v>3000</v>
      </c>
      <c r="M105" s="155">
        <f t="shared" si="8"/>
        <v>5000</v>
      </c>
      <c r="N105" s="154">
        <f t="shared" si="9"/>
        <v>0.2</v>
      </c>
      <c r="O105" s="154">
        <f t="shared" si="10"/>
        <v>0</v>
      </c>
      <c r="P105" s="153">
        <f>IFERROR(VLOOKUP(F105,'[34]ON HAND'!$B$7:$I$1000,8,FALSE),0)</f>
        <v>161</v>
      </c>
      <c r="Q105" s="98" t="str">
        <f t="shared" si="11"/>
        <v>kritis</v>
      </c>
      <c r="R105" s="153">
        <v>1</v>
      </c>
      <c r="S105" s="153"/>
      <c r="T105" s="153"/>
      <c r="U105" s="67"/>
      <c r="V105" s="68"/>
    </row>
    <row r="106" spans="1:22" s="24" customFormat="1" ht="27.75" customHeight="1" x14ac:dyDescent="0.35">
      <c r="A106" s="200" t="s">
        <v>795</v>
      </c>
      <c r="B106" s="191" t="s">
        <v>810</v>
      </c>
      <c r="C106" s="192" t="s">
        <v>61</v>
      </c>
      <c r="D106" s="201" t="s">
        <v>986</v>
      </c>
      <c r="E106" s="202">
        <v>0</v>
      </c>
      <c r="F106" s="202" t="s">
        <v>987</v>
      </c>
      <c r="G106" s="203" t="s">
        <v>988</v>
      </c>
      <c r="H106" s="153">
        <f>IFERROR(VLOOKUP(F106,[33]MPS!$F$7:$H$789,3,FALSE),0)</f>
        <v>7000</v>
      </c>
      <c r="I106" s="153">
        <v>500</v>
      </c>
      <c r="J106" s="153">
        <v>500</v>
      </c>
      <c r="K106" s="154" t="s">
        <v>1845</v>
      </c>
      <c r="L106" s="155">
        <f t="shared" ref="L106:L165" si="12">+I106*3</f>
        <v>1500</v>
      </c>
      <c r="M106" s="155">
        <f t="shared" ref="M106:M165" si="13">+I106*5</f>
        <v>2500</v>
      </c>
      <c r="N106" s="154">
        <f t="shared" si="9"/>
        <v>1.8</v>
      </c>
      <c r="O106" s="154">
        <f t="shared" si="10"/>
        <v>0</v>
      </c>
      <c r="P106" s="153">
        <f>IFERROR(VLOOKUP(F106,'[34]ON HAND'!$B$7:$I$1000,8,FALSE),0)</f>
        <v>856</v>
      </c>
      <c r="Q106" s="98" t="str">
        <f t="shared" si="11"/>
        <v>kritis</v>
      </c>
      <c r="R106" s="153">
        <v>1</v>
      </c>
      <c r="S106" s="153"/>
      <c r="T106" s="153"/>
      <c r="U106" s="67"/>
      <c r="V106" s="68"/>
    </row>
    <row r="107" spans="1:22" s="24" customFormat="1" ht="27.75" customHeight="1" x14ac:dyDescent="0.35">
      <c r="A107" s="200" t="s">
        <v>795</v>
      </c>
      <c r="B107" s="191" t="s">
        <v>810</v>
      </c>
      <c r="C107" s="192" t="s">
        <v>61</v>
      </c>
      <c r="D107" s="191" t="s">
        <v>989</v>
      </c>
      <c r="E107" s="193">
        <v>0</v>
      </c>
      <c r="F107" s="193" t="s">
        <v>990</v>
      </c>
      <c r="G107" s="194" t="s">
        <v>991</v>
      </c>
      <c r="H107" s="153">
        <f>IFERROR(VLOOKUP(F107,[33]MPS!$F$7:$H$789,3,FALSE),0)</f>
        <v>7000</v>
      </c>
      <c r="I107" s="153">
        <v>500</v>
      </c>
      <c r="J107" s="153">
        <v>500</v>
      </c>
      <c r="K107" s="154" t="s">
        <v>1845</v>
      </c>
      <c r="L107" s="155">
        <f t="shared" si="12"/>
        <v>1500</v>
      </c>
      <c r="M107" s="155">
        <f t="shared" si="13"/>
        <v>2500</v>
      </c>
      <c r="N107" s="154">
        <f t="shared" si="9"/>
        <v>8.6999999999999993</v>
      </c>
      <c r="O107" s="154">
        <f t="shared" si="10"/>
        <v>1</v>
      </c>
      <c r="P107" s="153">
        <f>IFERROR(VLOOKUP(F107,'[34]ON HAND'!$B$7:$I$1000,8,FALSE),0)</f>
        <v>4320</v>
      </c>
      <c r="Q107" s="98" t="str">
        <f t="shared" si="11"/>
        <v>over</v>
      </c>
      <c r="R107" s="153">
        <v>1</v>
      </c>
      <c r="S107" s="153"/>
      <c r="T107" s="153"/>
      <c r="U107" s="67"/>
      <c r="V107" s="68"/>
    </row>
    <row r="108" spans="1:22" s="24" customFormat="1" ht="27.75" customHeight="1" x14ac:dyDescent="0.35">
      <c r="A108" s="200" t="s">
        <v>795</v>
      </c>
      <c r="B108" s="191" t="s">
        <v>810</v>
      </c>
      <c r="C108" s="192" t="s">
        <v>116</v>
      </c>
      <c r="D108" s="191" t="s">
        <v>1002</v>
      </c>
      <c r="E108" s="193" t="s">
        <v>1003</v>
      </c>
      <c r="F108" s="193" t="s">
        <v>1004</v>
      </c>
      <c r="G108" s="194" t="s">
        <v>1005</v>
      </c>
      <c r="H108" s="153">
        <f>IFERROR(VLOOKUP(F108,[33]MPS!$F$7:$H$789,3,FALSE),0)</f>
        <v>7000</v>
      </c>
      <c r="I108" s="153">
        <v>500</v>
      </c>
      <c r="J108" s="153">
        <v>500</v>
      </c>
      <c r="K108" s="154" t="s">
        <v>1845</v>
      </c>
      <c r="L108" s="155">
        <f t="shared" si="12"/>
        <v>1500</v>
      </c>
      <c r="M108" s="155">
        <f t="shared" si="13"/>
        <v>2500</v>
      </c>
      <c r="N108" s="154">
        <f t="shared" si="9"/>
        <v>2.2000000000000002</v>
      </c>
      <c r="O108" s="154">
        <f t="shared" si="10"/>
        <v>0</v>
      </c>
      <c r="P108" s="153">
        <f>IFERROR(VLOOKUP(F108,'[34]ON HAND'!$B$7:$I$1000,8,FALSE),0)</f>
        <v>1080</v>
      </c>
      <c r="Q108" s="98" t="str">
        <f t="shared" si="11"/>
        <v>kritis</v>
      </c>
      <c r="R108" s="153">
        <v>1</v>
      </c>
      <c r="S108" s="153"/>
      <c r="T108" s="153"/>
      <c r="U108" s="67"/>
      <c r="V108" s="68"/>
    </row>
    <row r="109" spans="1:22" s="24" customFormat="1" ht="27.75" customHeight="1" x14ac:dyDescent="0.35">
      <c r="A109" s="200" t="s">
        <v>795</v>
      </c>
      <c r="B109" s="191" t="s">
        <v>3090</v>
      </c>
      <c r="C109" s="192" t="s">
        <v>61</v>
      </c>
      <c r="D109" s="191" t="s">
        <v>1604</v>
      </c>
      <c r="E109" s="193" t="s">
        <v>2704</v>
      </c>
      <c r="F109" s="193" t="s">
        <v>1605</v>
      </c>
      <c r="G109" s="194" t="s">
        <v>3102</v>
      </c>
      <c r="H109" s="153">
        <f>IFERROR(VLOOKUP(F109,[33]MPS!$F$7:$H$789,3,FALSE),0)</f>
        <v>7000</v>
      </c>
      <c r="I109" s="153">
        <v>722.22222222222217</v>
      </c>
      <c r="J109" s="153">
        <v>750</v>
      </c>
      <c r="K109" s="154" t="s">
        <v>1845</v>
      </c>
      <c r="L109" s="155">
        <f t="shared" si="12"/>
        <v>2166.6666666666665</v>
      </c>
      <c r="M109" s="155">
        <f t="shared" si="13"/>
        <v>3611.1111111111109</v>
      </c>
      <c r="N109" s="154">
        <f t="shared" si="9"/>
        <v>0.9</v>
      </c>
      <c r="O109" s="154">
        <f t="shared" si="10"/>
        <v>0</v>
      </c>
      <c r="P109" s="153">
        <f>IFERROR(VLOOKUP(F109,'[34]ON HAND'!$B$7:$I$1000,8,FALSE),0)</f>
        <v>597</v>
      </c>
      <c r="Q109" s="98" t="str">
        <f t="shared" si="11"/>
        <v>kritis</v>
      </c>
      <c r="R109" s="153">
        <v>1</v>
      </c>
      <c r="S109" s="153"/>
      <c r="T109" s="153"/>
      <c r="U109" s="67"/>
      <c r="V109" s="68"/>
    </row>
    <row r="110" spans="1:22" s="24" customFormat="1" ht="27.75" customHeight="1" x14ac:dyDescent="0.35">
      <c r="A110" s="200" t="s">
        <v>795</v>
      </c>
      <c r="B110" s="191" t="s">
        <v>810</v>
      </c>
      <c r="C110" s="192" t="s">
        <v>116</v>
      </c>
      <c r="D110" s="201" t="s">
        <v>2727</v>
      </c>
      <c r="E110" s="202" t="s">
        <v>2728</v>
      </c>
      <c r="F110" s="202" t="s">
        <v>2729</v>
      </c>
      <c r="G110" s="203" t="s">
        <v>2730</v>
      </c>
      <c r="H110" s="153">
        <f>IFERROR(VLOOKUP(F110,[33]MPS!$F$7:$H$789,3,FALSE),0)</f>
        <v>7000</v>
      </c>
      <c r="I110" s="153">
        <v>794.11764705882354</v>
      </c>
      <c r="J110" s="153">
        <v>1000</v>
      </c>
      <c r="K110" s="154" t="s">
        <v>1845</v>
      </c>
      <c r="L110" s="155">
        <f t="shared" si="12"/>
        <v>2382.3529411764707</v>
      </c>
      <c r="M110" s="155">
        <f t="shared" si="13"/>
        <v>3970.5882352941176</v>
      </c>
      <c r="N110" s="154">
        <f t="shared" si="9"/>
        <v>1.9000000000000001</v>
      </c>
      <c r="O110" s="154">
        <f t="shared" si="10"/>
        <v>0</v>
      </c>
      <c r="P110" s="153">
        <f>IFERROR(VLOOKUP(F110,'[34]ON HAND'!$B$7:$I$1000,8,FALSE),0)</f>
        <v>1500</v>
      </c>
      <c r="Q110" s="98" t="str">
        <f t="shared" si="11"/>
        <v>kritis</v>
      </c>
      <c r="R110" s="153">
        <v>1</v>
      </c>
      <c r="S110" s="153"/>
      <c r="T110" s="153"/>
      <c r="U110" s="67"/>
      <c r="V110" s="68"/>
    </row>
    <row r="111" spans="1:22" s="24" customFormat="1" ht="27.75" customHeight="1" x14ac:dyDescent="0.35">
      <c r="A111" s="200" t="s">
        <v>795</v>
      </c>
      <c r="B111" s="191" t="s">
        <v>3090</v>
      </c>
      <c r="C111" s="192" t="s">
        <v>61</v>
      </c>
      <c r="D111" s="191" t="s">
        <v>2807</v>
      </c>
      <c r="E111" s="193">
        <v>0</v>
      </c>
      <c r="F111" s="193" t="s">
        <v>2792</v>
      </c>
      <c r="G111" s="194" t="s">
        <v>1708</v>
      </c>
      <c r="H111" s="153">
        <f>IFERROR(VLOOKUP(F111,[33]MPS!$F$7:$H$789,3,FALSE),0)</f>
        <v>7000</v>
      </c>
      <c r="I111" s="153">
        <v>800</v>
      </c>
      <c r="J111" s="153">
        <v>800</v>
      </c>
      <c r="K111" s="154" t="s">
        <v>1845</v>
      </c>
      <c r="L111" s="155">
        <f t="shared" si="12"/>
        <v>2400</v>
      </c>
      <c r="M111" s="155">
        <f t="shared" si="13"/>
        <v>4000</v>
      </c>
      <c r="N111" s="154">
        <f t="shared" si="9"/>
        <v>2.4</v>
      </c>
      <c r="O111" s="154">
        <f t="shared" si="10"/>
        <v>0</v>
      </c>
      <c r="P111" s="153">
        <f>IFERROR(VLOOKUP(F111,'[34]ON HAND'!$B$7:$I$1000,8,FALSE),0)</f>
        <v>1909</v>
      </c>
      <c r="Q111" s="98" t="str">
        <f t="shared" si="11"/>
        <v>kritis</v>
      </c>
      <c r="R111" s="153">
        <v>1</v>
      </c>
      <c r="S111" s="153"/>
      <c r="T111" s="153"/>
      <c r="U111" s="67"/>
      <c r="V111" s="68"/>
    </row>
    <row r="112" spans="1:22" s="24" customFormat="1" ht="27.75" customHeight="1" x14ac:dyDescent="0.35">
      <c r="A112" s="190" t="s">
        <v>10</v>
      </c>
      <c r="B112" s="191" t="s">
        <v>17</v>
      </c>
      <c r="C112" s="192" t="s">
        <v>129</v>
      </c>
      <c r="D112" s="191" t="s">
        <v>353</v>
      </c>
      <c r="E112" s="193">
        <v>0</v>
      </c>
      <c r="F112" s="193" t="s">
        <v>354</v>
      </c>
      <c r="G112" s="194" t="s">
        <v>355</v>
      </c>
      <c r="H112" s="153">
        <f>IFERROR(VLOOKUP(F112,[33]MPS!$F$7:$H$789,3,FALSE),0)</f>
        <v>6750</v>
      </c>
      <c r="I112" s="153">
        <v>1222.2222222222222</v>
      </c>
      <c r="J112" s="153">
        <v>2000</v>
      </c>
      <c r="K112" s="154" t="s">
        <v>1845</v>
      </c>
      <c r="L112" s="155">
        <f t="shared" si="12"/>
        <v>3666.6666666666665</v>
      </c>
      <c r="M112" s="155">
        <f t="shared" si="13"/>
        <v>6111.1111111111113</v>
      </c>
      <c r="N112" s="154">
        <f t="shared" si="9"/>
        <v>0.9</v>
      </c>
      <c r="O112" s="154">
        <f t="shared" si="10"/>
        <v>0</v>
      </c>
      <c r="P112" s="153">
        <f>IFERROR(VLOOKUP(F112,'[34]ON HAND'!$B$7:$I$1000,8,FALSE),0)</f>
        <v>1000</v>
      </c>
      <c r="Q112" s="98" t="str">
        <f t="shared" si="11"/>
        <v>kritis</v>
      </c>
      <c r="R112" s="153">
        <v>1</v>
      </c>
      <c r="S112" s="153"/>
      <c r="T112" s="153"/>
      <c r="U112" s="67"/>
      <c r="V112" s="68"/>
    </row>
    <row r="113" spans="1:22" s="24" customFormat="1" ht="27.75" customHeight="1" x14ac:dyDescent="0.35">
      <c r="A113" s="200" t="s">
        <v>795</v>
      </c>
      <c r="B113" s="191" t="s">
        <v>810</v>
      </c>
      <c r="C113" s="192" t="s">
        <v>2989</v>
      </c>
      <c r="D113" s="191" t="s">
        <v>2583</v>
      </c>
      <c r="E113" s="193" t="s">
        <v>2990</v>
      </c>
      <c r="F113" s="193" t="s">
        <v>2781</v>
      </c>
      <c r="G113" s="194" t="s">
        <v>2585</v>
      </c>
      <c r="H113" s="153">
        <f>IFERROR(VLOOKUP(F113,[33]MPS!$F$7:$H$789,3,FALSE),0)</f>
        <v>6750</v>
      </c>
      <c r="I113" s="153">
        <v>1200</v>
      </c>
      <c r="J113" s="153">
        <v>2000</v>
      </c>
      <c r="K113" s="154" t="s">
        <v>1845</v>
      </c>
      <c r="L113" s="155">
        <f t="shared" si="12"/>
        <v>3600</v>
      </c>
      <c r="M113" s="155">
        <f t="shared" si="13"/>
        <v>6000</v>
      </c>
      <c r="N113" s="154">
        <f t="shared" si="9"/>
        <v>3.9</v>
      </c>
      <c r="O113" s="154">
        <f t="shared" si="10"/>
        <v>1</v>
      </c>
      <c r="P113" s="153">
        <f>IFERROR(VLOOKUP(F113,'[34]ON HAND'!$B$7:$I$1000,8,FALSE),0)</f>
        <v>4571</v>
      </c>
      <c r="Q113" s="98" t="str">
        <f t="shared" si="11"/>
        <v>aman</v>
      </c>
      <c r="R113" s="153">
        <v>1</v>
      </c>
      <c r="S113" s="153"/>
      <c r="T113" s="153"/>
      <c r="U113" s="67"/>
      <c r="V113" s="68"/>
    </row>
    <row r="114" spans="1:22" s="24" customFormat="1" ht="27.75" customHeight="1" x14ac:dyDescent="0.35">
      <c r="A114" s="200" t="s">
        <v>795</v>
      </c>
      <c r="B114" s="191" t="s">
        <v>810</v>
      </c>
      <c r="C114" s="192" t="s">
        <v>116</v>
      </c>
      <c r="D114" s="201" t="s">
        <v>1121</v>
      </c>
      <c r="E114" s="202" t="s">
        <v>1122</v>
      </c>
      <c r="F114" s="202" t="s">
        <v>1123</v>
      </c>
      <c r="G114" s="203" t="s">
        <v>1124</v>
      </c>
      <c r="H114" s="153">
        <f>IFERROR(VLOOKUP(F114,[33]MPS!$F$7:$H$789,3,FALSE),0)</f>
        <v>6600</v>
      </c>
      <c r="I114" s="153">
        <v>1000</v>
      </c>
      <c r="J114" s="153">
        <v>1500</v>
      </c>
      <c r="K114" s="154" t="s">
        <v>1845</v>
      </c>
      <c r="L114" s="155">
        <f t="shared" si="12"/>
        <v>3000</v>
      </c>
      <c r="M114" s="155">
        <f t="shared" si="13"/>
        <v>5000</v>
      </c>
      <c r="N114" s="154">
        <f t="shared" si="9"/>
        <v>6</v>
      </c>
      <c r="O114" s="154">
        <f t="shared" si="10"/>
        <v>1</v>
      </c>
      <c r="P114" s="153">
        <f>IFERROR(VLOOKUP(F114,'[34]ON HAND'!$B$7:$I$1000,8,FALSE),0)</f>
        <v>6000</v>
      </c>
      <c r="Q114" s="98" t="str">
        <f t="shared" si="11"/>
        <v>over</v>
      </c>
      <c r="R114" s="153">
        <v>1</v>
      </c>
      <c r="S114" s="153"/>
      <c r="T114" s="153"/>
      <c r="U114" s="67"/>
      <c r="V114" s="68"/>
    </row>
    <row r="115" spans="1:22" s="24" customFormat="1" ht="27.75" customHeight="1" x14ac:dyDescent="0.35">
      <c r="A115" s="190" t="s">
        <v>10</v>
      </c>
      <c r="B115" s="191" t="s">
        <v>17</v>
      </c>
      <c r="C115" s="192" t="s">
        <v>61</v>
      </c>
      <c r="D115" s="191" t="s">
        <v>406</v>
      </c>
      <c r="E115" s="193" t="s">
        <v>407</v>
      </c>
      <c r="F115" s="193" t="s">
        <v>408</v>
      </c>
      <c r="G115" s="194" t="s">
        <v>409</v>
      </c>
      <c r="H115" s="153">
        <f>IFERROR(VLOOKUP(F115,[33]MPS!$F$7:$H$789,3,FALSE),0)</f>
        <v>6500</v>
      </c>
      <c r="I115" s="153">
        <v>611.11111111111109</v>
      </c>
      <c r="J115" s="153">
        <v>1500</v>
      </c>
      <c r="K115" s="154" t="s">
        <v>1845</v>
      </c>
      <c r="L115" s="155">
        <f t="shared" si="12"/>
        <v>1833.3333333333333</v>
      </c>
      <c r="M115" s="155">
        <f t="shared" si="13"/>
        <v>3055.5555555555557</v>
      </c>
      <c r="N115" s="154">
        <f t="shared" si="9"/>
        <v>1.5</v>
      </c>
      <c r="O115" s="154">
        <f t="shared" si="10"/>
        <v>0</v>
      </c>
      <c r="P115" s="153">
        <f>IFERROR(VLOOKUP(F115,'[34]ON HAND'!$B$7:$I$1000,8,FALSE),0)</f>
        <v>912</v>
      </c>
      <c r="Q115" s="98" t="str">
        <f t="shared" si="11"/>
        <v>kritis</v>
      </c>
      <c r="R115" s="153">
        <v>1</v>
      </c>
      <c r="S115" s="153"/>
      <c r="T115" s="153"/>
      <c r="U115" s="67"/>
      <c r="V115" s="68"/>
    </row>
    <row r="116" spans="1:22" s="24" customFormat="1" ht="27.75" customHeight="1" x14ac:dyDescent="0.35">
      <c r="A116" s="200" t="s">
        <v>795</v>
      </c>
      <c r="B116" s="191" t="s">
        <v>810</v>
      </c>
      <c r="C116" s="192" t="s">
        <v>61</v>
      </c>
      <c r="D116" s="201" t="s">
        <v>1760</v>
      </c>
      <c r="E116" s="202">
        <v>0</v>
      </c>
      <c r="F116" s="202" t="s">
        <v>1761</v>
      </c>
      <c r="G116" s="203" t="s">
        <v>1762</v>
      </c>
      <c r="H116" s="153">
        <f>IFERROR(VLOOKUP(F116,[33]MPS!$F$7:$H$789,3,FALSE),0)</f>
        <v>6500</v>
      </c>
      <c r="I116" s="153">
        <v>1000</v>
      </c>
      <c r="J116" s="153">
        <v>1000</v>
      </c>
      <c r="K116" s="154" t="s">
        <v>1845</v>
      </c>
      <c r="L116" s="155">
        <f t="shared" si="12"/>
        <v>3000</v>
      </c>
      <c r="M116" s="155">
        <f t="shared" si="13"/>
        <v>5000</v>
      </c>
      <c r="N116" s="154">
        <f t="shared" si="9"/>
        <v>2.5</v>
      </c>
      <c r="O116" s="154">
        <f t="shared" si="10"/>
        <v>0</v>
      </c>
      <c r="P116" s="153">
        <f>IFERROR(VLOOKUP(F116,'[34]ON HAND'!$B$7:$I$1000,8,FALSE),0)</f>
        <v>2450</v>
      </c>
      <c r="Q116" s="98" t="str">
        <f t="shared" si="11"/>
        <v>kritis</v>
      </c>
      <c r="R116" s="153">
        <v>1</v>
      </c>
      <c r="S116" s="153"/>
      <c r="T116" s="153"/>
      <c r="U116" s="67"/>
      <c r="V116" s="68"/>
    </row>
    <row r="117" spans="1:22" s="24" customFormat="1" ht="27.75" customHeight="1" x14ac:dyDescent="0.35">
      <c r="A117" s="200" t="s">
        <v>795</v>
      </c>
      <c r="B117" s="191" t="s">
        <v>810</v>
      </c>
      <c r="C117" s="192" t="s">
        <v>61</v>
      </c>
      <c r="D117" s="191" t="s">
        <v>2996</v>
      </c>
      <c r="E117" s="193" t="s">
        <v>2997</v>
      </c>
      <c r="F117" s="193" t="s">
        <v>2998</v>
      </c>
      <c r="G117" s="194" t="s">
        <v>2999</v>
      </c>
      <c r="H117" s="153">
        <f>IFERROR(VLOOKUP(F117,[33]MPS!$F$7:$H$789,3,FALSE),0)</f>
        <v>6500</v>
      </c>
      <c r="I117" s="153">
        <v>1068.421052631579</v>
      </c>
      <c r="J117" s="153">
        <v>1500</v>
      </c>
      <c r="K117" s="154" t="s">
        <v>1845</v>
      </c>
      <c r="L117" s="155">
        <f t="shared" si="12"/>
        <v>3205.2631578947367</v>
      </c>
      <c r="M117" s="155">
        <f t="shared" si="13"/>
        <v>5342.105263157895</v>
      </c>
      <c r="N117" s="154">
        <f t="shared" si="9"/>
        <v>2.4</v>
      </c>
      <c r="O117" s="154">
        <f t="shared" si="10"/>
        <v>0</v>
      </c>
      <c r="P117" s="153">
        <f>IFERROR(VLOOKUP(F117,'[34]ON HAND'!$B$7:$I$1000,8,FALSE),0)</f>
        <v>2500</v>
      </c>
      <c r="Q117" s="98" t="str">
        <f t="shared" si="11"/>
        <v>kritis</v>
      </c>
      <c r="R117" s="153">
        <v>1</v>
      </c>
      <c r="S117" s="153"/>
      <c r="T117" s="153"/>
      <c r="U117" s="67"/>
      <c r="V117" s="68"/>
    </row>
    <row r="118" spans="1:22" s="24" customFormat="1" ht="27.75" customHeight="1" x14ac:dyDescent="0.35">
      <c r="A118" s="190" t="s">
        <v>10</v>
      </c>
      <c r="B118" s="191" t="s">
        <v>17</v>
      </c>
      <c r="C118" s="192" t="s">
        <v>61</v>
      </c>
      <c r="D118" s="191" t="s">
        <v>329</v>
      </c>
      <c r="E118" s="193" t="s">
        <v>330</v>
      </c>
      <c r="F118" s="193" t="s">
        <v>331</v>
      </c>
      <c r="G118" s="194" t="s">
        <v>332</v>
      </c>
      <c r="H118" s="153">
        <f>IFERROR(VLOOKUP(F118,[33]MPS!$F$7:$H$789,3,FALSE),0)</f>
        <v>6320</v>
      </c>
      <c r="I118" s="153">
        <v>676.47058823529414</v>
      </c>
      <c r="J118" s="153">
        <v>1500</v>
      </c>
      <c r="K118" s="154" t="s">
        <v>1845</v>
      </c>
      <c r="L118" s="155">
        <f t="shared" si="12"/>
        <v>2029.4117647058824</v>
      </c>
      <c r="M118" s="155">
        <f t="shared" si="13"/>
        <v>3382.3529411764707</v>
      </c>
      <c r="N118" s="154">
        <f t="shared" si="9"/>
        <v>1.2000000000000002</v>
      </c>
      <c r="O118" s="154">
        <f t="shared" si="10"/>
        <v>0</v>
      </c>
      <c r="P118" s="153">
        <f>IFERROR(VLOOKUP(F118,'[34]ON HAND'!$B$7:$I$1000,8,FALSE),0)</f>
        <v>776</v>
      </c>
      <c r="Q118" s="98" t="str">
        <f t="shared" si="11"/>
        <v>kritis</v>
      </c>
      <c r="R118" s="153">
        <v>1</v>
      </c>
      <c r="S118" s="153"/>
      <c r="T118" s="153"/>
      <c r="U118" s="67"/>
      <c r="V118" s="68"/>
    </row>
    <row r="119" spans="1:22" s="24" customFormat="1" ht="27.75" customHeight="1" x14ac:dyDescent="0.35">
      <c r="A119" s="190" t="s">
        <v>10</v>
      </c>
      <c r="B119" s="191" t="s">
        <v>11</v>
      </c>
      <c r="C119" s="192" t="s">
        <v>249</v>
      </c>
      <c r="D119" s="191" t="s">
        <v>3071</v>
      </c>
      <c r="E119" s="193" t="s">
        <v>3072</v>
      </c>
      <c r="F119" s="193" t="s">
        <v>3073</v>
      </c>
      <c r="G119" s="194" t="s">
        <v>3074</v>
      </c>
      <c r="H119" s="153">
        <f>IFERROR(VLOOKUP(F119,[33]MPS!$F$7:$H$789,3,FALSE),0)</f>
        <v>6298</v>
      </c>
      <c r="I119" s="153">
        <v>1500</v>
      </c>
      <c r="J119" s="153">
        <v>2000</v>
      </c>
      <c r="K119" s="154" t="s">
        <v>1845</v>
      </c>
      <c r="L119" s="155">
        <f t="shared" si="12"/>
        <v>4500</v>
      </c>
      <c r="M119" s="155">
        <f t="shared" si="13"/>
        <v>7500</v>
      </c>
      <c r="N119" s="154">
        <f t="shared" si="9"/>
        <v>0.3</v>
      </c>
      <c r="O119" s="154">
        <f t="shared" si="10"/>
        <v>0</v>
      </c>
      <c r="P119" s="153">
        <f>IFERROR(VLOOKUP(F119,'[34]ON HAND'!$B$7:$I$1000,8,FALSE),0)</f>
        <v>450</v>
      </c>
      <c r="Q119" s="98" t="str">
        <f t="shared" si="11"/>
        <v>kritis</v>
      </c>
      <c r="R119" s="153">
        <v>1</v>
      </c>
      <c r="S119" s="153"/>
      <c r="T119" s="153"/>
      <c r="U119" s="67"/>
      <c r="V119" s="68"/>
    </row>
    <row r="120" spans="1:22" s="24" customFormat="1" ht="27.75" customHeight="1" x14ac:dyDescent="0.35">
      <c r="A120" s="190" t="s">
        <v>10</v>
      </c>
      <c r="B120" s="191" t="s">
        <v>17</v>
      </c>
      <c r="C120" s="192" t="s">
        <v>61</v>
      </c>
      <c r="D120" s="191" t="s">
        <v>727</v>
      </c>
      <c r="E120" s="193" t="s">
        <v>728</v>
      </c>
      <c r="F120" s="193" t="s">
        <v>729</v>
      </c>
      <c r="G120" s="194" t="s">
        <v>730</v>
      </c>
      <c r="H120" s="153">
        <f>IFERROR(VLOOKUP(F120,[33]MPS!$F$7:$H$789,3,FALSE),0)</f>
        <v>6278</v>
      </c>
      <c r="I120" s="153">
        <v>720</v>
      </c>
      <c r="J120" s="153">
        <v>1500</v>
      </c>
      <c r="K120" s="154" t="s">
        <v>1845</v>
      </c>
      <c r="L120" s="155">
        <f t="shared" si="12"/>
        <v>2160</v>
      </c>
      <c r="M120" s="155">
        <f t="shared" si="13"/>
        <v>3600</v>
      </c>
      <c r="N120" s="154">
        <f t="shared" si="9"/>
        <v>1.6</v>
      </c>
      <c r="O120" s="154">
        <f t="shared" si="10"/>
        <v>0</v>
      </c>
      <c r="P120" s="153">
        <f>IFERROR(VLOOKUP(F120,'[34]ON HAND'!$B$7:$I$1000,8,FALSE),0)</f>
        <v>1108</v>
      </c>
      <c r="Q120" s="98" t="str">
        <f t="shared" si="11"/>
        <v>kritis</v>
      </c>
      <c r="R120" s="153">
        <v>1</v>
      </c>
      <c r="S120" s="153"/>
      <c r="T120" s="153"/>
      <c r="U120" s="67"/>
      <c r="V120" s="68"/>
    </row>
    <row r="121" spans="1:22" s="24" customFormat="1" ht="27.75" customHeight="1" x14ac:dyDescent="0.35">
      <c r="A121" s="190" t="s">
        <v>10</v>
      </c>
      <c r="B121" s="191" t="s">
        <v>17</v>
      </c>
      <c r="C121" s="192" t="s">
        <v>61</v>
      </c>
      <c r="D121" s="191" t="s">
        <v>289</v>
      </c>
      <c r="E121" s="193" t="s">
        <v>290</v>
      </c>
      <c r="F121" s="193" t="s">
        <v>291</v>
      </c>
      <c r="G121" s="194" t="s">
        <v>292</v>
      </c>
      <c r="H121" s="153">
        <f>IFERROR(VLOOKUP(F121,[33]MPS!$F$7:$H$789,3,FALSE),0)</f>
        <v>6000</v>
      </c>
      <c r="I121" s="153">
        <v>605.26315789473688</v>
      </c>
      <c r="J121" s="153">
        <v>1500</v>
      </c>
      <c r="K121" s="154" t="s">
        <v>1845</v>
      </c>
      <c r="L121" s="155">
        <f t="shared" si="12"/>
        <v>1815.7894736842106</v>
      </c>
      <c r="M121" s="155">
        <f t="shared" si="13"/>
        <v>3026.3157894736842</v>
      </c>
      <c r="N121" s="154">
        <f t="shared" si="9"/>
        <v>2.7</v>
      </c>
      <c r="O121" s="154">
        <f t="shared" si="10"/>
        <v>0</v>
      </c>
      <c r="P121" s="153">
        <f>IFERROR(VLOOKUP(F121,'[34]ON HAND'!$B$7:$I$1000,8,FALSE),0)</f>
        <v>1608</v>
      </c>
      <c r="Q121" s="98" t="str">
        <f t="shared" si="11"/>
        <v>kritis</v>
      </c>
      <c r="R121" s="153">
        <v>1</v>
      </c>
      <c r="S121" s="153"/>
      <c r="T121" s="153"/>
      <c r="U121" s="67"/>
      <c r="V121" s="68"/>
    </row>
    <row r="122" spans="1:22" s="24" customFormat="1" ht="27.75" customHeight="1" x14ac:dyDescent="0.35">
      <c r="A122" s="190" t="s">
        <v>10</v>
      </c>
      <c r="B122" s="191" t="s">
        <v>17</v>
      </c>
      <c r="C122" s="192" t="s">
        <v>61</v>
      </c>
      <c r="D122" s="191" t="s">
        <v>313</v>
      </c>
      <c r="E122" s="193" t="s">
        <v>314</v>
      </c>
      <c r="F122" s="193" t="s">
        <v>315</v>
      </c>
      <c r="G122" s="194" t="s">
        <v>316</v>
      </c>
      <c r="H122" s="153">
        <f>IFERROR(VLOOKUP(F122,[33]MPS!$F$7:$H$789,3,FALSE),0)</f>
        <v>6000</v>
      </c>
      <c r="I122" s="153">
        <v>834.61538461538464</v>
      </c>
      <c r="J122" s="153">
        <v>1400</v>
      </c>
      <c r="K122" s="154" t="s">
        <v>1845</v>
      </c>
      <c r="L122" s="155">
        <f t="shared" si="12"/>
        <v>2503.8461538461538</v>
      </c>
      <c r="M122" s="155">
        <f t="shared" si="13"/>
        <v>4173.0769230769229</v>
      </c>
      <c r="N122" s="154">
        <f t="shared" si="9"/>
        <v>3.3000000000000003</v>
      </c>
      <c r="O122" s="154">
        <f t="shared" si="10"/>
        <v>1</v>
      </c>
      <c r="P122" s="153">
        <f>IFERROR(VLOOKUP(F122,'[34]ON HAND'!$B$7:$I$1000,8,FALSE),0)</f>
        <v>2730</v>
      </c>
      <c r="Q122" s="98" t="str">
        <f t="shared" si="11"/>
        <v>aman</v>
      </c>
      <c r="R122" s="153">
        <v>1</v>
      </c>
      <c r="S122" s="153"/>
      <c r="T122" s="153"/>
      <c r="U122" s="67"/>
      <c r="V122" s="68"/>
    </row>
    <row r="123" spans="1:22" s="24" customFormat="1" ht="27.75" customHeight="1" x14ac:dyDescent="0.35">
      <c r="A123" s="190" t="s">
        <v>10</v>
      </c>
      <c r="B123" s="191" t="s">
        <v>17</v>
      </c>
      <c r="C123" s="192" t="s">
        <v>129</v>
      </c>
      <c r="D123" s="191" t="s">
        <v>321</v>
      </c>
      <c r="E123" s="193" t="s">
        <v>322</v>
      </c>
      <c r="F123" s="193" t="s">
        <v>323</v>
      </c>
      <c r="G123" s="194" t="s">
        <v>324</v>
      </c>
      <c r="H123" s="153">
        <f>IFERROR(VLOOKUP(F123,[33]MPS!$F$7:$H$789,3,FALSE),0)</f>
        <v>6000</v>
      </c>
      <c r="I123" s="153">
        <v>1000</v>
      </c>
      <c r="J123" s="153">
        <v>1000</v>
      </c>
      <c r="K123" s="154" t="s">
        <v>1845</v>
      </c>
      <c r="L123" s="155">
        <f t="shared" si="12"/>
        <v>3000</v>
      </c>
      <c r="M123" s="155">
        <f t="shared" si="13"/>
        <v>5000</v>
      </c>
      <c r="N123" s="154">
        <f t="shared" si="9"/>
        <v>4</v>
      </c>
      <c r="O123" s="154">
        <f t="shared" si="10"/>
        <v>1</v>
      </c>
      <c r="P123" s="153">
        <f>IFERROR(VLOOKUP(F123,'[34]ON HAND'!$B$7:$I$1000,8,FALSE),0)</f>
        <v>4000</v>
      </c>
      <c r="Q123" s="98" t="str">
        <f t="shared" si="11"/>
        <v>aman</v>
      </c>
      <c r="R123" s="153">
        <v>1</v>
      </c>
      <c r="S123" s="153"/>
      <c r="T123" s="153"/>
      <c r="U123" s="67"/>
      <c r="V123" s="68"/>
    </row>
    <row r="124" spans="1:22" s="24" customFormat="1" ht="27.75" customHeight="1" x14ac:dyDescent="0.35">
      <c r="A124" s="190" t="s">
        <v>10</v>
      </c>
      <c r="B124" s="191" t="s">
        <v>17</v>
      </c>
      <c r="C124" s="192" t="s">
        <v>61</v>
      </c>
      <c r="D124" s="191" t="s">
        <v>325</v>
      </c>
      <c r="E124" s="193" t="s">
        <v>326</v>
      </c>
      <c r="F124" s="193" t="s">
        <v>327</v>
      </c>
      <c r="G124" s="194" t="s">
        <v>328</v>
      </c>
      <c r="H124" s="153">
        <f>IFERROR(VLOOKUP(F124,[33]MPS!$F$7:$H$789,3,FALSE),0)</f>
        <v>6000</v>
      </c>
      <c r="I124" s="153">
        <v>705.88235294117646</v>
      </c>
      <c r="J124" s="153">
        <v>1500</v>
      </c>
      <c r="K124" s="154" t="s">
        <v>1845</v>
      </c>
      <c r="L124" s="155">
        <f t="shared" si="12"/>
        <v>2117.6470588235293</v>
      </c>
      <c r="M124" s="155">
        <f t="shared" si="13"/>
        <v>3529.4117647058824</v>
      </c>
      <c r="N124" s="154">
        <f t="shared" si="9"/>
        <v>5.5</v>
      </c>
      <c r="O124" s="154">
        <f t="shared" si="10"/>
        <v>1</v>
      </c>
      <c r="P124" s="153">
        <f>IFERROR(VLOOKUP(F124,'[34]ON HAND'!$B$7:$I$1000,8,FALSE),0)</f>
        <v>3852</v>
      </c>
      <c r="Q124" s="98" t="str">
        <f t="shared" si="11"/>
        <v>over</v>
      </c>
      <c r="R124" s="153">
        <v>1</v>
      </c>
      <c r="S124" s="153"/>
      <c r="T124" s="153"/>
      <c r="U124" s="67"/>
      <c r="V124" s="68"/>
    </row>
    <row r="125" spans="1:22" s="24" customFormat="1" ht="27.75" customHeight="1" x14ac:dyDescent="0.35">
      <c r="A125" s="190" t="s">
        <v>10</v>
      </c>
      <c r="B125" s="191" t="s">
        <v>17</v>
      </c>
      <c r="C125" s="192" t="s">
        <v>116</v>
      </c>
      <c r="D125" s="191" t="s">
        <v>337</v>
      </c>
      <c r="E125" s="193" t="s">
        <v>338</v>
      </c>
      <c r="F125" s="193" t="s">
        <v>339</v>
      </c>
      <c r="G125" s="194" t="s">
        <v>340</v>
      </c>
      <c r="H125" s="153">
        <f>IFERROR(VLOOKUP(F125,[33]MPS!$F$7:$H$789,3,FALSE),0)</f>
        <v>6000</v>
      </c>
      <c r="I125" s="153">
        <v>617.64705882352939</v>
      </c>
      <c r="J125" s="153">
        <v>1000</v>
      </c>
      <c r="K125" s="154" t="s">
        <v>1845</v>
      </c>
      <c r="L125" s="155">
        <f t="shared" si="12"/>
        <v>1852.9411764705883</v>
      </c>
      <c r="M125" s="155">
        <f t="shared" si="13"/>
        <v>3088.2352941176468</v>
      </c>
      <c r="N125" s="154">
        <f t="shared" si="9"/>
        <v>3</v>
      </c>
      <c r="O125" s="154">
        <f t="shared" si="10"/>
        <v>1</v>
      </c>
      <c r="P125" s="153">
        <f>IFERROR(VLOOKUP(F125,'[34]ON HAND'!$B$7:$I$1000,8,FALSE),0)</f>
        <v>1850</v>
      </c>
      <c r="Q125" s="98" t="str">
        <f t="shared" si="11"/>
        <v>kritis</v>
      </c>
      <c r="R125" s="153">
        <v>1</v>
      </c>
      <c r="S125" s="153"/>
      <c r="T125" s="153"/>
      <c r="U125" s="67"/>
      <c r="V125" s="68"/>
    </row>
    <row r="126" spans="1:22" s="24" customFormat="1" ht="27.75" customHeight="1" x14ac:dyDescent="0.35">
      <c r="A126" s="190" t="s">
        <v>10</v>
      </c>
      <c r="B126" s="191" t="s">
        <v>17</v>
      </c>
      <c r="C126" s="192" t="s">
        <v>129</v>
      </c>
      <c r="D126" s="191" t="s">
        <v>356</v>
      </c>
      <c r="E126" s="193">
        <v>0</v>
      </c>
      <c r="F126" s="193" t="s">
        <v>357</v>
      </c>
      <c r="G126" s="194" t="s">
        <v>358</v>
      </c>
      <c r="H126" s="153">
        <f>IFERROR(VLOOKUP(F126,[33]MPS!$F$7:$H$789,3,FALSE),0)</f>
        <v>6000</v>
      </c>
      <c r="I126" s="153">
        <v>1100</v>
      </c>
      <c r="J126" s="153">
        <v>2000</v>
      </c>
      <c r="K126" s="154" t="s">
        <v>1845</v>
      </c>
      <c r="L126" s="155">
        <f t="shared" si="12"/>
        <v>3300</v>
      </c>
      <c r="M126" s="155">
        <f t="shared" si="13"/>
        <v>5500</v>
      </c>
      <c r="N126" s="154">
        <f t="shared" si="9"/>
        <v>20.8</v>
      </c>
      <c r="O126" s="154">
        <f t="shared" si="10"/>
        <v>1</v>
      </c>
      <c r="P126" s="153">
        <f>IFERROR(VLOOKUP(F126,'[34]ON HAND'!$B$7:$I$1000,8,FALSE),0)</f>
        <v>22844</v>
      </c>
      <c r="Q126" s="98" t="str">
        <f t="shared" si="11"/>
        <v>over</v>
      </c>
      <c r="R126" s="153">
        <v>1</v>
      </c>
      <c r="S126" s="153"/>
      <c r="T126" s="153"/>
      <c r="U126" s="67"/>
      <c r="V126" s="68"/>
    </row>
    <row r="127" spans="1:22" s="24" customFormat="1" ht="27.75" customHeight="1" x14ac:dyDescent="0.35">
      <c r="A127" s="190" t="s">
        <v>10</v>
      </c>
      <c r="B127" s="191" t="s">
        <v>17</v>
      </c>
      <c r="C127" s="192" t="s">
        <v>61</v>
      </c>
      <c r="D127" s="191" t="s">
        <v>439</v>
      </c>
      <c r="E127" s="193" t="s">
        <v>440</v>
      </c>
      <c r="F127" s="193" t="s">
        <v>441</v>
      </c>
      <c r="G127" s="194" t="s">
        <v>442</v>
      </c>
      <c r="H127" s="153">
        <f>IFERROR(VLOOKUP(F127,[33]MPS!$F$7:$H$789,3,FALSE),0)</f>
        <v>6000</v>
      </c>
      <c r="I127" s="153">
        <v>617.64705882352939</v>
      </c>
      <c r="J127" s="153">
        <v>1500</v>
      </c>
      <c r="K127" s="154" t="s">
        <v>1845</v>
      </c>
      <c r="L127" s="155">
        <f t="shared" si="12"/>
        <v>1852.9411764705883</v>
      </c>
      <c r="M127" s="155">
        <f t="shared" si="13"/>
        <v>3088.2352941176468</v>
      </c>
      <c r="N127" s="154">
        <f t="shared" si="9"/>
        <v>3.1</v>
      </c>
      <c r="O127" s="154">
        <f t="shared" si="10"/>
        <v>1</v>
      </c>
      <c r="P127" s="153">
        <f>IFERROR(VLOOKUP(F127,'[34]ON HAND'!$B$7:$I$1000,8,FALSE),0)</f>
        <v>1896</v>
      </c>
      <c r="Q127" s="98" t="str">
        <f t="shared" si="11"/>
        <v>aman</v>
      </c>
      <c r="R127" s="153">
        <v>1</v>
      </c>
      <c r="S127" s="153"/>
      <c r="T127" s="153"/>
      <c r="U127" s="67"/>
      <c r="V127" s="68"/>
    </row>
    <row r="128" spans="1:22" s="24" customFormat="1" ht="27.75" customHeight="1" x14ac:dyDescent="0.35">
      <c r="A128" s="190" t="s">
        <v>10</v>
      </c>
      <c r="B128" s="191" t="s">
        <v>17</v>
      </c>
      <c r="C128" s="192" t="s">
        <v>61</v>
      </c>
      <c r="D128" s="191" t="s">
        <v>443</v>
      </c>
      <c r="E128" s="193" t="s">
        <v>444</v>
      </c>
      <c r="F128" s="193" t="s">
        <v>445</v>
      </c>
      <c r="G128" s="194" t="s">
        <v>446</v>
      </c>
      <c r="H128" s="153">
        <f>IFERROR(VLOOKUP(F128,[33]MPS!$F$7:$H$789,3,FALSE),0)</f>
        <v>6000</v>
      </c>
      <c r="I128" s="153">
        <v>625</v>
      </c>
      <c r="J128" s="153">
        <v>1500</v>
      </c>
      <c r="K128" s="154" t="s">
        <v>1845</v>
      </c>
      <c r="L128" s="155">
        <f t="shared" si="12"/>
        <v>1875</v>
      </c>
      <c r="M128" s="155">
        <f t="shared" si="13"/>
        <v>3125</v>
      </c>
      <c r="N128" s="154">
        <f t="shared" si="9"/>
        <v>5.5</v>
      </c>
      <c r="O128" s="154">
        <f t="shared" si="10"/>
        <v>1</v>
      </c>
      <c r="P128" s="153">
        <f>IFERROR(VLOOKUP(F128,'[34]ON HAND'!$B$7:$I$1000,8,FALSE),0)</f>
        <v>3413</v>
      </c>
      <c r="Q128" s="98" t="str">
        <f t="shared" si="11"/>
        <v>over</v>
      </c>
      <c r="R128" s="153">
        <v>1</v>
      </c>
      <c r="S128" s="153"/>
      <c r="T128" s="153"/>
      <c r="U128" s="67"/>
      <c r="V128" s="68"/>
    </row>
    <row r="129" spans="1:22" s="24" customFormat="1" ht="27.75" customHeight="1" x14ac:dyDescent="0.35">
      <c r="A129" s="190" t="s">
        <v>10</v>
      </c>
      <c r="B129" s="191" t="s">
        <v>17</v>
      </c>
      <c r="C129" s="192" t="s">
        <v>116</v>
      </c>
      <c r="D129" s="191" t="s">
        <v>447</v>
      </c>
      <c r="E129" s="193" t="s">
        <v>448</v>
      </c>
      <c r="F129" s="193" t="s">
        <v>449</v>
      </c>
      <c r="G129" s="194" t="s">
        <v>450</v>
      </c>
      <c r="H129" s="153">
        <f>IFERROR(VLOOKUP(F129,[33]MPS!$F$7:$H$789,3,FALSE),0)</f>
        <v>6000</v>
      </c>
      <c r="I129" s="153">
        <v>597.22222222222217</v>
      </c>
      <c r="J129" s="153">
        <v>1500</v>
      </c>
      <c r="K129" s="154" t="s">
        <v>1845</v>
      </c>
      <c r="L129" s="155">
        <f t="shared" si="12"/>
        <v>1791.6666666666665</v>
      </c>
      <c r="M129" s="155">
        <f t="shared" si="13"/>
        <v>2986.1111111111109</v>
      </c>
      <c r="N129" s="154">
        <f t="shared" si="9"/>
        <v>4.5</v>
      </c>
      <c r="O129" s="154">
        <f t="shared" si="10"/>
        <v>1</v>
      </c>
      <c r="P129" s="153">
        <f>IFERROR(VLOOKUP(F129,'[34]ON HAND'!$B$7:$I$1000,8,FALSE),0)</f>
        <v>2650</v>
      </c>
      <c r="Q129" s="98" t="str">
        <f t="shared" si="11"/>
        <v>aman</v>
      </c>
      <c r="R129" s="153">
        <v>1</v>
      </c>
      <c r="S129" s="153"/>
      <c r="T129" s="153"/>
      <c r="U129" s="67"/>
      <c r="V129" s="68"/>
    </row>
    <row r="130" spans="1:22" s="24" customFormat="1" ht="27.75" customHeight="1" x14ac:dyDescent="0.35">
      <c r="A130" s="190" t="s">
        <v>10</v>
      </c>
      <c r="B130" s="191" t="s">
        <v>17</v>
      </c>
      <c r="C130" s="192" t="s">
        <v>61</v>
      </c>
      <c r="D130" s="191" t="s">
        <v>482</v>
      </c>
      <c r="E130" s="193" t="s">
        <v>483</v>
      </c>
      <c r="F130" s="193" t="s">
        <v>484</v>
      </c>
      <c r="G130" s="194" t="s">
        <v>485</v>
      </c>
      <c r="H130" s="153">
        <f>IFERROR(VLOOKUP(F130,[33]MPS!$F$7:$H$789,3,FALSE),0)</f>
        <v>6000</v>
      </c>
      <c r="I130" s="153">
        <v>700</v>
      </c>
      <c r="J130" s="153">
        <v>1400</v>
      </c>
      <c r="K130" s="154" t="s">
        <v>1845</v>
      </c>
      <c r="L130" s="155">
        <f t="shared" si="12"/>
        <v>2100</v>
      </c>
      <c r="M130" s="155">
        <f t="shared" si="13"/>
        <v>3500</v>
      </c>
      <c r="N130" s="154">
        <f t="shared" si="9"/>
        <v>1.5</v>
      </c>
      <c r="O130" s="154">
        <f t="shared" si="10"/>
        <v>0</v>
      </c>
      <c r="P130" s="153">
        <f>IFERROR(VLOOKUP(F130,'[34]ON HAND'!$B$7:$I$1000,8,FALSE),0)</f>
        <v>1000</v>
      </c>
      <c r="Q130" s="98" t="str">
        <f t="shared" si="11"/>
        <v>kritis</v>
      </c>
      <c r="R130" s="153">
        <v>1</v>
      </c>
      <c r="S130" s="153"/>
      <c r="T130" s="153"/>
      <c r="U130" s="67"/>
      <c r="V130" s="68"/>
    </row>
    <row r="131" spans="1:22" s="24" customFormat="1" ht="27.75" customHeight="1" x14ac:dyDescent="0.35">
      <c r="A131" s="190" t="s">
        <v>10</v>
      </c>
      <c r="B131" s="191" t="s">
        <v>17</v>
      </c>
      <c r="C131" s="192" t="s">
        <v>116</v>
      </c>
      <c r="D131" s="191" t="s">
        <v>506</v>
      </c>
      <c r="E131" s="193" t="s">
        <v>507</v>
      </c>
      <c r="F131" s="193" t="s">
        <v>508</v>
      </c>
      <c r="G131" s="194" t="s">
        <v>509</v>
      </c>
      <c r="H131" s="153">
        <f>IFERROR(VLOOKUP(F131,[33]MPS!$F$7:$H$789,3,FALSE),0)</f>
        <v>6000</v>
      </c>
      <c r="I131" s="153">
        <v>590</v>
      </c>
      <c r="J131" s="153">
        <v>1200</v>
      </c>
      <c r="K131" s="154" t="s">
        <v>1845</v>
      </c>
      <c r="L131" s="155">
        <f t="shared" si="12"/>
        <v>1770</v>
      </c>
      <c r="M131" s="155">
        <f t="shared" si="13"/>
        <v>2950</v>
      </c>
      <c r="N131" s="154">
        <f t="shared" si="9"/>
        <v>0</v>
      </c>
      <c r="O131" s="154">
        <f t="shared" si="10"/>
        <v>0</v>
      </c>
      <c r="P131" s="153">
        <f>IFERROR(VLOOKUP(F131,'[34]ON HAND'!$B$7:$I$1000,8,FALSE),0)</f>
        <v>0</v>
      </c>
      <c r="Q131" s="98" t="str">
        <f t="shared" si="11"/>
        <v>kritis</v>
      </c>
      <c r="R131" s="153">
        <v>1</v>
      </c>
      <c r="S131" s="153"/>
      <c r="T131" s="153"/>
      <c r="U131" s="67"/>
      <c r="V131" s="68"/>
    </row>
    <row r="132" spans="1:22" s="24" customFormat="1" ht="27.75" customHeight="1" x14ac:dyDescent="0.35">
      <c r="A132" s="190" t="s">
        <v>10</v>
      </c>
      <c r="B132" s="191" t="s">
        <v>17</v>
      </c>
      <c r="C132" s="192" t="s">
        <v>12</v>
      </c>
      <c r="D132" s="191" t="s">
        <v>2556</v>
      </c>
      <c r="E132" s="193" t="s">
        <v>2671</v>
      </c>
      <c r="F132" s="193" t="s">
        <v>2554</v>
      </c>
      <c r="G132" s="194" t="s">
        <v>2672</v>
      </c>
      <c r="H132" s="153">
        <f>IFERROR(VLOOKUP(F132,[33]MPS!$F$7:$H$789,3,FALSE),0)</f>
        <v>6000</v>
      </c>
      <c r="I132" s="153">
        <v>623.52941176470586</v>
      </c>
      <c r="J132" s="153">
        <v>1200</v>
      </c>
      <c r="K132" s="154" t="s">
        <v>1845</v>
      </c>
      <c r="L132" s="155">
        <f t="shared" si="12"/>
        <v>1870.5882352941176</v>
      </c>
      <c r="M132" s="155">
        <f t="shared" si="13"/>
        <v>3117.6470588235293</v>
      </c>
      <c r="N132" s="154">
        <f t="shared" si="9"/>
        <v>0</v>
      </c>
      <c r="O132" s="154">
        <f t="shared" si="10"/>
        <v>0</v>
      </c>
      <c r="P132" s="153">
        <f>IFERROR(VLOOKUP(F132,'[34]ON HAND'!$B$7:$I$1000,8,FALSE),0)</f>
        <v>0</v>
      </c>
      <c r="Q132" s="98" t="str">
        <f t="shared" si="11"/>
        <v>kritis</v>
      </c>
      <c r="R132" s="153">
        <v>1</v>
      </c>
      <c r="S132" s="153"/>
      <c r="T132" s="153"/>
      <c r="U132" s="67"/>
      <c r="V132" s="68"/>
    </row>
    <row r="133" spans="1:22" s="24" customFormat="1" ht="27.75" customHeight="1" x14ac:dyDescent="0.35">
      <c r="A133" s="190" t="s">
        <v>10</v>
      </c>
      <c r="B133" s="191" t="s">
        <v>17</v>
      </c>
      <c r="C133" s="192" t="s">
        <v>249</v>
      </c>
      <c r="D133" s="191" t="s">
        <v>2675</v>
      </c>
      <c r="E133" s="193" t="s">
        <v>432</v>
      </c>
      <c r="F133" s="193" t="s">
        <v>2676</v>
      </c>
      <c r="G133" s="194" t="s">
        <v>2677</v>
      </c>
      <c r="H133" s="153">
        <f>IFERROR(VLOOKUP(F133,[33]MPS!$F$7:$H$789,3,FALSE),0)</f>
        <v>6000</v>
      </c>
      <c r="I133" s="153">
        <v>771.42857142857144</v>
      </c>
      <c r="J133" s="153">
        <v>1350</v>
      </c>
      <c r="K133" s="154" t="s">
        <v>1845</v>
      </c>
      <c r="L133" s="155">
        <f t="shared" si="12"/>
        <v>2314.2857142857142</v>
      </c>
      <c r="M133" s="155">
        <f t="shared" si="13"/>
        <v>3857.1428571428573</v>
      </c>
      <c r="N133" s="154">
        <f t="shared" si="9"/>
        <v>0</v>
      </c>
      <c r="O133" s="154">
        <f t="shared" si="10"/>
        <v>0</v>
      </c>
      <c r="P133" s="153">
        <f>IFERROR(VLOOKUP(F133,'[34]ON HAND'!$B$7:$I$1000,8,FALSE),0)</f>
        <v>0</v>
      </c>
      <c r="Q133" s="98" t="str">
        <f t="shared" si="11"/>
        <v>kritis</v>
      </c>
      <c r="R133" s="153">
        <v>1</v>
      </c>
      <c r="S133" s="153"/>
      <c r="T133" s="153"/>
      <c r="U133" s="67"/>
      <c r="V133" s="68"/>
    </row>
    <row r="134" spans="1:22" s="24" customFormat="1" ht="27.75" customHeight="1" x14ac:dyDescent="0.35">
      <c r="A134" s="190" t="s">
        <v>10</v>
      </c>
      <c r="B134" s="191" t="s">
        <v>17</v>
      </c>
      <c r="C134" s="192" t="s">
        <v>249</v>
      </c>
      <c r="D134" s="191" t="s">
        <v>2678</v>
      </c>
      <c r="E134" s="193" t="s">
        <v>690</v>
      </c>
      <c r="F134" s="193" t="s">
        <v>2679</v>
      </c>
      <c r="G134" s="194" t="s">
        <v>2680</v>
      </c>
      <c r="H134" s="153">
        <f>IFERROR(VLOOKUP(F134,[33]MPS!$F$7:$H$789,3,FALSE),0)</f>
        <v>6000</v>
      </c>
      <c r="I134" s="153">
        <v>661.76470588235293</v>
      </c>
      <c r="J134" s="153">
        <v>1200</v>
      </c>
      <c r="K134" s="154" t="s">
        <v>1845</v>
      </c>
      <c r="L134" s="155">
        <f t="shared" si="12"/>
        <v>1985.2941176470588</v>
      </c>
      <c r="M134" s="155">
        <f t="shared" si="13"/>
        <v>3308.8235294117649</v>
      </c>
      <c r="N134" s="154">
        <f t="shared" si="9"/>
        <v>0.9</v>
      </c>
      <c r="O134" s="154">
        <f t="shared" si="10"/>
        <v>0</v>
      </c>
      <c r="P134" s="153">
        <f>IFERROR(VLOOKUP(F134,'[34]ON HAND'!$B$7:$I$1000,8,FALSE),0)</f>
        <v>575</v>
      </c>
      <c r="Q134" s="98" t="str">
        <f t="shared" si="11"/>
        <v>kritis</v>
      </c>
      <c r="R134" s="153">
        <v>1</v>
      </c>
      <c r="S134" s="153"/>
      <c r="T134" s="153"/>
      <c r="U134" s="67"/>
      <c r="V134" s="68"/>
    </row>
    <row r="135" spans="1:22" s="24" customFormat="1" ht="27.75" customHeight="1" x14ac:dyDescent="0.35">
      <c r="A135" s="200" t="s">
        <v>795</v>
      </c>
      <c r="B135" s="191" t="s">
        <v>810</v>
      </c>
      <c r="C135" s="192" t="s">
        <v>61</v>
      </c>
      <c r="D135" s="201" t="s">
        <v>838</v>
      </c>
      <c r="E135" s="202" t="s">
        <v>839</v>
      </c>
      <c r="F135" s="202" t="s">
        <v>840</v>
      </c>
      <c r="G135" s="203" t="s">
        <v>841</v>
      </c>
      <c r="H135" s="153">
        <f>IFERROR(VLOOKUP(F135,[33]MPS!$F$7:$H$789,3,FALSE),0)</f>
        <v>6000</v>
      </c>
      <c r="I135" s="153">
        <v>833.33333333333337</v>
      </c>
      <c r="J135" s="153">
        <v>1800</v>
      </c>
      <c r="K135" s="154" t="s">
        <v>1845</v>
      </c>
      <c r="L135" s="155">
        <f t="shared" si="12"/>
        <v>2500</v>
      </c>
      <c r="M135" s="155">
        <f t="shared" si="13"/>
        <v>4166.666666666667</v>
      </c>
      <c r="N135" s="154">
        <f t="shared" si="9"/>
        <v>7.6</v>
      </c>
      <c r="O135" s="154">
        <f t="shared" si="10"/>
        <v>1</v>
      </c>
      <c r="P135" s="153">
        <f>IFERROR(VLOOKUP(F135,'[34]ON HAND'!$B$7:$I$1000,8,FALSE),0)</f>
        <v>6316</v>
      </c>
      <c r="Q135" s="98" t="str">
        <f t="shared" si="11"/>
        <v>over</v>
      </c>
      <c r="R135" s="153">
        <v>1</v>
      </c>
      <c r="S135" s="153"/>
      <c r="T135" s="153"/>
      <c r="U135" s="67"/>
      <c r="V135" s="68"/>
    </row>
    <row r="136" spans="1:22" s="24" customFormat="1" ht="27.75" customHeight="1" x14ac:dyDescent="0.35">
      <c r="A136" s="200" t="s">
        <v>795</v>
      </c>
      <c r="B136" s="191" t="s">
        <v>810</v>
      </c>
      <c r="C136" s="192" t="s">
        <v>61</v>
      </c>
      <c r="D136" s="191" t="s">
        <v>937</v>
      </c>
      <c r="E136" s="193" t="s">
        <v>938</v>
      </c>
      <c r="F136" s="193" t="s">
        <v>939</v>
      </c>
      <c r="G136" s="194" t="s">
        <v>940</v>
      </c>
      <c r="H136" s="153">
        <f>IFERROR(VLOOKUP(F136,[33]MPS!$F$7:$H$789,3,FALSE),0)</f>
        <v>6000</v>
      </c>
      <c r="I136" s="153">
        <v>1000</v>
      </c>
      <c r="J136" s="153">
        <v>1000</v>
      </c>
      <c r="K136" s="154" t="s">
        <v>1845</v>
      </c>
      <c r="L136" s="155">
        <f t="shared" si="12"/>
        <v>3000</v>
      </c>
      <c r="M136" s="155">
        <f t="shared" si="13"/>
        <v>5000</v>
      </c>
      <c r="N136" s="154">
        <f t="shared" si="9"/>
        <v>8.7999999999999989</v>
      </c>
      <c r="O136" s="154">
        <f t="shared" si="10"/>
        <v>1</v>
      </c>
      <c r="P136" s="153">
        <f>IFERROR(VLOOKUP(F136,'[34]ON HAND'!$B$7:$I$1000,8,FALSE),0)</f>
        <v>8765</v>
      </c>
      <c r="Q136" s="98" t="str">
        <f t="shared" si="11"/>
        <v>over</v>
      </c>
      <c r="R136" s="153">
        <v>1</v>
      </c>
      <c r="S136" s="153"/>
      <c r="T136" s="153"/>
      <c r="U136" s="67"/>
      <c r="V136" s="68"/>
    </row>
    <row r="137" spans="1:22" s="24" customFormat="1" ht="27.75" customHeight="1" x14ac:dyDescent="0.35">
      <c r="A137" s="200" t="s">
        <v>795</v>
      </c>
      <c r="B137" s="191" t="s">
        <v>810</v>
      </c>
      <c r="C137" s="192" t="s">
        <v>61</v>
      </c>
      <c r="D137" s="191" t="s">
        <v>1082</v>
      </c>
      <c r="E137" s="193" t="s">
        <v>1083</v>
      </c>
      <c r="F137" s="193" t="s">
        <v>1084</v>
      </c>
      <c r="G137" s="194" t="s">
        <v>1085</v>
      </c>
      <c r="H137" s="153">
        <f>IFERROR(VLOOKUP(F137,[33]MPS!$F$7:$H$789,3,FALSE),0)</f>
        <v>6000</v>
      </c>
      <c r="I137" s="153">
        <v>1000</v>
      </c>
      <c r="J137" s="153">
        <v>1000</v>
      </c>
      <c r="K137" s="154" t="s">
        <v>1845</v>
      </c>
      <c r="L137" s="155">
        <f t="shared" si="12"/>
        <v>3000</v>
      </c>
      <c r="M137" s="155">
        <f t="shared" si="13"/>
        <v>5000</v>
      </c>
      <c r="N137" s="154">
        <f t="shared" ref="N137:N165" si="14">+ROUNDUP(P137/I137,1)</f>
        <v>2.2000000000000002</v>
      </c>
      <c r="O137" s="154">
        <f t="shared" ref="O137:O165" si="15">IF(AND(K137="FAST",N137&gt;=2),1,IF(AND(K137="MEDIUM",N137&gt;=3),1,IF(AND(K137="SLOW",N137&gt;=4),1,0)))</f>
        <v>0</v>
      </c>
      <c r="P137" s="153">
        <f>IFERROR(VLOOKUP(F137,'[34]ON HAND'!$B$7:$I$1000,8,FALSE),0)</f>
        <v>2149</v>
      </c>
      <c r="Q137" s="98" t="str">
        <f t="shared" ref="Q137:Q165" si="16">IF(P137&lt;L137,"kritis",IF(P137&lt;M137,"aman","over"))</f>
        <v>kritis</v>
      </c>
      <c r="R137" s="153">
        <v>1</v>
      </c>
      <c r="S137" s="153"/>
      <c r="T137" s="153"/>
      <c r="U137" s="67"/>
      <c r="V137" s="68"/>
    </row>
    <row r="138" spans="1:22" s="24" customFormat="1" ht="27.75" customHeight="1" x14ac:dyDescent="0.35">
      <c r="A138" s="200" t="s">
        <v>795</v>
      </c>
      <c r="B138" s="191" t="s">
        <v>810</v>
      </c>
      <c r="C138" s="192" t="s">
        <v>116</v>
      </c>
      <c r="D138" s="201" t="s">
        <v>1125</v>
      </c>
      <c r="E138" s="202" t="s">
        <v>1126</v>
      </c>
      <c r="F138" s="202" t="s">
        <v>1127</v>
      </c>
      <c r="G138" s="203" t="s">
        <v>1128</v>
      </c>
      <c r="H138" s="153">
        <f>IFERROR(VLOOKUP(F138,[33]MPS!$F$7:$H$789,3,FALSE),0)</f>
        <v>6000</v>
      </c>
      <c r="I138" s="153">
        <v>541.66666666666663</v>
      </c>
      <c r="J138" s="153">
        <v>1000</v>
      </c>
      <c r="K138" s="154" t="s">
        <v>1845</v>
      </c>
      <c r="L138" s="155">
        <f t="shared" si="12"/>
        <v>1625</v>
      </c>
      <c r="M138" s="155">
        <f t="shared" si="13"/>
        <v>2708.333333333333</v>
      </c>
      <c r="N138" s="154">
        <f t="shared" si="14"/>
        <v>6</v>
      </c>
      <c r="O138" s="154">
        <f t="shared" si="15"/>
        <v>1</v>
      </c>
      <c r="P138" s="153">
        <f>IFERROR(VLOOKUP(F138,'[34]ON HAND'!$B$7:$I$1000,8,FALSE),0)</f>
        <v>3250</v>
      </c>
      <c r="Q138" s="98" t="str">
        <f t="shared" si="16"/>
        <v>over</v>
      </c>
      <c r="R138" s="153">
        <v>1</v>
      </c>
      <c r="S138" s="153"/>
      <c r="T138" s="153"/>
      <c r="U138" s="67"/>
      <c r="V138" s="68"/>
    </row>
    <row r="139" spans="1:22" s="24" customFormat="1" ht="27.75" customHeight="1" x14ac:dyDescent="0.35">
      <c r="A139" s="200" t="s">
        <v>795</v>
      </c>
      <c r="B139" s="191" t="s">
        <v>810</v>
      </c>
      <c r="C139" s="192" t="s">
        <v>116</v>
      </c>
      <c r="D139" s="201" t="s">
        <v>1306</v>
      </c>
      <c r="E139" s="202" t="s">
        <v>1307</v>
      </c>
      <c r="F139" s="202" t="s">
        <v>1308</v>
      </c>
      <c r="G139" s="203" t="s">
        <v>1309</v>
      </c>
      <c r="H139" s="153">
        <f>IFERROR(VLOOKUP(F139,[33]MPS!$F$7:$H$789,3,FALSE),0)</f>
        <v>6000</v>
      </c>
      <c r="I139" s="153">
        <v>562.5</v>
      </c>
      <c r="J139" s="153">
        <v>1000</v>
      </c>
      <c r="K139" s="154" t="s">
        <v>1845</v>
      </c>
      <c r="L139" s="155">
        <f t="shared" si="12"/>
        <v>1687.5</v>
      </c>
      <c r="M139" s="155">
        <f t="shared" si="13"/>
        <v>2812.5</v>
      </c>
      <c r="N139" s="154">
        <f t="shared" si="14"/>
        <v>1.1000000000000001</v>
      </c>
      <c r="O139" s="154">
        <f t="shared" si="15"/>
        <v>0</v>
      </c>
      <c r="P139" s="153">
        <f>IFERROR(VLOOKUP(F139,'[34]ON HAND'!$B$7:$I$1000,8,FALSE),0)</f>
        <v>600</v>
      </c>
      <c r="Q139" s="98" t="str">
        <f t="shared" si="16"/>
        <v>kritis</v>
      </c>
      <c r="R139" s="153">
        <v>1</v>
      </c>
      <c r="S139" s="153"/>
      <c r="T139" s="153"/>
      <c r="U139" s="67"/>
      <c r="V139" s="68"/>
    </row>
    <row r="140" spans="1:22" s="24" customFormat="1" ht="27.75" customHeight="1" x14ac:dyDescent="0.35">
      <c r="A140" s="200" t="s">
        <v>795</v>
      </c>
      <c r="B140" s="191" t="s">
        <v>3090</v>
      </c>
      <c r="C140" s="192" t="s">
        <v>61</v>
      </c>
      <c r="D140" s="191" t="s">
        <v>2402</v>
      </c>
      <c r="E140" s="193" t="s">
        <v>2403</v>
      </c>
      <c r="F140" s="193" t="s">
        <v>2404</v>
      </c>
      <c r="G140" s="194" t="s">
        <v>2405</v>
      </c>
      <c r="H140" s="153">
        <f>IFERROR(VLOOKUP(F140,[33]MPS!$F$7:$H$789,3,FALSE),0)</f>
        <v>6000</v>
      </c>
      <c r="I140" s="153">
        <v>2000</v>
      </c>
      <c r="J140" s="153">
        <v>5000</v>
      </c>
      <c r="K140" s="154" t="s">
        <v>1845</v>
      </c>
      <c r="L140" s="155">
        <f t="shared" si="12"/>
        <v>6000</v>
      </c>
      <c r="M140" s="155">
        <f t="shared" si="13"/>
        <v>10000</v>
      </c>
      <c r="N140" s="154">
        <f t="shared" si="14"/>
        <v>2.1</v>
      </c>
      <c r="O140" s="154">
        <f t="shared" si="15"/>
        <v>0</v>
      </c>
      <c r="P140" s="153">
        <f>IFERROR(VLOOKUP(F140,'[34]ON HAND'!$B$7:$I$1000,8,FALSE),0)</f>
        <v>4186</v>
      </c>
      <c r="Q140" s="98" t="str">
        <f t="shared" si="16"/>
        <v>kritis</v>
      </c>
      <c r="R140" s="153">
        <v>1</v>
      </c>
      <c r="S140" s="153"/>
      <c r="T140" s="153"/>
      <c r="U140" s="67"/>
      <c r="V140" s="68"/>
    </row>
    <row r="141" spans="1:22" s="24" customFormat="1" ht="27.75" customHeight="1" x14ac:dyDescent="0.35">
      <c r="A141" s="200" t="s">
        <v>795</v>
      </c>
      <c r="B141" s="191" t="s">
        <v>810</v>
      </c>
      <c r="C141" s="192" t="s">
        <v>116</v>
      </c>
      <c r="D141" s="201" t="s">
        <v>1783</v>
      </c>
      <c r="E141" s="202" t="s">
        <v>1784</v>
      </c>
      <c r="F141" s="202" t="s">
        <v>1785</v>
      </c>
      <c r="G141" s="203" t="s">
        <v>1786</v>
      </c>
      <c r="H141" s="153">
        <f>IFERROR(VLOOKUP(F141,[33]MPS!$F$7:$H$789,3,FALSE),0)</f>
        <v>6000</v>
      </c>
      <c r="I141" s="153">
        <v>1555.5555555555557</v>
      </c>
      <c r="J141" s="153">
        <v>2500</v>
      </c>
      <c r="K141" s="154" t="s">
        <v>1845</v>
      </c>
      <c r="L141" s="155">
        <f t="shared" si="12"/>
        <v>4666.666666666667</v>
      </c>
      <c r="M141" s="155">
        <f t="shared" si="13"/>
        <v>7777.7777777777783</v>
      </c>
      <c r="N141" s="154">
        <f t="shared" si="14"/>
        <v>4.1999999999999993</v>
      </c>
      <c r="O141" s="154">
        <f t="shared" si="15"/>
        <v>1</v>
      </c>
      <c r="P141" s="153">
        <f>IFERROR(VLOOKUP(F141,'[34]ON HAND'!$B$7:$I$1000,8,FALSE),0)</f>
        <v>6500</v>
      </c>
      <c r="Q141" s="98" t="str">
        <f t="shared" si="16"/>
        <v>aman</v>
      </c>
      <c r="R141" s="153">
        <v>1</v>
      </c>
      <c r="S141" s="153"/>
      <c r="T141" s="153"/>
      <c r="U141" s="67"/>
      <c r="V141" s="68"/>
    </row>
    <row r="142" spans="1:22" s="24" customFormat="1" ht="27.75" customHeight="1" x14ac:dyDescent="0.35">
      <c r="A142" s="190" t="s">
        <v>10</v>
      </c>
      <c r="B142" s="191" t="s">
        <v>17</v>
      </c>
      <c r="C142" s="192" t="s">
        <v>61</v>
      </c>
      <c r="D142" s="191" t="s">
        <v>285</v>
      </c>
      <c r="E142" s="193" t="s">
        <v>286</v>
      </c>
      <c r="F142" s="193" t="s">
        <v>287</v>
      </c>
      <c r="G142" s="194" t="s">
        <v>288</v>
      </c>
      <c r="H142" s="153">
        <f>IFERROR(VLOOKUP(F142,[33]MPS!$F$7:$H$789,3,FALSE),0)</f>
        <v>5950</v>
      </c>
      <c r="I142" s="153">
        <v>700</v>
      </c>
      <c r="J142" s="153">
        <v>1400</v>
      </c>
      <c r="K142" s="154" t="s">
        <v>1845</v>
      </c>
      <c r="L142" s="155">
        <f t="shared" si="12"/>
        <v>2100</v>
      </c>
      <c r="M142" s="155">
        <f t="shared" si="13"/>
        <v>3500</v>
      </c>
      <c r="N142" s="154">
        <f t="shared" si="14"/>
        <v>4.6999999999999993</v>
      </c>
      <c r="O142" s="154">
        <f t="shared" si="15"/>
        <v>1</v>
      </c>
      <c r="P142" s="153">
        <f>IFERROR(VLOOKUP(F142,'[34]ON HAND'!$B$7:$I$1000,8,FALSE),0)</f>
        <v>3275</v>
      </c>
      <c r="Q142" s="98" t="str">
        <f t="shared" si="16"/>
        <v>aman</v>
      </c>
      <c r="R142" s="153">
        <v>1</v>
      </c>
      <c r="S142" s="153"/>
      <c r="T142" s="153"/>
      <c r="U142" s="67"/>
      <c r="V142" s="68"/>
    </row>
    <row r="143" spans="1:22" s="24" customFormat="1" ht="27.75" customHeight="1" x14ac:dyDescent="0.35">
      <c r="A143" s="200" t="s">
        <v>795</v>
      </c>
      <c r="B143" s="191" t="s">
        <v>3090</v>
      </c>
      <c r="C143" s="192" t="s">
        <v>61</v>
      </c>
      <c r="D143" s="191" t="s">
        <v>1598</v>
      </c>
      <c r="E143" s="193">
        <v>0</v>
      </c>
      <c r="F143" s="193" t="s">
        <v>1599</v>
      </c>
      <c r="G143" s="194" t="s">
        <v>1600</v>
      </c>
      <c r="H143" s="153">
        <f>IFERROR(VLOOKUP(F143,[33]MPS!$F$7:$H$789,3,FALSE),0)</f>
        <v>5941</v>
      </c>
      <c r="I143" s="153">
        <v>558.82352941176475</v>
      </c>
      <c r="J143" s="153">
        <v>750</v>
      </c>
      <c r="K143" s="154" t="s">
        <v>1845</v>
      </c>
      <c r="L143" s="155">
        <f t="shared" si="12"/>
        <v>1676.4705882352941</v>
      </c>
      <c r="M143" s="155">
        <f t="shared" si="13"/>
        <v>2794.1176470588239</v>
      </c>
      <c r="N143" s="154">
        <f t="shared" si="14"/>
        <v>0</v>
      </c>
      <c r="O143" s="154">
        <f t="shared" si="15"/>
        <v>0</v>
      </c>
      <c r="P143" s="153">
        <f>IFERROR(VLOOKUP(F143,'[34]ON HAND'!$B$7:$I$1000,8,FALSE),0)</f>
        <v>0</v>
      </c>
      <c r="Q143" s="98" t="str">
        <f t="shared" si="16"/>
        <v>kritis</v>
      </c>
      <c r="R143" s="153">
        <v>1</v>
      </c>
      <c r="S143" s="153"/>
      <c r="T143" s="153"/>
      <c r="U143" s="67"/>
      <c r="V143" s="68"/>
    </row>
    <row r="144" spans="1:22" s="24" customFormat="1" ht="27.75" customHeight="1" x14ac:dyDescent="0.35">
      <c r="A144" s="190" t="s">
        <v>10</v>
      </c>
      <c r="B144" s="191" t="s">
        <v>11</v>
      </c>
      <c r="C144" s="192" t="s">
        <v>61</v>
      </c>
      <c r="D144" s="191" t="s">
        <v>2652</v>
      </c>
      <c r="E144" s="193" t="s">
        <v>739</v>
      </c>
      <c r="F144" s="193" t="s">
        <v>740</v>
      </c>
      <c r="G144" s="194" t="s">
        <v>741</v>
      </c>
      <c r="H144" s="153">
        <f>IFERROR(VLOOKUP(F144,[33]MPS!$F$7:$H$789,3,FALSE),0)</f>
        <v>5869</v>
      </c>
      <c r="I144" s="153">
        <v>631.57894736842104</v>
      </c>
      <c r="J144" s="153">
        <v>900</v>
      </c>
      <c r="K144" s="154" t="s">
        <v>1845</v>
      </c>
      <c r="L144" s="155">
        <f t="shared" si="12"/>
        <v>1894.7368421052631</v>
      </c>
      <c r="M144" s="155">
        <f t="shared" si="13"/>
        <v>3157.894736842105</v>
      </c>
      <c r="N144" s="154">
        <f t="shared" si="14"/>
        <v>0</v>
      </c>
      <c r="O144" s="154">
        <f t="shared" si="15"/>
        <v>0</v>
      </c>
      <c r="P144" s="153">
        <f>IFERROR(VLOOKUP(F144,'[34]ON HAND'!$B$7:$I$1000,8,FALSE),0)</f>
        <v>0</v>
      </c>
      <c r="Q144" s="98" t="str">
        <f t="shared" si="16"/>
        <v>kritis</v>
      </c>
      <c r="R144" s="153">
        <v>1</v>
      </c>
      <c r="S144" s="153"/>
      <c r="T144" s="153"/>
      <c r="U144" s="67"/>
      <c r="V144" s="68"/>
    </row>
    <row r="145" spans="1:22" s="24" customFormat="1" ht="27.75" customHeight="1" x14ac:dyDescent="0.35">
      <c r="A145" s="190" t="s">
        <v>10</v>
      </c>
      <c r="B145" s="191" t="s">
        <v>17</v>
      </c>
      <c r="C145" s="192" t="s">
        <v>116</v>
      </c>
      <c r="D145" s="191" t="s">
        <v>502</v>
      </c>
      <c r="E145" s="193" t="s">
        <v>503</v>
      </c>
      <c r="F145" s="193" t="s">
        <v>504</v>
      </c>
      <c r="G145" s="194" t="s">
        <v>505</v>
      </c>
      <c r="H145" s="153">
        <f>IFERROR(VLOOKUP(F145,[33]MPS!$F$7:$H$789,3,FALSE),0)</f>
        <v>5800</v>
      </c>
      <c r="I145" s="153">
        <v>575</v>
      </c>
      <c r="J145" s="153">
        <v>1200</v>
      </c>
      <c r="K145" s="154" t="s">
        <v>1845</v>
      </c>
      <c r="L145" s="155">
        <f t="shared" si="12"/>
        <v>1725</v>
      </c>
      <c r="M145" s="155">
        <f t="shared" si="13"/>
        <v>2875</v>
      </c>
      <c r="N145" s="154">
        <f t="shared" si="14"/>
        <v>2.3000000000000003</v>
      </c>
      <c r="O145" s="154">
        <f t="shared" si="15"/>
        <v>0</v>
      </c>
      <c r="P145" s="153">
        <f>IFERROR(VLOOKUP(F145,'[34]ON HAND'!$B$7:$I$1000,8,FALSE),0)</f>
        <v>1300</v>
      </c>
      <c r="Q145" s="98" t="str">
        <f t="shared" si="16"/>
        <v>kritis</v>
      </c>
      <c r="R145" s="153">
        <v>1</v>
      </c>
      <c r="S145" s="153"/>
      <c r="T145" s="153"/>
      <c r="U145" s="67"/>
      <c r="V145" s="68"/>
    </row>
    <row r="146" spans="1:22" s="24" customFormat="1" ht="27.75" customHeight="1" x14ac:dyDescent="0.35">
      <c r="A146" s="190" t="s">
        <v>10</v>
      </c>
      <c r="B146" s="191" t="s">
        <v>17</v>
      </c>
      <c r="C146" s="192" t="s">
        <v>31</v>
      </c>
      <c r="D146" s="191" t="s">
        <v>782</v>
      </c>
      <c r="E146" s="193" t="s">
        <v>783</v>
      </c>
      <c r="F146" s="193" t="s">
        <v>784</v>
      </c>
      <c r="G146" s="194" t="s">
        <v>785</v>
      </c>
      <c r="H146" s="153">
        <f>IFERROR(VLOOKUP(F146,[33]MPS!$F$7:$H$789,3,FALSE),0)</f>
        <v>5800</v>
      </c>
      <c r="I146" s="153">
        <v>644.44444444444446</v>
      </c>
      <c r="J146" s="153">
        <v>1400</v>
      </c>
      <c r="K146" s="154" t="s">
        <v>1845</v>
      </c>
      <c r="L146" s="155">
        <f t="shared" si="12"/>
        <v>1933.3333333333335</v>
      </c>
      <c r="M146" s="155">
        <f t="shared" si="13"/>
        <v>3222.2222222222222</v>
      </c>
      <c r="N146" s="154">
        <f t="shared" si="14"/>
        <v>0.7</v>
      </c>
      <c r="O146" s="154">
        <f t="shared" si="15"/>
        <v>0</v>
      </c>
      <c r="P146" s="153">
        <f>IFERROR(VLOOKUP(F146,'[34]ON HAND'!$B$7:$I$1000,8,FALSE),0)</f>
        <v>403</v>
      </c>
      <c r="Q146" s="98" t="str">
        <f t="shared" si="16"/>
        <v>kritis</v>
      </c>
      <c r="R146" s="153">
        <v>1</v>
      </c>
      <c r="S146" s="153"/>
      <c r="T146" s="153"/>
      <c r="U146" s="67"/>
      <c r="V146" s="68"/>
    </row>
    <row r="147" spans="1:22" s="24" customFormat="1" ht="27.75" customHeight="1" x14ac:dyDescent="0.35">
      <c r="A147" s="200" t="s">
        <v>795</v>
      </c>
      <c r="B147" s="191" t="s">
        <v>810</v>
      </c>
      <c r="C147" s="192" t="s">
        <v>116</v>
      </c>
      <c r="D147" s="201" t="s">
        <v>1129</v>
      </c>
      <c r="E147" s="202" t="s">
        <v>1130</v>
      </c>
      <c r="F147" s="202" t="s">
        <v>1131</v>
      </c>
      <c r="G147" s="203" t="s">
        <v>1132</v>
      </c>
      <c r="H147" s="153">
        <f>IFERROR(VLOOKUP(F147,[33]MPS!$F$7:$H$789,3,FALSE),0)</f>
        <v>5750</v>
      </c>
      <c r="I147" s="153">
        <v>1102.9411764705883</v>
      </c>
      <c r="J147" s="153">
        <v>1500</v>
      </c>
      <c r="K147" s="154" t="s">
        <v>1845</v>
      </c>
      <c r="L147" s="155">
        <f t="shared" si="12"/>
        <v>3308.8235294117649</v>
      </c>
      <c r="M147" s="155">
        <f t="shared" si="13"/>
        <v>5514.7058823529414</v>
      </c>
      <c r="N147" s="154">
        <f t="shared" si="14"/>
        <v>7.3</v>
      </c>
      <c r="O147" s="154">
        <f t="shared" si="15"/>
        <v>1</v>
      </c>
      <c r="P147" s="153">
        <f>IFERROR(VLOOKUP(F147,'[34]ON HAND'!$B$7:$I$1000,8,FALSE),0)</f>
        <v>7950</v>
      </c>
      <c r="Q147" s="98" t="str">
        <f t="shared" si="16"/>
        <v>over</v>
      </c>
      <c r="R147" s="153">
        <v>1</v>
      </c>
      <c r="S147" s="153"/>
      <c r="T147" s="153"/>
      <c r="U147" s="67"/>
      <c r="V147" s="68"/>
    </row>
    <row r="148" spans="1:22" s="24" customFormat="1" ht="27.75" customHeight="1" x14ac:dyDescent="0.35">
      <c r="A148" s="190" t="s">
        <v>10</v>
      </c>
      <c r="B148" s="191" t="s">
        <v>17</v>
      </c>
      <c r="C148" s="192" t="s">
        <v>12</v>
      </c>
      <c r="D148" s="191" t="s">
        <v>2557</v>
      </c>
      <c r="E148" s="193" t="s">
        <v>2673</v>
      </c>
      <c r="F148" s="193" t="s">
        <v>2555</v>
      </c>
      <c r="G148" s="194" t="s">
        <v>2674</v>
      </c>
      <c r="H148" s="153">
        <f>IFERROR(VLOOKUP(F148,[33]MPS!$F$7:$H$789,3,FALSE),0)</f>
        <v>5600</v>
      </c>
      <c r="I148" s="153">
        <v>547.36842105263156</v>
      </c>
      <c r="J148" s="153">
        <v>1000</v>
      </c>
      <c r="K148" s="154" t="s">
        <v>1845</v>
      </c>
      <c r="L148" s="155">
        <f t="shared" si="12"/>
        <v>1642.1052631578946</v>
      </c>
      <c r="M148" s="155">
        <f t="shared" si="13"/>
        <v>2736.8421052631579</v>
      </c>
      <c r="N148" s="154">
        <f t="shared" si="14"/>
        <v>0</v>
      </c>
      <c r="O148" s="154">
        <f t="shared" si="15"/>
        <v>0</v>
      </c>
      <c r="P148" s="153">
        <f>IFERROR(VLOOKUP(F148,'[34]ON HAND'!$B$7:$I$1000,8,FALSE),0)</f>
        <v>0</v>
      </c>
      <c r="Q148" s="98" t="str">
        <f t="shared" si="16"/>
        <v>kritis</v>
      </c>
      <c r="R148" s="153">
        <v>1</v>
      </c>
      <c r="S148" s="153"/>
      <c r="T148" s="153"/>
      <c r="U148" s="67"/>
      <c r="V148" s="68"/>
    </row>
    <row r="149" spans="1:22" s="24" customFormat="1" ht="27.75" customHeight="1" x14ac:dyDescent="0.35">
      <c r="A149" s="190" t="s">
        <v>10</v>
      </c>
      <c r="B149" s="191" t="s">
        <v>17</v>
      </c>
      <c r="C149" s="192" t="s">
        <v>116</v>
      </c>
      <c r="D149" s="191" t="s">
        <v>317</v>
      </c>
      <c r="E149" s="193" t="s">
        <v>318</v>
      </c>
      <c r="F149" s="193" t="s">
        <v>319</v>
      </c>
      <c r="G149" s="194" t="s">
        <v>320</v>
      </c>
      <c r="H149" s="153">
        <f>IFERROR(VLOOKUP(F149,[33]MPS!$F$7:$H$789,3,FALSE),0)</f>
        <v>5500</v>
      </c>
      <c r="I149" s="153">
        <v>866.66666666666663</v>
      </c>
      <c r="J149" s="153">
        <v>1500</v>
      </c>
      <c r="K149" s="154" t="s">
        <v>1845</v>
      </c>
      <c r="L149" s="155">
        <f t="shared" si="12"/>
        <v>2600</v>
      </c>
      <c r="M149" s="155">
        <f t="shared" si="13"/>
        <v>4333.333333333333</v>
      </c>
      <c r="N149" s="154">
        <f t="shared" si="14"/>
        <v>2.9</v>
      </c>
      <c r="O149" s="154">
        <f t="shared" si="15"/>
        <v>0</v>
      </c>
      <c r="P149" s="153">
        <f>IFERROR(VLOOKUP(F149,'[34]ON HAND'!$B$7:$I$1000,8,FALSE),0)</f>
        <v>2500</v>
      </c>
      <c r="Q149" s="98" t="str">
        <f t="shared" si="16"/>
        <v>kritis</v>
      </c>
      <c r="R149" s="153">
        <v>1</v>
      </c>
      <c r="S149" s="153"/>
      <c r="T149" s="153"/>
      <c r="U149" s="67"/>
      <c r="V149" s="68"/>
    </row>
    <row r="150" spans="1:22" s="24" customFormat="1" ht="27.75" customHeight="1" x14ac:dyDescent="0.35">
      <c r="A150" s="190" t="s">
        <v>10</v>
      </c>
      <c r="B150" s="191" t="s">
        <v>17</v>
      </c>
      <c r="C150" s="192" t="s">
        <v>61</v>
      </c>
      <c r="D150" s="191" t="s">
        <v>402</v>
      </c>
      <c r="E150" s="193" t="s">
        <v>403</v>
      </c>
      <c r="F150" s="193" t="s">
        <v>404</v>
      </c>
      <c r="G150" s="194" t="s">
        <v>405</v>
      </c>
      <c r="H150" s="153">
        <f>IFERROR(VLOOKUP(F150,[33]MPS!$F$7:$H$789,3,FALSE),0)</f>
        <v>5500</v>
      </c>
      <c r="I150" s="153">
        <v>676.47058823529414</v>
      </c>
      <c r="J150" s="153">
        <v>1500</v>
      </c>
      <c r="K150" s="154" t="s">
        <v>1845</v>
      </c>
      <c r="L150" s="155">
        <f t="shared" si="12"/>
        <v>2029.4117647058824</v>
      </c>
      <c r="M150" s="155">
        <f t="shared" si="13"/>
        <v>3382.3529411764707</v>
      </c>
      <c r="N150" s="154">
        <f t="shared" si="14"/>
        <v>0.6</v>
      </c>
      <c r="O150" s="154">
        <f t="shared" si="15"/>
        <v>0</v>
      </c>
      <c r="P150" s="153">
        <f>IFERROR(VLOOKUP(F150,'[34]ON HAND'!$B$7:$I$1000,8,FALSE),0)</f>
        <v>339</v>
      </c>
      <c r="Q150" s="98" t="str">
        <f t="shared" si="16"/>
        <v>kritis</v>
      </c>
      <c r="R150" s="153">
        <v>1</v>
      </c>
      <c r="S150" s="153"/>
      <c r="T150" s="153"/>
      <c r="U150" s="67"/>
      <c r="V150" s="68"/>
    </row>
    <row r="151" spans="1:22" s="24" customFormat="1" ht="27.75" customHeight="1" x14ac:dyDescent="0.35">
      <c r="A151" s="190" t="s">
        <v>10</v>
      </c>
      <c r="B151" s="191" t="s">
        <v>17</v>
      </c>
      <c r="C151" s="192" t="s">
        <v>61</v>
      </c>
      <c r="D151" s="191" t="s">
        <v>414</v>
      </c>
      <c r="E151" s="193" t="s">
        <v>415</v>
      </c>
      <c r="F151" s="193" t="s">
        <v>416</v>
      </c>
      <c r="G151" s="194" t="s">
        <v>417</v>
      </c>
      <c r="H151" s="153">
        <f>IFERROR(VLOOKUP(F151,[33]MPS!$F$7:$H$789,3,FALSE),0)</f>
        <v>5500</v>
      </c>
      <c r="I151" s="153">
        <v>705.88235294117646</v>
      </c>
      <c r="J151" s="153">
        <v>1500</v>
      </c>
      <c r="K151" s="154" t="s">
        <v>1845</v>
      </c>
      <c r="L151" s="155">
        <f t="shared" si="12"/>
        <v>2117.6470588235293</v>
      </c>
      <c r="M151" s="155">
        <f t="shared" si="13"/>
        <v>3529.4117647058824</v>
      </c>
      <c r="N151" s="154">
        <f t="shared" si="14"/>
        <v>0.1</v>
      </c>
      <c r="O151" s="154">
        <f t="shared" si="15"/>
        <v>0</v>
      </c>
      <c r="P151" s="153">
        <f>IFERROR(VLOOKUP(F151,'[34]ON HAND'!$B$7:$I$1000,8,FALSE),0)</f>
        <v>70</v>
      </c>
      <c r="Q151" s="98" t="str">
        <f t="shared" si="16"/>
        <v>kritis</v>
      </c>
      <c r="R151" s="153">
        <v>1</v>
      </c>
      <c r="S151" s="153"/>
      <c r="T151" s="153"/>
      <c r="U151" s="67"/>
      <c r="V151" s="68"/>
    </row>
    <row r="152" spans="1:22" s="24" customFormat="1" ht="27.75" customHeight="1" x14ac:dyDescent="0.35">
      <c r="A152" s="190" t="s">
        <v>10</v>
      </c>
      <c r="B152" s="191" t="s">
        <v>17</v>
      </c>
      <c r="C152" s="192" t="s">
        <v>116</v>
      </c>
      <c r="D152" s="191" t="s">
        <v>428</v>
      </c>
      <c r="E152" s="193" t="s">
        <v>429</v>
      </c>
      <c r="F152" s="193" t="s">
        <v>430</v>
      </c>
      <c r="G152" s="194" t="s">
        <v>431</v>
      </c>
      <c r="H152" s="153">
        <f>IFERROR(VLOOKUP(F152,[33]MPS!$F$7:$H$789,3,FALSE),0)</f>
        <v>5500</v>
      </c>
      <c r="I152" s="153">
        <v>687.5</v>
      </c>
      <c r="J152" s="153">
        <v>1500</v>
      </c>
      <c r="K152" s="154" t="s">
        <v>1845</v>
      </c>
      <c r="L152" s="155">
        <f t="shared" si="12"/>
        <v>2062.5</v>
      </c>
      <c r="M152" s="155">
        <f t="shared" si="13"/>
        <v>3437.5</v>
      </c>
      <c r="N152" s="154">
        <f t="shared" si="14"/>
        <v>4.5</v>
      </c>
      <c r="O152" s="154">
        <f t="shared" si="15"/>
        <v>1</v>
      </c>
      <c r="P152" s="153">
        <f>IFERROR(VLOOKUP(F152,'[34]ON HAND'!$B$7:$I$1000,8,FALSE),0)</f>
        <v>3040</v>
      </c>
      <c r="Q152" s="98" t="str">
        <f t="shared" si="16"/>
        <v>aman</v>
      </c>
      <c r="R152" s="153">
        <v>1</v>
      </c>
      <c r="S152" s="153"/>
      <c r="T152" s="153"/>
      <c r="U152" s="67"/>
      <c r="V152" s="68"/>
    </row>
    <row r="153" spans="1:22" s="24" customFormat="1" ht="27.75" customHeight="1" x14ac:dyDescent="0.35">
      <c r="A153" s="190" t="s">
        <v>10</v>
      </c>
      <c r="B153" s="191" t="s">
        <v>17</v>
      </c>
      <c r="C153" s="192" t="s">
        <v>61</v>
      </c>
      <c r="D153" s="191" t="s">
        <v>451</v>
      </c>
      <c r="E153" s="193" t="s">
        <v>452</v>
      </c>
      <c r="F153" s="193" t="s">
        <v>453</v>
      </c>
      <c r="G153" s="194" t="s">
        <v>454</v>
      </c>
      <c r="H153" s="153">
        <f>IFERROR(VLOOKUP(F153,[33]MPS!$F$7:$H$789,3,FALSE),0)</f>
        <v>5500</v>
      </c>
      <c r="I153" s="153">
        <v>611.11111111111109</v>
      </c>
      <c r="J153" s="153">
        <v>1500</v>
      </c>
      <c r="K153" s="154" t="s">
        <v>1845</v>
      </c>
      <c r="L153" s="155">
        <f t="shared" si="12"/>
        <v>1833.3333333333333</v>
      </c>
      <c r="M153" s="155">
        <f t="shared" si="13"/>
        <v>3055.5555555555557</v>
      </c>
      <c r="N153" s="154">
        <f t="shared" si="14"/>
        <v>6.8</v>
      </c>
      <c r="O153" s="154">
        <f t="shared" si="15"/>
        <v>1</v>
      </c>
      <c r="P153" s="153">
        <f>IFERROR(VLOOKUP(F153,'[34]ON HAND'!$B$7:$I$1000,8,FALSE),0)</f>
        <v>4140</v>
      </c>
      <c r="Q153" s="98" t="str">
        <f t="shared" si="16"/>
        <v>over</v>
      </c>
      <c r="R153" s="153">
        <v>1</v>
      </c>
      <c r="S153" s="153"/>
      <c r="T153" s="153"/>
      <c r="U153" s="67"/>
      <c r="V153" s="68"/>
    </row>
    <row r="154" spans="1:22" s="24" customFormat="1" ht="27.75" customHeight="1" x14ac:dyDescent="0.35">
      <c r="A154" s="200" t="s">
        <v>795</v>
      </c>
      <c r="B154" s="191" t="s">
        <v>810</v>
      </c>
      <c r="C154" s="192" t="s">
        <v>61</v>
      </c>
      <c r="D154" s="191" t="s">
        <v>1716</v>
      </c>
      <c r="E154" s="193" t="s">
        <v>2664</v>
      </c>
      <c r="F154" s="193" t="s">
        <v>1717</v>
      </c>
      <c r="G154" s="194" t="s">
        <v>1718</v>
      </c>
      <c r="H154" s="153">
        <f>IFERROR(VLOOKUP(F154,[33]MPS!$F$7:$H$789,3,FALSE),0)</f>
        <v>5500</v>
      </c>
      <c r="I154" s="153">
        <v>494.11764705882354</v>
      </c>
      <c r="J154" s="153">
        <v>600</v>
      </c>
      <c r="K154" s="154" t="s">
        <v>1845</v>
      </c>
      <c r="L154" s="155">
        <f t="shared" si="12"/>
        <v>1482.3529411764707</v>
      </c>
      <c r="M154" s="155">
        <f t="shared" si="13"/>
        <v>2470.5882352941176</v>
      </c>
      <c r="N154" s="154">
        <f t="shared" si="14"/>
        <v>0.6</v>
      </c>
      <c r="O154" s="154">
        <f t="shared" si="15"/>
        <v>0</v>
      </c>
      <c r="P154" s="153">
        <f>IFERROR(VLOOKUP(F154,'[34]ON HAND'!$B$7:$I$1000,8,FALSE),0)</f>
        <v>295</v>
      </c>
      <c r="Q154" s="98" t="str">
        <f t="shared" si="16"/>
        <v>kritis</v>
      </c>
      <c r="R154" s="153">
        <v>1</v>
      </c>
      <c r="S154" s="153"/>
      <c r="T154" s="153"/>
      <c r="U154" s="67"/>
      <c r="V154" s="68"/>
    </row>
    <row r="155" spans="1:22" s="24" customFormat="1" ht="27.75" customHeight="1" x14ac:dyDescent="0.35">
      <c r="A155" s="200" t="s">
        <v>795</v>
      </c>
      <c r="B155" s="191" t="s">
        <v>810</v>
      </c>
      <c r="C155" s="192" t="s">
        <v>61</v>
      </c>
      <c r="D155" s="191" t="s">
        <v>3121</v>
      </c>
      <c r="E155" s="193" t="s">
        <v>2990</v>
      </c>
      <c r="F155" s="193" t="s">
        <v>3122</v>
      </c>
      <c r="G155" s="194" t="s">
        <v>3123</v>
      </c>
      <c r="H155" s="153">
        <f>IFERROR(VLOOKUP(F155,[33]MPS!$F$7:$H$789,3,FALSE),0)</f>
        <v>5500</v>
      </c>
      <c r="I155" s="153">
        <v>905.26315789473688</v>
      </c>
      <c r="J155" s="153">
        <v>1000</v>
      </c>
      <c r="K155" s="154" t="s">
        <v>1845</v>
      </c>
      <c r="L155" s="155">
        <f t="shared" si="12"/>
        <v>2715.7894736842109</v>
      </c>
      <c r="M155" s="155">
        <f t="shared" si="13"/>
        <v>4526.3157894736842</v>
      </c>
      <c r="N155" s="154">
        <f t="shared" si="14"/>
        <v>0.30000000000000004</v>
      </c>
      <c r="O155" s="154">
        <f t="shared" si="15"/>
        <v>0</v>
      </c>
      <c r="P155" s="153">
        <f>IFERROR(VLOOKUP(F155,'[34]ON HAND'!$B$7:$I$1000,8,FALSE),0)</f>
        <v>200</v>
      </c>
      <c r="Q155" s="98" t="str">
        <f t="shared" si="16"/>
        <v>kritis</v>
      </c>
      <c r="R155" s="153">
        <v>1</v>
      </c>
      <c r="S155" s="153"/>
      <c r="T155" s="153"/>
      <c r="U155" s="67"/>
      <c r="V155" s="68"/>
    </row>
    <row r="156" spans="1:22" s="24" customFormat="1" ht="27.75" customHeight="1" x14ac:dyDescent="0.35">
      <c r="A156" s="190" t="s">
        <v>10</v>
      </c>
      <c r="B156" s="191" t="s">
        <v>17</v>
      </c>
      <c r="C156" s="192" t="s">
        <v>129</v>
      </c>
      <c r="D156" s="191" t="s">
        <v>345</v>
      </c>
      <c r="E156" s="193" t="s">
        <v>346</v>
      </c>
      <c r="F156" s="193" t="s">
        <v>347</v>
      </c>
      <c r="G156" s="194" t="s">
        <v>348</v>
      </c>
      <c r="H156" s="153">
        <f>IFERROR(VLOOKUP(F156,[33]MPS!$F$7:$H$789,3,FALSE),0)</f>
        <v>5250</v>
      </c>
      <c r="I156" s="153">
        <v>1000</v>
      </c>
      <c r="J156" s="153">
        <v>1000</v>
      </c>
      <c r="K156" s="154" t="s">
        <v>1845</v>
      </c>
      <c r="L156" s="155">
        <f t="shared" si="12"/>
        <v>3000</v>
      </c>
      <c r="M156" s="155">
        <f t="shared" si="13"/>
        <v>5000</v>
      </c>
      <c r="N156" s="154">
        <f t="shared" si="14"/>
        <v>6.5</v>
      </c>
      <c r="O156" s="154">
        <f t="shared" si="15"/>
        <v>1</v>
      </c>
      <c r="P156" s="153">
        <f>IFERROR(VLOOKUP(F156,'[34]ON HAND'!$B$7:$I$1000,8,FALSE),0)</f>
        <v>6492</v>
      </c>
      <c r="Q156" s="98" t="str">
        <f t="shared" si="16"/>
        <v>over</v>
      </c>
      <c r="R156" s="153">
        <v>1</v>
      </c>
      <c r="S156" s="153"/>
      <c r="T156" s="153"/>
      <c r="U156" s="67"/>
      <c r="V156" s="68"/>
    </row>
    <row r="157" spans="1:22" s="24" customFormat="1" ht="27.75" customHeight="1" x14ac:dyDescent="0.35">
      <c r="A157" s="190" t="s">
        <v>10</v>
      </c>
      <c r="B157" s="191" t="s">
        <v>17</v>
      </c>
      <c r="C157" s="192" t="s">
        <v>61</v>
      </c>
      <c r="D157" s="191" t="s">
        <v>265</v>
      </c>
      <c r="E157" s="193" t="s">
        <v>266</v>
      </c>
      <c r="F157" s="193" t="s">
        <v>267</v>
      </c>
      <c r="G157" s="194" t="s">
        <v>268</v>
      </c>
      <c r="H157" s="153">
        <f>IFERROR(VLOOKUP(F157,[33]MPS!$F$7:$H$789,3,FALSE),0)</f>
        <v>5200</v>
      </c>
      <c r="I157" s="153">
        <v>735.29411764705878</v>
      </c>
      <c r="J157" s="153">
        <v>1500</v>
      </c>
      <c r="K157" s="154" t="s">
        <v>1845</v>
      </c>
      <c r="L157" s="155">
        <f t="shared" si="12"/>
        <v>2205.8823529411766</v>
      </c>
      <c r="M157" s="155">
        <f t="shared" si="13"/>
        <v>3676.4705882352937</v>
      </c>
      <c r="N157" s="154">
        <f t="shared" si="14"/>
        <v>4</v>
      </c>
      <c r="O157" s="154">
        <f t="shared" si="15"/>
        <v>1</v>
      </c>
      <c r="P157" s="153">
        <f>IFERROR(VLOOKUP(F157,'[34]ON HAND'!$B$7:$I$1000,8,FALSE),0)</f>
        <v>2928</v>
      </c>
      <c r="Q157" s="98" t="str">
        <f t="shared" si="16"/>
        <v>aman</v>
      </c>
      <c r="R157" s="153">
        <v>1</v>
      </c>
      <c r="S157" s="153"/>
      <c r="T157" s="153"/>
      <c r="U157" s="67"/>
      <c r="V157" s="68"/>
    </row>
    <row r="158" spans="1:22" s="24" customFormat="1" ht="27.75" customHeight="1" x14ac:dyDescent="0.35">
      <c r="A158" s="190" t="s">
        <v>10</v>
      </c>
      <c r="B158" s="191" t="s">
        <v>17</v>
      </c>
      <c r="C158" s="192" t="s">
        <v>61</v>
      </c>
      <c r="D158" s="191" t="s">
        <v>269</v>
      </c>
      <c r="E158" s="193" t="s">
        <v>270</v>
      </c>
      <c r="F158" s="193" t="s">
        <v>271</v>
      </c>
      <c r="G158" s="194" t="s">
        <v>272</v>
      </c>
      <c r="H158" s="153">
        <f>IFERROR(VLOOKUP(F158,[33]MPS!$F$7:$H$789,3,FALSE),0)</f>
        <v>5100</v>
      </c>
      <c r="I158" s="153">
        <v>682.35294117647061</v>
      </c>
      <c r="J158" s="153">
        <v>1600</v>
      </c>
      <c r="K158" s="154" t="s">
        <v>1845</v>
      </c>
      <c r="L158" s="155">
        <f t="shared" si="12"/>
        <v>2047.0588235294117</v>
      </c>
      <c r="M158" s="155">
        <f t="shared" si="13"/>
        <v>3411.7647058823532</v>
      </c>
      <c r="N158" s="154">
        <f t="shared" si="14"/>
        <v>5.3</v>
      </c>
      <c r="O158" s="154">
        <f t="shared" si="15"/>
        <v>1</v>
      </c>
      <c r="P158" s="153">
        <f>IFERROR(VLOOKUP(F158,'[34]ON HAND'!$B$7:$I$1000,8,FALSE),0)</f>
        <v>3600</v>
      </c>
      <c r="Q158" s="98" t="str">
        <f t="shared" si="16"/>
        <v>over</v>
      </c>
      <c r="R158" s="153">
        <v>1</v>
      </c>
      <c r="S158" s="153"/>
      <c r="T158" s="153"/>
      <c r="U158" s="67"/>
      <c r="V158" s="68"/>
    </row>
    <row r="159" spans="1:22" s="24" customFormat="1" ht="27.75" customHeight="1" x14ac:dyDescent="0.35">
      <c r="A159" s="190" t="s">
        <v>10</v>
      </c>
      <c r="B159" s="191" t="s">
        <v>11</v>
      </c>
      <c r="C159" s="192" t="s">
        <v>61</v>
      </c>
      <c r="D159" s="191" t="s">
        <v>2639</v>
      </c>
      <c r="E159" s="193" t="s">
        <v>83</v>
      </c>
      <c r="F159" s="193" t="s">
        <v>84</v>
      </c>
      <c r="G159" s="194" t="s">
        <v>85</v>
      </c>
      <c r="H159" s="153">
        <f>IFERROR(VLOOKUP(F159,[33]MPS!$F$7:$H$789,3,FALSE),0)</f>
        <v>5000</v>
      </c>
      <c r="I159" s="153">
        <v>2000</v>
      </c>
      <c r="J159" s="153">
        <v>2000</v>
      </c>
      <c r="K159" s="154" t="s">
        <v>1845</v>
      </c>
      <c r="L159" s="155">
        <f t="shared" si="12"/>
        <v>6000</v>
      </c>
      <c r="M159" s="155">
        <f t="shared" si="13"/>
        <v>10000</v>
      </c>
      <c r="N159" s="154">
        <f t="shared" si="14"/>
        <v>0</v>
      </c>
      <c r="O159" s="154">
        <f t="shared" si="15"/>
        <v>0</v>
      </c>
      <c r="P159" s="153">
        <f>IFERROR(VLOOKUP(F159,'[34]ON HAND'!$B$7:$I$1000,8,FALSE),0)</f>
        <v>0</v>
      </c>
      <c r="Q159" s="98" t="str">
        <f t="shared" si="16"/>
        <v>kritis</v>
      </c>
      <c r="R159" s="153">
        <v>1</v>
      </c>
      <c r="S159" s="153"/>
      <c r="T159" s="153"/>
      <c r="U159" s="67"/>
      <c r="V159" s="68"/>
    </row>
    <row r="160" spans="1:22" s="24" customFormat="1" ht="27.75" customHeight="1" x14ac:dyDescent="0.35">
      <c r="A160" s="190" t="s">
        <v>10</v>
      </c>
      <c r="B160" s="191" t="s">
        <v>17</v>
      </c>
      <c r="C160" s="192" t="s">
        <v>61</v>
      </c>
      <c r="D160" s="191" t="s">
        <v>273</v>
      </c>
      <c r="E160" s="193" t="s">
        <v>274</v>
      </c>
      <c r="F160" s="193" t="s">
        <v>275</v>
      </c>
      <c r="G160" s="194" t="s">
        <v>276</v>
      </c>
      <c r="H160" s="153">
        <f>IFERROR(VLOOKUP(F160,[33]MPS!$F$7:$H$789,3,FALSE),0)</f>
        <v>5000</v>
      </c>
      <c r="I160" s="153">
        <v>766.66666666666663</v>
      </c>
      <c r="J160" s="153">
        <v>1500</v>
      </c>
      <c r="K160" s="154" t="s">
        <v>1845</v>
      </c>
      <c r="L160" s="155">
        <f t="shared" si="12"/>
        <v>2300</v>
      </c>
      <c r="M160" s="155">
        <f t="shared" si="13"/>
        <v>3833.333333333333</v>
      </c>
      <c r="N160" s="154">
        <f t="shared" si="14"/>
        <v>4</v>
      </c>
      <c r="O160" s="154">
        <f t="shared" si="15"/>
        <v>1</v>
      </c>
      <c r="P160" s="153">
        <f>IFERROR(VLOOKUP(F160,'[34]ON HAND'!$B$7:$I$1000,8,FALSE),0)</f>
        <v>3004</v>
      </c>
      <c r="Q160" s="98" t="str">
        <f t="shared" si="16"/>
        <v>aman</v>
      </c>
      <c r="R160" s="153">
        <v>1</v>
      </c>
      <c r="S160" s="153"/>
      <c r="T160" s="153"/>
      <c r="U160" s="67"/>
      <c r="V160" s="68"/>
    </row>
    <row r="161" spans="1:22" s="24" customFormat="1" ht="27.75" customHeight="1" x14ac:dyDescent="0.35">
      <c r="A161" s="190" t="s">
        <v>10</v>
      </c>
      <c r="B161" s="191" t="s">
        <v>17</v>
      </c>
      <c r="C161" s="192" t="s">
        <v>116</v>
      </c>
      <c r="D161" s="191" t="s">
        <v>301</v>
      </c>
      <c r="E161" s="193" t="s">
        <v>302</v>
      </c>
      <c r="F161" s="193" t="s">
        <v>303</v>
      </c>
      <c r="G161" s="194" t="s">
        <v>304</v>
      </c>
      <c r="H161" s="153">
        <f>IFERROR(VLOOKUP(F161,[33]MPS!$F$7:$H$789,3,FALSE),0)</f>
        <v>5000</v>
      </c>
      <c r="I161" s="153">
        <v>638.88888888888891</v>
      </c>
      <c r="J161" s="153">
        <v>1000</v>
      </c>
      <c r="K161" s="154" t="s">
        <v>1845</v>
      </c>
      <c r="L161" s="155">
        <f t="shared" si="12"/>
        <v>1916.6666666666667</v>
      </c>
      <c r="M161" s="155">
        <f t="shared" si="13"/>
        <v>3194.4444444444443</v>
      </c>
      <c r="N161" s="154">
        <f t="shared" si="14"/>
        <v>0</v>
      </c>
      <c r="O161" s="154">
        <f t="shared" si="15"/>
        <v>0</v>
      </c>
      <c r="P161" s="153">
        <f>IFERROR(VLOOKUP(F161,'[34]ON HAND'!$B$7:$I$1000,8,FALSE),0)</f>
        <v>0</v>
      </c>
      <c r="Q161" s="98" t="str">
        <f t="shared" si="16"/>
        <v>kritis</v>
      </c>
      <c r="R161" s="153">
        <v>1</v>
      </c>
      <c r="S161" s="153"/>
      <c r="T161" s="153"/>
      <c r="U161" s="67"/>
      <c r="V161" s="68"/>
    </row>
    <row r="162" spans="1:22" s="24" customFormat="1" ht="27.75" customHeight="1" x14ac:dyDescent="0.35">
      <c r="A162" s="190" t="s">
        <v>10</v>
      </c>
      <c r="B162" s="191" t="s">
        <v>17</v>
      </c>
      <c r="C162" s="192" t="s">
        <v>129</v>
      </c>
      <c r="D162" s="191" t="s">
        <v>305</v>
      </c>
      <c r="E162" s="193" t="s">
        <v>306</v>
      </c>
      <c r="F162" s="193" t="s">
        <v>307</v>
      </c>
      <c r="G162" s="194" t="s">
        <v>308</v>
      </c>
      <c r="H162" s="153">
        <f>IFERROR(VLOOKUP(F162,[33]MPS!$F$7:$H$789,3,FALSE),0)</f>
        <v>5000</v>
      </c>
      <c r="I162" s="153">
        <v>1090.909090909091</v>
      </c>
      <c r="J162" s="153">
        <v>2000</v>
      </c>
      <c r="K162" s="154" t="s">
        <v>1845</v>
      </c>
      <c r="L162" s="155">
        <f t="shared" si="12"/>
        <v>3272.727272727273</v>
      </c>
      <c r="M162" s="155">
        <f t="shared" si="13"/>
        <v>5454.545454545455</v>
      </c>
      <c r="N162" s="154">
        <f t="shared" si="14"/>
        <v>15.9</v>
      </c>
      <c r="O162" s="154">
        <f t="shared" si="15"/>
        <v>1</v>
      </c>
      <c r="P162" s="153">
        <f>IFERROR(VLOOKUP(F162,'[34]ON HAND'!$B$7:$I$1000,8,FALSE),0)</f>
        <v>17301</v>
      </c>
      <c r="Q162" s="98" t="str">
        <f t="shared" si="16"/>
        <v>over</v>
      </c>
      <c r="R162" s="153">
        <v>1</v>
      </c>
      <c r="S162" s="153"/>
      <c r="T162" s="153"/>
      <c r="U162" s="69"/>
      <c r="V162" s="68"/>
    </row>
    <row r="163" spans="1:22" s="24" customFormat="1" ht="27.75" customHeight="1" x14ac:dyDescent="0.35">
      <c r="A163" s="190" t="s">
        <v>10</v>
      </c>
      <c r="B163" s="191" t="s">
        <v>17</v>
      </c>
      <c r="C163" s="192" t="s">
        <v>61</v>
      </c>
      <c r="D163" s="191" t="s">
        <v>390</v>
      </c>
      <c r="E163" s="193" t="s">
        <v>391</v>
      </c>
      <c r="F163" s="193" t="s">
        <v>392</v>
      </c>
      <c r="G163" s="194" t="s">
        <v>393</v>
      </c>
      <c r="H163" s="153">
        <f>IFERROR(VLOOKUP(F163,[33]MPS!$F$7:$H$789,3,FALSE),0)</f>
        <v>5000</v>
      </c>
      <c r="I163" s="153">
        <v>928.57142857142856</v>
      </c>
      <c r="J163" s="153">
        <v>2000</v>
      </c>
      <c r="K163" s="154" t="s">
        <v>1845</v>
      </c>
      <c r="L163" s="155">
        <f t="shared" si="12"/>
        <v>2785.7142857142858</v>
      </c>
      <c r="M163" s="155">
        <f t="shared" si="13"/>
        <v>4642.8571428571431</v>
      </c>
      <c r="N163" s="154">
        <f t="shared" si="14"/>
        <v>3.3000000000000003</v>
      </c>
      <c r="O163" s="154">
        <f t="shared" si="15"/>
        <v>1</v>
      </c>
      <c r="P163" s="153">
        <f>IFERROR(VLOOKUP(F163,'[34]ON HAND'!$B$7:$I$1000,8,FALSE),0)</f>
        <v>3064</v>
      </c>
      <c r="Q163" s="98" t="str">
        <f t="shared" si="16"/>
        <v>aman</v>
      </c>
      <c r="R163" s="153">
        <v>1</v>
      </c>
      <c r="S163" s="153"/>
      <c r="T163" s="153"/>
      <c r="U163" s="67"/>
      <c r="V163" s="68"/>
    </row>
    <row r="164" spans="1:22" s="24" customFormat="1" ht="27.75" customHeight="1" x14ac:dyDescent="0.35">
      <c r="A164" s="200" t="s">
        <v>795</v>
      </c>
      <c r="B164" s="191" t="s">
        <v>810</v>
      </c>
      <c r="C164" s="192" t="s">
        <v>129</v>
      </c>
      <c r="D164" s="201" t="s">
        <v>889</v>
      </c>
      <c r="E164" s="202" t="s">
        <v>890</v>
      </c>
      <c r="F164" s="202" t="s">
        <v>891</v>
      </c>
      <c r="G164" s="203" t="s">
        <v>892</v>
      </c>
      <c r="H164" s="153">
        <f>IFERROR(VLOOKUP(F164,[33]MPS!$F$7:$H$789,3,FALSE),0)</f>
        <v>5000</v>
      </c>
      <c r="I164" s="153">
        <v>1000</v>
      </c>
      <c r="J164" s="153">
        <v>1000</v>
      </c>
      <c r="K164" s="154" t="s">
        <v>1845</v>
      </c>
      <c r="L164" s="155">
        <f t="shared" si="12"/>
        <v>3000</v>
      </c>
      <c r="M164" s="155">
        <f t="shared" si="13"/>
        <v>5000</v>
      </c>
      <c r="N164" s="154">
        <f t="shared" si="14"/>
        <v>0.30000000000000004</v>
      </c>
      <c r="O164" s="154">
        <f t="shared" si="15"/>
        <v>0</v>
      </c>
      <c r="P164" s="153">
        <f>IFERROR(VLOOKUP(F164,'[34]ON HAND'!$B$7:$I$1000,8,FALSE),0)</f>
        <v>273</v>
      </c>
      <c r="Q164" s="98" t="str">
        <f t="shared" si="16"/>
        <v>kritis</v>
      </c>
      <c r="R164" s="153">
        <v>1</v>
      </c>
      <c r="S164" s="153"/>
      <c r="T164" s="153"/>
      <c r="U164" s="67"/>
      <c r="V164" s="68"/>
    </row>
    <row r="165" spans="1:22" s="24" customFormat="1" ht="27.75" customHeight="1" x14ac:dyDescent="0.35">
      <c r="A165" s="200" t="s">
        <v>795</v>
      </c>
      <c r="B165" s="191" t="s">
        <v>810</v>
      </c>
      <c r="C165" s="192" t="s">
        <v>61</v>
      </c>
      <c r="D165" s="191" t="s">
        <v>1029</v>
      </c>
      <c r="E165" s="193">
        <v>0</v>
      </c>
      <c r="F165" s="193" t="s">
        <v>1030</v>
      </c>
      <c r="G165" s="194" t="s">
        <v>1031</v>
      </c>
      <c r="H165" s="153">
        <f>IFERROR(VLOOKUP(F165,[33]MPS!$F$7:$H$789,3,FALSE),0)</f>
        <v>5000</v>
      </c>
      <c r="I165" s="153">
        <v>1000</v>
      </c>
      <c r="J165" s="153">
        <v>1000</v>
      </c>
      <c r="K165" s="154" t="s">
        <v>1845</v>
      </c>
      <c r="L165" s="155">
        <f t="shared" si="12"/>
        <v>3000</v>
      </c>
      <c r="M165" s="155">
        <f t="shared" si="13"/>
        <v>5000</v>
      </c>
      <c r="N165" s="154">
        <f t="shared" si="14"/>
        <v>0.6</v>
      </c>
      <c r="O165" s="154">
        <f t="shared" si="15"/>
        <v>0</v>
      </c>
      <c r="P165" s="153">
        <f>IFERROR(VLOOKUP(F165,'[34]ON HAND'!$B$7:$I$1000,8,FALSE),0)</f>
        <v>565</v>
      </c>
      <c r="Q165" s="98" t="str">
        <f t="shared" si="16"/>
        <v>kritis</v>
      </c>
      <c r="R165" s="153">
        <v>1</v>
      </c>
      <c r="S165" s="153"/>
      <c r="T165" s="153"/>
      <c r="U165" s="67"/>
      <c r="V165" s="68"/>
    </row>
    <row r="166" spans="1:22" s="24" customFormat="1" ht="27.75" customHeight="1" x14ac:dyDescent="0.35">
      <c r="A166" s="190" t="s">
        <v>10</v>
      </c>
      <c r="B166" s="191" t="s">
        <v>11</v>
      </c>
      <c r="C166" s="192" t="s">
        <v>61</v>
      </c>
      <c r="D166" s="191" t="s">
        <v>2636</v>
      </c>
      <c r="E166" s="193" t="s">
        <v>70</v>
      </c>
      <c r="F166" s="193" t="s">
        <v>71</v>
      </c>
      <c r="G166" s="194" t="s">
        <v>72</v>
      </c>
      <c r="H166" s="153">
        <f>IFERROR(VLOOKUP(F166,[33]MPS!$F$7:$H$789,3,FALSE),0)</f>
        <v>3795</v>
      </c>
      <c r="I166" s="153">
        <v>500</v>
      </c>
      <c r="J166" s="153">
        <v>2100</v>
      </c>
      <c r="K166" s="154" t="s">
        <v>1838</v>
      </c>
      <c r="L166" s="155">
        <f t="shared" ref="L166:L196" si="17">+I166*4</f>
        <v>2000</v>
      </c>
      <c r="M166" s="155">
        <f t="shared" ref="M166:M196" si="18">+I166*6</f>
        <v>3000</v>
      </c>
      <c r="N166" s="154">
        <f t="shared" ref="N166:N229" si="19">+ROUNDUP(P166/I166,1)</f>
        <v>0</v>
      </c>
      <c r="O166" s="154">
        <f t="shared" ref="O166:O229" si="20">IF(AND(K166="FAST",N166&gt;=2),1,IF(AND(K166="MEDIUM",N166&gt;=3),1,IF(AND(K166="SLOW",N166&gt;=4),1,0)))</f>
        <v>0</v>
      </c>
      <c r="P166" s="153">
        <f>IFERROR(VLOOKUP(F166,'[34]ON HAND'!$B$7:$I$1000,8,FALSE),0)</f>
        <v>0</v>
      </c>
      <c r="Q166" s="98" t="str">
        <f t="shared" ref="Q166:Q229" si="21">IF(P166&lt;L166,"kritis",IF(P166&lt;M166,"aman","over"))</f>
        <v>kritis</v>
      </c>
      <c r="R166" s="153">
        <v>1</v>
      </c>
      <c r="S166" s="153"/>
      <c r="T166" s="153"/>
      <c r="U166" s="67"/>
      <c r="V166" s="68"/>
    </row>
    <row r="167" spans="1:22" s="24" customFormat="1" ht="27.75" customHeight="1" x14ac:dyDescent="0.35">
      <c r="A167" s="190" t="s">
        <v>10</v>
      </c>
      <c r="B167" s="191" t="s">
        <v>11</v>
      </c>
      <c r="C167" s="192" t="s">
        <v>61</v>
      </c>
      <c r="D167" s="191" t="s">
        <v>2637</v>
      </c>
      <c r="E167" s="193" t="s">
        <v>73</v>
      </c>
      <c r="F167" s="193" t="s">
        <v>74</v>
      </c>
      <c r="G167" s="194" t="s">
        <v>75</v>
      </c>
      <c r="H167" s="153">
        <f>IFERROR(VLOOKUP(F167,[33]MPS!$F$7:$H$789,3,FALSE),0)</f>
        <v>2701</v>
      </c>
      <c r="I167" s="153">
        <v>500</v>
      </c>
      <c r="J167" s="153">
        <v>2100</v>
      </c>
      <c r="K167" s="154" t="s">
        <v>1838</v>
      </c>
      <c r="L167" s="155">
        <f t="shared" si="17"/>
        <v>2000</v>
      </c>
      <c r="M167" s="155">
        <f t="shared" si="18"/>
        <v>3000</v>
      </c>
      <c r="N167" s="154">
        <f t="shared" si="19"/>
        <v>0.30000000000000004</v>
      </c>
      <c r="O167" s="154">
        <f t="shared" si="20"/>
        <v>0</v>
      </c>
      <c r="P167" s="153">
        <f>IFERROR(VLOOKUP(F167,'[34]ON HAND'!$B$7:$I$1000,8,FALSE),0)</f>
        <v>121</v>
      </c>
      <c r="Q167" s="98" t="str">
        <f t="shared" si="21"/>
        <v>kritis</v>
      </c>
      <c r="R167" s="153">
        <v>1</v>
      </c>
      <c r="S167" s="153"/>
      <c r="T167" s="153"/>
      <c r="U167" s="67"/>
      <c r="V167" s="68"/>
    </row>
    <row r="168" spans="1:22" s="24" customFormat="1" ht="27.75" customHeight="1" x14ac:dyDescent="0.35">
      <c r="A168" s="200" t="s">
        <v>795</v>
      </c>
      <c r="B168" s="191" t="s">
        <v>810</v>
      </c>
      <c r="C168" s="192" t="s">
        <v>116</v>
      </c>
      <c r="D168" s="191" t="s">
        <v>1799</v>
      </c>
      <c r="E168" s="193" t="s">
        <v>1800</v>
      </c>
      <c r="F168" s="193" t="s">
        <v>1801</v>
      </c>
      <c r="G168" s="194" t="s">
        <v>3104</v>
      </c>
      <c r="H168" s="153">
        <f>IFERROR(VLOOKUP(F168,[33]MPS!$F$7:$H$789,3,FALSE),0)</f>
        <v>4000</v>
      </c>
      <c r="I168" s="153">
        <v>500</v>
      </c>
      <c r="J168" s="153">
        <v>2000</v>
      </c>
      <c r="K168" s="154" t="s">
        <v>1838</v>
      </c>
      <c r="L168" s="155">
        <f t="shared" si="17"/>
        <v>2000</v>
      </c>
      <c r="M168" s="155">
        <f t="shared" si="18"/>
        <v>3000</v>
      </c>
      <c r="N168" s="154">
        <f t="shared" si="19"/>
        <v>7.4</v>
      </c>
      <c r="O168" s="154">
        <f t="shared" si="20"/>
        <v>1</v>
      </c>
      <c r="P168" s="153">
        <f>IFERROR(VLOOKUP(F168,'[34]ON HAND'!$B$7:$I$1000,8,FALSE),0)</f>
        <v>3700</v>
      </c>
      <c r="Q168" s="98" t="str">
        <f t="shared" si="21"/>
        <v>over</v>
      </c>
      <c r="R168" s="153">
        <v>1</v>
      </c>
      <c r="S168" s="153"/>
      <c r="T168" s="153"/>
      <c r="U168" s="67"/>
      <c r="V168" s="68"/>
    </row>
    <row r="169" spans="1:22" s="24" customFormat="1" ht="27.75" customHeight="1" x14ac:dyDescent="0.35">
      <c r="A169" s="190" t="s">
        <v>10</v>
      </c>
      <c r="B169" s="191" t="s">
        <v>17</v>
      </c>
      <c r="C169" s="192" t="s">
        <v>129</v>
      </c>
      <c r="D169" s="191" t="s">
        <v>309</v>
      </c>
      <c r="E169" s="193" t="s">
        <v>310</v>
      </c>
      <c r="F169" s="193" t="s">
        <v>311</v>
      </c>
      <c r="G169" s="194" t="s">
        <v>312</v>
      </c>
      <c r="H169" s="153">
        <f>IFERROR(VLOOKUP(F169,[33]MPS!$F$7:$H$789,3,FALSE),0)</f>
        <v>3000</v>
      </c>
      <c r="I169" s="153">
        <v>500</v>
      </c>
      <c r="J169" s="153">
        <v>2000</v>
      </c>
      <c r="K169" s="154" t="s">
        <v>1838</v>
      </c>
      <c r="L169" s="155">
        <f t="shared" si="17"/>
        <v>2000</v>
      </c>
      <c r="M169" s="155">
        <f t="shared" si="18"/>
        <v>3000</v>
      </c>
      <c r="N169" s="154">
        <f t="shared" si="19"/>
        <v>4</v>
      </c>
      <c r="O169" s="154">
        <f t="shared" si="20"/>
        <v>1</v>
      </c>
      <c r="P169" s="153">
        <f>IFERROR(VLOOKUP(F169,'[34]ON HAND'!$B$7:$I$1000,8,FALSE),0)</f>
        <v>2000</v>
      </c>
      <c r="Q169" s="98" t="str">
        <f t="shared" si="21"/>
        <v>aman</v>
      </c>
      <c r="R169" s="153">
        <v>1</v>
      </c>
      <c r="S169" s="153"/>
      <c r="T169" s="153"/>
      <c r="U169" s="67"/>
      <c r="V169" s="68"/>
    </row>
    <row r="170" spans="1:22" s="24" customFormat="1" ht="27.75" customHeight="1" x14ac:dyDescent="0.35">
      <c r="A170" s="190" t="s">
        <v>10</v>
      </c>
      <c r="B170" s="191" t="s">
        <v>17</v>
      </c>
      <c r="C170" s="192" t="s">
        <v>61</v>
      </c>
      <c r="D170" s="191" t="s">
        <v>165</v>
      </c>
      <c r="E170" s="193" t="s">
        <v>166</v>
      </c>
      <c r="F170" s="193" t="s">
        <v>167</v>
      </c>
      <c r="G170" s="194" t="s">
        <v>168</v>
      </c>
      <c r="H170" s="153">
        <f>IFERROR(VLOOKUP(F170,[33]MPS!$F$7:$H$789,3,FALSE),0)</f>
        <v>1000</v>
      </c>
      <c r="I170" s="153">
        <v>500</v>
      </c>
      <c r="J170" s="153">
        <v>2000</v>
      </c>
      <c r="K170" s="154" t="s">
        <v>1838</v>
      </c>
      <c r="L170" s="155">
        <f t="shared" si="17"/>
        <v>2000</v>
      </c>
      <c r="M170" s="155">
        <f t="shared" si="18"/>
        <v>3000</v>
      </c>
      <c r="N170" s="154">
        <f t="shared" si="19"/>
        <v>16.700000000000003</v>
      </c>
      <c r="O170" s="154">
        <f t="shared" si="20"/>
        <v>1</v>
      </c>
      <c r="P170" s="153">
        <f>IFERROR(VLOOKUP(F170,'[34]ON HAND'!$B$7:$I$1000,8,FALSE),0)</f>
        <v>8326</v>
      </c>
      <c r="Q170" s="98" t="str">
        <f t="shared" si="21"/>
        <v>over</v>
      </c>
      <c r="R170" s="153">
        <v>1</v>
      </c>
      <c r="S170" s="153"/>
      <c r="T170" s="153"/>
      <c r="U170" s="67"/>
      <c r="V170" s="68"/>
    </row>
    <row r="171" spans="1:22" s="24" customFormat="1" ht="27.75" customHeight="1" x14ac:dyDescent="0.35">
      <c r="A171" s="200" t="s">
        <v>795</v>
      </c>
      <c r="B171" s="191" t="s">
        <v>810</v>
      </c>
      <c r="C171" s="192" t="s">
        <v>61</v>
      </c>
      <c r="D171" s="201" t="s">
        <v>846</v>
      </c>
      <c r="E171" s="202" t="s">
        <v>847</v>
      </c>
      <c r="F171" s="202" t="s">
        <v>848</v>
      </c>
      <c r="G171" s="203" t="s">
        <v>849</v>
      </c>
      <c r="H171" s="153">
        <f>IFERROR(VLOOKUP(F171,[33]MPS!$F$7:$H$789,3,FALSE),0)</f>
        <v>1000</v>
      </c>
      <c r="I171" s="153">
        <v>500</v>
      </c>
      <c r="J171" s="153">
        <v>2000</v>
      </c>
      <c r="K171" s="154" t="s">
        <v>1838</v>
      </c>
      <c r="L171" s="155">
        <f t="shared" si="17"/>
        <v>2000</v>
      </c>
      <c r="M171" s="155">
        <f t="shared" si="18"/>
        <v>3000</v>
      </c>
      <c r="N171" s="154">
        <f t="shared" si="19"/>
        <v>3.1</v>
      </c>
      <c r="O171" s="154">
        <f t="shared" si="20"/>
        <v>0</v>
      </c>
      <c r="P171" s="153">
        <f>IFERROR(VLOOKUP(F171,'[34]ON HAND'!$B$7:$I$1000,8,FALSE),0)</f>
        <v>1511</v>
      </c>
      <c r="Q171" s="98" t="str">
        <f t="shared" si="21"/>
        <v>kritis</v>
      </c>
      <c r="R171" s="153">
        <v>1</v>
      </c>
      <c r="S171" s="153"/>
      <c r="T171" s="153"/>
      <c r="U171" s="67"/>
      <c r="V171" s="68"/>
    </row>
    <row r="172" spans="1:22" s="24" customFormat="1" ht="27.75" customHeight="1" x14ac:dyDescent="0.35">
      <c r="A172" s="200" t="s">
        <v>795</v>
      </c>
      <c r="B172" s="191" t="s">
        <v>3090</v>
      </c>
      <c r="C172" s="192" t="s">
        <v>61</v>
      </c>
      <c r="D172" s="191" t="s">
        <v>2373</v>
      </c>
      <c r="E172" s="193" t="s">
        <v>2374</v>
      </c>
      <c r="F172" s="193" t="s">
        <v>2375</v>
      </c>
      <c r="G172" s="194" t="s">
        <v>2376</v>
      </c>
      <c r="H172" s="153">
        <f>IFERROR(VLOOKUP(F172,[33]MPS!$F$7:$H$789,3,FALSE),0)</f>
        <v>4000</v>
      </c>
      <c r="I172" s="153">
        <v>500</v>
      </c>
      <c r="J172" s="153">
        <v>2000</v>
      </c>
      <c r="K172" s="154" t="s">
        <v>1838</v>
      </c>
      <c r="L172" s="155">
        <f t="shared" si="17"/>
        <v>2000</v>
      </c>
      <c r="M172" s="155">
        <f t="shared" si="18"/>
        <v>3000</v>
      </c>
      <c r="N172" s="154">
        <f t="shared" si="19"/>
        <v>2.5</v>
      </c>
      <c r="O172" s="154">
        <f t="shared" si="20"/>
        <v>0</v>
      </c>
      <c r="P172" s="153">
        <f>IFERROR(VLOOKUP(F172,'[34]ON HAND'!$B$7:$I$1000,8,FALSE),0)</f>
        <v>1209</v>
      </c>
      <c r="Q172" s="98" t="str">
        <f t="shared" si="21"/>
        <v>kritis</v>
      </c>
      <c r="R172" s="153">
        <v>1</v>
      </c>
      <c r="S172" s="153"/>
      <c r="T172" s="153"/>
      <c r="U172" s="67"/>
      <c r="V172" s="68"/>
    </row>
    <row r="173" spans="1:22" s="24" customFormat="1" ht="27.75" customHeight="1" x14ac:dyDescent="0.35">
      <c r="A173" s="200" t="s">
        <v>795</v>
      </c>
      <c r="B173" s="191" t="s">
        <v>810</v>
      </c>
      <c r="C173" s="192" t="s">
        <v>61</v>
      </c>
      <c r="D173" s="191" t="s">
        <v>1775</v>
      </c>
      <c r="E173" s="193" t="s">
        <v>1776</v>
      </c>
      <c r="F173" s="193" t="s">
        <v>1777</v>
      </c>
      <c r="G173" s="194" t="s">
        <v>1778</v>
      </c>
      <c r="H173" s="153">
        <f>IFERROR(VLOOKUP(F173,[33]MPS!$F$7:$H$789,3,FALSE),0)</f>
        <v>3500</v>
      </c>
      <c r="I173" s="153">
        <v>500</v>
      </c>
      <c r="J173" s="153">
        <v>2000</v>
      </c>
      <c r="K173" s="154" t="s">
        <v>1838</v>
      </c>
      <c r="L173" s="155">
        <f t="shared" si="17"/>
        <v>2000</v>
      </c>
      <c r="M173" s="155">
        <f t="shared" si="18"/>
        <v>3000</v>
      </c>
      <c r="N173" s="154">
        <f t="shared" si="19"/>
        <v>4.3</v>
      </c>
      <c r="O173" s="154">
        <f t="shared" si="20"/>
        <v>1</v>
      </c>
      <c r="P173" s="153">
        <f>IFERROR(VLOOKUP(F173,'[34]ON HAND'!$B$7:$I$1000,8,FALSE),0)</f>
        <v>2114</v>
      </c>
      <c r="Q173" s="98" t="str">
        <f t="shared" si="21"/>
        <v>aman</v>
      </c>
      <c r="R173" s="153">
        <v>1</v>
      </c>
      <c r="S173" s="153"/>
      <c r="T173" s="153"/>
      <c r="U173" s="67"/>
      <c r="V173" s="68"/>
    </row>
    <row r="174" spans="1:22" s="24" customFormat="1" ht="27.75" customHeight="1" x14ac:dyDescent="0.35">
      <c r="A174" s="200" t="s">
        <v>795</v>
      </c>
      <c r="B174" s="191" t="s">
        <v>810</v>
      </c>
      <c r="C174" s="192" t="s">
        <v>61</v>
      </c>
      <c r="D174" s="191" t="s">
        <v>1767</v>
      </c>
      <c r="E174" s="193" t="s">
        <v>1768</v>
      </c>
      <c r="F174" s="193" t="s">
        <v>1769</v>
      </c>
      <c r="G174" s="194" t="s">
        <v>1770</v>
      </c>
      <c r="H174" s="153">
        <f>IFERROR(VLOOKUP(F174,[33]MPS!$F$7:$H$789,3,FALSE),0)</f>
        <v>3700</v>
      </c>
      <c r="I174" s="153">
        <v>500</v>
      </c>
      <c r="J174" s="153">
        <v>2000</v>
      </c>
      <c r="K174" s="154" t="s">
        <v>1838</v>
      </c>
      <c r="L174" s="155">
        <f t="shared" si="17"/>
        <v>2000</v>
      </c>
      <c r="M174" s="155">
        <f t="shared" si="18"/>
        <v>3000</v>
      </c>
      <c r="N174" s="154">
        <f t="shared" si="19"/>
        <v>9.6</v>
      </c>
      <c r="O174" s="154">
        <f t="shared" si="20"/>
        <v>1</v>
      </c>
      <c r="P174" s="153">
        <f>IFERROR(VLOOKUP(F174,'[34]ON HAND'!$B$7:$I$1000,8,FALSE),0)</f>
        <v>4789</v>
      </c>
      <c r="Q174" s="98" t="str">
        <f t="shared" si="21"/>
        <v>over</v>
      </c>
      <c r="R174" s="153">
        <v>1</v>
      </c>
      <c r="S174" s="153"/>
      <c r="T174" s="153"/>
      <c r="U174" s="67"/>
      <c r="V174" s="68"/>
    </row>
    <row r="175" spans="1:22" s="24" customFormat="1" ht="27.75" customHeight="1" x14ac:dyDescent="0.35">
      <c r="A175" s="200" t="s">
        <v>795</v>
      </c>
      <c r="B175" s="191" t="s">
        <v>810</v>
      </c>
      <c r="C175" s="192" t="s">
        <v>61</v>
      </c>
      <c r="D175" s="191" t="s">
        <v>1771</v>
      </c>
      <c r="E175" s="193" t="s">
        <v>1772</v>
      </c>
      <c r="F175" s="193" t="s">
        <v>1773</v>
      </c>
      <c r="G175" s="194" t="s">
        <v>3103</v>
      </c>
      <c r="H175" s="153">
        <f>IFERROR(VLOOKUP(F175,[33]MPS!$F$7:$H$789,3,FALSE),0)</f>
        <v>3850</v>
      </c>
      <c r="I175" s="153">
        <v>500</v>
      </c>
      <c r="J175" s="153">
        <v>2000</v>
      </c>
      <c r="K175" s="154" t="s">
        <v>1838</v>
      </c>
      <c r="L175" s="155">
        <f t="shared" si="17"/>
        <v>2000</v>
      </c>
      <c r="M175" s="155">
        <f t="shared" si="18"/>
        <v>3000</v>
      </c>
      <c r="N175" s="154">
        <f t="shared" si="19"/>
        <v>9.7999999999999989</v>
      </c>
      <c r="O175" s="154">
        <f t="shared" si="20"/>
        <v>1</v>
      </c>
      <c r="P175" s="153">
        <f>IFERROR(VLOOKUP(F175,'[34]ON HAND'!$B$7:$I$1000,8,FALSE),0)</f>
        <v>4887</v>
      </c>
      <c r="Q175" s="98" t="str">
        <f t="shared" si="21"/>
        <v>over</v>
      </c>
      <c r="R175" s="153">
        <v>1</v>
      </c>
      <c r="S175" s="153"/>
      <c r="T175" s="153"/>
      <c r="U175" s="67"/>
      <c r="V175" s="68"/>
    </row>
    <row r="176" spans="1:22" s="24" customFormat="1" ht="27.75" customHeight="1" x14ac:dyDescent="0.35">
      <c r="A176" s="190" t="s">
        <v>10</v>
      </c>
      <c r="B176" s="191" t="s">
        <v>17</v>
      </c>
      <c r="C176" s="192" t="s">
        <v>129</v>
      </c>
      <c r="D176" s="191" t="s">
        <v>341</v>
      </c>
      <c r="E176" s="193" t="s">
        <v>342</v>
      </c>
      <c r="F176" s="193" t="s">
        <v>343</v>
      </c>
      <c r="G176" s="194" t="s">
        <v>344</v>
      </c>
      <c r="H176" s="153">
        <f>IFERROR(VLOOKUP(F176,[33]MPS!$F$7:$H$789,3,FALSE),0)</f>
        <v>4900</v>
      </c>
      <c r="I176" s="153">
        <v>500</v>
      </c>
      <c r="J176" s="153">
        <v>1000</v>
      </c>
      <c r="K176" s="154" t="s">
        <v>1838</v>
      </c>
      <c r="L176" s="155">
        <f t="shared" si="17"/>
        <v>2000</v>
      </c>
      <c r="M176" s="155">
        <f t="shared" si="18"/>
        <v>3000</v>
      </c>
      <c r="N176" s="154">
        <f t="shared" si="19"/>
        <v>2</v>
      </c>
      <c r="O176" s="154">
        <f t="shared" si="20"/>
        <v>0</v>
      </c>
      <c r="P176" s="153">
        <f>IFERROR(VLOOKUP(F176,'[34]ON HAND'!$B$7:$I$1000,8,FALSE),0)</f>
        <v>1000</v>
      </c>
      <c r="Q176" s="98" t="str">
        <f t="shared" si="21"/>
        <v>kritis</v>
      </c>
      <c r="R176" s="153">
        <v>1</v>
      </c>
      <c r="S176" s="153"/>
      <c r="T176" s="153"/>
      <c r="U176" s="67"/>
      <c r="V176" s="68"/>
    </row>
    <row r="177" spans="1:22" s="24" customFormat="1" ht="27.75" customHeight="1" x14ac:dyDescent="0.35">
      <c r="A177" s="190" t="s">
        <v>10</v>
      </c>
      <c r="B177" s="191" t="s">
        <v>17</v>
      </c>
      <c r="C177" s="192" t="s">
        <v>61</v>
      </c>
      <c r="D177" s="191" t="s">
        <v>398</v>
      </c>
      <c r="E177" s="193" t="s">
        <v>399</v>
      </c>
      <c r="F177" s="193" t="s">
        <v>400</v>
      </c>
      <c r="G177" s="194" t="s">
        <v>401</v>
      </c>
      <c r="H177" s="153">
        <f>IFERROR(VLOOKUP(F177,[33]MPS!$F$7:$H$789,3,FALSE),0)</f>
        <v>4700</v>
      </c>
      <c r="I177" s="153">
        <v>500</v>
      </c>
      <c r="J177" s="153">
        <v>1000</v>
      </c>
      <c r="K177" s="154" t="s">
        <v>1838</v>
      </c>
      <c r="L177" s="155">
        <f t="shared" si="17"/>
        <v>2000</v>
      </c>
      <c r="M177" s="155">
        <f t="shared" si="18"/>
        <v>3000</v>
      </c>
      <c r="N177" s="154">
        <f t="shared" si="19"/>
        <v>3.3000000000000003</v>
      </c>
      <c r="O177" s="154">
        <f t="shared" si="20"/>
        <v>0</v>
      </c>
      <c r="P177" s="153">
        <f>IFERROR(VLOOKUP(F177,'[34]ON HAND'!$B$7:$I$1000,8,FALSE),0)</f>
        <v>1630</v>
      </c>
      <c r="Q177" s="98" t="str">
        <f t="shared" si="21"/>
        <v>kritis</v>
      </c>
      <c r="R177" s="153">
        <v>1</v>
      </c>
      <c r="S177" s="153"/>
      <c r="T177" s="153"/>
      <c r="U177" s="67"/>
      <c r="V177" s="68"/>
    </row>
    <row r="178" spans="1:22" s="24" customFormat="1" ht="27.75" customHeight="1" x14ac:dyDescent="0.35">
      <c r="A178" s="200" t="s">
        <v>795</v>
      </c>
      <c r="B178" s="191" t="s">
        <v>810</v>
      </c>
      <c r="C178" s="192" t="s">
        <v>61</v>
      </c>
      <c r="D178" s="191" t="s">
        <v>1286</v>
      </c>
      <c r="E178" s="193" t="s">
        <v>1287</v>
      </c>
      <c r="F178" s="193" t="s">
        <v>1288</v>
      </c>
      <c r="G178" s="194" t="s">
        <v>1289</v>
      </c>
      <c r="H178" s="153">
        <f>IFERROR(VLOOKUP(F178,[33]MPS!$F$7:$H$789,3,FALSE),0)</f>
        <v>4000</v>
      </c>
      <c r="I178" s="153">
        <v>500</v>
      </c>
      <c r="J178" s="153">
        <v>1000</v>
      </c>
      <c r="K178" s="154" t="s">
        <v>1838</v>
      </c>
      <c r="L178" s="155">
        <f t="shared" si="17"/>
        <v>2000</v>
      </c>
      <c r="M178" s="155">
        <f t="shared" si="18"/>
        <v>3000</v>
      </c>
      <c r="N178" s="154">
        <f t="shared" si="19"/>
        <v>5.4</v>
      </c>
      <c r="O178" s="154">
        <f t="shared" si="20"/>
        <v>1</v>
      </c>
      <c r="P178" s="153">
        <f>IFERROR(VLOOKUP(F178,'[34]ON HAND'!$B$7:$I$1000,8,FALSE),0)</f>
        <v>2700</v>
      </c>
      <c r="Q178" s="98" t="str">
        <f t="shared" si="21"/>
        <v>aman</v>
      </c>
      <c r="R178" s="153">
        <v>1</v>
      </c>
      <c r="S178" s="153"/>
      <c r="T178" s="153"/>
      <c r="U178" s="67"/>
      <c r="V178" s="68"/>
    </row>
    <row r="179" spans="1:22" s="24" customFormat="1" ht="27.75" customHeight="1" x14ac:dyDescent="0.35">
      <c r="A179" s="200" t="s">
        <v>795</v>
      </c>
      <c r="B179" s="191" t="s">
        <v>810</v>
      </c>
      <c r="C179" s="192" t="s">
        <v>61</v>
      </c>
      <c r="D179" s="191" t="s">
        <v>3134</v>
      </c>
      <c r="E179" s="193"/>
      <c r="F179" s="193" t="s">
        <v>3135</v>
      </c>
      <c r="G179" s="194" t="s">
        <v>3136</v>
      </c>
      <c r="H179" s="153">
        <f>IFERROR(VLOOKUP(F179,[33]MPS!$F$7:$H$789,3,FALSE),0)</f>
        <v>4000</v>
      </c>
      <c r="I179" s="153">
        <v>500</v>
      </c>
      <c r="J179" s="153">
        <v>1000</v>
      </c>
      <c r="K179" s="154" t="s">
        <v>1838</v>
      </c>
      <c r="L179" s="155">
        <f t="shared" si="17"/>
        <v>2000</v>
      </c>
      <c r="M179" s="155">
        <f t="shared" si="18"/>
        <v>3000</v>
      </c>
      <c r="N179" s="154">
        <f t="shared" si="19"/>
        <v>0</v>
      </c>
      <c r="O179" s="154">
        <f t="shared" si="20"/>
        <v>0</v>
      </c>
      <c r="P179" s="153">
        <f>IFERROR(VLOOKUP(F179,'[34]ON HAND'!$B$7:$I$1000,8,FALSE),0)</f>
        <v>0</v>
      </c>
      <c r="Q179" s="98" t="str">
        <f t="shared" si="21"/>
        <v>kritis</v>
      </c>
      <c r="R179" s="153">
        <v>1</v>
      </c>
      <c r="S179" s="153"/>
      <c r="T179" s="153"/>
      <c r="U179" s="67"/>
      <c r="V179" s="68"/>
    </row>
    <row r="180" spans="1:22" s="24" customFormat="1" ht="27.75" customHeight="1" x14ac:dyDescent="0.35">
      <c r="A180" s="200" t="s">
        <v>795</v>
      </c>
      <c r="B180" s="191" t="s">
        <v>810</v>
      </c>
      <c r="C180" s="192" t="s">
        <v>129</v>
      </c>
      <c r="D180" s="201" t="s">
        <v>1278</v>
      </c>
      <c r="E180" s="202" t="s">
        <v>1279</v>
      </c>
      <c r="F180" s="202" t="s">
        <v>1280</v>
      </c>
      <c r="G180" s="203" t="s">
        <v>1281</v>
      </c>
      <c r="H180" s="153">
        <f>IFERROR(VLOOKUP(F180,[33]MPS!$F$7:$H$789,3,FALSE),0)</f>
        <v>3800</v>
      </c>
      <c r="I180" s="153">
        <v>500</v>
      </c>
      <c r="J180" s="153">
        <v>1000</v>
      </c>
      <c r="K180" s="154" t="s">
        <v>1838</v>
      </c>
      <c r="L180" s="155">
        <f t="shared" si="17"/>
        <v>2000</v>
      </c>
      <c r="M180" s="155">
        <f t="shared" si="18"/>
        <v>3000</v>
      </c>
      <c r="N180" s="154">
        <f t="shared" si="19"/>
        <v>0</v>
      </c>
      <c r="O180" s="154">
        <f t="shared" si="20"/>
        <v>0</v>
      </c>
      <c r="P180" s="153">
        <f>IFERROR(VLOOKUP(F180,'[34]ON HAND'!$B$7:$I$1000,8,FALSE),0)</f>
        <v>0</v>
      </c>
      <c r="Q180" s="98" t="str">
        <f t="shared" si="21"/>
        <v>kritis</v>
      </c>
      <c r="R180" s="153">
        <v>1</v>
      </c>
      <c r="S180" s="153"/>
      <c r="T180" s="153"/>
      <c r="U180" s="67"/>
      <c r="V180" s="68"/>
    </row>
    <row r="181" spans="1:22" s="24" customFormat="1" ht="27.75" customHeight="1" x14ac:dyDescent="0.35">
      <c r="A181" s="200" t="s">
        <v>795</v>
      </c>
      <c r="B181" s="191" t="s">
        <v>810</v>
      </c>
      <c r="C181" s="192" t="s">
        <v>61</v>
      </c>
      <c r="D181" s="191" t="s">
        <v>826</v>
      </c>
      <c r="E181" s="193" t="s">
        <v>827</v>
      </c>
      <c r="F181" s="193" t="s">
        <v>828</v>
      </c>
      <c r="G181" s="194" t="s">
        <v>829</v>
      </c>
      <c r="H181" s="153">
        <f>IFERROR(VLOOKUP(F181,[33]MPS!$F$7:$H$789,3,FALSE),0)</f>
        <v>3600</v>
      </c>
      <c r="I181" s="153">
        <v>500</v>
      </c>
      <c r="J181" s="153">
        <v>1000</v>
      </c>
      <c r="K181" s="154" t="s">
        <v>1838</v>
      </c>
      <c r="L181" s="155">
        <f t="shared" si="17"/>
        <v>2000</v>
      </c>
      <c r="M181" s="155">
        <f t="shared" si="18"/>
        <v>3000</v>
      </c>
      <c r="N181" s="154">
        <f t="shared" si="19"/>
        <v>6.3</v>
      </c>
      <c r="O181" s="154">
        <f t="shared" si="20"/>
        <v>1</v>
      </c>
      <c r="P181" s="153">
        <f>IFERROR(VLOOKUP(F181,'[34]ON HAND'!$B$7:$I$1000,8,FALSE),0)</f>
        <v>3123</v>
      </c>
      <c r="Q181" s="98" t="str">
        <f t="shared" si="21"/>
        <v>over</v>
      </c>
      <c r="R181" s="153">
        <v>1</v>
      </c>
      <c r="S181" s="153"/>
      <c r="T181" s="153"/>
      <c r="U181" s="67"/>
      <c r="V181" s="68"/>
    </row>
    <row r="182" spans="1:22" s="24" customFormat="1" ht="27.75" customHeight="1" x14ac:dyDescent="0.35">
      <c r="A182" s="200" t="s">
        <v>795</v>
      </c>
      <c r="B182" s="191" t="s">
        <v>810</v>
      </c>
      <c r="C182" s="192" t="s">
        <v>61</v>
      </c>
      <c r="D182" s="201" t="s">
        <v>866</v>
      </c>
      <c r="E182" s="202" t="s">
        <v>867</v>
      </c>
      <c r="F182" s="202" t="s">
        <v>868</v>
      </c>
      <c r="G182" s="203" t="s">
        <v>869</v>
      </c>
      <c r="H182" s="153">
        <f>IFERROR(VLOOKUP(F182,[33]MPS!$F$7:$H$789,3,FALSE),0)</f>
        <v>3500</v>
      </c>
      <c r="I182" s="153">
        <v>500</v>
      </c>
      <c r="J182" s="153">
        <v>1000</v>
      </c>
      <c r="K182" s="154" t="s">
        <v>1838</v>
      </c>
      <c r="L182" s="155">
        <f t="shared" si="17"/>
        <v>2000</v>
      </c>
      <c r="M182" s="155">
        <f t="shared" si="18"/>
        <v>3000</v>
      </c>
      <c r="N182" s="154">
        <f t="shared" si="19"/>
        <v>8.9</v>
      </c>
      <c r="O182" s="154">
        <f t="shared" si="20"/>
        <v>1</v>
      </c>
      <c r="P182" s="153">
        <f>IFERROR(VLOOKUP(F182,'[34]ON HAND'!$B$7:$I$1000,8,FALSE),0)</f>
        <v>4450</v>
      </c>
      <c r="Q182" s="98" t="str">
        <f t="shared" si="21"/>
        <v>over</v>
      </c>
      <c r="R182" s="153">
        <v>1</v>
      </c>
      <c r="S182" s="153"/>
      <c r="T182" s="153"/>
      <c r="U182" s="67"/>
      <c r="V182" s="68"/>
    </row>
    <row r="183" spans="1:22" s="24" customFormat="1" ht="27.75" customHeight="1" x14ac:dyDescent="0.35">
      <c r="A183" s="200" t="s">
        <v>795</v>
      </c>
      <c r="B183" s="191" t="s">
        <v>810</v>
      </c>
      <c r="C183" s="192" t="s">
        <v>129</v>
      </c>
      <c r="D183" s="201" t="s">
        <v>1282</v>
      </c>
      <c r="E183" s="202" t="s">
        <v>1283</v>
      </c>
      <c r="F183" s="202" t="s">
        <v>1284</v>
      </c>
      <c r="G183" s="203" t="s">
        <v>1285</v>
      </c>
      <c r="H183" s="153">
        <f>IFERROR(VLOOKUP(F183,[33]MPS!$F$7:$H$789,3,FALSE),0)</f>
        <v>3100</v>
      </c>
      <c r="I183" s="153">
        <v>500</v>
      </c>
      <c r="J183" s="153">
        <v>1000</v>
      </c>
      <c r="K183" s="154" t="s">
        <v>1838</v>
      </c>
      <c r="L183" s="155">
        <f t="shared" si="17"/>
        <v>2000</v>
      </c>
      <c r="M183" s="155">
        <f t="shared" si="18"/>
        <v>3000</v>
      </c>
      <c r="N183" s="154">
        <f t="shared" si="19"/>
        <v>20.3</v>
      </c>
      <c r="O183" s="154">
        <f t="shared" si="20"/>
        <v>1</v>
      </c>
      <c r="P183" s="153">
        <f>IFERROR(VLOOKUP(F183,'[34]ON HAND'!$B$7:$I$1000,8,FALSE),0)</f>
        <v>10110</v>
      </c>
      <c r="Q183" s="98" t="str">
        <f t="shared" si="21"/>
        <v>over</v>
      </c>
      <c r="R183" s="153">
        <v>1</v>
      </c>
      <c r="S183" s="153"/>
      <c r="T183" s="153"/>
      <c r="U183" s="67"/>
      <c r="V183" s="68"/>
    </row>
    <row r="184" spans="1:22" s="24" customFormat="1" ht="27.75" customHeight="1" x14ac:dyDescent="0.35">
      <c r="A184" s="190" t="s">
        <v>10</v>
      </c>
      <c r="B184" s="191" t="s">
        <v>11</v>
      </c>
      <c r="C184" s="192" t="s">
        <v>61</v>
      </c>
      <c r="D184" s="191" t="s">
        <v>2642</v>
      </c>
      <c r="E184" s="193" t="s">
        <v>101</v>
      </c>
      <c r="F184" s="193" t="s">
        <v>102</v>
      </c>
      <c r="G184" s="194" t="s">
        <v>103</v>
      </c>
      <c r="H184" s="153">
        <f>IFERROR(VLOOKUP(F184,[33]MPS!$F$7:$H$789,3,FALSE),0)</f>
        <v>3000</v>
      </c>
      <c r="I184" s="153">
        <v>500</v>
      </c>
      <c r="J184" s="153">
        <v>1000</v>
      </c>
      <c r="K184" s="154" t="s">
        <v>1838</v>
      </c>
      <c r="L184" s="155">
        <f t="shared" si="17"/>
        <v>2000</v>
      </c>
      <c r="M184" s="155">
        <f t="shared" si="18"/>
        <v>3000</v>
      </c>
      <c r="N184" s="154">
        <f t="shared" si="19"/>
        <v>2</v>
      </c>
      <c r="O184" s="154">
        <f t="shared" si="20"/>
        <v>0</v>
      </c>
      <c r="P184" s="153">
        <f>IFERROR(VLOOKUP(F184,'[34]ON HAND'!$B$7:$I$1000,8,FALSE),0)</f>
        <v>965</v>
      </c>
      <c r="Q184" s="98" t="str">
        <f t="shared" si="21"/>
        <v>kritis</v>
      </c>
      <c r="R184" s="153">
        <v>1</v>
      </c>
      <c r="S184" s="153"/>
      <c r="T184" s="153"/>
      <c r="U184" s="67"/>
      <c r="V184" s="68"/>
    </row>
    <row r="185" spans="1:22" s="24" customFormat="1" ht="27.75" customHeight="1" x14ac:dyDescent="0.35">
      <c r="A185" s="200" t="s">
        <v>795</v>
      </c>
      <c r="B185" s="191" t="s">
        <v>810</v>
      </c>
      <c r="C185" s="192" t="s">
        <v>61</v>
      </c>
      <c r="D185" s="201" t="s">
        <v>966</v>
      </c>
      <c r="E185" s="202" t="s">
        <v>967</v>
      </c>
      <c r="F185" s="202" t="s">
        <v>968</v>
      </c>
      <c r="G185" s="203" t="s">
        <v>969</v>
      </c>
      <c r="H185" s="153">
        <f>IFERROR(VLOOKUP(F185,[33]MPS!$F$7:$H$789,3,FALSE),0)</f>
        <v>3000</v>
      </c>
      <c r="I185" s="153">
        <v>500</v>
      </c>
      <c r="J185" s="153">
        <v>1000</v>
      </c>
      <c r="K185" s="154" t="s">
        <v>1838</v>
      </c>
      <c r="L185" s="155">
        <f t="shared" si="17"/>
        <v>2000</v>
      </c>
      <c r="M185" s="155">
        <f t="shared" si="18"/>
        <v>3000</v>
      </c>
      <c r="N185" s="154">
        <f t="shared" si="19"/>
        <v>6</v>
      </c>
      <c r="O185" s="154">
        <f t="shared" si="20"/>
        <v>1</v>
      </c>
      <c r="P185" s="153">
        <f>IFERROR(VLOOKUP(F185,'[34]ON HAND'!$B$7:$I$1000,8,FALSE),0)</f>
        <v>2992</v>
      </c>
      <c r="Q185" s="98" t="str">
        <f t="shared" si="21"/>
        <v>aman</v>
      </c>
      <c r="R185" s="153">
        <v>1</v>
      </c>
      <c r="S185" s="153"/>
      <c r="T185" s="153"/>
      <c r="U185" s="67"/>
      <c r="V185" s="68"/>
    </row>
    <row r="186" spans="1:22" s="24" customFormat="1" ht="27.75" customHeight="1" x14ac:dyDescent="0.35">
      <c r="A186" s="200" t="s">
        <v>795</v>
      </c>
      <c r="B186" s="191" t="s">
        <v>810</v>
      </c>
      <c r="C186" s="192" t="s">
        <v>61</v>
      </c>
      <c r="D186" s="201" t="s">
        <v>1573</v>
      </c>
      <c r="E186" s="202">
        <v>0</v>
      </c>
      <c r="F186" s="202" t="s">
        <v>1574</v>
      </c>
      <c r="G186" s="203" t="s">
        <v>1575</v>
      </c>
      <c r="H186" s="153">
        <f>IFERROR(VLOOKUP(F186,[33]MPS!$F$7:$H$789,3,FALSE),0)</f>
        <v>3000</v>
      </c>
      <c r="I186" s="153">
        <v>500</v>
      </c>
      <c r="J186" s="153">
        <v>1000</v>
      </c>
      <c r="K186" s="154" t="s">
        <v>1838</v>
      </c>
      <c r="L186" s="155">
        <f t="shared" si="17"/>
        <v>2000</v>
      </c>
      <c r="M186" s="155">
        <f t="shared" si="18"/>
        <v>3000</v>
      </c>
      <c r="N186" s="154">
        <f t="shared" si="19"/>
        <v>8.1999999999999993</v>
      </c>
      <c r="O186" s="154">
        <f t="shared" si="20"/>
        <v>1</v>
      </c>
      <c r="P186" s="153">
        <f>IFERROR(VLOOKUP(F186,'[34]ON HAND'!$B$7:$I$1000,8,FALSE),0)</f>
        <v>4093</v>
      </c>
      <c r="Q186" s="98" t="str">
        <f t="shared" si="21"/>
        <v>over</v>
      </c>
      <c r="R186" s="153">
        <v>1</v>
      </c>
      <c r="S186" s="153"/>
      <c r="T186" s="153"/>
      <c r="U186" s="67"/>
      <c r="V186" s="68"/>
    </row>
    <row r="187" spans="1:22" s="24" customFormat="1" ht="27.75" customHeight="1" x14ac:dyDescent="0.35">
      <c r="A187" s="200" t="s">
        <v>795</v>
      </c>
      <c r="B187" s="191" t="s">
        <v>810</v>
      </c>
      <c r="C187" s="192" t="s">
        <v>116</v>
      </c>
      <c r="D187" s="201" t="s">
        <v>1787</v>
      </c>
      <c r="E187" s="202" t="s">
        <v>1788</v>
      </c>
      <c r="F187" s="202" t="s">
        <v>1789</v>
      </c>
      <c r="G187" s="203" t="s">
        <v>1790</v>
      </c>
      <c r="H187" s="153">
        <f>IFERROR(VLOOKUP(F187,[33]MPS!$F$7:$H$789,3,FALSE),0)</f>
        <v>3000</v>
      </c>
      <c r="I187" s="153">
        <v>500</v>
      </c>
      <c r="J187" s="153">
        <v>2000</v>
      </c>
      <c r="K187" s="154" t="s">
        <v>1838</v>
      </c>
      <c r="L187" s="155">
        <f t="shared" si="17"/>
        <v>2000</v>
      </c>
      <c r="M187" s="155">
        <f t="shared" si="18"/>
        <v>3000</v>
      </c>
      <c r="N187" s="154">
        <f t="shared" si="19"/>
        <v>6.4</v>
      </c>
      <c r="O187" s="154">
        <f t="shared" si="20"/>
        <v>1</v>
      </c>
      <c r="P187" s="153">
        <f>IFERROR(VLOOKUP(F187,'[34]ON HAND'!$B$7:$I$1000,8,FALSE),0)</f>
        <v>3200</v>
      </c>
      <c r="Q187" s="98" t="str">
        <f t="shared" si="21"/>
        <v>over</v>
      </c>
      <c r="R187" s="153">
        <v>1</v>
      </c>
      <c r="S187" s="153"/>
      <c r="T187" s="153"/>
      <c r="U187" s="67"/>
      <c r="V187" s="68"/>
    </row>
    <row r="188" spans="1:22" s="24" customFormat="1" ht="27.75" customHeight="1" x14ac:dyDescent="0.35">
      <c r="A188" s="200" t="s">
        <v>795</v>
      </c>
      <c r="B188" s="191" t="s">
        <v>3090</v>
      </c>
      <c r="C188" s="192" t="s">
        <v>61</v>
      </c>
      <c r="D188" s="191" t="s">
        <v>1258</v>
      </c>
      <c r="E188" s="193" t="s">
        <v>1259</v>
      </c>
      <c r="F188" s="193" t="s">
        <v>1260</v>
      </c>
      <c r="G188" s="194" t="s">
        <v>1261</v>
      </c>
      <c r="H188" s="153">
        <f>IFERROR(VLOOKUP(F188,[33]MPS!$F$7:$H$789,3,FALSE),0)</f>
        <v>2700</v>
      </c>
      <c r="I188" s="153">
        <v>500</v>
      </c>
      <c r="J188" s="153">
        <v>1000</v>
      </c>
      <c r="K188" s="154" t="s">
        <v>1838</v>
      </c>
      <c r="L188" s="155">
        <f t="shared" si="17"/>
        <v>2000</v>
      </c>
      <c r="M188" s="155">
        <f t="shared" si="18"/>
        <v>3000</v>
      </c>
      <c r="N188" s="154">
        <f t="shared" si="19"/>
        <v>8.7999999999999989</v>
      </c>
      <c r="O188" s="154">
        <f t="shared" si="20"/>
        <v>1</v>
      </c>
      <c r="P188" s="153">
        <f>IFERROR(VLOOKUP(F188,'[34]ON HAND'!$B$7:$I$1000,8,FALSE),0)</f>
        <v>4392</v>
      </c>
      <c r="Q188" s="98" t="str">
        <f t="shared" si="21"/>
        <v>over</v>
      </c>
      <c r="R188" s="153">
        <v>1</v>
      </c>
      <c r="S188" s="153"/>
      <c r="T188" s="153"/>
      <c r="U188" s="67"/>
      <c r="V188" s="68"/>
    </row>
    <row r="189" spans="1:22" s="24" customFormat="1" ht="27.75" customHeight="1" x14ac:dyDescent="0.35">
      <c r="A189" s="200" t="s">
        <v>795</v>
      </c>
      <c r="B189" s="191" t="s">
        <v>810</v>
      </c>
      <c r="C189" s="192" t="s">
        <v>129</v>
      </c>
      <c r="D189" s="201" t="s">
        <v>1238</v>
      </c>
      <c r="E189" s="202">
        <v>0</v>
      </c>
      <c r="F189" s="202" t="s">
        <v>1239</v>
      </c>
      <c r="G189" s="203" t="s">
        <v>1240</v>
      </c>
      <c r="H189" s="153">
        <f>IFERROR(VLOOKUP(F189,[33]MPS!$F$7:$H$789,3,FALSE),0)</f>
        <v>2500</v>
      </c>
      <c r="I189" s="153">
        <v>500</v>
      </c>
      <c r="J189" s="153">
        <v>1000</v>
      </c>
      <c r="K189" s="154" t="s">
        <v>1838</v>
      </c>
      <c r="L189" s="155">
        <f t="shared" si="17"/>
        <v>2000</v>
      </c>
      <c r="M189" s="155">
        <f t="shared" si="18"/>
        <v>3000</v>
      </c>
      <c r="N189" s="154">
        <f t="shared" si="19"/>
        <v>0</v>
      </c>
      <c r="O189" s="154">
        <f t="shared" si="20"/>
        <v>0</v>
      </c>
      <c r="P189" s="153">
        <f>IFERROR(VLOOKUP(F189,'[34]ON HAND'!$B$7:$I$1000,8,FALSE),0)</f>
        <v>0</v>
      </c>
      <c r="Q189" s="98" t="str">
        <f t="shared" si="21"/>
        <v>kritis</v>
      </c>
      <c r="R189" s="153">
        <v>1</v>
      </c>
      <c r="S189" s="153"/>
      <c r="T189" s="153"/>
      <c r="U189" s="67"/>
      <c r="V189" s="68"/>
    </row>
    <row r="190" spans="1:22" s="24" customFormat="1" ht="27.75" customHeight="1" x14ac:dyDescent="0.35">
      <c r="A190" s="200" t="s">
        <v>795</v>
      </c>
      <c r="B190" s="191" t="s">
        <v>3090</v>
      </c>
      <c r="C190" s="192" t="s">
        <v>61</v>
      </c>
      <c r="D190" s="191" t="s">
        <v>2842</v>
      </c>
      <c r="E190" s="193" t="s">
        <v>2834</v>
      </c>
      <c r="F190" s="193" t="s">
        <v>2819</v>
      </c>
      <c r="G190" s="194" t="s">
        <v>2820</v>
      </c>
      <c r="H190" s="153">
        <f>IFERROR(VLOOKUP(F190,[33]MPS!$F$7:$H$789,3,FALSE),0)</f>
        <v>2500</v>
      </c>
      <c r="I190" s="153">
        <v>500</v>
      </c>
      <c r="J190" s="153">
        <v>1000</v>
      </c>
      <c r="K190" s="154" t="s">
        <v>1838</v>
      </c>
      <c r="L190" s="155">
        <f t="shared" si="17"/>
        <v>2000</v>
      </c>
      <c r="M190" s="155">
        <f t="shared" si="18"/>
        <v>3000</v>
      </c>
      <c r="N190" s="154">
        <f t="shared" si="19"/>
        <v>0.1</v>
      </c>
      <c r="O190" s="154">
        <f t="shared" si="20"/>
        <v>0</v>
      </c>
      <c r="P190" s="153">
        <f>IFERROR(VLOOKUP(F190,'[34]ON HAND'!$B$7:$I$1000,8,FALSE),0)</f>
        <v>26</v>
      </c>
      <c r="Q190" s="98" t="str">
        <f t="shared" si="21"/>
        <v>kritis</v>
      </c>
      <c r="R190" s="153">
        <v>1</v>
      </c>
      <c r="S190" s="153"/>
      <c r="T190" s="153"/>
      <c r="U190" s="67"/>
      <c r="V190" s="68"/>
    </row>
    <row r="191" spans="1:22" s="24" customFormat="1" ht="27.75" customHeight="1" x14ac:dyDescent="0.35">
      <c r="A191" s="190" t="s">
        <v>10</v>
      </c>
      <c r="B191" s="191" t="s">
        <v>16</v>
      </c>
      <c r="C191" s="192" t="s">
        <v>61</v>
      </c>
      <c r="D191" s="191" t="s">
        <v>145</v>
      </c>
      <c r="E191" s="193" t="s">
        <v>146</v>
      </c>
      <c r="F191" s="193" t="s">
        <v>147</v>
      </c>
      <c r="G191" s="194" t="s">
        <v>148</v>
      </c>
      <c r="H191" s="153">
        <f>IFERROR(VLOOKUP(F191,[33]MPS!$F$7:$H$789,3,FALSE),0)</f>
        <v>2000</v>
      </c>
      <c r="I191" s="153">
        <v>500</v>
      </c>
      <c r="J191" s="153">
        <v>1000</v>
      </c>
      <c r="K191" s="154" t="s">
        <v>1838</v>
      </c>
      <c r="L191" s="155">
        <f t="shared" si="17"/>
        <v>2000</v>
      </c>
      <c r="M191" s="155">
        <f t="shared" si="18"/>
        <v>3000</v>
      </c>
      <c r="N191" s="154">
        <f t="shared" si="19"/>
        <v>2.3000000000000003</v>
      </c>
      <c r="O191" s="154">
        <f t="shared" si="20"/>
        <v>0</v>
      </c>
      <c r="P191" s="153">
        <f>IFERROR(VLOOKUP(F191,'[34]ON HAND'!$B$7:$I$1000,8,FALSE),0)</f>
        <v>1130</v>
      </c>
      <c r="Q191" s="98" t="str">
        <f t="shared" si="21"/>
        <v>kritis</v>
      </c>
      <c r="R191" s="153">
        <v>1</v>
      </c>
      <c r="S191" s="153"/>
      <c r="T191" s="153"/>
      <c r="U191" s="67"/>
      <c r="V191" s="68"/>
    </row>
    <row r="192" spans="1:22" s="24" customFormat="1" ht="27.75" customHeight="1" x14ac:dyDescent="0.35">
      <c r="A192" s="190" t="s">
        <v>10</v>
      </c>
      <c r="B192" s="191" t="s">
        <v>17</v>
      </c>
      <c r="C192" s="192" t="s">
        <v>61</v>
      </c>
      <c r="D192" s="191" t="s">
        <v>161</v>
      </c>
      <c r="E192" s="193" t="s">
        <v>162</v>
      </c>
      <c r="F192" s="193" t="s">
        <v>163</v>
      </c>
      <c r="G192" s="194" t="s">
        <v>164</v>
      </c>
      <c r="H192" s="153">
        <f>IFERROR(VLOOKUP(F192,[33]MPS!$F$7:$H$789,3,FALSE),0)</f>
        <v>2000</v>
      </c>
      <c r="I192" s="153">
        <v>500</v>
      </c>
      <c r="J192" s="153">
        <v>1000</v>
      </c>
      <c r="K192" s="154" t="s">
        <v>1838</v>
      </c>
      <c r="L192" s="155">
        <f t="shared" si="17"/>
        <v>2000</v>
      </c>
      <c r="M192" s="155">
        <f t="shared" si="18"/>
        <v>3000</v>
      </c>
      <c r="N192" s="154">
        <f t="shared" si="19"/>
        <v>1.5</v>
      </c>
      <c r="O192" s="154">
        <f t="shared" si="20"/>
        <v>0</v>
      </c>
      <c r="P192" s="153">
        <f>IFERROR(VLOOKUP(F192,'[34]ON HAND'!$B$7:$I$1000,8,FALSE),0)</f>
        <v>720</v>
      </c>
      <c r="Q192" s="98" t="str">
        <f t="shared" si="21"/>
        <v>kritis</v>
      </c>
      <c r="R192" s="153">
        <v>1</v>
      </c>
      <c r="S192" s="153"/>
      <c r="T192" s="153"/>
      <c r="U192" s="67"/>
      <c r="V192" s="68"/>
    </row>
    <row r="193" spans="1:22" s="24" customFormat="1" ht="27.75" customHeight="1" x14ac:dyDescent="0.35">
      <c r="A193" s="200" t="s">
        <v>795</v>
      </c>
      <c r="B193" s="191" t="s">
        <v>810</v>
      </c>
      <c r="C193" s="192" t="s">
        <v>116</v>
      </c>
      <c r="D193" s="191" t="s">
        <v>1677</v>
      </c>
      <c r="E193" s="193">
        <v>0</v>
      </c>
      <c r="F193" s="193" t="s">
        <v>1678</v>
      </c>
      <c r="G193" s="194" t="s">
        <v>1679</v>
      </c>
      <c r="H193" s="153">
        <f>IFERROR(VLOOKUP(F193,[33]MPS!$F$7:$H$789,3,FALSE),0)</f>
        <v>2000</v>
      </c>
      <c r="I193" s="153">
        <v>500</v>
      </c>
      <c r="J193" s="153">
        <v>1000</v>
      </c>
      <c r="K193" s="154" t="s">
        <v>1838</v>
      </c>
      <c r="L193" s="155">
        <f t="shared" si="17"/>
        <v>2000</v>
      </c>
      <c r="M193" s="155">
        <f t="shared" si="18"/>
        <v>3000</v>
      </c>
      <c r="N193" s="154">
        <f t="shared" si="19"/>
        <v>1</v>
      </c>
      <c r="O193" s="154">
        <f t="shared" si="20"/>
        <v>0</v>
      </c>
      <c r="P193" s="153">
        <f>IFERROR(VLOOKUP(F193,'[34]ON HAND'!$B$7:$I$1000,8,FALSE),0)</f>
        <v>500</v>
      </c>
      <c r="Q193" s="98" t="str">
        <f t="shared" si="21"/>
        <v>kritis</v>
      </c>
      <c r="R193" s="153">
        <v>1</v>
      </c>
      <c r="S193" s="153"/>
      <c r="T193" s="153"/>
      <c r="U193" s="67"/>
      <c r="V193" s="68"/>
    </row>
    <row r="194" spans="1:22" s="24" customFormat="1" ht="27.75" customHeight="1" x14ac:dyDescent="0.35">
      <c r="A194" s="190" t="s">
        <v>10</v>
      </c>
      <c r="B194" s="191" t="s">
        <v>16</v>
      </c>
      <c r="C194" s="192" t="s">
        <v>61</v>
      </c>
      <c r="D194" s="191" t="s">
        <v>121</v>
      </c>
      <c r="E194" s="193" t="s">
        <v>122</v>
      </c>
      <c r="F194" s="193" t="s">
        <v>123</v>
      </c>
      <c r="G194" s="194" t="s">
        <v>124</v>
      </c>
      <c r="H194" s="153">
        <f>IFERROR(VLOOKUP(F194,[33]MPS!$F$7:$H$789,3,FALSE),0)</f>
        <v>1500</v>
      </c>
      <c r="I194" s="153">
        <v>500</v>
      </c>
      <c r="J194" s="153">
        <v>1000</v>
      </c>
      <c r="K194" s="154" t="s">
        <v>1838</v>
      </c>
      <c r="L194" s="155">
        <f t="shared" si="17"/>
        <v>2000</v>
      </c>
      <c r="M194" s="155">
        <f t="shared" si="18"/>
        <v>3000</v>
      </c>
      <c r="N194" s="154">
        <f t="shared" si="19"/>
        <v>3</v>
      </c>
      <c r="O194" s="154">
        <f t="shared" si="20"/>
        <v>0</v>
      </c>
      <c r="P194" s="153">
        <f>IFERROR(VLOOKUP(F194,'[34]ON HAND'!$B$7:$I$1000,8,FALSE),0)</f>
        <v>1500</v>
      </c>
      <c r="Q194" s="98" t="str">
        <f t="shared" si="21"/>
        <v>kritis</v>
      </c>
      <c r="R194" s="153">
        <v>1</v>
      </c>
      <c r="S194" s="153"/>
      <c r="T194" s="153"/>
      <c r="U194" s="67"/>
      <c r="V194" s="68"/>
    </row>
    <row r="195" spans="1:22" s="24" customFormat="1" ht="27.75" customHeight="1" x14ac:dyDescent="0.35">
      <c r="A195" s="200" t="s">
        <v>795</v>
      </c>
      <c r="B195" s="191" t="s">
        <v>810</v>
      </c>
      <c r="C195" s="192" t="s">
        <v>61</v>
      </c>
      <c r="D195" s="191" t="s">
        <v>1193</v>
      </c>
      <c r="E195" s="193" t="s">
        <v>1194</v>
      </c>
      <c r="F195" s="193" t="s">
        <v>1195</v>
      </c>
      <c r="G195" s="194" t="s">
        <v>1196</v>
      </c>
      <c r="H195" s="153">
        <f>IFERROR(VLOOKUP(F195,[33]MPS!$F$7:$H$789,3,FALSE),0)</f>
        <v>1500</v>
      </c>
      <c r="I195" s="153">
        <v>500</v>
      </c>
      <c r="J195" s="153">
        <v>1000</v>
      </c>
      <c r="K195" s="154" t="s">
        <v>1838</v>
      </c>
      <c r="L195" s="155">
        <f t="shared" si="17"/>
        <v>2000</v>
      </c>
      <c r="M195" s="155">
        <f t="shared" si="18"/>
        <v>3000</v>
      </c>
      <c r="N195" s="154">
        <f t="shared" si="19"/>
        <v>3</v>
      </c>
      <c r="O195" s="154">
        <f t="shared" si="20"/>
        <v>0</v>
      </c>
      <c r="P195" s="153">
        <f>IFERROR(VLOOKUP(F195,'[34]ON HAND'!$B$7:$I$1000,8,FALSE),0)</f>
        <v>1485</v>
      </c>
      <c r="Q195" s="98" t="str">
        <f t="shared" si="21"/>
        <v>kritis</v>
      </c>
      <c r="R195" s="153">
        <v>1</v>
      </c>
      <c r="S195" s="153"/>
      <c r="T195" s="153"/>
      <c r="U195" s="67"/>
      <c r="V195" s="68"/>
    </row>
    <row r="196" spans="1:22" s="24" customFormat="1" ht="27.75" customHeight="1" x14ac:dyDescent="0.35">
      <c r="A196" s="200" t="s">
        <v>795</v>
      </c>
      <c r="B196" s="191" t="s">
        <v>810</v>
      </c>
      <c r="C196" s="192" t="s">
        <v>129</v>
      </c>
      <c r="D196" s="201" t="s">
        <v>1232</v>
      </c>
      <c r="E196" s="202">
        <v>0</v>
      </c>
      <c r="F196" s="202" t="s">
        <v>1233</v>
      </c>
      <c r="G196" s="203" t="s">
        <v>1234</v>
      </c>
      <c r="H196" s="153">
        <f>IFERROR(VLOOKUP(F196,[33]MPS!$F$7:$H$789,3,FALSE),0)</f>
        <v>1500</v>
      </c>
      <c r="I196" s="153">
        <v>500</v>
      </c>
      <c r="J196" s="153">
        <v>1000</v>
      </c>
      <c r="K196" s="154" t="s">
        <v>1838</v>
      </c>
      <c r="L196" s="155">
        <f t="shared" si="17"/>
        <v>2000</v>
      </c>
      <c r="M196" s="155">
        <f t="shared" si="18"/>
        <v>3000</v>
      </c>
      <c r="N196" s="154">
        <f t="shared" si="19"/>
        <v>2.8000000000000003</v>
      </c>
      <c r="O196" s="154">
        <f t="shared" si="20"/>
        <v>0</v>
      </c>
      <c r="P196" s="153">
        <f>IFERROR(VLOOKUP(F196,'[34]ON HAND'!$B$7:$I$1000,8,FALSE),0)</f>
        <v>1360</v>
      </c>
      <c r="Q196" s="98" t="str">
        <f t="shared" si="21"/>
        <v>kritis</v>
      </c>
      <c r="R196" s="153">
        <v>1</v>
      </c>
      <c r="S196" s="153"/>
      <c r="T196" s="153"/>
      <c r="U196" s="67"/>
      <c r="V196" s="68"/>
    </row>
    <row r="197" spans="1:22" s="24" customFormat="1" ht="27.75" customHeight="1" x14ac:dyDescent="0.35">
      <c r="A197" s="200" t="s">
        <v>795</v>
      </c>
      <c r="B197" s="191" t="s">
        <v>2562</v>
      </c>
      <c r="C197" s="192" t="s">
        <v>22</v>
      </c>
      <c r="D197" s="191" t="s">
        <v>1043</v>
      </c>
      <c r="E197" s="193" t="s">
        <v>1044</v>
      </c>
      <c r="F197" s="193" t="s">
        <v>1045</v>
      </c>
      <c r="G197" s="218" t="s">
        <v>1046</v>
      </c>
      <c r="H197" s="153">
        <f>IFERROR(VLOOKUP(F197,[33]MPS!$F$7:$H$789,3,FALSE),0)</f>
        <v>7680</v>
      </c>
      <c r="I197" s="153">
        <v>480</v>
      </c>
      <c r="J197" s="153">
        <v>960</v>
      </c>
      <c r="K197" s="154" t="s">
        <v>3031</v>
      </c>
      <c r="L197" s="155"/>
      <c r="M197" s="155"/>
      <c r="N197" s="154">
        <f t="shared" si="19"/>
        <v>0</v>
      </c>
      <c r="O197" s="154">
        <f t="shared" si="20"/>
        <v>0</v>
      </c>
      <c r="P197" s="153">
        <f>IFERROR(VLOOKUP(F197,'[34]ON HAND'!$B$7:$I$1000,8,FALSE),0)</f>
        <v>0</v>
      </c>
      <c r="Q197" s="98" t="str">
        <f t="shared" si="21"/>
        <v>over</v>
      </c>
      <c r="R197" s="153"/>
      <c r="S197" s="153"/>
      <c r="T197" s="153"/>
      <c r="U197" s="67"/>
      <c r="V197" s="68"/>
    </row>
    <row r="198" spans="1:22" s="24" customFormat="1" ht="27.75" customHeight="1" x14ac:dyDescent="0.35">
      <c r="A198" s="200" t="s">
        <v>795</v>
      </c>
      <c r="B198" s="191" t="s">
        <v>810</v>
      </c>
      <c r="C198" s="192" t="s">
        <v>129</v>
      </c>
      <c r="D198" s="201" t="s">
        <v>1235</v>
      </c>
      <c r="E198" s="202">
        <v>0</v>
      </c>
      <c r="F198" s="202" t="s">
        <v>1236</v>
      </c>
      <c r="G198" s="203" t="s">
        <v>1237</v>
      </c>
      <c r="H198" s="153">
        <f>IFERROR(VLOOKUP(F198,[33]MPS!$F$7:$H$789,3,FALSE),0)</f>
        <v>1500</v>
      </c>
      <c r="I198" s="153">
        <v>500</v>
      </c>
      <c r="J198" s="153">
        <v>1000</v>
      </c>
      <c r="K198" s="154" t="s">
        <v>1838</v>
      </c>
      <c r="L198" s="155">
        <f t="shared" ref="L198:L261" si="22">+I198*4</f>
        <v>2000</v>
      </c>
      <c r="M198" s="155">
        <f t="shared" ref="M198:M261" si="23">+I198*6</f>
        <v>3000</v>
      </c>
      <c r="N198" s="154">
        <f t="shared" si="19"/>
        <v>3.8000000000000003</v>
      </c>
      <c r="O198" s="154">
        <f t="shared" si="20"/>
        <v>0</v>
      </c>
      <c r="P198" s="153">
        <f>IFERROR(VLOOKUP(F198,'[34]ON HAND'!$B$7:$I$1000,8,FALSE),0)</f>
        <v>1859</v>
      </c>
      <c r="Q198" s="98" t="str">
        <f t="shared" si="21"/>
        <v>kritis</v>
      </c>
      <c r="R198" s="153">
        <v>1</v>
      </c>
      <c r="S198" s="153"/>
      <c r="T198" s="153"/>
      <c r="U198" s="67"/>
      <c r="V198" s="68"/>
    </row>
    <row r="199" spans="1:22" s="24" customFormat="1" ht="27.75" customHeight="1" x14ac:dyDescent="0.35">
      <c r="A199" s="200" t="s">
        <v>795</v>
      </c>
      <c r="B199" s="191" t="s">
        <v>810</v>
      </c>
      <c r="C199" s="192" t="s">
        <v>61</v>
      </c>
      <c r="D199" s="201" t="s">
        <v>918</v>
      </c>
      <c r="E199" s="202" t="s">
        <v>919</v>
      </c>
      <c r="F199" s="202" t="s">
        <v>920</v>
      </c>
      <c r="G199" s="203" t="s">
        <v>921</v>
      </c>
      <c r="H199" s="153">
        <f>IFERROR(VLOOKUP(F199,[33]MPS!$F$7:$H$789,3,FALSE),0)</f>
        <v>250</v>
      </c>
      <c r="I199" s="153">
        <v>500</v>
      </c>
      <c r="J199" s="153">
        <v>1800</v>
      </c>
      <c r="K199" s="154" t="s">
        <v>1838</v>
      </c>
      <c r="L199" s="155">
        <f t="shared" si="22"/>
        <v>2000</v>
      </c>
      <c r="M199" s="155">
        <f t="shared" si="23"/>
        <v>3000</v>
      </c>
      <c r="N199" s="154">
        <f t="shared" si="19"/>
        <v>4</v>
      </c>
      <c r="O199" s="154">
        <f t="shared" si="20"/>
        <v>1</v>
      </c>
      <c r="P199" s="153">
        <f>IFERROR(VLOOKUP(F199,'[34]ON HAND'!$B$7:$I$1000,8,FALSE),0)</f>
        <v>1996</v>
      </c>
      <c r="Q199" s="98" t="str">
        <f t="shared" si="21"/>
        <v>kritis</v>
      </c>
      <c r="R199" s="153">
        <v>1</v>
      </c>
      <c r="S199" s="153"/>
      <c r="T199" s="153"/>
      <c r="U199" s="67"/>
      <c r="V199" s="68"/>
    </row>
    <row r="200" spans="1:22" s="24" customFormat="1" ht="27.75" customHeight="1" x14ac:dyDescent="0.35">
      <c r="A200" s="200" t="s">
        <v>795</v>
      </c>
      <c r="B200" s="191" t="s">
        <v>810</v>
      </c>
      <c r="C200" s="192" t="s">
        <v>61</v>
      </c>
      <c r="D200" s="201" t="s">
        <v>870</v>
      </c>
      <c r="E200" s="202">
        <v>0</v>
      </c>
      <c r="F200" s="202" t="s">
        <v>871</v>
      </c>
      <c r="G200" s="203" t="s">
        <v>872</v>
      </c>
      <c r="H200" s="153">
        <f>IFERROR(VLOOKUP(F200,[33]MPS!$F$7:$H$789,3,FALSE),0)</f>
        <v>2800</v>
      </c>
      <c r="I200" s="153">
        <v>500</v>
      </c>
      <c r="J200" s="153">
        <v>1000</v>
      </c>
      <c r="K200" s="154" t="s">
        <v>1838</v>
      </c>
      <c r="L200" s="155">
        <f t="shared" si="22"/>
        <v>2000</v>
      </c>
      <c r="M200" s="155">
        <f t="shared" si="23"/>
        <v>3000</v>
      </c>
      <c r="N200" s="154">
        <f t="shared" si="19"/>
        <v>0.4</v>
      </c>
      <c r="O200" s="154">
        <f t="shared" si="20"/>
        <v>0</v>
      </c>
      <c r="P200" s="153">
        <f>IFERROR(VLOOKUP(F200,'[34]ON HAND'!$B$7:$I$1000,8,FALSE),0)</f>
        <v>200</v>
      </c>
      <c r="Q200" s="98" t="str">
        <f t="shared" si="21"/>
        <v>kritis</v>
      </c>
      <c r="R200" s="153">
        <v>1</v>
      </c>
      <c r="S200" s="153"/>
      <c r="T200" s="153"/>
      <c r="U200" s="67"/>
      <c r="V200" s="68"/>
    </row>
    <row r="201" spans="1:22" s="24" customFormat="1" ht="27.75" customHeight="1" x14ac:dyDescent="0.35">
      <c r="A201" s="200" t="s">
        <v>795</v>
      </c>
      <c r="B201" s="191" t="s">
        <v>810</v>
      </c>
      <c r="C201" s="192" t="s">
        <v>61</v>
      </c>
      <c r="D201" s="201" t="s">
        <v>1576</v>
      </c>
      <c r="E201" s="202" t="s">
        <v>1577</v>
      </c>
      <c r="F201" s="202" t="s">
        <v>1578</v>
      </c>
      <c r="G201" s="203" t="s">
        <v>1579</v>
      </c>
      <c r="H201" s="153">
        <f>IFERROR(VLOOKUP(F201,[33]MPS!$F$7:$H$789,3,FALSE),0)</f>
        <v>1300</v>
      </c>
      <c r="I201" s="153">
        <v>500</v>
      </c>
      <c r="J201" s="153">
        <v>1000</v>
      </c>
      <c r="K201" s="154" t="s">
        <v>1838</v>
      </c>
      <c r="L201" s="155">
        <f t="shared" si="22"/>
        <v>2000</v>
      </c>
      <c r="M201" s="155">
        <f t="shared" si="23"/>
        <v>3000</v>
      </c>
      <c r="N201" s="154">
        <f t="shared" si="19"/>
        <v>1.8</v>
      </c>
      <c r="O201" s="154">
        <f t="shared" si="20"/>
        <v>0</v>
      </c>
      <c r="P201" s="153">
        <f>IFERROR(VLOOKUP(F201,'[34]ON HAND'!$B$7:$I$1000,8,FALSE),0)</f>
        <v>876</v>
      </c>
      <c r="Q201" s="98" t="str">
        <f t="shared" si="21"/>
        <v>kritis</v>
      </c>
      <c r="R201" s="153">
        <v>1</v>
      </c>
      <c r="S201" s="153"/>
      <c r="T201" s="153"/>
      <c r="U201" s="67"/>
      <c r="V201" s="68"/>
    </row>
    <row r="202" spans="1:22" s="24" customFormat="1" ht="27.75" customHeight="1" x14ac:dyDescent="0.35">
      <c r="A202" s="190" t="s">
        <v>10</v>
      </c>
      <c r="B202" s="191" t="s">
        <v>11</v>
      </c>
      <c r="C202" s="192" t="s">
        <v>12</v>
      </c>
      <c r="D202" s="191" t="s">
        <v>27</v>
      </c>
      <c r="E202" s="193" t="s">
        <v>28</v>
      </c>
      <c r="F202" s="193" t="s">
        <v>29</v>
      </c>
      <c r="G202" s="194" t="s">
        <v>30</v>
      </c>
      <c r="H202" s="153">
        <f>IFERROR(VLOOKUP(F202,[33]MPS!$F$7:$H$789,3,FALSE),0)</f>
        <v>3000</v>
      </c>
      <c r="I202" s="153">
        <v>500</v>
      </c>
      <c r="J202" s="153">
        <v>1000</v>
      </c>
      <c r="K202" s="154" t="s">
        <v>1838</v>
      </c>
      <c r="L202" s="155">
        <f t="shared" si="22"/>
        <v>2000</v>
      </c>
      <c r="M202" s="155">
        <f t="shared" si="23"/>
        <v>3000</v>
      </c>
      <c r="N202" s="154">
        <f t="shared" si="19"/>
        <v>4.3</v>
      </c>
      <c r="O202" s="154">
        <f t="shared" si="20"/>
        <v>1</v>
      </c>
      <c r="P202" s="153">
        <f>IFERROR(VLOOKUP(F202,'[34]ON HAND'!$B$7:$I$1000,8,FALSE),0)</f>
        <v>2138</v>
      </c>
      <c r="Q202" s="98" t="str">
        <f t="shared" si="21"/>
        <v>aman</v>
      </c>
      <c r="R202" s="153">
        <v>1</v>
      </c>
      <c r="S202" s="153"/>
      <c r="T202" s="153"/>
      <c r="U202" s="67"/>
      <c r="V202" s="68"/>
    </row>
    <row r="203" spans="1:22" s="24" customFormat="1" ht="27.75" customHeight="1" x14ac:dyDescent="0.35">
      <c r="A203" s="190" t="s">
        <v>10</v>
      </c>
      <c r="B203" s="191" t="s">
        <v>16</v>
      </c>
      <c r="C203" s="192" t="s">
        <v>61</v>
      </c>
      <c r="D203" s="191" t="s">
        <v>134</v>
      </c>
      <c r="E203" s="193" t="s">
        <v>135</v>
      </c>
      <c r="F203" s="193" t="s">
        <v>136</v>
      </c>
      <c r="G203" s="194" t="s">
        <v>137</v>
      </c>
      <c r="H203" s="153">
        <f>IFERROR(VLOOKUP(F203,[33]MPS!$F$7:$H$789,3,FALSE),0)</f>
        <v>1987</v>
      </c>
      <c r="I203" s="153">
        <v>500</v>
      </c>
      <c r="J203" s="153">
        <v>1000</v>
      </c>
      <c r="K203" s="154" t="s">
        <v>1838</v>
      </c>
      <c r="L203" s="155">
        <f t="shared" si="22"/>
        <v>2000</v>
      </c>
      <c r="M203" s="155">
        <f t="shared" si="23"/>
        <v>3000</v>
      </c>
      <c r="N203" s="154">
        <f t="shared" si="19"/>
        <v>2.8</v>
      </c>
      <c r="O203" s="154">
        <f t="shared" si="20"/>
        <v>0</v>
      </c>
      <c r="P203" s="153">
        <f>IFERROR(VLOOKUP(F203,'[34]ON HAND'!$B$7:$I$1000,8,FALSE),0)</f>
        <v>1400</v>
      </c>
      <c r="Q203" s="98" t="str">
        <f t="shared" si="21"/>
        <v>kritis</v>
      </c>
      <c r="R203" s="153">
        <v>1</v>
      </c>
      <c r="S203" s="153"/>
      <c r="T203" s="153"/>
      <c r="U203" s="67"/>
      <c r="V203" s="68"/>
    </row>
    <row r="204" spans="1:22" s="24" customFormat="1" ht="27.75" customHeight="1" x14ac:dyDescent="0.35">
      <c r="A204" s="190" t="s">
        <v>10</v>
      </c>
      <c r="B204" s="191" t="s">
        <v>11</v>
      </c>
      <c r="C204" s="192" t="s">
        <v>116</v>
      </c>
      <c r="D204" s="191" t="s">
        <v>435</v>
      </c>
      <c r="E204" s="193" t="s">
        <v>436</v>
      </c>
      <c r="F204" s="193" t="s">
        <v>437</v>
      </c>
      <c r="G204" s="194" t="s">
        <v>438</v>
      </c>
      <c r="H204" s="153">
        <f>IFERROR(VLOOKUP(F204,[33]MPS!$F$7:$H$789,3,FALSE),0)</f>
        <v>4800</v>
      </c>
      <c r="I204" s="153">
        <v>771.42857142857144</v>
      </c>
      <c r="J204" s="153">
        <v>1500</v>
      </c>
      <c r="K204" s="154" t="s">
        <v>1838</v>
      </c>
      <c r="L204" s="155">
        <f t="shared" si="22"/>
        <v>3085.7142857142858</v>
      </c>
      <c r="M204" s="155">
        <f t="shared" si="23"/>
        <v>4628.5714285714284</v>
      </c>
      <c r="N204" s="154">
        <f t="shared" si="19"/>
        <v>2.9</v>
      </c>
      <c r="O204" s="154">
        <f t="shared" si="20"/>
        <v>0</v>
      </c>
      <c r="P204" s="153">
        <f>IFERROR(VLOOKUP(F204,'[34]ON HAND'!$B$7:$I$1000,8,FALSE),0)</f>
        <v>2200</v>
      </c>
      <c r="Q204" s="98" t="str">
        <f t="shared" si="21"/>
        <v>kritis</v>
      </c>
      <c r="R204" s="153">
        <v>1</v>
      </c>
      <c r="S204" s="153"/>
      <c r="T204" s="153"/>
      <c r="U204" s="67"/>
      <c r="V204" s="68"/>
    </row>
    <row r="205" spans="1:22" s="24" customFormat="1" ht="27.75" customHeight="1" x14ac:dyDescent="0.35">
      <c r="A205" s="190" t="s">
        <v>10</v>
      </c>
      <c r="B205" s="191" t="s">
        <v>17</v>
      </c>
      <c r="C205" s="192" t="s">
        <v>116</v>
      </c>
      <c r="D205" s="191" t="s">
        <v>117</v>
      </c>
      <c r="E205" s="193" t="s">
        <v>118</v>
      </c>
      <c r="F205" s="193" t="s">
        <v>119</v>
      </c>
      <c r="G205" s="194" t="s">
        <v>120</v>
      </c>
      <c r="H205" s="153">
        <f>IFERROR(VLOOKUP(F205,[33]MPS!$F$7:$H$789,3,FALSE),0)</f>
        <v>2000</v>
      </c>
      <c r="I205" s="153">
        <v>750</v>
      </c>
      <c r="J205" s="153">
        <v>1000</v>
      </c>
      <c r="K205" s="154" t="s">
        <v>1838</v>
      </c>
      <c r="L205" s="155">
        <f t="shared" si="22"/>
        <v>3000</v>
      </c>
      <c r="M205" s="155">
        <f t="shared" si="23"/>
        <v>4500</v>
      </c>
      <c r="N205" s="154">
        <f t="shared" si="19"/>
        <v>2.9</v>
      </c>
      <c r="O205" s="154">
        <f t="shared" si="20"/>
        <v>0</v>
      </c>
      <c r="P205" s="153">
        <f>IFERROR(VLOOKUP(F205,'[34]ON HAND'!$B$7:$I$1000,8,FALSE),0)</f>
        <v>2115</v>
      </c>
      <c r="Q205" s="98" t="str">
        <f t="shared" si="21"/>
        <v>kritis</v>
      </c>
      <c r="R205" s="153">
        <v>1</v>
      </c>
      <c r="S205" s="153"/>
      <c r="T205" s="153"/>
      <c r="U205" s="67"/>
      <c r="V205" s="68"/>
    </row>
    <row r="206" spans="1:22" s="24" customFormat="1" ht="27.75" customHeight="1" x14ac:dyDescent="0.35">
      <c r="A206" s="200" t="s">
        <v>795</v>
      </c>
      <c r="B206" s="191" t="s">
        <v>810</v>
      </c>
      <c r="C206" s="192" t="s">
        <v>116</v>
      </c>
      <c r="D206" s="191" t="s">
        <v>1417</v>
      </c>
      <c r="E206" s="193" t="s">
        <v>1418</v>
      </c>
      <c r="F206" s="193" t="s">
        <v>1419</v>
      </c>
      <c r="G206" s="194" t="s">
        <v>1420</v>
      </c>
      <c r="H206" s="153">
        <f>IFERROR(VLOOKUP(F206,[33]MPS!$F$7:$H$789,3,FALSE),0)</f>
        <v>1250</v>
      </c>
      <c r="I206" s="153">
        <v>750</v>
      </c>
      <c r="J206" s="153">
        <v>750</v>
      </c>
      <c r="K206" s="154" t="s">
        <v>1838</v>
      </c>
      <c r="L206" s="155">
        <f t="shared" si="22"/>
        <v>3000</v>
      </c>
      <c r="M206" s="155">
        <f t="shared" si="23"/>
        <v>4500</v>
      </c>
      <c r="N206" s="154">
        <f t="shared" si="19"/>
        <v>2.5</v>
      </c>
      <c r="O206" s="154">
        <f t="shared" si="20"/>
        <v>0</v>
      </c>
      <c r="P206" s="153">
        <f>IFERROR(VLOOKUP(F206,'[34]ON HAND'!$B$7:$I$1000,8,FALSE),0)</f>
        <v>1850</v>
      </c>
      <c r="Q206" s="98" t="str">
        <f t="shared" si="21"/>
        <v>kritis</v>
      </c>
      <c r="R206" s="153">
        <v>1</v>
      </c>
      <c r="S206" s="153"/>
      <c r="T206" s="153"/>
      <c r="U206" s="67"/>
      <c r="V206" s="68"/>
    </row>
    <row r="207" spans="1:22" s="24" customFormat="1" ht="27.75" customHeight="1" x14ac:dyDescent="0.35">
      <c r="A207" s="200" t="s">
        <v>795</v>
      </c>
      <c r="B207" s="191" t="s">
        <v>810</v>
      </c>
      <c r="C207" s="192" t="s">
        <v>61</v>
      </c>
      <c r="D207" s="201" t="s">
        <v>1181</v>
      </c>
      <c r="E207" s="202" t="s">
        <v>1182</v>
      </c>
      <c r="F207" s="202" t="s">
        <v>1183</v>
      </c>
      <c r="G207" s="203" t="s">
        <v>1184</v>
      </c>
      <c r="H207" s="153">
        <f>IFERROR(VLOOKUP(F207,[33]MPS!$F$7:$H$789,3,FALSE),0)</f>
        <v>1000</v>
      </c>
      <c r="I207" s="153">
        <v>733.33333333333337</v>
      </c>
      <c r="J207" s="153">
        <v>1000</v>
      </c>
      <c r="K207" s="154" t="s">
        <v>1838</v>
      </c>
      <c r="L207" s="155">
        <f t="shared" si="22"/>
        <v>2933.3333333333335</v>
      </c>
      <c r="M207" s="155">
        <f t="shared" si="23"/>
        <v>4400</v>
      </c>
      <c r="N207" s="154">
        <f t="shared" si="19"/>
        <v>1.9000000000000001</v>
      </c>
      <c r="O207" s="154">
        <f t="shared" si="20"/>
        <v>0</v>
      </c>
      <c r="P207" s="153">
        <f>IFERROR(VLOOKUP(F207,'[34]ON HAND'!$B$7:$I$1000,8,FALSE),0)</f>
        <v>1333</v>
      </c>
      <c r="Q207" s="98" t="str">
        <f t="shared" si="21"/>
        <v>kritis</v>
      </c>
      <c r="R207" s="153">
        <v>1</v>
      </c>
      <c r="S207" s="153"/>
      <c r="T207" s="153"/>
      <c r="U207" s="67"/>
      <c r="V207" s="68"/>
    </row>
    <row r="208" spans="1:22" s="24" customFormat="1" ht="27.75" customHeight="1" x14ac:dyDescent="0.35">
      <c r="A208" s="190" t="s">
        <v>10</v>
      </c>
      <c r="B208" s="191" t="s">
        <v>17</v>
      </c>
      <c r="C208" s="192" t="s">
        <v>61</v>
      </c>
      <c r="D208" s="191" t="s">
        <v>261</v>
      </c>
      <c r="E208" s="193" t="s">
        <v>262</v>
      </c>
      <c r="F208" s="193" t="s">
        <v>263</v>
      </c>
      <c r="G208" s="194" t="s">
        <v>264</v>
      </c>
      <c r="H208" s="153">
        <f>IFERROR(VLOOKUP(F208,[33]MPS!$F$7:$H$789,3,FALSE),0)</f>
        <v>4500</v>
      </c>
      <c r="I208" s="153">
        <v>714.28571428571433</v>
      </c>
      <c r="J208" s="153">
        <v>1500</v>
      </c>
      <c r="K208" s="154" t="s">
        <v>1838</v>
      </c>
      <c r="L208" s="155">
        <f t="shared" si="22"/>
        <v>2857.1428571428573</v>
      </c>
      <c r="M208" s="155">
        <f t="shared" si="23"/>
        <v>4285.7142857142862</v>
      </c>
      <c r="N208" s="154">
        <f t="shared" si="19"/>
        <v>3.4</v>
      </c>
      <c r="O208" s="154">
        <f t="shared" si="20"/>
        <v>0</v>
      </c>
      <c r="P208" s="153">
        <f>IFERROR(VLOOKUP(F208,'[34]ON HAND'!$B$7:$I$1000,8,FALSE),0)</f>
        <v>2408</v>
      </c>
      <c r="Q208" s="98" t="str">
        <f t="shared" si="21"/>
        <v>kritis</v>
      </c>
      <c r="R208" s="153">
        <v>1</v>
      </c>
      <c r="S208" s="153"/>
      <c r="T208" s="153"/>
      <c r="U208" s="67"/>
      <c r="V208" s="68"/>
    </row>
    <row r="209" spans="1:22" s="24" customFormat="1" ht="27.75" customHeight="1" x14ac:dyDescent="0.35">
      <c r="A209" s="190" t="s">
        <v>10</v>
      </c>
      <c r="B209" s="191" t="s">
        <v>17</v>
      </c>
      <c r="C209" s="192" t="s">
        <v>249</v>
      </c>
      <c r="D209" s="191" t="s">
        <v>2681</v>
      </c>
      <c r="E209" s="193" t="s">
        <v>468</v>
      </c>
      <c r="F209" s="193" t="s">
        <v>2682</v>
      </c>
      <c r="G209" s="194" t="s">
        <v>2683</v>
      </c>
      <c r="H209" s="153">
        <f>IFERROR(VLOOKUP(F209,[33]MPS!$F$7:$H$789,3,FALSE),0)</f>
        <v>4700</v>
      </c>
      <c r="I209" s="153">
        <v>711.76470588235293</v>
      </c>
      <c r="J209" s="153">
        <v>1000</v>
      </c>
      <c r="K209" s="154" t="s">
        <v>1838</v>
      </c>
      <c r="L209" s="155">
        <f t="shared" si="22"/>
        <v>2847.0588235294117</v>
      </c>
      <c r="M209" s="155">
        <f t="shared" si="23"/>
        <v>4270.5882352941171</v>
      </c>
      <c r="N209" s="154">
        <f t="shared" si="19"/>
        <v>0.2</v>
      </c>
      <c r="O209" s="154">
        <f t="shared" si="20"/>
        <v>0</v>
      </c>
      <c r="P209" s="153">
        <f>IFERROR(VLOOKUP(F209,'[34]ON HAND'!$B$7:$I$1000,8,FALSE),0)</f>
        <v>100</v>
      </c>
      <c r="Q209" s="98" t="str">
        <f t="shared" si="21"/>
        <v>kritis</v>
      </c>
      <c r="R209" s="153">
        <v>1</v>
      </c>
      <c r="S209" s="153"/>
      <c r="T209" s="153"/>
      <c r="U209" s="67"/>
      <c r="V209" s="68"/>
    </row>
    <row r="210" spans="1:22" s="24" customFormat="1" ht="27.75" customHeight="1" x14ac:dyDescent="0.35">
      <c r="A210" s="190" t="s">
        <v>10</v>
      </c>
      <c r="B210" s="191" t="s">
        <v>17</v>
      </c>
      <c r="C210" s="192" t="s">
        <v>116</v>
      </c>
      <c r="D210" s="191" t="s">
        <v>281</v>
      </c>
      <c r="E210" s="193" t="s">
        <v>282</v>
      </c>
      <c r="F210" s="193" t="s">
        <v>283</v>
      </c>
      <c r="G210" s="194" t="s">
        <v>284</v>
      </c>
      <c r="H210" s="153">
        <f>IFERROR(VLOOKUP(F210,[33]MPS!$F$7:$H$789,3,FALSE),0)</f>
        <v>4000</v>
      </c>
      <c r="I210" s="153">
        <v>694.44444444444446</v>
      </c>
      <c r="J210" s="153">
        <v>1000</v>
      </c>
      <c r="K210" s="154" t="s">
        <v>1838</v>
      </c>
      <c r="L210" s="155">
        <f t="shared" si="22"/>
        <v>2777.7777777777778</v>
      </c>
      <c r="M210" s="155">
        <f t="shared" si="23"/>
        <v>4166.666666666667</v>
      </c>
      <c r="N210" s="154">
        <f t="shared" si="19"/>
        <v>3.4</v>
      </c>
      <c r="O210" s="154">
        <f t="shared" si="20"/>
        <v>0</v>
      </c>
      <c r="P210" s="153">
        <f>IFERROR(VLOOKUP(F210,'[34]ON HAND'!$B$7:$I$1000,8,FALSE),0)</f>
        <v>2300</v>
      </c>
      <c r="Q210" s="98" t="str">
        <f t="shared" si="21"/>
        <v>kritis</v>
      </c>
      <c r="R210" s="153">
        <v>1</v>
      </c>
      <c r="S210" s="153"/>
      <c r="T210" s="153"/>
      <c r="U210" s="67"/>
      <c r="V210" s="68"/>
    </row>
    <row r="211" spans="1:22" s="24" customFormat="1" ht="27.75" customHeight="1" x14ac:dyDescent="0.35">
      <c r="A211" s="200" t="s">
        <v>795</v>
      </c>
      <c r="B211" s="191" t="s">
        <v>810</v>
      </c>
      <c r="C211" s="192" t="s">
        <v>116</v>
      </c>
      <c r="D211" s="201" t="s">
        <v>1525</v>
      </c>
      <c r="E211" s="202" t="s">
        <v>1526</v>
      </c>
      <c r="F211" s="202" t="s">
        <v>1527</v>
      </c>
      <c r="G211" s="203" t="s">
        <v>1528</v>
      </c>
      <c r="H211" s="153">
        <f>IFERROR(VLOOKUP(F211,[33]MPS!$F$7:$H$789,3,FALSE),0)</f>
        <v>1500</v>
      </c>
      <c r="I211" s="153">
        <v>666.66666666666663</v>
      </c>
      <c r="J211" s="153">
        <v>750</v>
      </c>
      <c r="K211" s="154" t="s">
        <v>1838</v>
      </c>
      <c r="L211" s="155">
        <f t="shared" si="22"/>
        <v>2666.6666666666665</v>
      </c>
      <c r="M211" s="155">
        <f t="shared" si="23"/>
        <v>4000</v>
      </c>
      <c r="N211" s="154">
        <f t="shared" si="19"/>
        <v>1.9000000000000001</v>
      </c>
      <c r="O211" s="154">
        <f t="shared" si="20"/>
        <v>0</v>
      </c>
      <c r="P211" s="153">
        <f>IFERROR(VLOOKUP(F211,'[34]ON HAND'!$B$7:$I$1000,8,FALSE),0)</f>
        <v>1250</v>
      </c>
      <c r="Q211" s="98" t="str">
        <f t="shared" si="21"/>
        <v>kritis</v>
      </c>
      <c r="R211" s="153">
        <v>1</v>
      </c>
      <c r="S211" s="153"/>
      <c r="T211" s="153"/>
      <c r="U211" s="67"/>
      <c r="V211" s="68"/>
    </row>
    <row r="212" spans="1:22" s="24" customFormat="1" ht="27.75" customHeight="1" x14ac:dyDescent="0.35">
      <c r="A212" s="190" t="s">
        <v>10</v>
      </c>
      <c r="B212" s="191" t="s">
        <v>17</v>
      </c>
      <c r="C212" s="192" t="s">
        <v>116</v>
      </c>
      <c r="D212" s="191" t="s">
        <v>394</v>
      </c>
      <c r="E212" s="193" t="s">
        <v>395</v>
      </c>
      <c r="F212" s="193" t="s">
        <v>396</v>
      </c>
      <c r="G212" s="194" t="s">
        <v>397</v>
      </c>
      <c r="H212" s="153">
        <f>IFERROR(VLOOKUP(F212,[33]MPS!$F$7:$H$789,3,FALSE),0)</f>
        <v>4800</v>
      </c>
      <c r="I212" s="153">
        <v>652.77777777777783</v>
      </c>
      <c r="J212" s="153">
        <v>1500</v>
      </c>
      <c r="K212" s="154" t="s">
        <v>1838</v>
      </c>
      <c r="L212" s="155">
        <f t="shared" si="22"/>
        <v>2611.1111111111113</v>
      </c>
      <c r="M212" s="155">
        <f t="shared" si="23"/>
        <v>3916.666666666667</v>
      </c>
      <c r="N212" s="154">
        <f t="shared" si="19"/>
        <v>2.2000000000000002</v>
      </c>
      <c r="O212" s="154">
        <f t="shared" si="20"/>
        <v>0</v>
      </c>
      <c r="P212" s="153">
        <f>IFERROR(VLOOKUP(F212,'[34]ON HAND'!$B$7:$I$1000,8,FALSE),0)</f>
        <v>1417</v>
      </c>
      <c r="Q212" s="98" t="str">
        <f t="shared" si="21"/>
        <v>kritis</v>
      </c>
      <c r="R212" s="153">
        <v>1</v>
      </c>
      <c r="S212" s="153"/>
      <c r="T212" s="153"/>
      <c r="U212" s="67"/>
      <c r="V212" s="68"/>
    </row>
    <row r="213" spans="1:22" s="24" customFormat="1" ht="27.75" customHeight="1" x14ac:dyDescent="0.35">
      <c r="A213" s="200" t="s">
        <v>795</v>
      </c>
      <c r="B213" s="191" t="s">
        <v>810</v>
      </c>
      <c r="C213" s="192" t="s">
        <v>116</v>
      </c>
      <c r="D213" s="201" t="s">
        <v>1533</v>
      </c>
      <c r="E213" s="202" t="s">
        <v>1534</v>
      </c>
      <c r="F213" s="202" t="s">
        <v>1535</v>
      </c>
      <c r="G213" s="203" t="s">
        <v>1536</v>
      </c>
      <c r="H213" s="153">
        <f>IFERROR(VLOOKUP(F213,[33]MPS!$F$7:$H$789,3,FALSE),0)</f>
        <v>1500</v>
      </c>
      <c r="I213" s="153">
        <v>625</v>
      </c>
      <c r="J213" s="153">
        <v>750</v>
      </c>
      <c r="K213" s="154" t="s">
        <v>1838</v>
      </c>
      <c r="L213" s="155">
        <f t="shared" si="22"/>
        <v>2500</v>
      </c>
      <c r="M213" s="155">
        <f t="shared" si="23"/>
        <v>3750</v>
      </c>
      <c r="N213" s="154">
        <f t="shared" si="19"/>
        <v>1.6</v>
      </c>
      <c r="O213" s="154">
        <f t="shared" si="20"/>
        <v>0</v>
      </c>
      <c r="P213" s="153">
        <f>IFERROR(VLOOKUP(F213,'[34]ON HAND'!$B$7:$I$1000,8,FALSE),0)</f>
        <v>980</v>
      </c>
      <c r="Q213" s="98" t="str">
        <f t="shared" si="21"/>
        <v>kritis</v>
      </c>
      <c r="R213" s="153">
        <v>1</v>
      </c>
      <c r="S213" s="153"/>
      <c r="T213" s="153"/>
      <c r="U213" s="67"/>
      <c r="V213" s="68"/>
    </row>
    <row r="214" spans="1:22" s="24" customFormat="1" ht="27.75" customHeight="1" x14ac:dyDescent="0.35">
      <c r="A214" s="190" t="s">
        <v>10</v>
      </c>
      <c r="B214" s="191" t="s">
        <v>17</v>
      </c>
      <c r="C214" s="192" t="s">
        <v>129</v>
      </c>
      <c r="D214" s="191" t="s">
        <v>141</v>
      </c>
      <c r="E214" s="193" t="s">
        <v>142</v>
      </c>
      <c r="F214" s="193" t="s">
        <v>143</v>
      </c>
      <c r="G214" s="194" t="s">
        <v>144</v>
      </c>
      <c r="H214" s="153">
        <f>IFERROR(VLOOKUP(F214,[33]MPS!$F$7:$H$789,3,FALSE),0)</f>
        <v>3000</v>
      </c>
      <c r="I214" s="153">
        <v>615.38461538461536</v>
      </c>
      <c r="J214" s="153">
        <v>1000</v>
      </c>
      <c r="K214" s="154" t="s">
        <v>1838</v>
      </c>
      <c r="L214" s="155">
        <f t="shared" si="22"/>
        <v>2461.5384615384614</v>
      </c>
      <c r="M214" s="155">
        <f t="shared" si="23"/>
        <v>3692.3076923076924</v>
      </c>
      <c r="N214" s="154">
        <f t="shared" si="19"/>
        <v>3.7</v>
      </c>
      <c r="O214" s="154">
        <f t="shared" si="20"/>
        <v>0</v>
      </c>
      <c r="P214" s="153">
        <f>IFERROR(VLOOKUP(F214,'[34]ON HAND'!$B$7:$I$1000,8,FALSE),0)</f>
        <v>2220</v>
      </c>
      <c r="Q214" s="98" t="str">
        <f t="shared" si="21"/>
        <v>kritis</v>
      </c>
      <c r="R214" s="153">
        <v>1</v>
      </c>
      <c r="S214" s="153"/>
      <c r="T214" s="153"/>
      <c r="U214" s="67"/>
      <c r="V214" s="68"/>
    </row>
    <row r="215" spans="1:22" s="24" customFormat="1" ht="27.75" customHeight="1" x14ac:dyDescent="0.35">
      <c r="A215" s="200" t="s">
        <v>795</v>
      </c>
      <c r="B215" s="191" t="s">
        <v>810</v>
      </c>
      <c r="C215" s="192" t="s">
        <v>249</v>
      </c>
      <c r="D215" s="191" t="s">
        <v>3110</v>
      </c>
      <c r="E215" s="193" t="s">
        <v>933</v>
      </c>
      <c r="F215" s="193" t="s">
        <v>2783</v>
      </c>
      <c r="G215" s="194" t="s">
        <v>935</v>
      </c>
      <c r="H215" s="153">
        <f>IFERROR(VLOOKUP(F215,[33]MPS!$F$7:$H$789,3,FALSE),0)</f>
        <v>3000</v>
      </c>
      <c r="I215" s="153">
        <v>600</v>
      </c>
      <c r="J215" s="153">
        <v>1000</v>
      </c>
      <c r="K215" s="154" t="s">
        <v>1838</v>
      </c>
      <c r="L215" s="155">
        <f t="shared" si="22"/>
        <v>2400</v>
      </c>
      <c r="M215" s="155">
        <f t="shared" si="23"/>
        <v>3600</v>
      </c>
      <c r="N215" s="154">
        <f t="shared" si="19"/>
        <v>0.79999999999999993</v>
      </c>
      <c r="O215" s="154">
        <f t="shared" si="20"/>
        <v>0</v>
      </c>
      <c r="P215" s="153">
        <f>IFERROR(VLOOKUP(F215,'[34]ON HAND'!$B$7:$I$1000,8,FALSE),0)</f>
        <v>450</v>
      </c>
      <c r="Q215" s="98" t="str">
        <f t="shared" si="21"/>
        <v>kritis</v>
      </c>
      <c r="R215" s="153">
        <v>1</v>
      </c>
      <c r="S215" s="153"/>
      <c r="T215" s="153"/>
      <c r="U215" s="67"/>
      <c r="V215" s="68"/>
    </row>
    <row r="216" spans="1:22" s="24" customFormat="1" ht="27.75" customHeight="1" x14ac:dyDescent="0.35">
      <c r="A216" s="190" t="s">
        <v>10</v>
      </c>
      <c r="B216" s="191" t="s">
        <v>17</v>
      </c>
      <c r="C216" s="192" t="s">
        <v>22</v>
      </c>
      <c r="D216" s="191" t="s">
        <v>3065</v>
      </c>
      <c r="E216" s="193" t="s">
        <v>2568</v>
      </c>
      <c r="F216" s="193" t="s">
        <v>3066</v>
      </c>
      <c r="G216" s="194" t="s">
        <v>3067</v>
      </c>
      <c r="H216" s="153">
        <f>IFERROR(VLOOKUP(F216,[33]MPS!$F$7:$H$789,3,FALSE),0)</f>
        <v>2500</v>
      </c>
      <c r="I216" s="153">
        <v>600</v>
      </c>
      <c r="J216" s="153">
        <v>600</v>
      </c>
      <c r="K216" s="154" t="s">
        <v>1838</v>
      </c>
      <c r="L216" s="155">
        <f t="shared" si="22"/>
        <v>2400</v>
      </c>
      <c r="M216" s="155">
        <f t="shared" si="23"/>
        <v>3600</v>
      </c>
      <c r="N216" s="154">
        <f t="shared" si="19"/>
        <v>1.6</v>
      </c>
      <c r="O216" s="154">
        <f t="shared" si="20"/>
        <v>0</v>
      </c>
      <c r="P216" s="153">
        <f>IFERROR(VLOOKUP(F216,'[34]ON HAND'!$B$7:$I$1000,8,FALSE),0)</f>
        <v>960</v>
      </c>
      <c r="Q216" s="98" t="str">
        <f t="shared" si="21"/>
        <v>kritis</v>
      </c>
      <c r="R216" s="153">
        <v>1</v>
      </c>
      <c r="S216" s="153"/>
      <c r="T216" s="153"/>
      <c r="U216" s="67"/>
      <c r="V216" s="68"/>
    </row>
    <row r="217" spans="1:22" s="24" customFormat="1" ht="27.75" customHeight="1" x14ac:dyDescent="0.35">
      <c r="A217" s="190" t="s">
        <v>10</v>
      </c>
      <c r="B217" s="191" t="s">
        <v>11</v>
      </c>
      <c r="C217" s="192" t="s">
        <v>31</v>
      </c>
      <c r="D217" s="191" t="s">
        <v>2621</v>
      </c>
      <c r="E217" s="193" t="s">
        <v>32</v>
      </c>
      <c r="F217" s="193" t="s">
        <v>33</v>
      </c>
      <c r="G217" s="194" t="s">
        <v>34</v>
      </c>
      <c r="H217" s="153">
        <f>IFERROR(VLOOKUP(F217,[33]MPS!$F$7:$H$789,3,FALSE),0)</f>
        <v>500</v>
      </c>
      <c r="I217" s="153">
        <v>600</v>
      </c>
      <c r="J217" s="153">
        <v>600</v>
      </c>
      <c r="K217" s="154" t="s">
        <v>1838</v>
      </c>
      <c r="L217" s="155">
        <f t="shared" si="22"/>
        <v>2400</v>
      </c>
      <c r="M217" s="155">
        <f t="shared" si="23"/>
        <v>3600</v>
      </c>
      <c r="N217" s="154">
        <f t="shared" si="19"/>
        <v>0.1</v>
      </c>
      <c r="O217" s="154">
        <f t="shared" si="20"/>
        <v>0</v>
      </c>
      <c r="P217" s="153">
        <f>IFERROR(VLOOKUP(F217,'[34]ON HAND'!$B$7:$I$1000,8,FALSE),0)</f>
        <v>13</v>
      </c>
      <c r="Q217" s="98" t="str">
        <f t="shared" si="21"/>
        <v>kritis</v>
      </c>
      <c r="R217" s="153">
        <v>1</v>
      </c>
      <c r="S217" s="153"/>
      <c r="T217" s="153"/>
      <c r="U217" s="67"/>
      <c r="V217" s="68"/>
    </row>
    <row r="218" spans="1:22" s="24" customFormat="1" ht="27.75" customHeight="1" x14ac:dyDescent="0.35">
      <c r="A218" s="190" t="s">
        <v>10</v>
      </c>
      <c r="B218" s="191" t="s">
        <v>17</v>
      </c>
      <c r="C218" s="192" t="s">
        <v>31</v>
      </c>
      <c r="D218" s="191" t="s">
        <v>693</v>
      </c>
      <c r="E218" s="193" t="s">
        <v>694</v>
      </c>
      <c r="F218" s="193" t="s">
        <v>695</v>
      </c>
      <c r="G218" s="194" t="s">
        <v>696</v>
      </c>
      <c r="H218" s="153">
        <f>IFERROR(VLOOKUP(F218,[33]MPS!$F$7:$H$789,3,FALSE),0)</f>
        <v>500</v>
      </c>
      <c r="I218" s="153">
        <v>600</v>
      </c>
      <c r="J218" s="153">
        <v>600</v>
      </c>
      <c r="K218" s="154" t="s">
        <v>1838</v>
      </c>
      <c r="L218" s="155">
        <f t="shared" si="22"/>
        <v>2400</v>
      </c>
      <c r="M218" s="155">
        <f t="shared" si="23"/>
        <v>3600</v>
      </c>
      <c r="N218" s="154">
        <f t="shared" si="19"/>
        <v>0.2</v>
      </c>
      <c r="O218" s="154">
        <f t="shared" si="20"/>
        <v>0</v>
      </c>
      <c r="P218" s="153">
        <f>IFERROR(VLOOKUP(F218,'[34]ON HAND'!$B$7:$I$1000,8,FALSE),0)</f>
        <v>100</v>
      </c>
      <c r="Q218" s="98" t="str">
        <f t="shared" si="21"/>
        <v>kritis</v>
      </c>
      <c r="R218" s="153">
        <v>1</v>
      </c>
      <c r="S218" s="153"/>
      <c r="T218" s="153"/>
      <c r="U218" s="67"/>
      <c r="V218" s="68"/>
    </row>
    <row r="219" spans="1:22" s="24" customFormat="1" ht="27.75" customHeight="1" x14ac:dyDescent="0.35">
      <c r="A219" s="190" t="s">
        <v>10</v>
      </c>
      <c r="B219" s="191" t="s">
        <v>17</v>
      </c>
      <c r="C219" s="192" t="s">
        <v>31</v>
      </c>
      <c r="D219" s="191" t="s">
        <v>474</v>
      </c>
      <c r="E219" s="193" t="s">
        <v>475</v>
      </c>
      <c r="F219" s="193" t="s">
        <v>476</v>
      </c>
      <c r="G219" s="194" t="s">
        <v>477</v>
      </c>
      <c r="H219" s="153">
        <f>IFERROR(VLOOKUP(F219,[33]MPS!$F$7:$H$789,3,FALSE),0)</f>
        <v>2000</v>
      </c>
      <c r="I219" s="153">
        <v>597.77777777777783</v>
      </c>
      <c r="J219" s="153">
        <v>1350</v>
      </c>
      <c r="K219" s="154" t="s">
        <v>1838</v>
      </c>
      <c r="L219" s="155">
        <f t="shared" si="22"/>
        <v>2391.1111111111113</v>
      </c>
      <c r="M219" s="155">
        <f t="shared" si="23"/>
        <v>3586.666666666667</v>
      </c>
      <c r="N219" s="154">
        <f t="shared" si="19"/>
        <v>1.8</v>
      </c>
      <c r="O219" s="154">
        <f t="shared" si="20"/>
        <v>0</v>
      </c>
      <c r="P219" s="153">
        <f>IFERROR(VLOOKUP(F219,'[34]ON HAND'!$B$7:$I$1000,8,FALSE),0)</f>
        <v>1042</v>
      </c>
      <c r="Q219" s="98" t="str">
        <f t="shared" si="21"/>
        <v>kritis</v>
      </c>
      <c r="R219" s="153">
        <v>1</v>
      </c>
      <c r="S219" s="153"/>
      <c r="T219" s="153"/>
      <c r="U219" s="67"/>
      <c r="V219" s="68"/>
    </row>
    <row r="220" spans="1:22" s="24" customFormat="1" ht="27.75" customHeight="1" x14ac:dyDescent="0.35">
      <c r="A220" s="190" t="s">
        <v>10</v>
      </c>
      <c r="B220" s="191" t="s">
        <v>17</v>
      </c>
      <c r="C220" s="192" t="s">
        <v>116</v>
      </c>
      <c r="D220" s="191" t="s">
        <v>486</v>
      </c>
      <c r="E220" s="193" t="s">
        <v>487</v>
      </c>
      <c r="F220" s="193" t="s">
        <v>488</v>
      </c>
      <c r="G220" s="194" t="s">
        <v>489</v>
      </c>
      <c r="H220" s="153">
        <f>IFERROR(VLOOKUP(F220,[33]MPS!$F$7:$H$789,3,FALSE),0)</f>
        <v>4750</v>
      </c>
      <c r="I220" s="153">
        <v>587.5</v>
      </c>
      <c r="J220" s="153">
        <v>1500</v>
      </c>
      <c r="K220" s="154" t="s">
        <v>1838</v>
      </c>
      <c r="L220" s="155">
        <f t="shared" si="22"/>
        <v>2350</v>
      </c>
      <c r="M220" s="155">
        <f t="shared" si="23"/>
        <v>3525</v>
      </c>
      <c r="N220" s="154">
        <f t="shared" si="19"/>
        <v>3.7</v>
      </c>
      <c r="O220" s="154">
        <f t="shared" si="20"/>
        <v>0</v>
      </c>
      <c r="P220" s="153">
        <f>IFERROR(VLOOKUP(F220,'[34]ON HAND'!$B$7:$I$1000,8,FALSE),0)</f>
        <v>2150</v>
      </c>
      <c r="Q220" s="98" t="str">
        <f t="shared" si="21"/>
        <v>kritis</v>
      </c>
      <c r="R220" s="153">
        <v>1</v>
      </c>
      <c r="S220" s="153"/>
      <c r="T220" s="153"/>
      <c r="U220" s="67"/>
      <c r="V220" s="68"/>
    </row>
    <row r="221" spans="1:22" s="24" customFormat="1" ht="27.75" customHeight="1" x14ac:dyDescent="0.35">
      <c r="A221" s="200" t="s">
        <v>795</v>
      </c>
      <c r="B221" s="191" t="s">
        <v>3090</v>
      </c>
      <c r="C221" s="192" t="s">
        <v>116</v>
      </c>
      <c r="D221" s="191" t="s">
        <v>1381</v>
      </c>
      <c r="E221" s="193" t="s">
        <v>1382</v>
      </c>
      <c r="F221" s="193" t="s">
        <v>1383</v>
      </c>
      <c r="G221" s="194" t="s">
        <v>1384</v>
      </c>
      <c r="H221" s="153">
        <f>IFERROR(VLOOKUP(F221,[33]MPS!$F$7:$H$789,3,FALSE),0)</f>
        <v>3000</v>
      </c>
      <c r="I221" s="153">
        <v>583.33333333333337</v>
      </c>
      <c r="J221" s="153">
        <v>750</v>
      </c>
      <c r="K221" s="154" t="s">
        <v>1838</v>
      </c>
      <c r="L221" s="155">
        <f t="shared" si="22"/>
        <v>2333.3333333333335</v>
      </c>
      <c r="M221" s="155">
        <f t="shared" si="23"/>
        <v>3500</v>
      </c>
      <c r="N221" s="154">
        <f t="shared" si="19"/>
        <v>2.9</v>
      </c>
      <c r="O221" s="154">
        <f t="shared" si="20"/>
        <v>0</v>
      </c>
      <c r="P221" s="153">
        <f>IFERROR(VLOOKUP(F221,'[34]ON HAND'!$B$7:$I$1000,8,FALSE),0)</f>
        <v>1650</v>
      </c>
      <c r="Q221" s="98" t="str">
        <f t="shared" si="21"/>
        <v>kritis</v>
      </c>
      <c r="R221" s="153">
        <v>1</v>
      </c>
      <c r="S221" s="153"/>
      <c r="T221" s="153"/>
      <c r="U221" s="67"/>
      <c r="V221" s="68"/>
    </row>
    <row r="222" spans="1:22" s="24" customFormat="1" ht="27.75" customHeight="1" x14ac:dyDescent="0.35">
      <c r="A222" s="190" t="s">
        <v>10</v>
      </c>
      <c r="B222" s="191" t="s">
        <v>11</v>
      </c>
      <c r="C222" s="192" t="s">
        <v>254</v>
      </c>
      <c r="D222" s="191" t="s">
        <v>255</v>
      </c>
      <c r="E222" s="193">
        <v>0</v>
      </c>
      <c r="F222" s="193" t="s">
        <v>256</v>
      </c>
      <c r="G222" s="194" t="s">
        <v>257</v>
      </c>
      <c r="H222" s="153">
        <f>IFERROR(VLOOKUP(F222,[33]MPS!$F$7:$H$789,3,FALSE),0)</f>
        <v>3000</v>
      </c>
      <c r="I222" s="153">
        <v>575</v>
      </c>
      <c r="J222" s="153">
        <v>1000</v>
      </c>
      <c r="K222" s="154" t="s">
        <v>1838</v>
      </c>
      <c r="L222" s="155">
        <f t="shared" si="22"/>
        <v>2300</v>
      </c>
      <c r="M222" s="155">
        <f t="shared" si="23"/>
        <v>3450</v>
      </c>
      <c r="N222" s="154">
        <f t="shared" si="19"/>
        <v>0</v>
      </c>
      <c r="O222" s="154">
        <f t="shared" si="20"/>
        <v>0</v>
      </c>
      <c r="P222" s="153">
        <f>IFERROR(VLOOKUP(F222,'[34]ON HAND'!$B$7:$I$1000,8,FALSE),0)</f>
        <v>0</v>
      </c>
      <c r="Q222" s="98" t="str">
        <f t="shared" si="21"/>
        <v>kritis</v>
      </c>
      <c r="R222" s="153">
        <v>1</v>
      </c>
      <c r="S222" s="153"/>
      <c r="T222" s="153"/>
      <c r="U222" s="67"/>
      <c r="V222" s="68"/>
    </row>
    <row r="223" spans="1:22" s="24" customFormat="1" ht="27.75" customHeight="1" x14ac:dyDescent="0.35">
      <c r="A223" s="200" t="s">
        <v>795</v>
      </c>
      <c r="B223" s="191" t="s">
        <v>3090</v>
      </c>
      <c r="C223" s="192" t="s">
        <v>116</v>
      </c>
      <c r="D223" s="191" t="s">
        <v>1345</v>
      </c>
      <c r="E223" s="193" t="s">
        <v>1346</v>
      </c>
      <c r="F223" s="193" t="s">
        <v>1347</v>
      </c>
      <c r="G223" s="194" t="s">
        <v>1348</v>
      </c>
      <c r="H223" s="153">
        <f>IFERROR(VLOOKUP(F223,[33]MPS!$F$7:$H$789,3,FALSE),0)</f>
        <v>3000</v>
      </c>
      <c r="I223" s="153">
        <v>562.5</v>
      </c>
      <c r="J223" s="153">
        <v>1000</v>
      </c>
      <c r="K223" s="154" t="s">
        <v>1838</v>
      </c>
      <c r="L223" s="155">
        <f t="shared" si="22"/>
        <v>2250</v>
      </c>
      <c r="M223" s="155">
        <f t="shared" si="23"/>
        <v>3375</v>
      </c>
      <c r="N223" s="154">
        <f t="shared" si="19"/>
        <v>0.79999999999999993</v>
      </c>
      <c r="O223" s="154">
        <f t="shared" si="20"/>
        <v>0</v>
      </c>
      <c r="P223" s="153">
        <f>IFERROR(VLOOKUP(F223,'[34]ON HAND'!$B$7:$I$1000,8,FALSE),0)</f>
        <v>400</v>
      </c>
      <c r="Q223" s="98" t="str">
        <f t="shared" si="21"/>
        <v>kritis</v>
      </c>
      <c r="R223" s="153">
        <v>1</v>
      </c>
      <c r="S223" s="153"/>
      <c r="T223" s="153"/>
      <c r="U223" s="67"/>
      <c r="V223" s="68"/>
    </row>
    <row r="224" spans="1:22" s="24" customFormat="1" ht="27.75" customHeight="1" x14ac:dyDescent="0.35">
      <c r="A224" s="190" t="s">
        <v>10</v>
      </c>
      <c r="B224" s="191" t="s">
        <v>11</v>
      </c>
      <c r="C224" s="192" t="s">
        <v>12</v>
      </c>
      <c r="D224" s="191" t="s">
        <v>235</v>
      </c>
      <c r="E224" s="193" t="s">
        <v>236</v>
      </c>
      <c r="F224" s="193" t="s">
        <v>237</v>
      </c>
      <c r="G224" s="194" t="s">
        <v>238</v>
      </c>
      <c r="H224" s="153">
        <f>IFERROR(VLOOKUP(F224,[33]MPS!$F$7:$H$789,3,FALSE),0)</f>
        <v>3000</v>
      </c>
      <c r="I224" s="153">
        <v>560</v>
      </c>
      <c r="J224" s="153">
        <v>1200</v>
      </c>
      <c r="K224" s="154" t="s">
        <v>1838</v>
      </c>
      <c r="L224" s="155">
        <f t="shared" si="22"/>
        <v>2240</v>
      </c>
      <c r="M224" s="155">
        <f t="shared" si="23"/>
        <v>3360</v>
      </c>
      <c r="N224" s="154">
        <f t="shared" si="19"/>
        <v>6.5</v>
      </c>
      <c r="O224" s="154">
        <f t="shared" si="20"/>
        <v>1</v>
      </c>
      <c r="P224" s="153">
        <f>IFERROR(VLOOKUP(F224,'[34]ON HAND'!$B$7:$I$1000,8,FALSE),0)</f>
        <v>3591</v>
      </c>
      <c r="Q224" s="98" t="str">
        <f t="shared" si="21"/>
        <v>over</v>
      </c>
      <c r="R224" s="153">
        <v>1</v>
      </c>
      <c r="S224" s="153"/>
      <c r="T224" s="153"/>
      <c r="U224" s="67"/>
      <c r="V224" s="68"/>
    </row>
    <row r="225" spans="1:22" s="24" customFormat="1" ht="27.75" customHeight="1" x14ac:dyDescent="0.35">
      <c r="A225" s="190" t="s">
        <v>10</v>
      </c>
      <c r="B225" s="191" t="s">
        <v>17</v>
      </c>
      <c r="C225" s="192" t="s">
        <v>116</v>
      </c>
      <c r="D225" s="191" t="s">
        <v>731</v>
      </c>
      <c r="E225" s="193" t="s">
        <v>732</v>
      </c>
      <c r="F225" s="193" t="s">
        <v>733</v>
      </c>
      <c r="G225" s="194" t="s">
        <v>734</v>
      </c>
      <c r="H225" s="153">
        <f>IFERROR(VLOOKUP(F225,[33]MPS!$F$7:$H$789,3,FALSE),0)</f>
        <v>4000</v>
      </c>
      <c r="I225" s="153">
        <v>552.5</v>
      </c>
      <c r="J225" s="153">
        <v>1350</v>
      </c>
      <c r="K225" s="154" t="s">
        <v>1838</v>
      </c>
      <c r="L225" s="155">
        <f t="shared" si="22"/>
        <v>2210</v>
      </c>
      <c r="M225" s="155">
        <f t="shared" si="23"/>
        <v>3315</v>
      </c>
      <c r="N225" s="154">
        <f t="shared" si="19"/>
        <v>2.9</v>
      </c>
      <c r="O225" s="154">
        <f t="shared" si="20"/>
        <v>0</v>
      </c>
      <c r="P225" s="153">
        <f>IFERROR(VLOOKUP(F225,'[34]ON HAND'!$B$7:$I$1000,8,FALSE),0)</f>
        <v>1550</v>
      </c>
      <c r="Q225" s="98" t="str">
        <f t="shared" si="21"/>
        <v>kritis</v>
      </c>
      <c r="R225" s="153">
        <v>1</v>
      </c>
      <c r="S225" s="153"/>
      <c r="T225" s="153"/>
      <c r="U225" s="67"/>
      <c r="V225" s="68"/>
    </row>
    <row r="226" spans="1:22" s="24" customFormat="1" ht="27.75" customHeight="1" x14ac:dyDescent="0.35">
      <c r="A226" s="200" t="s">
        <v>795</v>
      </c>
      <c r="B226" s="191" t="s">
        <v>810</v>
      </c>
      <c r="C226" s="192" t="s">
        <v>61</v>
      </c>
      <c r="D226" s="191" t="s">
        <v>1737</v>
      </c>
      <c r="E226" s="193" t="s">
        <v>1738</v>
      </c>
      <c r="F226" s="193" t="s">
        <v>1739</v>
      </c>
      <c r="G226" s="194" t="s">
        <v>1740</v>
      </c>
      <c r="H226" s="153">
        <f>IFERROR(VLOOKUP(F226,[33]MPS!$F$7:$H$789,3,FALSE),0)</f>
        <v>4000</v>
      </c>
      <c r="I226" s="153">
        <v>541.66666666666663</v>
      </c>
      <c r="J226" s="153">
        <v>1000</v>
      </c>
      <c r="K226" s="154" t="s">
        <v>1838</v>
      </c>
      <c r="L226" s="155">
        <f t="shared" si="22"/>
        <v>2166.6666666666665</v>
      </c>
      <c r="M226" s="155">
        <f t="shared" si="23"/>
        <v>3250</v>
      </c>
      <c r="N226" s="154">
        <f t="shared" si="19"/>
        <v>4.8</v>
      </c>
      <c r="O226" s="154">
        <f t="shared" si="20"/>
        <v>1</v>
      </c>
      <c r="P226" s="153">
        <f>IFERROR(VLOOKUP(F226,'[34]ON HAND'!$B$7:$I$1000,8,FALSE),0)</f>
        <v>2598</v>
      </c>
      <c r="Q226" s="98" t="str">
        <f t="shared" si="21"/>
        <v>aman</v>
      </c>
      <c r="R226" s="153">
        <v>1</v>
      </c>
      <c r="S226" s="153"/>
      <c r="T226" s="153"/>
      <c r="U226" s="67"/>
      <c r="V226" s="68"/>
    </row>
    <row r="227" spans="1:22" s="24" customFormat="1" ht="27.75" customHeight="1" x14ac:dyDescent="0.35">
      <c r="A227" s="200" t="s">
        <v>795</v>
      </c>
      <c r="B227" s="191" t="s">
        <v>810</v>
      </c>
      <c r="C227" s="192" t="s">
        <v>61</v>
      </c>
      <c r="D227" s="191" t="s">
        <v>1254</v>
      </c>
      <c r="E227" s="193" t="s">
        <v>1255</v>
      </c>
      <c r="F227" s="193" t="s">
        <v>1256</v>
      </c>
      <c r="G227" s="194" t="s">
        <v>1257</v>
      </c>
      <c r="H227" s="153">
        <f>IFERROR(VLOOKUP(F227,[33]MPS!$F$7:$H$789,3,FALSE),0)</f>
        <v>3000</v>
      </c>
      <c r="I227" s="153">
        <v>525</v>
      </c>
      <c r="J227" s="153">
        <v>750</v>
      </c>
      <c r="K227" s="154" t="s">
        <v>1838</v>
      </c>
      <c r="L227" s="155">
        <f t="shared" si="22"/>
        <v>2100</v>
      </c>
      <c r="M227" s="155">
        <f t="shared" si="23"/>
        <v>3150</v>
      </c>
      <c r="N227" s="154">
        <f t="shared" si="19"/>
        <v>3.4</v>
      </c>
      <c r="O227" s="154">
        <f t="shared" si="20"/>
        <v>0</v>
      </c>
      <c r="P227" s="153">
        <f>IFERROR(VLOOKUP(F227,'[34]ON HAND'!$B$7:$I$1000,8,FALSE),0)</f>
        <v>1751</v>
      </c>
      <c r="Q227" s="98" t="str">
        <f t="shared" si="21"/>
        <v>kritis</v>
      </c>
      <c r="R227" s="153">
        <v>1</v>
      </c>
      <c r="S227" s="153"/>
      <c r="T227" s="153"/>
      <c r="U227" s="67"/>
      <c r="V227" s="68"/>
    </row>
    <row r="228" spans="1:22" s="24" customFormat="1" ht="27.75" customHeight="1" x14ac:dyDescent="0.35">
      <c r="A228" s="200" t="s">
        <v>795</v>
      </c>
      <c r="B228" s="191" t="s">
        <v>810</v>
      </c>
      <c r="C228" s="192" t="s">
        <v>116</v>
      </c>
      <c r="D228" s="201" t="s">
        <v>2723</v>
      </c>
      <c r="E228" s="202" t="s">
        <v>2724</v>
      </c>
      <c r="F228" s="202" t="s">
        <v>2725</v>
      </c>
      <c r="G228" s="203" t="s">
        <v>2726</v>
      </c>
      <c r="H228" s="153">
        <f>IFERROR(VLOOKUP(F228,[33]MPS!$F$7:$H$789,3,FALSE),0)</f>
        <v>4500</v>
      </c>
      <c r="I228" s="153">
        <v>500</v>
      </c>
      <c r="J228" s="153">
        <v>500</v>
      </c>
      <c r="K228" s="154" t="s">
        <v>1838</v>
      </c>
      <c r="L228" s="155">
        <f t="shared" si="22"/>
        <v>2000</v>
      </c>
      <c r="M228" s="155">
        <f t="shared" si="23"/>
        <v>3000</v>
      </c>
      <c r="N228" s="154">
        <f t="shared" si="19"/>
        <v>5.0999999999999996</v>
      </c>
      <c r="O228" s="154">
        <f t="shared" si="20"/>
        <v>1</v>
      </c>
      <c r="P228" s="153">
        <f>IFERROR(VLOOKUP(F228,'[34]ON HAND'!$B$7:$I$1000,8,FALSE),0)</f>
        <v>2540</v>
      </c>
      <c r="Q228" s="98" t="str">
        <f t="shared" si="21"/>
        <v>aman</v>
      </c>
      <c r="R228" s="153">
        <v>1</v>
      </c>
      <c r="S228" s="153"/>
      <c r="T228" s="153"/>
      <c r="U228" s="67"/>
      <c r="V228" s="68"/>
    </row>
    <row r="229" spans="1:22" s="24" customFormat="1" ht="27.75" customHeight="1" x14ac:dyDescent="0.35">
      <c r="A229" s="200" t="s">
        <v>795</v>
      </c>
      <c r="B229" s="191" t="s">
        <v>810</v>
      </c>
      <c r="C229" s="192" t="s">
        <v>61</v>
      </c>
      <c r="D229" s="201" t="s">
        <v>1432</v>
      </c>
      <c r="E229" s="202" t="s">
        <v>1433</v>
      </c>
      <c r="F229" s="202" t="s">
        <v>1434</v>
      </c>
      <c r="G229" s="203" t="s">
        <v>1435</v>
      </c>
      <c r="H229" s="153">
        <f>IFERROR(VLOOKUP(F229,[33]MPS!$F$7:$H$789,3,FALSE),0)</f>
        <v>3700</v>
      </c>
      <c r="I229" s="153">
        <v>500</v>
      </c>
      <c r="J229" s="153">
        <v>500</v>
      </c>
      <c r="K229" s="154" t="s">
        <v>1838</v>
      </c>
      <c r="L229" s="155">
        <f t="shared" si="22"/>
        <v>2000</v>
      </c>
      <c r="M229" s="155">
        <f t="shared" si="23"/>
        <v>3000</v>
      </c>
      <c r="N229" s="154">
        <f t="shared" si="19"/>
        <v>5</v>
      </c>
      <c r="O229" s="154">
        <f t="shared" si="20"/>
        <v>1</v>
      </c>
      <c r="P229" s="153">
        <f>IFERROR(VLOOKUP(F229,'[34]ON HAND'!$B$7:$I$1000,8,FALSE),0)</f>
        <v>2500</v>
      </c>
      <c r="Q229" s="98" t="str">
        <f t="shared" si="21"/>
        <v>aman</v>
      </c>
      <c r="R229" s="153">
        <v>1</v>
      </c>
      <c r="S229" s="153"/>
      <c r="T229" s="153"/>
      <c r="U229" s="67"/>
      <c r="V229" s="68"/>
    </row>
    <row r="230" spans="1:22" s="24" customFormat="1" ht="27.75" customHeight="1" x14ac:dyDescent="0.35">
      <c r="A230" s="190" t="s">
        <v>10</v>
      </c>
      <c r="B230" s="191" t="s">
        <v>16</v>
      </c>
      <c r="C230" s="192" t="s">
        <v>61</v>
      </c>
      <c r="D230" s="191" t="s">
        <v>215</v>
      </c>
      <c r="E230" s="193" t="s">
        <v>216</v>
      </c>
      <c r="F230" s="193" t="s">
        <v>217</v>
      </c>
      <c r="G230" s="194" t="s">
        <v>218</v>
      </c>
      <c r="H230" s="153">
        <f>IFERROR(VLOOKUP(F230,[33]MPS!$F$7:$H$789,3,FALSE),0)</f>
        <v>3500</v>
      </c>
      <c r="I230" s="153">
        <v>500</v>
      </c>
      <c r="J230" s="153">
        <v>500</v>
      </c>
      <c r="K230" s="154" t="s">
        <v>1838</v>
      </c>
      <c r="L230" s="155">
        <f t="shared" si="22"/>
        <v>2000</v>
      </c>
      <c r="M230" s="155">
        <f t="shared" si="23"/>
        <v>3000</v>
      </c>
      <c r="N230" s="154">
        <f t="shared" ref="N230:N293" si="24">+ROUNDUP(P230/I230,1)</f>
        <v>4</v>
      </c>
      <c r="O230" s="154">
        <f t="shared" ref="O230:O293" si="25">IF(AND(K230="FAST",N230&gt;=2),1,IF(AND(K230="MEDIUM",N230&gt;=3),1,IF(AND(K230="SLOW",N230&gt;=4),1,0)))</f>
        <v>1</v>
      </c>
      <c r="P230" s="153">
        <f>IFERROR(VLOOKUP(F230,'[34]ON HAND'!$B$7:$I$1000,8,FALSE),0)</f>
        <v>1999</v>
      </c>
      <c r="Q230" s="98" t="str">
        <f t="shared" ref="Q230:Q293" si="26">IF(P230&lt;L230,"kritis",IF(P230&lt;M230,"aman","over"))</f>
        <v>kritis</v>
      </c>
      <c r="R230" s="153">
        <v>1</v>
      </c>
      <c r="S230" s="153"/>
      <c r="T230" s="153"/>
      <c r="U230" s="67"/>
      <c r="V230" s="68"/>
    </row>
    <row r="231" spans="1:22" s="24" customFormat="1" ht="27.75" customHeight="1" x14ac:dyDescent="0.35">
      <c r="A231" s="200" t="s">
        <v>795</v>
      </c>
      <c r="B231" s="191" t="s">
        <v>810</v>
      </c>
      <c r="C231" s="192" t="s">
        <v>61</v>
      </c>
      <c r="D231" s="201" t="s">
        <v>1063</v>
      </c>
      <c r="E231" s="202" t="s">
        <v>1064</v>
      </c>
      <c r="F231" s="202" t="s">
        <v>1065</v>
      </c>
      <c r="G231" s="203" t="s">
        <v>1066</v>
      </c>
      <c r="H231" s="153">
        <f>IFERROR(VLOOKUP(F231,[33]MPS!$F$7:$H$789,3,FALSE),0)</f>
        <v>3500</v>
      </c>
      <c r="I231" s="153">
        <v>500</v>
      </c>
      <c r="J231" s="153">
        <v>500</v>
      </c>
      <c r="K231" s="154" t="s">
        <v>1838</v>
      </c>
      <c r="L231" s="155">
        <f t="shared" si="22"/>
        <v>2000</v>
      </c>
      <c r="M231" s="155">
        <f t="shared" si="23"/>
        <v>3000</v>
      </c>
      <c r="N231" s="154">
        <f t="shared" si="24"/>
        <v>2.5</v>
      </c>
      <c r="O231" s="154">
        <f t="shared" si="25"/>
        <v>0</v>
      </c>
      <c r="P231" s="153">
        <f>IFERROR(VLOOKUP(F231,'[34]ON HAND'!$B$7:$I$1000,8,FALSE),0)</f>
        <v>1250</v>
      </c>
      <c r="Q231" s="98" t="str">
        <f t="shared" si="26"/>
        <v>kritis</v>
      </c>
      <c r="R231" s="153">
        <v>1</v>
      </c>
      <c r="S231" s="153"/>
      <c r="T231" s="153"/>
      <c r="U231" s="67"/>
      <c r="V231" s="68"/>
    </row>
    <row r="232" spans="1:22" s="24" customFormat="1" ht="27.75" customHeight="1" x14ac:dyDescent="0.35">
      <c r="A232" s="200" t="s">
        <v>795</v>
      </c>
      <c r="B232" s="191" t="s">
        <v>810</v>
      </c>
      <c r="C232" s="192" t="s">
        <v>116</v>
      </c>
      <c r="D232" s="201" t="s">
        <v>1428</v>
      </c>
      <c r="E232" s="202" t="s">
        <v>1429</v>
      </c>
      <c r="F232" s="202" t="s">
        <v>1430</v>
      </c>
      <c r="G232" s="203" t="s">
        <v>1431</v>
      </c>
      <c r="H232" s="153">
        <f>IFERROR(VLOOKUP(F232,[33]MPS!$F$7:$H$789,3,FALSE),0)</f>
        <v>3500</v>
      </c>
      <c r="I232" s="153">
        <v>500</v>
      </c>
      <c r="J232" s="153">
        <v>500</v>
      </c>
      <c r="K232" s="154" t="s">
        <v>1838</v>
      </c>
      <c r="L232" s="155">
        <f t="shared" si="22"/>
        <v>2000</v>
      </c>
      <c r="M232" s="155">
        <f t="shared" si="23"/>
        <v>3000</v>
      </c>
      <c r="N232" s="154">
        <f t="shared" si="24"/>
        <v>4</v>
      </c>
      <c r="O232" s="154">
        <f t="shared" si="25"/>
        <v>1</v>
      </c>
      <c r="P232" s="153">
        <f>IFERROR(VLOOKUP(F232,'[34]ON HAND'!$B$7:$I$1000,8,FALSE),0)</f>
        <v>2000</v>
      </c>
      <c r="Q232" s="98" t="str">
        <f t="shared" si="26"/>
        <v>aman</v>
      </c>
      <c r="R232" s="153">
        <v>1</v>
      </c>
      <c r="S232" s="153"/>
      <c r="T232" s="153"/>
      <c r="U232" s="67"/>
      <c r="V232" s="68"/>
    </row>
    <row r="233" spans="1:22" s="24" customFormat="1" ht="27.75" customHeight="1" x14ac:dyDescent="0.35">
      <c r="A233" s="200" t="s">
        <v>795</v>
      </c>
      <c r="B233" s="191" t="s">
        <v>810</v>
      </c>
      <c r="C233" s="192" t="s">
        <v>116</v>
      </c>
      <c r="D233" s="201" t="s">
        <v>1436</v>
      </c>
      <c r="E233" s="202" t="s">
        <v>1437</v>
      </c>
      <c r="F233" s="202" t="s">
        <v>1438</v>
      </c>
      <c r="G233" s="203" t="s">
        <v>1439</v>
      </c>
      <c r="H233" s="153">
        <f>IFERROR(VLOOKUP(F233,[33]MPS!$F$7:$H$789,3,FALSE),0)</f>
        <v>3500</v>
      </c>
      <c r="I233" s="153">
        <v>500</v>
      </c>
      <c r="J233" s="153">
        <v>500</v>
      </c>
      <c r="K233" s="154" t="s">
        <v>1838</v>
      </c>
      <c r="L233" s="155">
        <f t="shared" si="22"/>
        <v>2000</v>
      </c>
      <c r="M233" s="155">
        <f t="shared" si="23"/>
        <v>3000</v>
      </c>
      <c r="N233" s="154">
        <f t="shared" si="24"/>
        <v>4.4000000000000004</v>
      </c>
      <c r="O233" s="154">
        <f t="shared" si="25"/>
        <v>1</v>
      </c>
      <c r="P233" s="153">
        <f>IFERROR(VLOOKUP(F233,'[34]ON HAND'!$B$7:$I$1000,8,FALSE),0)</f>
        <v>2200</v>
      </c>
      <c r="Q233" s="98" t="str">
        <f t="shared" si="26"/>
        <v>aman</v>
      </c>
      <c r="R233" s="153">
        <v>1</v>
      </c>
      <c r="S233" s="153"/>
      <c r="T233" s="153"/>
      <c r="U233" s="67"/>
      <c r="V233" s="68"/>
    </row>
    <row r="234" spans="1:22" s="24" customFormat="1" ht="27.75" customHeight="1" x14ac:dyDescent="0.35">
      <c r="A234" s="190" t="s">
        <v>10</v>
      </c>
      <c r="B234" s="191" t="s">
        <v>11</v>
      </c>
      <c r="C234" s="192" t="s">
        <v>61</v>
      </c>
      <c r="D234" s="191" t="s">
        <v>66</v>
      </c>
      <c r="E234" s="193" t="s">
        <v>67</v>
      </c>
      <c r="F234" s="193" t="s">
        <v>68</v>
      </c>
      <c r="G234" s="194" t="s">
        <v>69</v>
      </c>
      <c r="H234" s="153">
        <f>IFERROR(VLOOKUP(F234,[33]MPS!$F$7:$H$789,3,FALSE),0)</f>
        <v>3000</v>
      </c>
      <c r="I234" s="153">
        <v>500</v>
      </c>
      <c r="J234" s="153">
        <v>500</v>
      </c>
      <c r="K234" s="154" t="s">
        <v>1838</v>
      </c>
      <c r="L234" s="155">
        <f t="shared" si="22"/>
        <v>2000</v>
      </c>
      <c r="M234" s="155">
        <f t="shared" si="23"/>
        <v>3000</v>
      </c>
      <c r="N234" s="154">
        <f t="shared" si="24"/>
        <v>4.6999999999999993</v>
      </c>
      <c r="O234" s="154">
        <f t="shared" si="25"/>
        <v>1</v>
      </c>
      <c r="P234" s="153">
        <f>IFERROR(VLOOKUP(F234,'[34]ON HAND'!$B$7:$I$1000,8,FALSE),0)</f>
        <v>2332</v>
      </c>
      <c r="Q234" s="98" t="str">
        <f t="shared" si="26"/>
        <v>aman</v>
      </c>
      <c r="R234" s="153">
        <v>1</v>
      </c>
      <c r="S234" s="153"/>
      <c r="T234" s="153"/>
      <c r="U234" s="67"/>
      <c r="V234" s="68"/>
    </row>
    <row r="235" spans="1:22" ht="28.5" customHeight="1" x14ac:dyDescent="0.35">
      <c r="A235" s="190" t="s">
        <v>10</v>
      </c>
      <c r="B235" s="191" t="s">
        <v>17</v>
      </c>
      <c r="C235" s="192" t="s">
        <v>61</v>
      </c>
      <c r="D235" s="191" t="s">
        <v>104</v>
      </c>
      <c r="E235" s="193" t="s">
        <v>105</v>
      </c>
      <c r="F235" s="193" t="s">
        <v>106</v>
      </c>
      <c r="G235" s="194" t="s">
        <v>107</v>
      </c>
      <c r="H235" s="153">
        <f>IFERROR(VLOOKUP(F235,[33]MPS!$F$7:$H$789,3,FALSE),0)</f>
        <v>3000</v>
      </c>
      <c r="I235" s="153">
        <v>500</v>
      </c>
      <c r="J235" s="153">
        <v>750</v>
      </c>
      <c r="K235" s="154" t="s">
        <v>1838</v>
      </c>
      <c r="L235" s="155">
        <f t="shared" si="22"/>
        <v>2000</v>
      </c>
      <c r="M235" s="155">
        <f t="shared" si="23"/>
        <v>3000</v>
      </c>
      <c r="N235" s="154">
        <f t="shared" si="24"/>
        <v>6.1999999999999993</v>
      </c>
      <c r="O235" s="154">
        <f t="shared" si="25"/>
        <v>1</v>
      </c>
      <c r="P235" s="153">
        <f>IFERROR(VLOOKUP(F235,'[34]ON HAND'!$B$7:$I$1000,8,FALSE),0)</f>
        <v>3066</v>
      </c>
      <c r="Q235" s="98" t="str">
        <f t="shared" si="26"/>
        <v>over</v>
      </c>
      <c r="R235" s="153">
        <v>1</v>
      </c>
      <c r="S235" s="153"/>
      <c r="T235" s="153"/>
      <c r="U235" s="67"/>
    </row>
    <row r="236" spans="1:22" s="24" customFormat="1" ht="27.75" customHeight="1" x14ac:dyDescent="0.35">
      <c r="A236" s="200" t="s">
        <v>795</v>
      </c>
      <c r="B236" s="191" t="s">
        <v>810</v>
      </c>
      <c r="C236" s="192" t="s">
        <v>61</v>
      </c>
      <c r="D236" s="191" t="s">
        <v>877</v>
      </c>
      <c r="E236" s="193" t="s">
        <v>878</v>
      </c>
      <c r="F236" s="193" t="s">
        <v>879</v>
      </c>
      <c r="G236" s="194" t="s">
        <v>880</v>
      </c>
      <c r="H236" s="153">
        <f>IFERROR(VLOOKUP(F236,[33]MPS!$F$7:$H$789,3,FALSE),0)</f>
        <v>3000</v>
      </c>
      <c r="I236" s="153">
        <v>500</v>
      </c>
      <c r="J236" s="153">
        <v>500</v>
      </c>
      <c r="K236" s="154" t="s">
        <v>1838</v>
      </c>
      <c r="L236" s="155">
        <f t="shared" si="22"/>
        <v>2000</v>
      </c>
      <c r="M236" s="155">
        <f t="shared" si="23"/>
        <v>3000</v>
      </c>
      <c r="N236" s="154">
        <f t="shared" si="24"/>
        <v>5.1999999999999993</v>
      </c>
      <c r="O236" s="154">
        <f t="shared" si="25"/>
        <v>1</v>
      </c>
      <c r="P236" s="153">
        <f>IFERROR(VLOOKUP(F236,'[34]ON HAND'!$B$7:$I$1000,8,FALSE),0)</f>
        <v>2560</v>
      </c>
      <c r="Q236" s="98" t="str">
        <f t="shared" si="26"/>
        <v>aman</v>
      </c>
      <c r="R236" s="153">
        <v>1</v>
      </c>
      <c r="S236" s="153"/>
      <c r="T236" s="153"/>
      <c r="U236" s="67"/>
      <c r="V236" s="68"/>
    </row>
    <row r="237" spans="1:22" s="24" customFormat="1" ht="27.75" customHeight="1" x14ac:dyDescent="0.35">
      <c r="A237" s="200" t="s">
        <v>795</v>
      </c>
      <c r="B237" s="191" t="s">
        <v>810</v>
      </c>
      <c r="C237" s="192" t="s">
        <v>61</v>
      </c>
      <c r="D237" s="201" t="s">
        <v>954</v>
      </c>
      <c r="E237" s="202" t="s">
        <v>955</v>
      </c>
      <c r="F237" s="202" t="s">
        <v>956</v>
      </c>
      <c r="G237" s="203" t="s">
        <v>957</v>
      </c>
      <c r="H237" s="153">
        <f>IFERROR(VLOOKUP(F237,[33]MPS!$F$7:$H$789,3,FALSE),0)</f>
        <v>3000</v>
      </c>
      <c r="I237" s="153">
        <v>500</v>
      </c>
      <c r="J237" s="153">
        <v>500</v>
      </c>
      <c r="K237" s="154" t="s">
        <v>1838</v>
      </c>
      <c r="L237" s="155">
        <f t="shared" si="22"/>
        <v>2000</v>
      </c>
      <c r="M237" s="155">
        <f t="shared" si="23"/>
        <v>3000</v>
      </c>
      <c r="N237" s="154">
        <f t="shared" si="24"/>
        <v>7.1999999999999993</v>
      </c>
      <c r="O237" s="154">
        <f t="shared" si="25"/>
        <v>1</v>
      </c>
      <c r="P237" s="153">
        <f>IFERROR(VLOOKUP(F237,'[34]ON HAND'!$B$7:$I$1000,8,FALSE),0)</f>
        <v>3559</v>
      </c>
      <c r="Q237" s="98" t="str">
        <f t="shared" si="26"/>
        <v>over</v>
      </c>
      <c r="R237" s="153">
        <v>1</v>
      </c>
      <c r="S237" s="153"/>
      <c r="T237" s="153"/>
      <c r="U237" s="67"/>
      <c r="V237" s="68"/>
    </row>
    <row r="238" spans="1:22" s="24" customFormat="1" ht="27.75" customHeight="1" x14ac:dyDescent="0.35">
      <c r="A238" s="200" t="s">
        <v>795</v>
      </c>
      <c r="B238" s="191" t="s">
        <v>810</v>
      </c>
      <c r="C238" s="192" t="s">
        <v>61</v>
      </c>
      <c r="D238" s="201" t="s">
        <v>1444</v>
      </c>
      <c r="E238" s="202" t="s">
        <v>1445</v>
      </c>
      <c r="F238" s="202" t="s">
        <v>1446</v>
      </c>
      <c r="G238" s="203" t="s">
        <v>1447</v>
      </c>
      <c r="H238" s="153">
        <f>IFERROR(VLOOKUP(F238,[33]MPS!$F$7:$H$789,3,FALSE),0)</f>
        <v>3000</v>
      </c>
      <c r="I238" s="153">
        <v>500</v>
      </c>
      <c r="J238" s="153">
        <v>500</v>
      </c>
      <c r="K238" s="154" t="s">
        <v>1838</v>
      </c>
      <c r="L238" s="155">
        <f t="shared" si="22"/>
        <v>2000</v>
      </c>
      <c r="M238" s="155">
        <f t="shared" si="23"/>
        <v>3000</v>
      </c>
      <c r="N238" s="154">
        <f t="shared" si="24"/>
        <v>4</v>
      </c>
      <c r="O238" s="154">
        <f t="shared" si="25"/>
        <v>1</v>
      </c>
      <c r="P238" s="153">
        <f>IFERROR(VLOOKUP(F238,'[34]ON HAND'!$B$7:$I$1000,8,FALSE),0)</f>
        <v>2000</v>
      </c>
      <c r="Q238" s="98" t="str">
        <f t="shared" si="26"/>
        <v>aman</v>
      </c>
      <c r="R238" s="153">
        <v>1</v>
      </c>
      <c r="S238" s="153"/>
      <c r="T238" s="153"/>
      <c r="U238" s="67"/>
      <c r="V238" s="68"/>
    </row>
    <row r="239" spans="1:22" s="24" customFormat="1" ht="27.75" customHeight="1" x14ac:dyDescent="0.35">
      <c r="A239" s="190" t="s">
        <v>10</v>
      </c>
      <c r="B239" s="191" t="s">
        <v>11</v>
      </c>
      <c r="C239" s="192" t="s">
        <v>31</v>
      </c>
      <c r="D239" s="191" t="s">
        <v>2624</v>
      </c>
      <c r="E239" s="193" t="s">
        <v>205</v>
      </c>
      <c r="F239" s="193" t="s">
        <v>206</v>
      </c>
      <c r="G239" s="194" t="s">
        <v>207</v>
      </c>
      <c r="H239" s="153">
        <f>IFERROR(VLOOKUP(F239,[33]MPS!$F$7:$H$789,3,FALSE),0)</f>
        <v>2700</v>
      </c>
      <c r="I239" s="153">
        <v>500</v>
      </c>
      <c r="J239" s="153">
        <v>500</v>
      </c>
      <c r="K239" s="154" t="s">
        <v>1838</v>
      </c>
      <c r="L239" s="155">
        <f t="shared" si="22"/>
        <v>2000</v>
      </c>
      <c r="M239" s="155">
        <f t="shared" si="23"/>
        <v>3000</v>
      </c>
      <c r="N239" s="154">
        <f t="shared" si="24"/>
        <v>1.5</v>
      </c>
      <c r="O239" s="154">
        <f t="shared" si="25"/>
        <v>0</v>
      </c>
      <c r="P239" s="153">
        <f>IFERROR(VLOOKUP(F239,'[34]ON HAND'!$B$7:$I$1000,8,FALSE),0)</f>
        <v>741</v>
      </c>
      <c r="Q239" s="98" t="str">
        <f t="shared" si="26"/>
        <v>kritis</v>
      </c>
      <c r="R239" s="153">
        <v>1</v>
      </c>
      <c r="S239" s="153"/>
      <c r="T239" s="153"/>
      <c r="U239" s="67"/>
      <c r="V239" s="68"/>
    </row>
    <row r="240" spans="1:22" s="24" customFormat="1" ht="27.75" customHeight="1" x14ac:dyDescent="0.35">
      <c r="A240" s="200" t="s">
        <v>795</v>
      </c>
      <c r="B240" s="191" t="s">
        <v>3090</v>
      </c>
      <c r="C240" s="192" t="s">
        <v>61</v>
      </c>
      <c r="D240" s="191" t="s">
        <v>1014</v>
      </c>
      <c r="E240" s="193" t="s">
        <v>1015</v>
      </c>
      <c r="F240" s="193" t="s">
        <v>1016</v>
      </c>
      <c r="G240" s="194" t="s">
        <v>1017</v>
      </c>
      <c r="H240" s="153">
        <f>IFERROR(VLOOKUP(F240,[33]MPS!$F$7:$H$789,3,FALSE),0)</f>
        <v>2600</v>
      </c>
      <c r="I240" s="153">
        <v>500</v>
      </c>
      <c r="J240" s="153">
        <v>500</v>
      </c>
      <c r="K240" s="154" t="s">
        <v>1838</v>
      </c>
      <c r="L240" s="155">
        <f t="shared" si="22"/>
        <v>2000</v>
      </c>
      <c r="M240" s="155">
        <f t="shared" si="23"/>
        <v>3000</v>
      </c>
      <c r="N240" s="154">
        <f t="shared" si="24"/>
        <v>4.8</v>
      </c>
      <c r="O240" s="154">
        <f t="shared" si="25"/>
        <v>1</v>
      </c>
      <c r="P240" s="153">
        <f>IFERROR(VLOOKUP(F240,'[34]ON HAND'!$B$7:$I$1000,8,FALSE),0)</f>
        <v>2365</v>
      </c>
      <c r="Q240" s="98" t="str">
        <f t="shared" si="26"/>
        <v>aman</v>
      </c>
      <c r="R240" s="153">
        <v>1</v>
      </c>
      <c r="S240" s="153"/>
      <c r="T240" s="153"/>
      <c r="U240" s="67"/>
      <c r="V240" s="68"/>
    </row>
    <row r="241" spans="1:22" s="24" customFormat="1" ht="27.75" customHeight="1" x14ac:dyDescent="0.35">
      <c r="A241" s="200" t="s">
        <v>795</v>
      </c>
      <c r="B241" s="191" t="s">
        <v>810</v>
      </c>
      <c r="C241" s="192" t="s">
        <v>116</v>
      </c>
      <c r="D241" s="201" t="s">
        <v>1310</v>
      </c>
      <c r="E241" s="202" t="s">
        <v>1311</v>
      </c>
      <c r="F241" s="202" t="s">
        <v>1312</v>
      </c>
      <c r="G241" s="203" t="s">
        <v>1313</v>
      </c>
      <c r="H241" s="153">
        <f>IFERROR(VLOOKUP(F241,[33]MPS!$F$7:$H$789,3,FALSE),0)</f>
        <v>2500</v>
      </c>
      <c r="I241" s="153">
        <v>500</v>
      </c>
      <c r="J241" s="153">
        <v>500</v>
      </c>
      <c r="K241" s="154" t="s">
        <v>1838</v>
      </c>
      <c r="L241" s="155">
        <f t="shared" si="22"/>
        <v>2000</v>
      </c>
      <c r="M241" s="155">
        <f t="shared" si="23"/>
        <v>3000</v>
      </c>
      <c r="N241" s="154">
        <f t="shared" si="24"/>
        <v>8</v>
      </c>
      <c r="O241" s="154">
        <f t="shared" si="25"/>
        <v>1</v>
      </c>
      <c r="P241" s="153">
        <f>IFERROR(VLOOKUP(F241,'[34]ON HAND'!$B$7:$I$1000,8,FALSE),0)</f>
        <v>4000</v>
      </c>
      <c r="Q241" s="98" t="str">
        <f t="shared" si="26"/>
        <v>over</v>
      </c>
      <c r="R241" s="153">
        <v>1</v>
      </c>
      <c r="S241" s="153"/>
      <c r="T241" s="153"/>
      <c r="U241" s="67"/>
      <c r="V241" s="68"/>
    </row>
    <row r="242" spans="1:22" s="24" customFormat="1" ht="27.75" customHeight="1" x14ac:dyDescent="0.35">
      <c r="A242" s="200" t="s">
        <v>795</v>
      </c>
      <c r="B242" s="191" t="s">
        <v>810</v>
      </c>
      <c r="C242" s="192" t="s">
        <v>116</v>
      </c>
      <c r="D242" s="201" t="s">
        <v>1341</v>
      </c>
      <c r="E242" s="202" t="s">
        <v>1342</v>
      </c>
      <c r="F242" s="202" t="s">
        <v>1343</v>
      </c>
      <c r="G242" s="203" t="s">
        <v>1344</v>
      </c>
      <c r="H242" s="153">
        <f>IFERROR(VLOOKUP(F242,[33]MPS!$F$7:$H$789,3,FALSE),0)</f>
        <v>2500</v>
      </c>
      <c r="I242" s="153">
        <v>500</v>
      </c>
      <c r="J242" s="153">
        <v>500</v>
      </c>
      <c r="K242" s="154" t="s">
        <v>1838</v>
      </c>
      <c r="L242" s="155">
        <f t="shared" si="22"/>
        <v>2000</v>
      </c>
      <c r="M242" s="155">
        <f t="shared" si="23"/>
        <v>3000</v>
      </c>
      <c r="N242" s="154">
        <f t="shared" si="24"/>
        <v>6</v>
      </c>
      <c r="O242" s="154">
        <f t="shared" si="25"/>
        <v>1</v>
      </c>
      <c r="P242" s="153">
        <f>IFERROR(VLOOKUP(F242,'[34]ON HAND'!$B$7:$I$1000,8,FALSE),0)</f>
        <v>3000</v>
      </c>
      <c r="Q242" s="98" t="str">
        <f t="shared" si="26"/>
        <v>over</v>
      </c>
      <c r="R242" s="153">
        <v>1</v>
      </c>
      <c r="S242" s="153"/>
      <c r="T242" s="153"/>
      <c r="U242" s="69"/>
      <c r="V242" s="68"/>
    </row>
    <row r="243" spans="1:22" s="24" customFormat="1" ht="27.75" customHeight="1" x14ac:dyDescent="0.35">
      <c r="A243" s="200" t="s">
        <v>795</v>
      </c>
      <c r="B243" s="191" t="s">
        <v>3090</v>
      </c>
      <c r="C243" s="192" t="s">
        <v>116</v>
      </c>
      <c r="D243" s="191" t="s">
        <v>1373</v>
      </c>
      <c r="E243" s="193" t="s">
        <v>1374</v>
      </c>
      <c r="F243" s="193" t="s">
        <v>1375</v>
      </c>
      <c r="G243" s="194" t="s">
        <v>1376</v>
      </c>
      <c r="H243" s="153">
        <f>IFERROR(VLOOKUP(F243,[33]MPS!$F$7:$H$789,3,FALSE),0)</f>
        <v>2500</v>
      </c>
      <c r="I243" s="153">
        <v>500</v>
      </c>
      <c r="J243" s="153">
        <v>500</v>
      </c>
      <c r="K243" s="154" t="s">
        <v>1838</v>
      </c>
      <c r="L243" s="155">
        <f t="shared" si="22"/>
        <v>2000</v>
      </c>
      <c r="M243" s="155">
        <f t="shared" si="23"/>
        <v>3000</v>
      </c>
      <c r="N243" s="154">
        <f t="shared" si="24"/>
        <v>3.8</v>
      </c>
      <c r="O243" s="154">
        <f t="shared" si="25"/>
        <v>0</v>
      </c>
      <c r="P243" s="153">
        <f>IFERROR(VLOOKUP(F243,'[34]ON HAND'!$B$7:$I$1000,8,FALSE),0)</f>
        <v>1900</v>
      </c>
      <c r="Q243" s="98" t="str">
        <f t="shared" si="26"/>
        <v>kritis</v>
      </c>
      <c r="R243" s="153">
        <v>1</v>
      </c>
      <c r="S243" s="153"/>
      <c r="T243" s="153"/>
      <c r="U243" s="67"/>
      <c r="V243" s="68"/>
    </row>
    <row r="244" spans="1:22" s="24" customFormat="1" ht="27.75" customHeight="1" x14ac:dyDescent="0.35">
      <c r="A244" s="200" t="s">
        <v>795</v>
      </c>
      <c r="B244" s="191" t="s">
        <v>3090</v>
      </c>
      <c r="C244" s="192" t="s">
        <v>61</v>
      </c>
      <c r="D244" s="191" t="s">
        <v>1514</v>
      </c>
      <c r="E244" s="193" t="s">
        <v>1515</v>
      </c>
      <c r="F244" s="193" t="s">
        <v>1516</v>
      </c>
      <c r="G244" s="194" t="s">
        <v>1517</v>
      </c>
      <c r="H244" s="153">
        <f>IFERROR(VLOOKUP(F244,[33]MPS!$F$7:$H$789,3,FALSE),0)</f>
        <v>2500</v>
      </c>
      <c r="I244" s="153">
        <v>500</v>
      </c>
      <c r="J244" s="153">
        <v>500</v>
      </c>
      <c r="K244" s="154" t="s">
        <v>1838</v>
      </c>
      <c r="L244" s="155">
        <f t="shared" si="22"/>
        <v>2000</v>
      </c>
      <c r="M244" s="155">
        <f t="shared" si="23"/>
        <v>3000</v>
      </c>
      <c r="N244" s="154">
        <f t="shared" si="24"/>
        <v>3.3000000000000003</v>
      </c>
      <c r="O244" s="154">
        <f t="shared" si="25"/>
        <v>0</v>
      </c>
      <c r="P244" s="153">
        <f>IFERROR(VLOOKUP(F244,'[34]ON HAND'!$B$7:$I$1000,8,FALSE),0)</f>
        <v>1620</v>
      </c>
      <c r="Q244" s="98" t="str">
        <f t="shared" si="26"/>
        <v>kritis</v>
      </c>
      <c r="R244" s="153">
        <v>1</v>
      </c>
      <c r="S244" s="153"/>
      <c r="T244" s="153"/>
      <c r="U244" s="67"/>
      <c r="V244" s="68"/>
    </row>
    <row r="245" spans="1:22" s="24" customFormat="1" ht="27.75" customHeight="1" x14ac:dyDescent="0.35">
      <c r="A245" s="200" t="s">
        <v>795</v>
      </c>
      <c r="B245" s="191" t="s">
        <v>3090</v>
      </c>
      <c r="C245" s="192" t="s">
        <v>61</v>
      </c>
      <c r="D245" s="191" t="s">
        <v>1518</v>
      </c>
      <c r="E245" s="193" t="s">
        <v>1519</v>
      </c>
      <c r="F245" s="193" t="s">
        <v>1520</v>
      </c>
      <c r="G245" s="194" t="s">
        <v>1521</v>
      </c>
      <c r="H245" s="153">
        <f>IFERROR(VLOOKUP(F245,[33]MPS!$F$7:$H$789,3,FALSE),0)</f>
        <v>2500</v>
      </c>
      <c r="I245" s="153">
        <v>500</v>
      </c>
      <c r="J245" s="153">
        <v>500</v>
      </c>
      <c r="K245" s="154" t="s">
        <v>1838</v>
      </c>
      <c r="L245" s="155">
        <f t="shared" si="22"/>
        <v>2000</v>
      </c>
      <c r="M245" s="155">
        <f t="shared" si="23"/>
        <v>3000</v>
      </c>
      <c r="N245" s="154">
        <f t="shared" si="24"/>
        <v>1.7000000000000002</v>
      </c>
      <c r="O245" s="154">
        <f t="shared" si="25"/>
        <v>0</v>
      </c>
      <c r="P245" s="153">
        <f>IFERROR(VLOOKUP(F245,'[34]ON HAND'!$B$7:$I$1000,8,FALSE),0)</f>
        <v>825</v>
      </c>
      <c r="Q245" s="98" t="str">
        <f t="shared" si="26"/>
        <v>kritis</v>
      </c>
      <c r="R245" s="153">
        <v>1</v>
      </c>
      <c r="S245" s="153"/>
      <c r="T245" s="153"/>
      <c r="U245" s="67"/>
      <c r="V245" s="68"/>
    </row>
    <row r="246" spans="1:22" s="24" customFormat="1" ht="27.75" customHeight="1" x14ac:dyDescent="0.35">
      <c r="A246" s="200" t="s">
        <v>795</v>
      </c>
      <c r="B246" s="191" t="s">
        <v>3090</v>
      </c>
      <c r="C246" s="192" t="s">
        <v>61</v>
      </c>
      <c r="D246" s="191" t="s">
        <v>1610</v>
      </c>
      <c r="E246" s="193" t="s">
        <v>1611</v>
      </c>
      <c r="F246" s="193" t="s">
        <v>1612</v>
      </c>
      <c r="G246" s="194" t="s">
        <v>1613</v>
      </c>
      <c r="H246" s="153">
        <f>IFERROR(VLOOKUP(F246,[33]MPS!$F$7:$H$789,3,FALSE),0)</f>
        <v>2500</v>
      </c>
      <c r="I246" s="153">
        <v>500</v>
      </c>
      <c r="J246" s="153">
        <v>500</v>
      </c>
      <c r="K246" s="154" t="s">
        <v>1838</v>
      </c>
      <c r="L246" s="155">
        <f t="shared" si="22"/>
        <v>2000</v>
      </c>
      <c r="M246" s="155">
        <f t="shared" si="23"/>
        <v>3000</v>
      </c>
      <c r="N246" s="154">
        <f t="shared" si="24"/>
        <v>0</v>
      </c>
      <c r="O246" s="154">
        <f t="shared" si="25"/>
        <v>0</v>
      </c>
      <c r="P246" s="153">
        <f>IFERROR(VLOOKUP(F246,'[34]ON HAND'!$B$7:$I$1000,8,FALSE),0)</f>
        <v>0</v>
      </c>
      <c r="Q246" s="98" t="str">
        <f t="shared" si="26"/>
        <v>kritis</v>
      </c>
      <c r="R246" s="153">
        <v>1</v>
      </c>
      <c r="S246" s="153"/>
      <c r="T246" s="153"/>
      <c r="U246" s="67"/>
      <c r="V246" s="68"/>
    </row>
    <row r="247" spans="1:22" s="24" customFormat="1" ht="27.75" customHeight="1" x14ac:dyDescent="0.35">
      <c r="A247" s="200" t="s">
        <v>795</v>
      </c>
      <c r="B247" s="191" t="s">
        <v>810</v>
      </c>
      <c r="C247" s="192" t="s">
        <v>61</v>
      </c>
      <c r="D247" s="201" t="s">
        <v>1101</v>
      </c>
      <c r="E247" s="202" t="s">
        <v>1102</v>
      </c>
      <c r="F247" s="202" t="s">
        <v>1103</v>
      </c>
      <c r="G247" s="203" t="s">
        <v>1104</v>
      </c>
      <c r="H247" s="153">
        <f>IFERROR(VLOOKUP(F247,[33]MPS!$F$7:$H$789,3,FALSE),0)</f>
        <v>2100</v>
      </c>
      <c r="I247" s="153">
        <v>500</v>
      </c>
      <c r="J247" s="153">
        <v>500</v>
      </c>
      <c r="K247" s="154" t="s">
        <v>1838</v>
      </c>
      <c r="L247" s="155">
        <f t="shared" si="22"/>
        <v>2000</v>
      </c>
      <c r="M247" s="155">
        <f t="shared" si="23"/>
        <v>3000</v>
      </c>
      <c r="N247" s="154">
        <f t="shared" si="24"/>
        <v>1.9000000000000001</v>
      </c>
      <c r="O247" s="154">
        <f t="shared" si="25"/>
        <v>0</v>
      </c>
      <c r="P247" s="153">
        <f>IFERROR(VLOOKUP(F247,'[34]ON HAND'!$B$7:$I$1000,8,FALSE),0)</f>
        <v>909</v>
      </c>
      <c r="Q247" s="98" t="str">
        <f t="shared" si="26"/>
        <v>kritis</v>
      </c>
      <c r="R247" s="153">
        <v>1</v>
      </c>
      <c r="S247" s="153"/>
      <c r="T247" s="153"/>
      <c r="U247" s="67"/>
      <c r="V247" s="68"/>
    </row>
    <row r="248" spans="1:22" s="24" customFormat="1" ht="27.75" customHeight="1" x14ac:dyDescent="0.35">
      <c r="A248" s="190" t="s">
        <v>10</v>
      </c>
      <c r="B248" s="191" t="s">
        <v>17</v>
      </c>
      <c r="C248" s="192" t="s">
        <v>61</v>
      </c>
      <c r="D248" s="191" t="s">
        <v>1895</v>
      </c>
      <c r="E248" s="193" t="s">
        <v>1896</v>
      </c>
      <c r="F248" s="193" t="s">
        <v>1897</v>
      </c>
      <c r="G248" s="194" t="s">
        <v>1898</v>
      </c>
      <c r="H248" s="153">
        <f>IFERROR(VLOOKUP(F248,[33]MPS!$F$7:$H$789,3,FALSE),0)</f>
        <v>2000</v>
      </c>
      <c r="I248" s="153">
        <v>500</v>
      </c>
      <c r="J248" s="153">
        <v>500</v>
      </c>
      <c r="K248" s="154" t="s">
        <v>1838</v>
      </c>
      <c r="L248" s="155">
        <f t="shared" si="22"/>
        <v>2000</v>
      </c>
      <c r="M248" s="155">
        <f t="shared" si="23"/>
        <v>3000</v>
      </c>
      <c r="N248" s="154">
        <f t="shared" si="24"/>
        <v>10.3</v>
      </c>
      <c r="O248" s="154">
        <f t="shared" si="25"/>
        <v>1</v>
      </c>
      <c r="P248" s="153">
        <f>IFERROR(VLOOKUP(F248,'[34]ON HAND'!$B$7:$I$1000,8,FALSE),0)</f>
        <v>5150</v>
      </c>
      <c r="Q248" s="98" t="str">
        <f t="shared" si="26"/>
        <v>over</v>
      </c>
      <c r="R248" s="153">
        <v>1</v>
      </c>
      <c r="S248" s="153"/>
      <c r="T248" s="153"/>
      <c r="U248" s="67"/>
      <c r="V248" s="68"/>
    </row>
    <row r="249" spans="1:22" s="24" customFormat="1" ht="27.75" customHeight="1" x14ac:dyDescent="0.35">
      <c r="A249" s="190" t="s">
        <v>10</v>
      </c>
      <c r="B249" s="191" t="s">
        <v>17</v>
      </c>
      <c r="C249" s="192" t="s">
        <v>116</v>
      </c>
      <c r="D249" s="191" t="s">
        <v>363</v>
      </c>
      <c r="E249" s="193" t="s">
        <v>364</v>
      </c>
      <c r="F249" s="193" t="s">
        <v>365</v>
      </c>
      <c r="G249" s="194" t="s">
        <v>366</v>
      </c>
      <c r="H249" s="153">
        <f>IFERROR(VLOOKUP(F249,[33]MPS!$F$7:$H$789,3,FALSE),0)</f>
        <v>2000</v>
      </c>
      <c r="I249" s="153">
        <v>500</v>
      </c>
      <c r="J249" s="153">
        <v>500</v>
      </c>
      <c r="K249" s="154" t="s">
        <v>1838</v>
      </c>
      <c r="L249" s="155">
        <f t="shared" si="22"/>
        <v>2000</v>
      </c>
      <c r="M249" s="155">
        <f t="shared" si="23"/>
        <v>3000</v>
      </c>
      <c r="N249" s="154">
        <f t="shared" si="24"/>
        <v>6</v>
      </c>
      <c r="O249" s="154">
        <f t="shared" si="25"/>
        <v>1</v>
      </c>
      <c r="P249" s="153">
        <f>IFERROR(VLOOKUP(F249,'[34]ON HAND'!$B$7:$I$1000,8,FALSE),0)</f>
        <v>3000</v>
      </c>
      <c r="Q249" s="98" t="str">
        <f t="shared" si="26"/>
        <v>over</v>
      </c>
      <c r="R249" s="153">
        <v>1</v>
      </c>
      <c r="S249" s="153"/>
      <c r="T249" s="153"/>
      <c r="U249" s="67"/>
      <c r="V249" s="68"/>
    </row>
    <row r="250" spans="1:22" s="24" customFormat="1" ht="27.75" customHeight="1" x14ac:dyDescent="0.35">
      <c r="A250" s="190" t="s">
        <v>10</v>
      </c>
      <c r="B250" s="191" t="s">
        <v>17</v>
      </c>
      <c r="C250" s="192" t="s">
        <v>116</v>
      </c>
      <c r="D250" s="191" t="s">
        <v>367</v>
      </c>
      <c r="E250" s="193" t="s">
        <v>368</v>
      </c>
      <c r="F250" s="193" t="s">
        <v>369</v>
      </c>
      <c r="G250" s="194" t="s">
        <v>370</v>
      </c>
      <c r="H250" s="153">
        <f>IFERROR(VLOOKUP(F250,[33]MPS!$F$7:$H$789,3,FALSE),0)</f>
        <v>2000</v>
      </c>
      <c r="I250" s="153">
        <v>500</v>
      </c>
      <c r="J250" s="153">
        <v>500</v>
      </c>
      <c r="K250" s="154" t="s">
        <v>1838</v>
      </c>
      <c r="L250" s="155">
        <f t="shared" si="22"/>
        <v>2000</v>
      </c>
      <c r="M250" s="155">
        <f t="shared" si="23"/>
        <v>3000</v>
      </c>
      <c r="N250" s="154">
        <f t="shared" si="24"/>
        <v>5</v>
      </c>
      <c r="O250" s="154">
        <f t="shared" si="25"/>
        <v>1</v>
      </c>
      <c r="P250" s="153">
        <f>IFERROR(VLOOKUP(F250,'[34]ON HAND'!$B$7:$I$1000,8,FALSE),0)</f>
        <v>2500</v>
      </c>
      <c r="Q250" s="98" t="str">
        <f t="shared" si="26"/>
        <v>aman</v>
      </c>
      <c r="R250" s="153">
        <v>1</v>
      </c>
      <c r="S250" s="153"/>
      <c r="T250" s="153"/>
      <c r="U250" s="67"/>
      <c r="V250" s="68"/>
    </row>
    <row r="251" spans="1:22" s="24" customFormat="1" ht="27.75" customHeight="1" x14ac:dyDescent="0.35">
      <c r="A251" s="200" t="s">
        <v>795</v>
      </c>
      <c r="B251" s="191" t="s">
        <v>810</v>
      </c>
      <c r="C251" s="192" t="s">
        <v>61</v>
      </c>
      <c r="D251" s="201" t="s">
        <v>897</v>
      </c>
      <c r="E251" s="202" t="s">
        <v>898</v>
      </c>
      <c r="F251" s="202" t="s">
        <v>899</v>
      </c>
      <c r="G251" s="203" t="s">
        <v>900</v>
      </c>
      <c r="H251" s="153">
        <f>IFERROR(VLOOKUP(F251,[33]MPS!$F$7:$H$789,3,FALSE),0)</f>
        <v>2000</v>
      </c>
      <c r="I251" s="153">
        <v>500</v>
      </c>
      <c r="J251" s="153">
        <v>500</v>
      </c>
      <c r="K251" s="154" t="s">
        <v>1838</v>
      </c>
      <c r="L251" s="155">
        <f t="shared" si="22"/>
        <v>2000</v>
      </c>
      <c r="M251" s="155">
        <f t="shared" si="23"/>
        <v>3000</v>
      </c>
      <c r="N251" s="154">
        <f t="shared" si="24"/>
        <v>4.5</v>
      </c>
      <c r="O251" s="154">
        <f t="shared" si="25"/>
        <v>1</v>
      </c>
      <c r="P251" s="153">
        <f>IFERROR(VLOOKUP(F251,'[34]ON HAND'!$B$7:$I$1000,8,FALSE),0)</f>
        <v>2225</v>
      </c>
      <c r="Q251" s="98" t="str">
        <f t="shared" si="26"/>
        <v>aman</v>
      </c>
      <c r="R251" s="153">
        <v>1</v>
      </c>
      <c r="S251" s="153"/>
      <c r="T251" s="153"/>
      <c r="U251" s="67"/>
      <c r="V251" s="68"/>
    </row>
    <row r="252" spans="1:22" s="24" customFormat="1" ht="27.75" customHeight="1" x14ac:dyDescent="0.35">
      <c r="A252" s="200" t="s">
        <v>795</v>
      </c>
      <c r="B252" s="191" t="s">
        <v>810</v>
      </c>
      <c r="C252" s="192" t="s">
        <v>61</v>
      </c>
      <c r="D252" s="191" t="s">
        <v>1161</v>
      </c>
      <c r="E252" s="193" t="s">
        <v>1162</v>
      </c>
      <c r="F252" s="193" t="s">
        <v>1163</v>
      </c>
      <c r="G252" s="194" t="s">
        <v>1164</v>
      </c>
      <c r="H252" s="153">
        <f>IFERROR(VLOOKUP(F252,[33]MPS!$F$7:$H$789,3,FALSE),0)</f>
        <v>2000</v>
      </c>
      <c r="I252" s="153">
        <v>500</v>
      </c>
      <c r="J252" s="153">
        <v>500</v>
      </c>
      <c r="K252" s="154" t="s">
        <v>1838</v>
      </c>
      <c r="L252" s="155">
        <f t="shared" si="22"/>
        <v>2000</v>
      </c>
      <c r="M252" s="155">
        <f t="shared" si="23"/>
        <v>3000</v>
      </c>
      <c r="N252" s="154">
        <f t="shared" si="24"/>
        <v>1.2</v>
      </c>
      <c r="O252" s="154">
        <f t="shared" si="25"/>
        <v>0</v>
      </c>
      <c r="P252" s="153">
        <f>IFERROR(VLOOKUP(F252,'[34]ON HAND'!$B$7:$I$1000,8,FALSE),0)</f>
        <v>600</v>
      </c>
      <c r="Q252" s="98" t="str">
        <f t="shared" si="26"/>
        <v>kritis</v>
      </c>
      <c r="R252" s="153">
        <v>1</v>
      </c>
      <c r="S252" s="153"/>
      <c r="T252" s="153"/>
      <c r="U252" s="67"/>
      <c r="V252" s="68"/>
    </row>
    <row r="253" spans="1:22" s="24" customFormat="1" ht="27.75" customHeight="1" x14ac:dyDescent="0.35">
      <c r="A253" s="200" t="s">
        <v>795</v>
      </c>
      <c r="B253" s="191" t="s">
        <v>3090</v>
      </c>
      <c r="C253" s="192" t="s">
        <v>61</v>
      </c>
      <c r="D253" s="191" t="s">
        <v>1216</v>
      </c>
      <c r="E253" s="193">
        <v>0</v>
      </c>
      <c r="F253" s="193" t="s">
        <v>1217</v>
      </c>
      <c r="G253" s="194" t="s">
        <v>1218</v>
      </c>
      <c r="H253" s="153">
        <f>IFERROR(VLOOKUP(F253,[33]MPS!$F$7:$H$789,3,FALSE),0)</f>
        <v>2000</v>
      </c>
      <c r="I253" s="153">
        <v>500</v>
      </c>
      <c r="J253" s="153">
        <v>500</v>
      </c>
      <c r="K253" s="154" t="s">
        <v>1838</v>
      </c>
      <c r="L253" s="155">
        <f t="shared" si="22"/>
        <v>2000</v>
      </c>
      <c r="M253" s="155">
        <f t="shared" si="23"/>
        <v>3000</v>
      </c>
      <c r="N253" s="154">
        <f t="shared" si="24"/>
        <v>3</v>
      </c>
      <c r="O253" s="154">
        <f t="shared" si="25"/>
        <v>0</v>
      </c>
      <c r="P253" s="153">
        <f>IFERROR(VLOOKUP(F253,'[34]ON HAND'!$B$7:$I$1000,8,FALSE),0)</f>
        <v>1456</v>
      </c>
      <c r="Q253" s="98" t="str">
        <f t="shared" si="26"/>
        <v>kritis</v>
      </c>
      <c r="R253" s="153">
        <v>1</v>
      </c>
      <c r="S253" s="153"/>
      <c r="T253" s="153"/>
      <c r="U253" s="67"/>
      <c r="V253" s="68"/>
    </row>
    <row r="254" spans="1:22" s="24" customFormat="1" ht="27.75" customHeight="1" x14ac:dyDescent="0.35">
      <c r="A254" s="200" t="s">
        <v>795</v>
      </c>
      <c r="B254" s="191" t="s">
        <v>810</v>
      </c>
      <c r="C254" s="192" t="s">
        <v>61</v>
      </c>
      <c r="D254" s="191" t="s">
        <v>1247</v>
      </c>
      <c r="E254" s="193">
        <v>0</v>
      </c>
      <c r="F254" s="193" t="s">
        <v>1248</v>
      </c>
      <c r="G254" s="194" t="s">
        <v>1249</v>
      </c>
      <c r="H254" s="153">
        <f>IFERROR(VLOOKUP(F254,[33]MPS!$F$7:$H$789,3,FALSE),0)</f>
        <v>2000</v>
      </c>
      <c r="I254" s="153">
        <v>500</v>
      </c>
      <c r="J254" s="153">
        <v>500</v>
      </c>
      <c r="K254" s="154" t="s">
        <v>1838</v>
      </c>
      <c r="L254" s="155">
        <f t="shared" si="22"/>
        <v>2000</v>
      </c>
      <c r="M254" s="155">
        <f t="shared" si="23"/>
        <v>3000</v>
      </c>
      <c r="N254" s="154">
        <f t="shared" si="24"/>
        <v>1.9000000000000001</v>
      </c>
      <c r="O254" s="154">
        <f t="shared" si="25"/>
        <v>0</v>
      </c>
      <c r="P254" s="153">
        <f>IFERROR(VLOOKUP(F254,'[34]ON HAND'!$B$7:$I$1000,8,FALSE),0)</f>
        <v>949</v>
      </c>
      <c r="Q254" s="98" t="str">
        <f t="shared" si="26"/>
        <v>kritis</v>
      </c>
      <c r="R254" s="153">
        <v>1</v>
      </c>
      <c r="S254" s="153"/>
      <c r="T254" s="153"/>
      <c r="U254" s="67"/>
      <c r="V254" s="68"/>
    </row>
    <row r="255" spans="1:22" ht="28.5" customHeight="1" x14ac:dyDescent="0.35">
      <c r="A255" s="200" t="s">
        <v>795</v>
      </c>
      <c r="B255" s="191" t="s">
        <v>3090</v>
      </c>
      <c r="C255" s="192" t="s">
        <v>61</v>
      </c>
      <c r="D255" s="191" t="s">
        <v>1262</v>
      </c>
      <c r="E255" s="193" t="s">
        <v>1263</v>
      </c>
      <c r="F255" s="193" t="s">
        <v>1264</v>
      </c>
      <c r="G255" s="194" t="s">
        <v>1265</v>
      </c>
      <c r="H255" s="153">
        <f>IFERROR(VLOOKUP(F255,[33]MPS!$F$7:$H$789,3,FALSE),0)</f>
        <v>2000</v>
      </c>
      <c r="I255" s="153">
        <v>500</v>
      </c>
      <c r="J255" s="153">
        <v>500</v>
      </c>
      <c r="K255" s="154" t="s">
        <v>1838</v>
      </c>
      <c r="L255" s="155">
        <f t="shared" si="22"/>
        <v>2000</v>
      </c>
      <c r="M255" s="155">
        <f t="shared" si="23"/>
        <v>3000</v>
      </c>
      <c r="N255" s="154">
        <f t="shared" si="24"/>
        <v>2.2000000000000002</v>
      </c>
      <c r="O255" s="154">
        <f t="shared" si="25"/>
        <v>0</v>
      </c>
      <c r="P255" s="153">
        <f>IFERROR(VLOOKUP(F255,'[34]ON HAND'!$B$7:$I$1000,8,FALSE),0)</f>
        <v>1095</v>
      </c>
      <c r="Q255" s="98" t="str">
        <f t="shared" si="26"/>
        <v>kritis</v>
      </c>
      <c r="R255" s="153">
        <v>1</v>
      </c>
      <c r="S255" s="153"/>
      <c r="T255" s="153"/>
      <c r="U255" s="67"/>
    </row>
    <row r="256" spans="1:22" ht="28.5" customHeight="1" x14ac:dyDescent="0.35">
      <c r="A256" s="200" t="s">
        <v>795</v>
      </c>
      <c r="B256" s="191" t="s">
        <v>3090</v>
      </c>
      <c r="C256" s="192" t="s">
        <v>61</v>
      </c>
      <c r="D256" s="191" t="s">
        <v>2667</v>
      </c>
      <c r="E256" s="193" t="s">
        <v>2668</v>
      </c>
      <c r="F256" s="193" t="s">
        <v>2553</v>
      </c>
      <c r="G256" s="194" t="s">
        <v>2987</v>
      </c>
      <c r="H256" s="153">
        <f>IFERROR(VLOOKUP(F256,[33]MPS!$F$7:$H$789,3,FALSE),0)</f>
        <v>2000</v>
      </c>
      <c r="I256" s="153">
        <v>500</v>
      </c>
      <c r="J256" s="153">
        <v>500</v>
      </c>
      <c r="K256" s="154" t="s">
        <v>1838</v>
      </c>
      <c r="L256" s="155">
        <f t="shared" si="22"/>
        <v>2000</v>
      </c>
      <c r="M256" s="155">
        <f t="shared" si="23"/>
        <v>3000</v>
      </c>
      <c r="N256" s="154">
        <f t="shared" si="24"/>
        <v>3.1</v>
      </c>
      <c r="O256" s="154">
        <f t="shared" si="25"/>
        <v>0</v>
      </c>
      <c r="P256" s="153">
        <f>IFERROR(VLOOKUP(F256,'[34]ON HAND'!$B$7:$I$1000,8,FALSE),0)</f>
        <v>1502</v>
      </c>
      <c r="Q256" s="98" t="str">
        <f t="shared" si="26"/>
        <v>kritis</v>
      </c>
      <c r="R256" s="153">
        <v>1</v>
      </c>
      <c r="S256" s="153"/>
      <c r="T256" s="153"/>
      <c r="U256" s="67"/>
    </row>
    <row r="257" spans="1:21" ht="28.5" customHeight="1" x14ac:dyDescent="0.35">
      <c r="A257" s="200" t="s">
        <v>795</v>
      </c>
      <c r="B257" s="191" t="s">
        <v>810</v>
      </c>
      <c r="C257" s="192" t="s">
        <v>61</v>
      </c>
      <c r="D257" s="191" t="s">
        <v>2356</v>
      </c>
      <c r="E257" s="193">
        <v>0</v>
      </c>
      <c r="F257" s="193" t="s">
        <v>2357</v>
      </c>
      <c r="G257" s="194" t="s">
        <v>2358</v>
      </c>
      <c r="H257" s="153">
        <f>IFERROR(VLOOKUP(F257,[33]MPS!$F$7:$H$789,3,FALSE),0)</f>
        <v>1800</v>
      </c>
      <c r="I257" s="153">
        <v>500</v>
      </c>
      <c r="J257" s="153">
        <v>500</v>
      </c>
      <c r="K257" s="154" t="s">
        <v>1838</v>
      </c>
      <c r="L257" s="155">
        <f t="shared" si="22"/>
        <v>2000</v>
      </c>
      <c r="M257" s="155">
        <f t="shared" si="23"/>
        <v>3000</v>
      </c>
      <c r="N257" s="154">
        <f t="shared" si="24"/>
        <v>0</v>
      </c>
      <c r="O257" s="154">
        <f t="shared" si="25"/>
        <v>0</v>
      </c>
      <c r="P257" s="153">
        <f>IFERROR(VLOOKUP(F257,'[34]ON HAND'!$B$7:$I$1000,8,FALSE),0)</f>
        <v>0</v>
      </c>
      <c r="Q257" s="98" t="str">
        <f t="shared" si="26"/>
        <v>kritis</v>
      </c>
      <c r="R257" s="153">
        <v>1</v>
      </c>
      <c r="S257" s="153"/>
      <c r="T257" s="153"/>
      <c r="U257" s="67"/>
    </row>
    <row r="258" spans="1:21" ht="28.5" customHeight="1" x14ac:dyDescent="0.35">
      <c r="A258" s="190" t="s">
        <v>10</v>
      </c>
      <c r="B258" s="191" t="s">
        <v>16</v>
      </c>
      <c r="C258" s="192" t="s">
        <v>116</v>
      </c>
      <c r="D258" s="191" t="s">
        <v>778</v>
      </c>
      <c r="E258" s="193" t="s">
        <v>779</v>
      </c>
      <c r="F258" s="193" t="s">
        <v>780</v>
      </c>
      <c r="G258" s="194" t="s">
        <v>781</v>
      </c>
      <c r="H258" s="153">
        <f>IFERROR(VLOOKUP(F258,[33]MPS!$F$7:$H$789,3,FALSE),0)</f>
        <v>1500</v>
      </c>
      <c r="I258" s="153">
        <v>500</v>
      </c>
      <c r="J258" s="153">
        <v>500</v>
      </c>
      <c r="K258" s="154" t="s">
        <v>1838</v>
      </c>
      <c r="L258" s="155">
        <f t="shared" si="22"/>
        <v>2000</v>
      </c>
      <c r="M258" s="155">
        <f t="shared" si="23"/>
        <v>3000</v>
      </c>
      <c r="N258" s="154">
        <f t="shared" si="24"/>
        <v>2.2000000000000002</v>
      </c>
      <c r="O258" s="154">
        <f t="shared" si="25"/>
        <v>0</v>
      </c>
      <c r="P258" s="153">
        <f>IFERROR(VLOOKUP(F258,'[34]ON HAND'!$B$7:$I$1000,8,FALSE),0)</f>
        <v>1100</v>
      </c>
      <c r="Q258" s="98" t="str">
        <f t="shared" si="26"/>
        <v>kritis</v>
      </c>
      <c r="R258" s="153">
        <v>1</v>
      </c>
      <c r="S258" s="153"/>
      <c r="T258" s="153"/>
      <c r="U258" s="67"/>
    </row>
    <row r="259" spans="1:21" ht="28.5" customHeight="1" x14ac:dyDescent="0.35">
      <c r="A259" s="200" t="s">
        <v>795</v>
      </c>
      <c r="B259" s="191" t="s">
        <v>810</v>
      </c>
      <c r="C259" s="192" t="s">
        <v>61</v>
      </c>
      <c r="D259" s="191" t="s">
        <v>2082</v>
      </c>
      <c r="E259" s="193" t="s">
        <v>2083</v>
      </c>
      <c r="F259" s="193" t="s">
        <v>2084</v>
      </c>
      <c r="G259" s="194" t="s">
        <v>2085</v>
      </c>
      <c r="H259" s="153">
        <f>IFERROR(VLOOKUP(F259,[33]MPS!$F$7:$H$789,3,FALSE),0)</f>
        <v>1500</v>
      </c>
      <c r="I259" s="153">
        <v>500</v>
      </c>
      <c r="J259" s="153">
        <v>500</v>
      </c>
      <c r="K259" s="154" t="s">
        <v>1838</v>
      </c>
      <c r="L259" s="155">
        <f t="shared" si="22"/>
        <v>2000</v>
      </c>
      <c r="M259" s="155">
        <f t="shared" si="23"/>
        <v>3000</v>
      </c>
      <c r="N259" s="154">
        <f t="shared" si="24"/>
        <v>3.9</v>
      </c>
      <c r="O259" s="154">
        <f t="shared" si="25"/>
        <v>0</v>
      </c>
      <c r="P259" s="153">
        <f>IFERROR(VLOOKUP(F259,'[34]ON HAND'!$B$7:$I$1000,8,FALSE),0)</f>
        <v>1930</v>
      </c>
      <c r="Q259" s="98" t="str">
        <f t="shared" si="26"/>
        <v>kritis</v>
      </c>
      <c r="R259" s="153">
        <v>1</v>
      </c>
      <c r="S259" s="153"/>
      <c r="T259" s="153"/>
      <c r="U259" s="67"/>
    </row>
    <row r="260" spans="1:21" ht="28.5" customHeight="1" x14ac:dyDescent="0.35">
      <c r="A260" s="200" t="s">
        <v>795</v>
      </c>
      <c r="B260" s="191" t="s">
        <v>3090</v>
      </c>
      <c r="C260" s="192" t="s">
        <v>61</v>
      </c>
      <c r="D260" s="191" t="s">
        <v>1178</v>
      </c>
      <c r="E260" s="193" t="s">
        <v>1179</v>
      </c>
      <c r="F260" s="193" t="s">
        <v>1180</v>
      </c>
      <c r="G260" s="194" t="s">
        <v>2654</v>
      </c>
      <c r="H260" s="153">
        <f>IFERROR(VLOOKUP(F260,[33]MPS!$F$7:$H$789,3,FALSE),0)</f>
        <v>1500</v>
      </c>
      <c r="I260" s="153">
        <v>500</v>
      </c>
      <c r="J260" s="153">
        <v>500</v>
      </c>
      <c r="K260" s="154" t="s">
        <v>1838</v>
      </c>
      <c r="L260" s="155">
        <f t="shared" si="22"/>
        <v>2000</v>
      </c>
      <c r="M260" s="155">
        <f t="shared" si="23"/>
        <v>3000</v>
      </c>
      <c r="N260" s="154">
        <f t="shared" si="24"/>
        <v>3.2</v>
      </c>
      <c r="O260" s="154">
        <f t="shared" si="25"/>
        <v>0</v>
      </c>
      <c r="P260" s="153">
        <f>IFERROR(VLOOKUP(F260,'[34]ON HAND'!$B$7:$I$1000,8,FALSE),0)</f>
        <v>1588</v>
      </c>
      <c r="Q260" s="98" t="str">
        <f t="shared" si="26"/>
        <v>kritis</v>
      </c>
      <c r="R260" s="153">
        <v>1</v>
      </c>
      <c r="S260" s="153"/>
      <c r="T260" s="153"/>
      <c r="U260" s="67"/>
    </row>
    <row r="261" spans="1:21" ht="33" x14ac:dyDescent="0.35">
      <c r="A261" s="200" t="s">
        <v>795</v>
      </c>
      <c r="B261" s="191" t="s">
        <v>810</v>
      </c>
      <c r="C261" s="192" t="s">
        <v>61</v>
      </c>
      <c r="D261" s="191" t="s">
        <v>1219</v>
      </c>
      <c r="E261" s="193">
        <v>0</v>
      </c>
      <c r="F261" s="193" t="s">
        <v>1220</v>
      </c>
      <c r="G261" s="194" t="s">
        <v>1221</v>
      </c>
      <c r="H261" s="153">
        <f>IFERROR(VLOOKUP(F261,[33]MPS!$F$7:$H$789,3,FALSE),0)</f>
        <v>1500</v>
      </c>
      <c r="I261" s="153">
        <v>500</v>
      </c>
      <c r="J261" s="153">
        <v>500</v>
      </c>
      <c r="K261" s="154" t="s">
        <v>1838</v>
      </c>
      <c r="L261" s="155">
        <f t="shared" si="22"/>
        <v>2000</v>
      </c>
      <c r="M261" s="155">
        <f t="shared" si="23"/>
        <v>3000</v>
      </c>
      <c r="N261" s="154">
        <f t="shared" si="24"/>
        <v>1.8</v>
      </c>
      <c r="O261" s="154">
        <f t="shared" si="25"/>
        <v>0</v>
      </c>
      <c r="P261" s="153">
        <f>IFERROR(VLOOKUP(F261,'[34]ON HAND'!$B$7:$I$1000,8,FALSE),0)</f>
        <v>900</v>
      </c>
      <c r="Q261" s="98" t="str">
        <f t="shared" si="26"/>
        <v>kritis</v>
      </c>
      <c r="R261" s="153">
        <v>1</v>
      </c>
      <c r="S261" s="153"/>
      <c r="T261" s="153"/>
    </row>
    <row r="262" spans="1:21" ht="33" x14ac:dyDescent="0.35">
      <c r="A262" s="200" t="s">
        <v>795</v>
      </c>
      <c r="B262" s="191" t="s">
        <v>3090</v>
      </c>
      <c r="C262" s="192" t="s">
        <v>116</v>
      </c>
      <c r="D262" s="191" t="s">
        <v>1357</v>
      </c>
      <c r="E262" s="193" t="s">
        <v>1358</v>
      </c>
      <c r="F262" s="193" t="s">
        <v>1359</v>
      </c>
      <c r="G262" s="194" t="s">
        <v>1360</v>
      </c>
      <c r="H262" s="153">
        <f>IFERROR(VLOOKUP(F262,[33]MPS!$F$7:$H$789,3,FALSE),0)</f>
        <v>1500</v>
      </c>
      <c r="I262" s="153">
        <v>500</v>
      </c>
      <c r="J262" s="153">
        <v>500</v>
      </c>
      <c r="K262" s="154" t="s">
        <v>1838</v>
      </c>
      <c r="L262" s="155">
        <f t="shared" ref="L262:L325" si="27">+I262*4</f>
        <v>2000</v>
      </c>
      <c r="M262" s="155">
        <f t="shared" ref="M262:M325" si="28">+I262*6</f>
        <v>3000</v>
      </c>
      <c r="N262" s="154">
        <f t="shared" si="24"/>
        <v>1.6</v>
      </c>
      <c r="O262" s="154">
        <f t="shared" si="25"/>
        <v>0</v>
      </c>
      <c r="P262" s="153">
        <f>IFERROR(VLOOKUP(F262,'[34]ON HAND'!$B$7:$I$1000,8,FALSE),0)</f>
        <v>800</v>
      </c>
      <c r="Q262" s="98" t="str">
        <f t="shared" si="26"/>
        <v>kritis</v>
      </c>
      <c r="R262" s="153">
        <v>1</v>
      </c>
      <c r="S262" s="153"/>
      <c r="T262" s="153"/>
    </row>
    <row r="263" spans="1:21" ht="33" x14ac:dyDescent="0.35">
      <c r="A263" s="200" t="s">
        <v>795</v>
      </c>
      <c r="B263" s="191" t="s">
        <v>3090</v>
      </c>
      <c r="C263" s="192" t="s">
        <v>116</v>
      </c>
      <c r="D263" s="191" t="s">
        <v>1369</v>
      </c>
      <c r="E263" s="193" t="s">
        <v>1370</v>
      </c>
      <c r="F263" s="193" t="s">
        <v>1371</v>
      </c>
      <c r="G263" s="194" t="s">
        <v>1372</v>
      </c>
      <c r="H263" s="153">
        <f>IFERROR(VLOOKUP(F263,[33]MPS!$F$7:$H$789,3,FALSE),0)</f>
        <v>1500</v>
      </c>
      <c r="I263" s="153">
        <v>500</v>
      </c>
      <c r="J263" s="153">
        <v>500</v>
      </c>
      <c r="K263" s="154" t="s">
        <v>1838</v>
      </c>
      <c r="L263" s="155">
        <f t="shared" si="27"/>
        <v>2000</v>
      </c>
      <c r="M263" s="155">
        <f t="shared" si="28"/>
        <v>3000</v>
      </c>
      <c r="N263" s="154">
        <f t="shared" si="24"/>
        <v>1.5</v>
      </c>
      <c r="O263" s="154">
        <f t="shared" si="25"/>
        <v>0</v>
      </c>
      <c r="P263" s="153">
        <f>IFERROR(VLOOKUP(F263,'[34]ON HAND'!$B$7:$I$1000,8,FALSE),0)</f>
        <v>720</v>
      </c>
      <c r="Q263" s="98" t="str">
        <f t="shared" si="26"/>
        <v>kritis</v>
      </c>
      <c r="R263" s="153">
        <v>1</v>
      </c>
      <c r="S263" s="153"/>
      <c r="T263" s="153"/>
    </row>
    <row r="264" spans="1:21" ht="33" x14ac:dyDescent="0.35">
      <c r="A264" s="200" t="s">
        <v>795</v>
      </c>
      <c r="B264" s="191" t="s">
        <v>3090</v>
      </c>
      <c r="C264" s="192" t="s">
        <v>116</v>
      </c>
      <c r="D264" s="191" t="s">
        <v>2425</v>
      </c>
      <c r="E264" s="193" t="s">
        <v>2426</v>
      </c>
      <c r="F264" s="193" t="s">
        <v>2427</v>
      </c>
      <c r="G264" s="194" t="s">
        <v>2705</v>
      </c>
      <c r="H264" s="153">
        <f>IFERROR(VLOOKUP(F264,[33]MPS!$F$7:$H$789,3,FALSE),0)</f>
        <v>1500</v>
      </c>
      <c r="I264" s="153">
        <v>500</v>
      </c>
      <c r="J264" s="153">
        <v>500</v>
      </c>
      <c r="K264" s="154" t="s">
        <v>1838</v>
      </c>
      <c r="L264" s="155">
        <f t="shared" si="27"/>
        <v>2000</v>
      </c>
      <c r="M264" s="155">
        <f t="shared" si="28"/>
        <v>3000</v>
      </c>
      <c r="N264" s="154">
        <f t="shared" si="24"/>
        <v>1.2</v>
      </c>
      <c r="O264" s="154">
        <f t="shared" si="25"/>
        <v>0</v>
      </c>
      <c r="P264" s="153">
        <f>IFERROR(VLOOKUP(F264,'[34]ON HAND'!$B$7:$I$1000,8,FALSE),0)</f>
        <v>600</v>
      </c>
      <c r="Q264" s="98" t="str">
        <f t="shared" si="26"/>
        <v>kritis</v>
      </c>
      <c r="R264" s="153">
        <v>1</v>
      </c>
      <c r="S264" s="153"/>
      <c r="T264" s="153"/>
    </row>
    <row r="265" spans="1:21" ht="33" x14ac:dyDescent="0.35">
      <c r="A265" s="200" t="s">
        <v>795</v>
      </c>
      <c r="B265" s="191" t="s">
        <v>810</v>
      </c>
      <c r="C265" s="192" t="s">
        <v>61</v>
      </c>
      <c r="D265" s="191" t="s">
        <v>2886</v>
      </c>
      <c r="E265" s="193" t="s">
        <v>3106</v>
      </c>
      <c r="F265" s="193" t="s">
        <v>2882</v>
      </c>
      <c r="G265" s="194" t="s">
        <v>2963</v>
      </c>
      <c r="H265" s="153">
        <f>IFERROR(VLOOKUP(F265,[33]MPS!$F$7:$H$789,3,FALSE),0)</f>
        <v>1500</v>
      </c>
      <c r="I265" s="153">
        <v>500</v>
      </c>
      <c r="J265" s="153">
        <v>500</v>
      </c>
      <c r="K265" s="154" t="s">
        <v>1838</v>
      </c>
      <c r="L265" s="155">
        <f t="shared" si="27"/>
        <v>2000</v>
      </c>
      <c r="M265" s="155">
        <f t="shared" si="28"/>
        <v>3000</v>
      </c>
      <c r="N265" s="154">
        <f t="shared" si="24"/>
        <v>3.9</v>
      </c>
      <c r="O265" s="154">
        <f t="shared" si="25"/>
        <v>0</v>
      </c>
      <c r="P265" s="153">
        <f>IFERROR(VLOOKUP(F265,'[34]ON HAND'!$B$7:$I$1000,8,FALSE),0)</f>
        <v>1920</v>
      </c>
      <c r="Q265" s="98" t="str">
        <f t="shared" si="26"/>
        <v>kritis</v>
      </c>
      <c r="R265" s="153">
        <v>1</v>
      </c>
      <c r="S265" s="153"/>
      <c r="T265" s="153"/>
    </row>
    <row r="266" spans="1:21" ht="33" x14ac:dyDescent="0.35">
      <c r="A266" s="200" t="s">
        <v>795</v>
      </c>
      <c r="B266" s="191" t="s">
        <v>810</v>
      </c>
      <c r="C266" s="192" t="s">
        <v>61</v>
      </c>
      <c r="D266" s="191" t="s">
        <v>2888</v>
      </c>
      <c r="E266" s="193" t="s">
        <v>3106</v>
      </c>
      <c r="F266" s="193" t="s">
        <v>2884</v>
      </c>
      <c r="G266" s="194" t="s">
        <v>2966</v>
      </c>
      <c r="H266" s="153">
        <f>IFERROR(VLOOKUP(F266,[33]MPS!$F$7:$H$789,3,FALSE),0)</f>
        <v>1500</v>
      </c>
      <c r="I266" s="153">
        <v>500</v>
      </c>
      <c r="J266" s="153">
        <v>500</v>
      </c>
      <c r="K266" s="154" t="s">
        <v>1838</v>
      </c>
      <c r="L266" s="155">
        <f t="shared" si="27"/>
        <v>2000</v>
      </c>
      <c r="M266" s="155">
        <f t="shared" si="28"/>
        <v>3000</v>
      </c>
      <c r="N266" s="154">
        <f t="shared" si="24"/>
        <v>4.1999999999999993</v>
      </c>
      <c r="O266" s="154">
        <f t="shared" si="25"/>
        <v>1</v>
      </c>
      <c r="P266" s="153">
        <f>IFERROR(VLOOKUP(F266,'[34]ON HAND'!$B$7:$I$1000,8,FALSE),0)</f>
        <v>2073</v>
      </c>
      <c r="Q266" s="98" t="str">
        <f t="shared" si="26"/>
        <v>aman</v>
      </c>
      <c r="R266" s="153">
        <v>1</v>
      </c>
      <c r="S266" s="153"/>
      <c r="T266" s="153"/>
    </row>
    <row r="267" spans="1:21" ht="33" x14ac:dyDescent="0.35">
      <c r="A267" s="200" t="s">
        <v>795</v>
      </c>
      <c r="B267" s="191" t="s">
        <v>810</v>
      </c>
      <c r="C267" s="192" t="s">
        <v>116</v>
      </c>
      <c r="D267" s="201" t="s">
        <v>1486</v>
      </c>
      <c r="E267" s="202" t="s">
        <v>1487</v>
      </c>
      <c r="F267" s="202" t="s">
        <v>1488</v>
      </c>
      <c r="G267" s="203" t="s">
        <v>1489</v>
      </c>
      <c r="H267" s="153">
        <f>IFERROR(VLOOKUP(F267,[33]MPS!$F$7:$H$789,3,FALSE),0)</f>
        <v>1100</v>
      </c>
      <c r="I267" s="153">
        <v>500</v>
      </c>
      <c r="J267" s="153">
        <v>500</v>
      </c>
      <c r="K267" s="154" t="s">
        <v>1838</v>
      </c>
      <c r="L267" s="155">
        <f t="shared" si="27"/>
        <v>2000</v>
      </c>
      <c r="M267" s="155">
        <f t="shared" si="28"/>
        <v>3000</v>
      </c>
      <c r="N267" s="154">
        <f t="shared" si="24"/>
        <v>2.2000000000000002</v>
      </c>
      <c r="O267" s="154">
        <f t="shared" si="25"/>
        <v>0</v>
      </c>
      <c r="P267" s="153">
        <f>IFERROR(VLOOKUP(F267,'[34]ON HAND'!$B$7:$I$1000,8,FALSE),0)</f>
        <v>1100</v>
      </c>
      <c r="Q267" s="98" t="str">
        <f t="shared" si="26"/>
        <v>kritis</v>
      </c>
      <c r="R267" s="153">
        <v>1</v>
      </c>
      <c r="S267" s="153"/>
      <c r="T267" s="153"/>
    </row>
    <row r="268" spans="1:21" ht="33" x14ac:dyDescent="0.35">
      <c r="A268" s="200" t="s">
        <v>795</v>
      </c>
      <c r="B268" s="191" t="s">
        <v>810</v>
      </c>
      <c r="C268" s="192" t="s">
        <v>61</v>
      </c>
      <c r="D268" s="191" t="s">
        <v>1529</v>
      </c>
      <c r="E268" s="193" t="s">
        <v>1530</v>
      </c>
      <c r="F268" s="193" t="s">
        <v>1531</v>
      </c>
      <c r="G268" s="194" t="s">
        <v>1532</v>
      </c>
      <c r="H268" s="153">
        <f>IFERROR(VLOOKUP(F268,[33]MPS!$F$7:$H$789,3,FALSE),0)</f>
        <v>1100</v>
      </c>
      <c r="I268" s="153">
        <v>500</v>
      </c>
      <c r="J268" s="153">
        <v>500</v>
      </c>
      <c r="K268" s="154" t="s">
        <v>1838</v>
      </c>
      <c r="L268" s="155">
        <f t="shared" si="27"/>
        <v>2000</v>
      </c>
      <c r="M268" s="155">
        <f t="shared" si="28"/>
        <v>3000</v>
      </c>
      <c r="N268" s="154">
        <f t="shared" si="24"/>
        <v>1.6</v>
      </c>
      <c r="O268" s="154">
        <f t="shared" si="25"/>
        <v>0</v>
      </c>
      <c r="P268" s="153">
        <f>IFERROR(VLOOKUP(F268,'[34]ON HAND'!$B$7:$I$1000,8,FALSE),0)</f>
        <v>755</v>
      </c>
      <c r="Q268" s="98" t="str">
        <f t="shared" si="26"/>
        <v>kritis</v>
      </c>
      <c r="R268" s="153">
        <v>1</v>
      </c>
      <c r="S268" s="153"/>
      <c r="T268" s="153"/>
    </row>
    <row r="269" spans="1:21" ht="33" x14ac:dyDescent="0.35">
      <c r="A269" s="190" t="s">
        <v>10</v>
      </c>
      <c r="B269" s="191" t="s">
        <v>16</v>
      </c>
      <c r="C269" s="192" t="s">
        <v>61</v>
      </c>
      <c r="D269" s="191" t="s">
        <v>138</v>
      </c>
      <c r="E269" s="193">
        <v>0</v>
      </c>
      <c r="F269" s="193" t="s">
        <v>139</v>
      </c>
      <c r="G269" s="194" t="s">
        <v>140</v>
      </c>
      <c r="H269" s="153">
        <f>IFERROR(VLOOKUP(F269,[33]MPS!$F$7:$H$789,3,FALSE),0)</f>
        <v>1000</v>
      </c>
      <c r="I269" s="153">
        <v>500</v>
      </c>
      <c r="J269" s="153">
        <v>500</v>
      </c>
      <c r="K269" s="154" t="s">
        <v>1838</v>
      </c>
      <c r="L269" s="155">
        <f t="shared" si="27"/>
        <v>2000</v>
      </c>
      <c r="M269" s="155">
        <f t="shared" si="28"/>
        <v>3000</v>
      </c>
      <c r="N269" s="154">
        <f t="shared" si="24"/>
        <v>1.8</v>
      </c>
      <c r="O269" s="154">
        <f t="shared" si="25"/>
        <v>0</v>
      </c>
      <c r="P269" s="153">
        <f>IFERROR(VLOOKUP(F269,'[34]ON HAND'!$B$7:$I$1000,8,FALSE),0)</f>
        <v>864</v>
      </c>
      <c r="Q269" s="98" t="str">
        <f t="shared" si="26"/>
        <v>kritis</v>
      </c>
      <c r="R269" s="153">
        <v>1</v>
      </c>
      <c r="S269" s="153"/>
      <c r="T269" s="153"/>
    </row>
    <row r="270" spans="1:21" ht="33" x14ac:dyDescent="0.35">
      <c r="A270" s="190" t="s">
        <v>10</v>
      </c>
      <c r="B270" s="191" t="s">
        <v>11</v>
      </c>
      <c r="C270" s="192" t="s">
        <v>61</v>
      </c>
      <c r="D270" s="191" t="s">
        <v>2649</v>
      </c>
      <c r="E270" s="193" t="s">
        <v>192</v>
      </c>
      <c r="F270" s="193" t="s">
        <v>193</v>
      </c>
      <c r="G270" s="194" t="s">
        <v>194</v>
      </c>
      <c r="H270" s="153">
        <f>IFERROR(VLOOKUP(F270,[33]MPS!$F$7:$H$789,3,FALSE),0)</f>
        <v>1000</v>
      </c>
      <c r="I270" s="153">
        <v>500</v>
      </c>
      <c r="J270" s="153">
        <v>500</v>
      </c>
      <c r="K270" s="154" t="s">
        <v>1838</v>
      </c>
      <c r="L270" s="155">
        <f t="shared" si="27"/>
        <v>2000</v>
      </c>
      <c r="M270" s="155">
        <f t="shared" si="28"/>
        <v>3000</v>
      </c>
      <c r="N270" s="154">
        <f t="shared" si="24"/>
        <v>0</v>
      </c>
      <c r="O270" s="154">
        <f t="shared" si="25"/>
        <v>0</v>
      </c>
      <c r="P270" s="153">
        <f>IFERROR(VLOOKUP(F270,'[34]ON HAND'!$B$7:$I$1000,8,FALSE),0)</f>
        <v>0</v>
      </c>
      <c r="Q270" s="98" t="str">
        <f t="shared" si="26"/>
        <v>kritis</v>
      </c>
      <c r="R270" s="153">
        <v>1</v>
      </c>
      <c r="S270" s="153"/>
      <c r="T270" s="153"/>
    </row>
    <row r="271" spans="1:21" ht="33" x14ac:dyDescent="0.35">
      <c r="A271" s="190" t="s">
        <v>10</v>
      </c>
      <c r="B271" s="191" t="s">
        <v>16</v>
      </c>
      <c r="C271" s="192" t="s">
        <v>61</v>
      </c>
      <c r="D271" s="191" t="s">
        <v>570</v>
      </c>
      <c r="E271" s="193" t="s">
        <v>224</v>
      </c>
      <c r="F271" s="193" t="s">
        <v>225</v>
      </c>
      <c r="G271" s="194" t="s">
        <v>226</v>
      </c>
      <c r="H271" s="153">
        <f>IFERROR(VLOOKUP(F271,[33]MPS!$F$7:$H$789,3,FALSE),0)</f>
        <v>1000</v>
      </c>
      <c r="I271" s="153">
        <v>500</v>
      </c>
      <c r="J271" s="153">
        <v>500</v>
      </c>
      <c r="K271" s="154" t="s">
        <v>1838</v>
      </c>
      <c r="L271" s="155">
        <f t="shared" si="27"/>
        <v>2000</v>
      </c>
      <c r="M271" s="155">
        <f t="shared" si="28"/>
        <v>3000</v>
      </c>
      <c r="N271" s="154">
        <f t="shared" si="24"/>
        <v>2.7</v>
      </c>
      <c r="O271" s="154">
        <f t="shared" si="25"/>
        <v>0</v>
      </c>
      <c r="P271" s="153">
        <f>IFERROR(VLOOKUP(F271,'[34]ON HAND'!$B$7:$I$1000,8,FALSE),0)</f>
        <v>1327</v>
      </c>
      <c r="Q271" s="98" t="str">
        <f t="shared" si="26"/>
        <v>kritis</v>
      </c>
      <c r="R271" s="153">
        <v>1</v>
      </c>
      <c r="S271" s="153"/>
      <c r="T271" s="153"/>
    </row>
    <row r="272" spans="1:21" ht="33" x14ac:dyDescent="0.35">
      <c r="A272" s="190" t="s">
        <v>10</v>
      </c>
      <c r="B272" s="191" t="s">
        <v>16</v>
      </c>
      <c r="C272" s="192" t="s">
        <v>116</v>
      </c>
      <c r="D272" s="191" t="s">
        <v>386</v>
      </c>
      <c r="E272" s="193" t="s">
        <v>387</v>
      </c>
      <c r="F272" s="193" t="s">
        <v>388</v>
      </c>
      <c r="G272" s="194" t="s">
        <v>389</v>
      </c>
      <c r="H272" s="153">
        <f>IFERROR(VLOOKUP(F272,[33]MPS!$F$7:$H$789,3,FALSE),0)</f>
        <v>1000</v>
      </c>
      <c r="I272" s="153">
        <v>500</v>
      </c>
      <c r="J272" s="153">
        <v>500</v>
      </c>
      <c r="K272" s="154" t="s">
        <v>1838</v>
      </c>
      <c r="L272" s="155">
        <f t="shared" si="27"/>
        <v>2000</v>
      </c>
      <c r="M272" s="155">
        <f t="shared" si="28"/>
        <v>3000</v>
      </c>
      <c r="N272" s="154">
        <f t="shared" si="24"/>
        <v>6.2</v>
      </c>
      <c r="O272" s="154">
        <f t="shared" si="25"/>
        <v>1</v>
      </c>
      <c r="P272" s="153">
        <f>IFERROR(VLOOKUP(F272,'[34]ON HAND'!$B$7:$I$1000,8,FALSE),0)</f>
        <v>3100</v>
      </c>
      <c r="Q272" s="98" t="str">
        <f t="shared" si="26"/>
        <v>over</v>
      </c>
      <c r="R272" s="153">
        <v>1</v>
      </c>
      <c r="S272" s="153"/>
      <c r="T272" s="153"/>
    </row>
    <row r="273" spans="1:20" ht="33" x14ac:dyDescent="0.35">
      <c r="A273" s="190" t="s">
        <v>10</v>
      </c>
      <c r="B273" s="191" t="s">
        <v>16</v>
      </c>
      <c r="C273" s="192" t="s">
        <v>116</v>
      </c>
      <c r="D273" s="191" t="s">
        <v>612</v>
      </c>
      <c r="E273" s="193" t="s">
        <v>613</v>
      </c>
      <c r="F273" s="193" t="s">
        <v>614</v>
      </c>
      <c r="G273" s="194" t="s">
        <v>615</v>
      </c>
      <c r="H273" s="153">
        <f>IFERROR(VLOOKUP(F273,[33]MPS!$F$7:$H$789,3,FALSE),0)</f>
        <v>1000</v>
      </c>
      <c r="I273" s="153">
        <v>500</v>
      </c>
      <c r="J273" s="153">
        <v>500</v>
      </c>
      <c r="K273" s="154" t="s">
        <v>1838</v>
      </c>
      <c r="L273" s="155">
        <f t="shared" si="27"/>
        <v>2000</v>
      </c>
      <c r="M273" s="155">
        <f t="shared" si="28"/>
        <v>3000</v>
      </c>
      <c r="N273" s="154">
        <f t="shared" si="24"/>
        <v>2</v>
      </c>
      <c r="O273" s="154">
        <f t="shared" si="25"/>
        <v>0</v>
      </c>
      <c r="P273" s="153">
        <f>IFERROR(VLOOKUP(F273,'[34]ON HAND'!$B$7:$I$1000,8,FALSE),0)</f>
        <v>1000</v>
      </c>
      <c r="Q273" s="98" t="str">
        <f t="shared" si="26"/>
        <v>kritis</v>
      </c>
      <c r="R273" s="153">
        <v>1</v>
      </c>
      <c r="S273" s="153"/>
      <c r="T273" s="153"/>
    </row>
    <row r="274" spans="1:20" ht="33" x14ac:dyDescent="0.35">
      <c r="A274" s="190" t="s">
        <v>10</v>
      </c>
      <c r="B274" s="191" t="s">
        <v>11</v>
      </c>
      <c r="C274" s="192" t="s">
        <v>61</v>
      </c>
      <c r="D274" s="191" t="s">
        <v>742</v>
      </c>
      <c r="E274" s="193" t="s">
        <v>743</v>
      </c>
      <c r="F274" s="193" t="s">
        <v>744</v>
      </c>
      <c r="G274" s="194" t="s">
        <v>745</v>
      </c>
      <c r="H274" s="153">
        <f>IFERROR(VLOOKUP(F274,[33]MPS!$F$7:$H$789,3,FALSE),0)</f>
        <v>1000</v>
      </c>
      <c r="I274" s="153">
        <v>500</v>
      </c>
      <c r="J274" s="153">
        <v>500</v>
      </c>
      <c r="K274" s="154" t="s">
        <v>1838</v>
      </c>
      <c r="L274" s="155">
        <f t="shared" si="27"/>
        <v>2000</v>
      </c>
      <c r="M274" s="155">
        <f t="shared" si="28"/>
        <v>3000</v>
      </c>
      <c r="N274" s="154">
        <f t="shared" si="24"/>
        <v>4.5</v>
      </c>
      <c r="O274" s="154">
        <f t="shared" si="25"/>
        <v>1</v>
      </c>
      <c r="P274" s="153">
        <f>IFERROR(VLOOKUP(F274,'[34]ON HAND'!$B$7:$I$1000,8,FALSE),0)</f>
        <v>2230</v>
      </c>
      <c r="Q274" s="98" t="str">
        <f t="shared" si="26"/>
        <v>aman</v>
      </c>
      <c r="R274" s="153">
        <v>1</v>
      </c>
      <c r="S274" s="153"/>
      <c r="T274" s="153"/>
    </row>
    <row r="275" spans="1:20" ht="33" x14ac:dyDescent="0.35">
      <c r="A275" s="200" t="s">
        <v>795</v>
      </c>
      <c r="B275" s="191" t="s">
        <v>810</v>
      </c>
      <c r="C275" s="192" t="s">
        <v>61</v>
      </c>
      <c r="D275" s="191" t="s">
        <v>1244</v>
      </c>
      <c r="E275" s="193">
        <v>0</v>
      </c>
      <c r="F275" s="193" t="s">
        <v>1245</v>
      </c>
      <c r="G275" s="194" t="s">
        <v>1246</v>
      </c>
      <c r="H275" s="153">
        <f>IFERROR(VLOOKUP(F275,[33]MPS!$F$7:$H$789,3,FALSE),0)</f>
        <v>1000</v>
      </c>
      <c r="I275" s="153">
        <v>500</v>
      </c>
      <c r="J275" s="153">
        <v>500</v>
      </c>
      <c r="K275" s="154" t="s">
        <v>1838</v>
      </c>
      <c r="L275" s="155">
        <f t="shared" si="27"/>
        <v>2000</v>
      </c>
      <c r="M275" s="155">
        <f t="shared" si="28"/>
        <v>3000</v>
      </c>
      <c r="N275" s="154">
        <f t="shared" si="24"/>
        <v>4.8</v>
      </c>
      <c r="O275" s="154">
        <f t="shared" si="25"/>
        <v>1</v>
      </c>
      <c r="P275" s="153">
        <f>IFERROR(VLOOKUP(F275,'[34]ON HAND'!$B$7:$I$1000,8,FALSE),0)</f>
        <v>2355</v>
      </c>
      <c r="Q275" s="98" t="str">
        <f t="shared" si="26"/>
        <v>aman</v>
      </c>
      <c r="R275" s="153">
        <v>1</v>
      </c>
      <c r="S275" s="153"/>
      <c r="T275" s="153"/>
    </row>
    <row r="276" spans="1:20" ht="33" x14ac:dyDescent="0.35">
      <c r="A276" s="200" t="s">
        <v>795</v>
      </c>
      <c r="B276" s="191" t="s">
        <v>3090</v>
      </c>
      <c r="C276" s="192" t="s">
        <v>116</v>
      </c>
      <c r="D276" s="191" t="s">
        <v>1329</v>
      </c>
      <c r="E276" s="193" t="s">
        <v>1330</v>
      </c>
      <c r="F276" s="193" t="s">
        <v>1331</v>
      </c>
      <c r="G276" s="194" t="s">
        <v>1332</v>
      </c>
      <c r="H276" s="153">
        <f>IFERROR(VLOOKUP(F276,[33]MPS!$F$7:$H$789,3,FALSE),0)</f>
        <v>1000</v>
      </c>
      <c r="I276" s="153">
        <v>500</v>
      </c>
      <c r="J276" s="153">
        <v>500</v>
      </c>
      <c r="K276" s="154" t="s">
        <v>1838</v>
      </c>
      <c r="L276" s="155">
        <f t="shared" si="27"/>
        <v>2000</v>
      </c>
      <c r="M276" s="155">
        <f t="shared" si="28"/>
        <v>3000</v>
      </c>
      <c r="N276" s="154">
        <f t="shared" si="24"/>
        <v>5.3</v>
      </c>
      <c r="O276" s="154">
        <f t="shared" si="25"/>
        <v>1</v>
      </c>
      <c r="P276" s="153">
        <f>IFERROR(VLOOKUP(F276,'[34]ON HAND'!$B$7:$I$1000,8,FALSE),0)</f>
        <v>2630</v>
      </c>
      <c r="Q276" s="98" t="str">
        <f t="shared" si="26"/>
        <v>aman</v>
      </c>
      <c r="R276" s="153">
        <v>1</v>
      </c>
      <c r="S276" s="153"/>
      <c r="T276" s="153"/>
    </row>
    <row r="277" spans="1:20" ht="33" x14ac:dyDescent="0.35">
      <c r="A277" s="200" t="s">
        <v>795</v>
      </c>
      <c r="B277" s="191" t="s">
        <v>3090</v>
      </c>
      <c r="C277" s="192" t="s">
        <v>116</v>
      </c>
      <c r="D277" s="191" t="s">
        <v>1377</v>
      </c>
      <c r="E277" s="193" t="s">
        <v>1378</v>
      </c>
      <c r="F277" s="193" t="s">
        <v>1379</v>
      </c>
      <c r="G277" s="194" t="s">
        <v>1380</v>
      </c>
      <c r="H277" s="153">
        <f>IFERROR(VLOOKUP(F277,[33]MPS!$F$7:$H$789,3,FALSE),0)</f>
        <v>1000</v>
      </c>
      <c r="I277" s="153">
        <v>500</v>
      </c>
      <c r="J277" s="153">
        <v>500</v>
      </c>
      <c r="K277" s="154" t="s">
        <v>1838</v>
      </c>
      <c r="L277" s="155">
        <f t="shared" si="27"/>
        <v>2000</v>
      </c>
      <c r="M277" s="155">
        <f t="shared" si="28"/>
        <v>3000</v>
      </c>
      <c r="N277" s="154">
        <f t="shared" si="24"/>
        <v>0.6</v>
      </c>
      <c r="O277" s="154">
        <f t="shared" si="25"/>
        <v>0</v>
      </c>
      <c r="P277" s="153">
        <f>IFERROR(VLOOKUP(F277,'[34]ON HAND'!$B$7:$I$1000,8,FALSE),0)</f>
        <v>280</v>
      </c>
      <c r="Q277" s="98" t="str">
        <f t="shared" si="26"/>
        <v>kritis</v>
      </c>
      <c r="R277" s="153">
        <v>1</v>
      </c>
      <c r="S277" s="153"/>
      <c r="T277" s="153"/>
    </row>
    <row r="278" spans="1:20" ht="33" x14ac:dyDescent="0.35">
      <c r="A278" s="200" t="s">
        <v>795</v>
      </c>
      <c r="B278" s="191" t="s">
        <v>810</v>
      </c>
      <c r="C278" s="192" t="s">
        <v>116</v>
      </c>
      <c r="D278" s="191" t="s">
        <v>2700</v>
      </c>
      <c r="E278" s="193">
        <v>0</v>
      </c>
      <c r="F278" s="193" t="s">
        <v>1834</v>
      </c>
      <c r="G278" s="194" t="s">
        <v>2701</v>
      </c>
      <c r="H278" s="153">
        <f>IFERROR(VLOOKUP(F278,[33]MPS!$F$7:$H$789,3,FALSE),0)</f>
        <v>1000</v>
      </c>
      <c r="I278" s="153">
        <v>500</v>
      </c>
      <c r="J278" s="153">
        <v>500</v>
      </c>
      <c r="K278" s="154" t="s">
        <v>1838</v>
      </c>
      <c r="L278" s="155">
        <f t="shared" si="27"/>
        <v>2000</v>
      </c>
      <c r="M278" s="155">
        <f t="shared" si="28"/>
        <v>3000</v>
      </c>
      <c r="N278" s="154">
        <f t="shared" si="24"/>
        <v>2.4</v>
      </c>
      <c r="O278" s="154">
        <f t="shared" si="25"/>
        <v>0</v>
      </c>
      <c r="P278" s="153">
        <f>IFERROR(VLOOKUP(F278,'[34]ON HAND'!$B$7:$I$1000,8,FALSE),0)</f>
        <v>1200</v>
      </c>
      <c r="Q278" s="98" t="str">
        <f t="shared" si="26"/>
        <v>kritis</v>
      </c>
      <c r="R278" s="153">
        <v>1</v>
      </c>
      <c r="S278" s="153"/>
      <c r="T278" s="153"/>
    </row>
    <row r="279" spans="1:20" ht="33" x14ac:dyDescent="0.35">
      <c r="A279" s="200" t="s">
        <v>795</v>
      </c>
      <c r="B279" s="191" t="s">
        <v>810</v>
      </c>
      <c r="C279" s="192" t="s">
        <v>116</v>
      </c>
      <c r="D279" s="191" t="s">
        <v>2702</v>
      </c>
      <c r="E279" s="193">
        <v>0</v>
      </c>
      <c r="F279" s="193" t="s">
        <v>1833</v>
      </c>
      <c r="G279" s="194" t="s">
        <v>2703</v>
      </c>
      <c r="H279" s="153">
        <f>IFERROR(VLOOKUP(F279,[33]MPS!$F$7:$H$789,3,FALSE),0)</f>
        <v>1000</v>
      </c>
      <c r="I279" s="153">
        <v>500</v>
      </c>
      <c r="J279" s="153">
        <v>500</v>
      </c>
      <c r="K279" s="154" t="s">
        <v>1838</v>
      </c>
      <c r="L279" s="155">
        <f t="shared" si="27"/>
        <v>2000</v>
      </c>
      <c r="M279" s="155">
        <f t="shared" si="28"/>
        <v>3000</v>
      </c>
      <c r="N279" s="154">
        <f t="shared" si="24"/>
        <v>1.1000000000000001</v>
      </c>
      <c r="O279" s="154">
        <f t="shared" si="25"/>
        <v>0</v>
      </c>
      <c r="P279" s="153">
        <f>IFERROR(VLOOKUP(F279,'[34]ON HAND'!$B$7:$I$1000,8,FALSE),0)</f>
        <v>525</v>
      </c>
      <c r="Q279" s="98" t="str">
        <f t="shared" si="26"/>
        <v>kritis</v>
      </c>
      <c r="R279" s="153">
        <v>1</v>
      </c>
      <c r="S279" s="153"/>
      <c r="T279" s="153"/>
    </row>
    <row r="280" spans="1:20" x14ac:dyDescent="0.35">
      <c r="A280" s="200" t="s">
        <v>795</v>
      </c>
      <c r="B280" s="191" t="s">
        <v>3090</v>
      </c>
      <c r="C280" s="192" t="s">
        <v>61</v>
      </c>
      <c r="D280" s="191" t="s">
        <v>1763</v>
      </c>
      <c r="E280" s="193" t="s">
        <v>1764</v>
      </c>
      <c r="F280" s="207" t="s">
        <v>1765</v>
      </c>
      <c r="G280" s="194" t="s">
        <v>1766</v>
      </c>
      <c r="H280" s="153">
        <f>IFERROR(VLOOKUP(F280,[33]MPS!$F$7:$H$789,3,FALSE),0)</f>
        <v>1000</v>
      </c>
      <c r="I280" s="153">
        <v>500</v>
      </c>
      <c r="J280" s="153">
        <v>500</v>
      </c>
      <c r="K280" s="154" t="s">
        <v>1838</v>
      </c>
      <c r="L280" s="155">
        <f t="shared" si="27"/>
        <v>2000</v>
      </c>
      <c r="M280" s="155">
        <f t="shared" si="28"/>
        <v>3000</v>
      </c>
      <c r="N280" s="154">
        <f t="shared" si="24"/>
        <v>3.8000000000000003</v>
      </c>
      <c r="O280" s="154">
        <f t="shared" si="25"/>
        <v>0</v>
      </c>
      <c r="P280" s="153">
        <f>IFERROR(VLOOKUP(F280,'[34]ON HAND'!$B$7:$I$1000,8,FALSE),0)</f>
        <v>1871</v>
      </c>
      <c r="Q280" s="98" t="str">
        <f t="shared" si="26"/>
        <v>kritis</v>
      </c>
      <c r="R280" s="153">
        <v>1</v>
      </c>
      <c r="S280" s="153"/>
      <c r="T280" s="153"/>
    </row>
    <row r="281" spans="1:20" ht="33" x14ac:dyDescent="0.35">
      <c r="A281" s="200" t="s">
        <v>795</v>
      </c>
      <c r="B281" s="191" t="s">
        <v>3090</v>
      </c>
      <c r="C281" s="192" t="s">
        <v>61</v>
      </c>
      <c r="D281" s="191" t="s">
        <v>2801</v>
      </c>
      <c r="E281" s="193" t="s">
        <v>1390</v>
      </c>
      <c r="F281" s="193" t="s">
        <v>2784</v>
      </c>
      <c r="G281" s="194" t="s">
        <v>2785</v>
      </c>
      <c r="H281" s="153">
        <f>IFERROR(VLOOKUP(F281,[33]MPS!$F$7:$H$789,3,FALSE),0)</f>
        <v>1000</v>
      </c>
      <c r="I281" s="153">
        <v>500</v>
      </c>
      <c r="J281" s="153">
        <v>500</v>
      </c>
      <c r="K281" s="154" t="s">
        <v>1838</v>
      </c>
      <c r="L281" s="155">
        <f t="shared" si="27"/>
        <v>2000</v>
      </c>
      <c r="M281" s="155">
        <f t="shared" si="28"/>
        <v>3000</v>
      </c>
      <c r="N281" s="154">
        <f t="shared" si="24"/>
        <v>0</v>
      </c>
      <c r="O281" s="154">
        <f t="shared" si="25"/>
        <v>0</v>
      </c>
      <c r="P281" s="153">
        <f>IFERROR(VLOOKUP(F281,'[34]ON HAND'!$B$7:$I$1000,8,FALSE),0)</f>
        <v>0</v>
      </c>
      <c r="Q281" s="98" t="str">
        <f t="shared" si="26"/>
        <v>kritis</v>
      </c>
      <c r="R281" s="153">
        <v>1</v>
      </c>
      <c r="S281" s="153"/>
      <c r="T281" s="153"/>
    </row>
    <row r="282" spans="1:20" x14ac:dyDescent="0.35">
      <c r="A282" s="200" t="s">
        <v>795</v>
      </c>
      <c r="B282" s="191" t="s">
        <v>810</v>
      </c>
      <c r="C282" s="192" t="s">
        <v>116</v>
      </c>
      <c r="D282" s="191" t="s">
        <v>2845</v>
      </c>
      <c r="E282" s="193" t="s">
        <v>2838</v>
      </c>
      <c r="F282" s="193" t="s">
        <v>2827</v>
      </c>
      <c r="G282" s="194" t="s">
        <v>2828</v>
      </c>
      <c r="H282" s="153">
        <f>IFERROR(VLOOKUP(F282,[33]MPS!$F$7:$H$789,3,FALSE),0)</f>
        <v>1000</v>
      </c>
      <c r="I282" s="153">
        <v>500</v>
      </c>
      <c r="J282" s="153">
        <v>500</v>
      </c>
      <c r="K282" s="154" t="s">
        <v>1838</v>
      </c>
      <c r="L282" s="155">
        <f t="shared" si="27"/>
        <v>2000</v>
      </c>
      <c r="M282" s="155">
        <f t="shared" si="28"/>
        <v>3000</v>
      </c>
      <c r="N282" s="154">
        <f t="shared" si="24"/>
        <v>0</v>
      </c>
      <c r="O282" s="154">
        <f t="shared" si="25"/>
        <v>0</v>
      </c>
      <c r="P282" s="153">
        <f>IFERROR(VLOOKUP(F282,'[34]ON HAND'!$B$7:$I$1000,8,FALSE),0)</f>
        <v>0</v>
      </c>
      <c r="Q282" s="98" t="str">
        <f t="shared" si="26"/>
        <v>kritis</v>
      </c>
      <c r="R282" s="153">
        <v>1</v>
      </c>
      <c r="S282" s="153"/>
      <c r="T282" s="153"/>
    </row>
    <row r="283" spans="1:20" ht="33" x14ac:dyDescent="0.35">
      <c r="A283" s="200" t="s">
        <v>795</v>
      </c>
      <c r="B283" s="191" t="s">
        <v>810</v>
      </c>
      <c r="C283" s="192" t="s">
        <v>116</v>
      </c>
      <c r="D283" s="191" t="s">
        <v>2846</v>
      </c>
      <c r="E283" s="193" t="s">
        <v>2839</v>
      </c>
      <c r="F283" s="193" t="s">
        <v>2829</v>
      </c>
      <c r="G283" s="194" t="s">
        <v>2830</v>
      </c>
      <c r="H283" s="153">
        <f>IFERROR(VLOOKUP(F283,[33]MPS!$F$7:$H$789,3,FALSE),0)</f>
        <v>1000</v>
      </c>
      <c r="I283" s="153">
        <v>500</v>
      </c>
      <c r="J283" s="153">
        <v>500</v>
      </c>
      <c r="K283" s="154" t="s">
        <v>1838</v>
      </c>
      <c r="L283" s="155">
        <f t="shared" si="27"/>
        <v>2000</v>
      </c>
      <c r="M283" s="155">
        <f t="shared" si="28"/>
        <v>3000</v>
      </c>
      <c r="N283" s="154">
        <f t="shared" si="24"/>
        <v>0.8</v>
      </c>
      <c r="O283" s="154">
        <f t="shared" si="25"/>
        <v>0</v>
      </c>
      <c r="P283" s="153">
        <f>IFERROR(VLOOKUP(F283,'[34]ON HAND'!$B$7:$I$1000,8,FALSE),0)</f>
        <v>400</v>
      </c>
      <c r="Q283" s="98" t="str">
        <f t="shared" si="26"/>
        <v>kritis</v>
      </c>
      <c r="R283" s="153">
        <v>1</v>
      </c>
      <c r="S283" s="153"/>
      <c r="T283" s="153"/>
    </row>
    <row r="284" spans="1:20" ht="33" x14ac:dyDescent="0.35">
      <c r="A284" s="200" t="s">
        <v>795</v>
      </c>
      <c r="B284" s="191" t="s">
        <v>810</v>
      </c>
      <c r="C284" s="192" t="s">
        <v>61</v>
      </c>
      <c r="D284" s="191" t="s">
        <v>1185</v>
      </c>
      <c r="E284" s="193" t="s">
        <v>1186</v>
      </c>
      <c r="F284" s="193" t="s">
        <v>1187</v>
      </c>
      <c r="G284" s="194" t="s">
        <v>3096</v>
      </c>
      <c r="H284" s="153">
        <f>IFERROR(VLOOKUP(F284,[33]MPS!$F$7:$H$789,3,FALSE),0)</f>
        <v>800</v>
      </c>
      <c r="I284" s="153">
        <v>500</v>
      </c>
      <c r="J284" s="153">
        <v>500</v>
      </c>
      <c r="K284" s="154" t="s">
        <v>1838</v>
      </c>
      <c r="L284" s="155">
        <f t="shared" si="27"/>
        <v>2000</v>
      </c>
      <c r="M284" s="155">
        <f t="shared" si="28"/>
        <v>3000</v>
      </c>
      <c r="N284" s="154">
        <f t="shared" si="24"/>
        <v>3.1</v>
      </c>
      <c r="O284" s="154">
        <f t="shared" si="25"/>
        <v>0</v>
      </c>
      <c r="P284" s="153">
        <f>IFERROR(VLOOKUP(F284,'[34]ON HAND'!$B$7:$I$1000,8,FALSE),0)</f>
        <v>1539</v>
      </c>
      <c r="Q284" s="98" t="str">
        <f t="shared" si="26"/>
        <v>kritis</v>
      </c>
      <c r="R284" s="153">
        <v>1</v>
      </c>
      <c r="S284" s="153"/>
      <c r="T284" s="153"/>
    </row>
    <row r="285" spans="1:20" ht="33" x14ac:dyDescent="0.35">
      <c r="A285" s="190" t="s">
        <v>10</v>
      </c>
      <c r="B285" s="191" t="s">
        <v>17</v>
      </c>
      <c r="C285" s="192" t="s">
        <v>129</v>
      </c>
      <c r="D285" s="191" t="s">
        <v>601</v>
      </c>
      <c r="E285" s="193" t="s">
        <v>602</v>
      </c>
      <c r="F285" s="193" t="s">
        <v>603</v>
      </c>
      <c r="G285" s="194" t="s">
        <v>604</v>
      </c>
      <c r="H285" s="153">
        <f>IFERROR(VLOOKUP(F285,[33]MPS!$F$7:$H$789,3,FALSE),0)</f>
        <v>700</v>
      </c>
      <c r="I285" s="153">
        <v>500</v>
      </c>
      <c r="J285" s="153">
        <v>500</v>
      </c>
      <c r="K285" s="154" t="s">
        <v>1838</v>
      </c>
      <c r="L285" s="155">
        <f t="shared" si="27"/>
        <v>2000</v>
      </c>
      <c r="M285" s="155">
        <f t="shared" si="28"/>
        <v>3000</v>
      </c>
      <c r="N285" s="154">
        <f t="shared" si="24"/>
        <v>0.6</v>
      </c>
      <c r="O285" s="154">
        <f t="shared" si="25"/>
        <v>0</v>
      </c>
      <c r="P285" s="153">
        <f>IFERROR(VLOOKUP(F285,'[34]ON HAND'!$B$7:$I$1000,8,FALSE),0)</f>
        <v>267</v>
      </c>
      <c r="Q285" s="98" t="str">
        <f t="shared" si="26"/>
        <v>kritis</v>
      </c>
      <c r="R285" s="153">
        <v>1</v>
      </c>
      <c r="S285" s="153"/>
      <c r="T285" s="153"/>
    </row>
    <row r="286" spans="1:20" ht="33" x14ac:dyDescent="0.35">
      <c r="A286" s="200" t="s">
        <v>795</v>
      </c>
      <c r="B286" s="191" t="s">
        <v>810</v>
      </c>
      <c r="C286" s="192" t="s">
        <v>129</v>
      </c>
      <c r="D286" s="201" t="s">
        <v>1105</v>
      </c>
      <c r="E286" s="202" t="s">
        <v>1106</v>
      </c>
      <c r="F286" s="202" t="s">
        <v>1107</v>
      </c>
      <c r="G286" s="203" t="s">
        <v>1108</v>
      </c>
      <c r="H286" s="153">
        <f>IFERROR(VLOOKUP(F286,[33]MPS!$F$7:$H$789,3,FALSE),0)</f>
        <v>600</v>
      </c>
      <c r="I286" s="153">
        <v>500</v>
      </c>
      <c r="J286" s="153">
        <v>500</v>
      </c>
      <c r="K286" s="154" t="s">
        <v>1838</v>
      </c>
      <c r="L286" s="155">
        <f t="shared" si="27"/>
        <v>2000</v>
      </c>
      <c r="M286" s="155">
        <f t="shared" si="28"/>
        <v>3000</v>
      </c>
      <c r="N286" s="154">
        <f t="shared" si="24"/>
        <v>1.4000000000000001</v>
      </c>
      <c r="O286" s="154">
        <f t="shared" si="25"/>
        <v>0</v>
      </c>
      <c r="P286" s="153">
        <f>IFERROR(VLOOKUP(F286,'[34]ON HAND'!$B$7:$I$1000,8,FALSE),0)</f>
        <v>679</v>
      </c>
      <c r="Q286" s="98" t="str">
        <f t="shared" si="26"/>
        <v>kritis</v>
      </c>
      <c r="R286" s="153">
        <v>1</v>
      </c>
      <c r="S286" s="153"/>
      <c r="T286" s="153"/>
    </row>
    <row r="287" spans="1:20" ht="33" x14ac:dyDescent="0.35">
      <c r="A287" s="200" t="s">
        <v>795</v>
      </c>
      <c r="B287" s="191" t="s">
        <v>810</v>
      </c>
      <c r="C287" s="192" t="s">
        <v>61</v>
      </c>
      <c r="D287" s="201" t="s">
        <v>2453</v>
      </c>
      <c r="E287" s="202" t="s">
        <v>2454</v>
      </c>
      <c r="F287" s="202" t="s">
        <v>2455</v>
      </c>
      <c r="G287" s="203" t="s">
        <v>2456</v>
      </c>
      <c r="H287" s="153">
        <f>IFERROR(VLOOKUP(F287,[33]MPS!$F$7:$H$789,3,FALSE),0)</f>
        <v>600</v>
      </c>
      <c r="I287" s="153">
        <v>500</v>
      </c>
      <c r="J287" s="153">
        <v>500</v>
      </c>
      <c r="K287" s="154" t="s">
        <v>1838</v>
      </c>
      <c r="L287" s="155">
        <f t="shared" si="27"/>
        <v>2000</v>
      </c>
      <c r="M287" s="155">
        <f t="shared" si="28"/>
        <v>3000</v>
      </c>
      <c r="N287" s="154">
        <f t="shared" si="24"/>
        <v>1.9000000000000001</v>
      </c>
      <c r="O287" s="154">
        <f t="shared" si="25"/>
        <v>0</v>
      </c>
      <c r="P287" s="153">
        <f>IFERROR(VLOOKUP(F287,'[34]ON HAND'!$B$7:$I$1000,8,FALSE),0)</f>
        <v>924</v>
      </c>
      <c r="Q287" s="98" t="str">
        <f t="shared" si="26"/>
        <v>kritis</v>
      </c>
      <c r="R287" s="153">
        <v>1</v>
      </c>
      <c r="S287" s="153"/>
      <c r="T287" s="153"/>
    </row>
    <row r="288" spans="1:20" ht="33" x14ac:dyDescent="0.35">
      <c r="A288" s="190" t="s">
        <v>10</v>
      </c>
      <c r="B288" s="191" t="s">
        <v>16</v>
      </c>
      <c r="C288" s="192" t="s">
        <v>12</v>
      </c>
      <c r="D288" s="191" t="s">
        <v>58</v>
      </c>
      <c r="E288" s="193">
        <v>0</v>
      </c>
      <c r="F288" s="193" t="s">
        <v>59</v>
      </c>
      <c r="G288" s="194" t="s">
        <v>60</v>
      </c>
      <c r="H288" s="153">
        <f>IFERROR(VLOOKUP(F288,[33]MPS!$F$7:$H$789,3,FALSE),0)</f>
        <v>500</v>
      </c>
      <c r="I288" s="153">
        <v>500</v>
      </c>
      <c r="J288" s="153">
        <v>500</v>
      </c>
      <c r="K288" s="154" t="s">
        <v>1838</v>
      </c>
      <c r="L288" s="155">
        <f t="shared" si="27"/>
        <v>2000</v>
      </c>
      <c r="M288" s="155">
        <f t="shared" si="28"/>
        <v>3000</v>
      </c>
      <c r="N288" s="154">
        <f t="shared" si="24"/>
        <v>1.7000000000000002</v>
      </c>
      <c r="O288" s="154">
        <f t="shared" si="25"/>
        <v>0</v>
      </c>
      <c r="P288" s="153">
        <f>IFERROR(VLOOKUP(F288,'[34]ON HAND'!$B$7:$I$1000,8,FALSE),0)</f>
        <v>846</v>
      </c>
      <c r="Q288" s="98" t="str">
        <f t="shared" si="26"/>
        <v>kritis</v>
      </c>
      <c r="R288" s="153">
        <v>1</v>
      </c>
      <c r="S288" s="153"/>
      <c r="T288" s="153"/>
    </row>
    <row r="289" spans="1:20" ht="33" x14ac:dyDescent="0.35">
      <c r="A289" s="190" t="s">
        <v>10</v>
      </c>
      <c r="B289" s="191" t="s">
        <v>17</v>
      </c>
      <c r="C289" s="192" t="s">
        <v>61</v>
      </c>
      <c r="D289" s="191" t="s">
        <v>577</v>
      </c>
      <c r="E289" s="193" t="s">
        <v>578</v>
      </c>
      <c r="F289" s="193" t="s">
        <v>579</v>
      </c>
      <c r="G289" s="194" t="s">
        <v>580</v>
      </c>
      <c r="H289" s="153">
        <f>IFERROR(VLOOKUP(F289,[33]MPS!$F$7:$H$789,3,FALSE),0)</f>
        <v>500</v>
      </c>
      <c r="I289" s="153">
        <v>500</v>
      </c>
      <c r="J289" s="153">
        <v>500</v>
      </c>
      <c r="K289" s="154" t="s">
        <v>1838</v>
      </c>
      <c r="L289" s="155">
        <f t="shared" si="27"/>
        <v>2000</v>
      </c>
      <c r="M289" s="155">
        <f t="shared" si="28"/>
        <v>3000</v>
      </c>
      <c r="N289" s="154">
        <f t="shared" si="24"/>
        <v>3.6</v>
      </c>
      <c r="O289" s="154">
        <f t="shared" si="25"/>
        <v>0</v>
      </c>
      <c r="P289" s="153">
        <f>IFERROR(VLOOKUP(F289,'[34]ON HAND'!$B$7:$I$1000,8,FALSE),0)</f>
        <v>1780</v>
      </c>
      <c r="Q289" s="98" t="str">
        <f t="shared" si="26"/>
        <v>kritis</v>
      </c>
      <c r="R289" s="153">
        <v>1</v>
      </c>
      <c r="S289" s="153"/>
      <c r="T289" s="153"/>
    </row>
    <row r="290" spans="1:20" ht="33" x14ac:dyDescent="0.35">
      <c r="A290" s="200" t="s">
        <v>795</v>
      </c>
      <c r="B290" s="191" t="s">
        <v>810</v>
      </c>
      <c r="C290" s="192" t="s">
        <v>61</v>
      </c>
      <c r="D290" s="201" t="s">
        <v>1201</v>
      </c>
      <c r="E290" s="202" t="s">
        <v>1202</v>
      </c>
      <c r="F290" s="202" t="s">
        <v>1203</v>
      </c>
      <c r="G290" s="203" t="s">
        <v>1204</v>
      </c>
      <c r="H290" s="153">
        <f>IFERROR(VLOOKUP(F290,[33]MPS!$F$7:$H$789,3,FALSE),0)</f>
        <v>500</v>
      </c>
      <c r="I290" s="153">
        <v>500</v>
      </c>
      <c r="J290" s="153">
        <v>500</v>
      </c>
      <c r="K290" s="154" t="s">
        <v>1838</v>
      </c>
      <c r="L290" s="155">
        <f t="shared" si="27"/>
        <v>2000</v>
      </c>
      <c r="M290" s="155">
        <f t="shared" si="28"/>
        <v>3000</v>
      </c>
      <c r="N290" s="154">
        <f t="shared" si="24"/>
        <v>3</v>
      </c>
      <c r="O290" s="154">
        <f t="shared" si="25"/>
        <v>0</v>
      </c>
      <c r="P290" s="153">
        <f>IFERROR(VLOOKUP(F290,'[34]ON HAND'!$B$7:$I$1000,8,FALSE),0)</f>
        <v>1493</v>
      </c>
      <c r="Q290" s="98" t="str">
        <f t="shared" si="26"/>
        <v>kritis</v>
      </c>
      <c r="R290" s="153">
        <v>1</v>
      </c>
      <c r="S290" s="153"/>
      <c r="T290" s="153"/>
    </row>
    <row r="291" spans="1:20" ht="33" x14ac:dyDescent="0.35">
      <c r="A291" s="200" t="s">
        <v>795</v>
      </c>
      <c r="B291" s="191" t="s">
        <v>3090</v>
      </c>
      <c r="C291" s="192" t="s">
        <v>61</v>
      </c>
      <c r="D291" s="191" t="s">
        <v>2409</v>
      </c>
      <c r="E291" s="193" t="s">
        <v>2410</v>
      </c>
      <c r="F291" s="193" t="s">
        <v>2411</v>
      </c>
      <c r="G291" s="194" t="s">
        <v>2412</v>
      </c>
      <c r="H291" s="153">
        <f>IFERROR(VLOOKUP(F291,[33]MPS!$F$7:$H$789,3,FALSE),0)</f>
        <v>500</v>
      </c>
      <c r="I291" s="153">
        <v>500</v>
      </c>
      <c r="J291" s="153">
        <v>500</v>
      </c>
      <c r="K291" s="154" t="s">
        <v>1838</v>
      </c>
      <c r="L291" s="155">
        <f t="shared" si="27"/>
        <v>2000</v>
      </c>
      <c r="M291" s="155">
        <f t="shared" si="28"/>
        <v>3000</v>
      </c>
      <c r="N291" s="154">
        <f t="shared" si="24"/>
        <v>1.8</v>
      </c>
      <c r="O291" s="154">
        <f t="shared" si="25"/>
        <v>0</v>
      </c>
      <c r="P291" s="153">
        <f>IFERROR(VLOOKUP(F291,'[34]ON HAND'!$B$7:$I$1000,8,FALSE),0)</f>
        <v>871</v>
      </c>
      <c r="Q291" s="98" t="str">
        <f t="shared" si="26"/>
        <v>kritis</v>
      </c>
      <c r="R291" s="153">
        <v>1</v>
      </c>
      <c r="S291" s="153"/>
      <c r="T291" s="153"/>
    </row>
    <row r="292" spans="1:20" ht="33" x14ac:dyDescent="0.35">
      <c r="A292" s="200" t="s">
        <v>795</v>
      </c>
      <c r="B292" s="191" t="s">
        <v>810</v>
      </c>
      <c r="C292" s="192" t="s">
        <v>129</v>
      </c>
      <c r="D292" s="191" t="s">
        <v>1409</v>
      </c>
      <c r="E292" s="193" t="s">
        <v>1410</v>
      </c>
      <c r="F292" s="193" t="s">
        <v>1411</v>
      </c>
      <c r="G292" s="194" t="s">
        <v>3098</v>
      </c>
      <c r="H292" s="153">
        <f>IFERROR(VLOOKUP(F292,[33]MPS!$F$7:$H$789,3,FALSE),0)</f>
        <v>400</v>
      </c>
      <c r="I292" s="153">
        <v>500</v>
      </c>
      <c r="J292" s="153">
        <v>500</v>
      </c>
      <c r="K292" s="154" t="s">
        <v>1838</v>
      </c>
      <c r="L292" s="155">
        <f t="shared" si="27"/>
        <v>2000</v>
      </c>
      <c r="M292" s="155">
        <f t="shared" si="28"/>
        <v>3000</v>
      </c>
      <c r="N292" s="154">
        <f t="shared" si="24"/>
        <v>5</v>
      </c>
      <c r="O292" s="154">
        <f t="shared" si="25"/>
        <v>1</v>
      </c>
      <c r="P292" s="153">
        <f>IFERROR(VLOOKUP(F292,'[34]ON HAND'!$B$7:$I$1000,8,FALSE),0)</f>
        <v>2500</v>
      </c>
      <c r="Q292" s="98" t="str">
        <f t="shared" si="26"/>
        <v>aman</v>
      </c>
      <c r="R292" s="153">
        <v>1</v>
      </c>
      <c r="S292" s="153"/>
      <c r="T292" s="153"/>
    </row>
    <row r="293" spans="1:20" ht="33" x14ac:dyDescent="0.35">
      <c r="A293" s="200" t="s">
        <v>795</v>
      </c>
      <c r="B293" s="191" t="s">
        <v>810</v>
      </c>
      <c r="C293" s="192" t="s">
        <v>129</v>
      </c>
      <c r="D293" s="201" t="s">
        <v>1109</v>
      </c>
      <c r="E293" s="202">
        <v>0</v>
      </c>
      <c r="F293" s="202" t="s">
        <v>1110</v>
      </c>
      <c r="G293" s="203" t="s">
        <v>2201</v>
      </c>
      <c r="H293" s="153">
        <f>IFERROR(VLOOKUP(F293,[33]MPS!$F$7:$H$789,3,FALSE),0)</f>
        <v>300</v>
      </c>
      <c r="I293" s="153">
        <v>500</v>
      </c>
      <c r="J293" s="153">
        <v>500</v>
      </c>
      <c r="K293" s="154" t="s">
        <v>1838</v>
      </c>
      <c r="L293" s="155">
        <f t="shared" si="27"/>
        <v>2000</v>
      </c>
      <c r="M293" s="155">
        <f t="shared" si="28"/>
        <v>3000</v>
      </c>
      <c r="N293" s="154">
        <f t="shared" si="24"/>
        <v>0.9</v>
      </c>
      <c r="O293" s="154">
        <f t="shared" si="25"/>
        <v>0</v>
      </c>
      <c r="P293" s="153">
        <f>IFERROR(VLOOKUP(F293,'[34]ON HAND'!$B$7:$I$1000,8,FALSE),0)</f>
        <v>432</v>
      </c>
      <c r="Q293" s="98" t="str">
        <f t="shared" si="26"/>
        <v>kritis</v>
      </c>
      <c r="R293" s="153">
        <v>1</v>
      </c>
      <c r="S293" s="153"/>
      <c r="T293" s="153"/>
    </row>
    <row r="294" spans="1:20" ht="33" x14ac:dyDescent="0.35">
      <c r="A294" s="200" t="s">
        <v>795</v>
      </c>
      <c r="B294" s="191" t="s">
        <v>810</v>
      </c>
      <c r="C294" s="192" t="s">
        <v>129</v>
      </c>
      <c r="D294" s="191" t="s">
        <v>1405</v>
      </c>
      <c r="E294" s="193" t="s">
        <v>1406</v>
      </c>
      <c r="F294" s="193" t="s">
        <v>1407</v>
      </c>
      <c r="G294" s="194" t="s">
        <v>1408</v>
      </c>
      <c r="H294" s="153">
        <f>IFERROR(VLOOKUP(F294,[33]MPS!$F$7:$H$789,3,FALSE),0)</f>
        <v>200</v>
      </c>
      <c r="I294" s="153">
        <v>500</v>
      </c>
      <c r="J294" s="153">
        <v>500</v>
      </c>
      <c r="K294" s="154" t="s">
        <v>1838</v>
      </c>
      <c r="L294" s="155">
        <f t="shared" si="27"/>
        <v>2000</v>
      </c>
      <c r="M294" s="155">
        <f t="shared" si="28"/>
        <v>3000</v>
      </c>
      <c r="N294" s="154">
        <f t="shared" ref="N294:N357" si="29">+ROUNDUP(P294/I294,1)</f>
        <v>6.5</v>
      </c>
      <c r="O294" s="154">
        <f t="shared" ref="O294:O357" si="30">IF(AND(K294="FAST",N294&gt;=2),1,IF(AND(K294="MEDIUM",N294&gt;=3),1,IF(AND(K294="SLOW",N294&gt;=4),1,0)))</f>
        <v>1</v>
      </c>
      <c r="P294" s="153">
        <f>IFERROR(VLOOKUP(F294,'[34]ON HAND'!$B$7:$I$1000,8,FALSE),0)</f>
        <v>3235</v>
      </c>
      <c r="Q294" s="98" t="str">
        <f t="shared" ref="Q294:Q357" si="31">IF(P294&lt;L294,"kritis",IF(P294&lt;M294,"aman","over"))</f>
        <v>over</v>
      </c>
      <c r="R294" s="153">
        <v>1</v>
      </c>
      <c r="S294" s="153"/>
      <c r="T294" s="153"/>
    </row>
    <row r="295" spans="1:20" ht="33" x14ac:dyDescent="0.35">
      <c r="A295" s="200" t="s">
        <v>795</v>
      </c>
      <c r="B295" s="191" t="s">
        <v>810</v>
      </c>
      <c r="C295" s="192" t="s">
        <v>61</v>
      </c>
      <c r="D295" s="201" t="s">
        <v>881</v>
      </c>
      <c r="E295" s="202" t="s">
        <v>882</v>
      </c>
      <c r="F295" s="202" t="s">
        <v>883</v>
      </c>
      <c r="G295" s="203" t="s">
        <v>884</v>
      </c>
      <c r="H295" s="153">
        <f>IFERROR(VLOOKUP(F295,[33]MPS!$F$7:$H$789,3,FALSE),0)</f>
        <v>2800</v>
      </c>
      <c r="I295" s="153">
        <v>494.11764705882354</v>
      </c>
      <c r="J295" s="153">
        <v>800</v>
      </c>
      <c r="K295" s="154" t="s">
        <v>1838</v>
      </c>
      <c r="L295" s="155">
        <f t="shared" si="27"/>
        <v>1976.4705882352941</v>
      </c>
      <c r="M295" s="155">
        <f t="shared" si="28"/>
        <v>2964.7058823529414</v>
      </c>
      <c r="N295" s="154">
        <f t="shared" si="29"/>
        <v>3.8000000000000003</v>
      </c>
      <c r="O295" s="154">
        <f t="shared" si="30"/>
        <v>0</v>
      </c>
      <c r="P295" s="153">
        <f>IFERROR(VLOOKUP(F295,'[34]ON HAND'!$B$7:$I$1000,8,FALSE),0)</f>
        <v>1836</v>
      </c>
      <c r="Q295" s="98" t="str">
        <f t="shared" si="31"/>
        <v>kritis</v>
      </c>
      <c r="R295" s="153">
        <v>1</v>
      </c>
      <c r="S295" s="153"/>
      <c r="T295" s="153"/>
    </row>
    <row r="296" spans="1:20" x14ac:dyDescent="0.35">
      <c r="A296" s="200" t="s">
        <v>795</v>
      </c>
      <c r="B296" s="191" t="s">
        <v>810</v>
      </c>
      <c r="C296" s="192" t="s">
        <v>116</v>
      </c>
      <c r="D296" s="201" t="s">
        <v>1349</v>
      </c>
      <c r="E296" s="202" t="s">
        <v>1350</v>
      </c>
      <c r="F296" s="202" t="s">
        <v>1351</v>
      </c>
      <c r="G296" s="203" t="s">
        <v>1352</v>
      </c>
      <c r="H296" s="153">
        <f>IFERROR(VLOOKUP(F296,[33]MPS!$F$7:$H$789,3,FALSE),0)</f>
        <v>2400</v>
      </c>
      <c r="I296" s="153">
        <v>486.66666666666669</v>
      </c>
      <c r="J296" s="153">
        <v>500</v>
      </c>
      <c r="K296" s="154" t="s">
        <v>1838</v>
      </c>
      <c r="L296" s="155">
        <f t="shared" si="27"/>
        <v>1946.6666666666667</v>
      </c>
      <c r="M296" s="155">
        <f t="shared" si="28"/>
        <v>2920</v>
      </c>
      <c r="N296" s="154">
        <f t="shared" si="29"/>
        <v>2.5</v>
      </c>
      <c r="O296" s="154">
        <f t="shared" si="30"/>
        <v>0</v>
      </c>
      <c r="P296" s="153">
        <f>IFERROR(VLOOKUP(F296,'[34]ON HAND'!$B$7:$I$1000,8,FALSE),0)</f>
        <v>1200</v>
      </c>
      <c r="Q296" s="98" t="str">
        <f t="shared" si="31"/>
        <v>kritis</v>
      </c>
      <c r="R296" s="153">
        <v>1</v>
      </c>
      <c r="S296" s="153"/>
      <c r="T296" s="153"/>
    </row>
    <row r="297" spans="1:20" ht="33" x14ac:dyDescent="0.35">
      <c r="A297" s="200" t="s">
        <v>795</v>
      </c>
      <c r="B297" s="191" t="s">
        <v>810</v>
      </c>
      <c r="C297" s="192" t="s">
        <v>61</v>
      </c>
      <c r="D297" s="201" t="s">
        <v>885</v>
      </c>
      <c r="E297" s="202" t="s">
        <v>886</v>
      </c>
      <c r="F297" s="202" t="s">
        <v>887</v>
      </c>
      <c r="G297" s="203" t="s">
        <v>888</v>
      </c>
      <c r="H297" s="153">
        <f>IFERROR(VLOOKUP(F297,[33]MPS!$F$7:$H$789,3,FALSE),0)</f>
        <v>2500</v>
      </c>
      <c r="I297" s="153">
        <v>482.35294117647061</v>
      </c>
      <c r="J297" s="153">
        <v>800</v>
      </c>
      <c r="K297" s="154" t="s">
        <v>1838</v>
      </c>
      <c r="L297" s="155">
        <f t="shared" si="27"/>
        <v>1929.4117647058824</v>
      </c>
      <c r="M297" s="155">
        <f t="shared" si="28"/>
        <v>2894.1176470588234</v>
      </c>
      <c r="N297" s="154">
        <f t="shared" si="29"/>
        <v>4.5999999999999996</v>
      </c>
      <c r="O297" s="154">
        <f t="shared" si="30"/>
        <v>1</v>
      </c>
      <c r="P297" s="153">
        <f>IFERROR(VLOOKUP(F297,'[34]ON HAND'!$B$7:$I$1000,8,FALSE),0)</f>
        <v>2215</v>
      </c>
      <c r="Q297" s="98" t="str">
        <f t="shared" si="31"/>
        <v>aman</v>
      </c>
      <c r="R297" s="153">
        <v>1</v>
      </c>
      <c r="S297" s="153"/>
      <c r="T297" s="153"/>
    </row>
    <row r="298" spans="1:20" ht="33" x14ac:dyDescent="0.35">
      <c r="A298" s="200" t="s">
        <v>795</v>
      </c>
      <c r="B298" s="191" t="s">
        <v>810</v>
      </c>
      <c r="C298" s="192" t="s">
        <v>61</v>
      </c>
      <c r="D298" s="201" t="s">
        <v>970</v>
      </c>
      <c r="E298" s="202" t="s">
        <v>971</v>
      </c>
      <c r="F298" s="202" t="s">
        <v>972</v>
      </c>
      <c r="G298" s="203" t="s">
        <v>973</v>
      </c>
      <c r="H298" s="153">
        <f>IFERROR(VLOOKUP(F298,[33]MPS!$F$7:$H$789,3,FALSE),0)</f>
        <v>2500</v>
      </c>
      <c r="I298" s="153">
        <v>482.35294117647061</v>
      </c>
      <c r="J298" s="153">
        <v>800</v>
      </c>
      <c r="K298" s="154" t="s">
        <v>1838</v>
      </c>
      <c r="L298" s="155">
        <f t="shared" si="27"/>
        <v>1929.4117647058824</v>
      </c>
      <c r="M298" s="155">
        <f t="shared" si="28"/>
        <v>2894.1176470588234</v>
      </c>
      <c r="N298" s="154">
        <f t="shared" si="29"/>
        <v>3.6</v>
      </c>
      <c r="O298" s="154">
        <f t="shared" si="30"/>
        <v>0</v>
      </c>
      <c r="P298" s="153">
        <f>IFERROR(VLOOKUP(F298,'[34]ON HAND'!$B$7:$I$1000,8,FALSE),0)</f>
        <v>1723</v>
      </c>
      <c r="Q298" s="98" t="str">
        <f t="shared" si="31"/>
        <v>kritis</v>
      </c>
      <c r="R298" s="153">
        <v>1</v>
      </c>
      <c r="S298" s="153"/>
      <c r="T298" s="153"/>
    </row>
    <row r="299" spans="1:20" ht="33" x14ac:dyDescent="0.35">
      <c r="A299" s="200" t="s">
        <v>795</v>
      </c>
      <c r="B299" s="191" t="s">
        <v>810</v>
      </c>
      <c r="C299" s="192" t="s">
        <v>61</v>
      </c>
      <c r="D299" s="191" t="s">
        <v>873</v>
      </c>
      <c r="E299" s="193" t="s">
        <v>874</v>
      </c>
      <c r="F299" s="193" t="s">
        <v>875</v>
      </c>
      <c r="G299" s="194" t="s">
        <v>876</v>
      </c>
      <c r="H299" s="153">
        <f>IFERROR(VLOOKUP(F299,[33]MPS!$F$7:$H$789,3,FALSE),0)</f>
        <v>3300</v>
      </c>
      <c r="I299" s="153">
        <v>476.92307692307691</v>
      </c>
      <c r="J299" s="153">
        <v>500</v>
      </c>
      <c r="K299" s="154" t="s">
        <v>1838</v>
      </c>
      <c r="L299" s="155">
        <f t="shared" si="27"/>
        <v>1907.6923076923076</v>
      </c>
      <c r="M299" s="155">
        <f t="shared" si="28"/>
        <v>2861.5384615384614</v>
      </c>
      <c r="N299" s="154">
        <f t="shared" si="29"/>
        <v>2</v>
      </c>
      <c r="O299" s="154">
        <f t="shared" si="30"/>
        <v>0</v>
      </c>
      <c r="P299" s="153">
        <f>IFERROR(VLOOKUP(F299,'[34]ON HAND'!$B$7:$I$1000,8,FALSE),0)</f>
        <v>950</v>
      </c>
      <c r="Q299" s="98" t="str">
        <f t="shared" si="31"/>
        <v>kritis</v>
      </c>
      <c r="R299" s="153">
        <v>1</v>
      </c>
      <c r="S299" s="153"/>
      <c r="T299" s="153"/>
    </row>
    <row r="300" spans="1:20" ht="33" x14ac:dyDescent="0.35">
      <c r="A300" s="200" t="s">
        <v>795</v>
      </c>
      <c r="B300" s="191" t="s">
        <v>810</v>
      </c>
      <c r="C300" s="192" t="s">
        <v>116</v>
      </c>
      <c r="D300" s="201" t="s">
        <v>1448</v>
      </c>
      <c r="E300" s="202" t="s">
        <v>1449</v>
      </c>
      <c r="F300" s="202" t="s">
        <v>1450</v>
      </c>
      <c r="G300" s="203" t="s">
        <v>1451</v>
      </c>
      <c r="H300" s="153">
        <f>IFERROR(VLOOKUP(F300,[33]MPS!$F$7:$H$789,3,FALSE),0)</f>
        <v>3900</v>
      </c>
      <c r="I300" s="153">
        <v>471.42857142857144</v>
      </c>
      <c r="J300" s="153">
        <v>500</v>
      </c>
      <c r="K300" s="154" t="s">
        <v>1838</v>
      </c>
      <c r="L300" s="155">
        <f t="shared" si="27"/>
        <v>1885.7142857142858</v>
      </c>
      <c r="M300" s="155">
        <f t="shared" si="28"/>
        <v>2828.5714285714284</v>
      </c>
      <c r="N300" s="154">
        <f t="shared" si="29"/>
        <v>4.3</v>
      </c>
      <c r="O300" s="154">
        <f t="shared" si="30"/>
        <v>1</v>
      </c>
      <c r="P300" s="153">
        <f>IFERROR(VLOOKUP(F300,'[34]ON HAND'!$B$7:$I$1000,8,FALSE),0)</f>
        <v>2000</v>
      </c>
      <c r="Q300" s="98" t="str">
        <f t="shared" si="31"/>
        <v>aman</v>
      </c>
      <c r="R300" s="153">
        <v>1</v>
      </c>
      <c r="S300" s="153"/>
      <c r="T300" s="153"/>
    </row>
    <row r="301" spans="1:20" ht="33" x14ac:dyDescent="0.35">
      <c r="A301" s="200" t="s">
        <v>795</v>
      </c>
      <c r="B301" s="191" t="s">
        <v>810</v>
      </c>
      <c r="C301" s="192" t="s">
        <v>116</v>
      </c>
      <c r="D301" s="201" t="s">
        <v>1452</v>
      </c>
      <c r="E301" s="202" t="s">
        <v>1453</v>
      </c>
      <c r="F301" s="202" t="s">
        <v>1454</v>
      </c>
      <c r="G301" s="203" t="s">
        <v>1455</v>
      </c>
      <c r="H301" s="153">
        <f>IFERROR(VLOOKUP(F301,[33]MPS!$F$7:$H$789,3,FALSE),0)</f>
        <v>3500</v>
      </c>
      <c r="I301" s="153">
        <v>471.42857142857144</v>
      </c>
      <c r="J301" s="153">
        <v>500</v>
      </c>
      <c r="K301" s="154" t="s">
        <v>1838</v>
      </c>
      <c r="L301" s="155">
        <f t="shared" si="27"/>
        <v>1885.7142857142858</v>
      </c>
      <c r="M301" s="155">
        <f t="shared" si="28"/>
        <v>2828.5714285714284</v>
      </c>
      <c r="N301" s="154">
        <f t="shared" si="29"/>
        <v>1.7000000000000002</v>
      </c>
      <c r="O301" s="154">
        <f t="shared" si="30"/>
        <v>0</v>
      </c>
      <c r="P301" s="153">
        <f>IFERROR(VLOOKUP(F301,'[34]ON HAND'!$B$7:$I$1000,8,FALSE),0)</f>
        <v>770</v>
      </c>
      <c r="Q301" s="98" t="str">
        <f t="shared" si="31"/>
        <v>kritis</v>
      </c>
      <c r="R301" s="153">
        <v>1</v>
      </c>
      <c r="S301" s="153"/>
      <c r="T301" s="153"/>
    </row>
    <row r="302" spans="1:20" ht="33" x14ac:dyDescent="0.35">
      <c r="A302" s="190" t="s">
        <v>10</v>
      </c>
      <c r="B302" s="191" t="s">
        <v>17</v>
      </c>
      <c r="C302" s="192" t="s">
        <v>61</v>
      </c>
      <c r="D302" s="191" t="s">
        <v>108</v>
      </c>
      <c r="E302" s="193" t="s">
        <v>109</v>
      </c>
      <c r="F302" s="193" t="s">
        <v>110</v>
      </c>
      <c r="G302" s="194" t="s">
        <v>111</v>
      </c>
      <c r="H302" s="153">
        <f>IFERROR(VLOOKUP(F302,[33]MPS!$F$7:$H$789,3,FALSE),0)</f>
        <v>2500</v>
      </c>
      <c r="I302" s="153">
        <v>468.75</v>
      </c>
      <c r="J302" s="153">
        <v>750</v>
      </c>
      <c r="K302" s="154" t="s">
        <v>1838</v>
      </c>
      <c r="L302" s="155">
        <f t="shared" si="27"/>
        <v>1875</v>
      </c>
      <c r="M302" s="155">
        <f t="shared" si="28"/>
        <v>2812.5</v>
      </c>
      <c r="N302" s="154">
        <f t="shared" si="29"/>
        <v>6.3999999999999995</v>
      </c>
      <c r="O302" s="154">
        <f t="shared" si="30"/>
        <v>1</v>
      </c>
      <c r="P302" s="153">
        <f>IFERROR(VLOOKUP(F302,'[34]ON HAND'!$B$7:$I$1000,8,FALSE),0)</f>
        <v>2992</v>
      </c>
      <c r="Q302" s="98" t="str">
        <f t="shared" si="31"/>
        <v>over</v>
      </c>
      <c r="R302" s="153">
        <v>1</v>
      </c>
      <c r="S302" s="153"/>
      <c r="T302" s="153"/>
    </row>
    <row r="303" spans="1:20" ht="33" x14ac:dyDescent="0.35">
      <c r="A303" s="200" t="s">
        <v>795</v>
      </c>
      <c r="B303" s="191" t="s">
        <v>810</v>
      </c>
      <c r="C303" s="192" t="s">
        <v>61</v>
      </c>
      <c r="D303" s="191" t="s">
        <v>1537</v>
      </c>
      <c r="E303" s="193" t="s">
        <v>1538</v>
      </c>
      <c r="F303" s="193" t="s">
        <v>1539</v>
      </c>
      <c r="G303" s="194" t="s">
        <v>2657</v>
      </c>
      <c r="H303" s="153">
        <f>IFERROR(VLOOKUP(F303,[33]MPS!$F$7:$H$789,3,FALSE),0)</f>
        <v>1600</v>
      </c>
      <c r="I303" s="153">
        <v>460</v>
      </c>
      <c r="J303" s="153">
        <v>500</v>
      </c>
      <c r="K303" s="154" t="s">
        <v>1838</v>
      </c>
      <c r="L303" s="155">
        <f t="shared" si="27"/>
        <v>1840</v>
      </c>
      <c r="M303" s="155">
        <f t="shared" si="28"/>
        <v>2760</v>
      </c>
      <c r="N303" s="154">
        <f t="shared" si="29"/>
        <v>1.1000000000000001</v>
      </c>
      <c r="O303" s="154">
        <f t="shared" si="30"/>
        <v>0</v>
      </c>
      <c r="P303" s="153">
        <f>IFERROR(VLOOKUP(F303,'[34]ON HAND'!$B$7:$I$1000,8,FALSE),0)</f>
        <v>479</v>
      </c>
      <c r="Q303" s="98" t="str">
        <f t="shared" si="31"/>
        <v>kritis</v>
      </c>
      <c r="R303" s="153">
        <v>1</v>
      </c>
      <c r="S303" s="153"/>
      <c r="T303" s="153"/>
    </row>
    <row r="304" spans="1:20" ht="33" x14ac:dyDescent="0.35">
      <c r="A304" s="200" t="s">
        <v>795</v>
      </c>
      <c r="B304" s="191" t="s">
        <v>810</v>
      </c>
      <c r="C304" s="192" t="s">
        <v>116</v>
      </c>
      <c r="D304" s="201" t="s">
        <v>1318</v>
      </c>
      <c r="E304" s="202" t="s">
        <v>1319</v>
      </c>
      <c r="F304" s="202" t="s">
        <v>1320</v>
      </c>
      <c r="G304" s="203" t="s">
        <v>1321</v>
      </c>
      <c r="H304" s="153">
        <f>IFERROR(VLOOKUP(F304,[33]MPS!$F$7:$H$789,3,FALSE),0)</f>
        <v>600</v>
      </c>
      <c r="I304" s="153">
        <v>450</v>
      </c>
      <c r="J304" s="153">
        <v>450</v>
      </c>
      <c r="K304" s="154" t="s">
        <v>1838</v>
      </c>
      <c r="L304" s="155">
        <f t="shared" si="27"/>
        <v>1800</v>
      </c>
      <c r="M304" s="155">
        <f t="shared" si="28"/>
        <v>2700</v>
      </c>
      <c r="N304" s="154">
        <f t="shared" si="29"/>
        <v>0</v>
      </c>
      <c r="O304" s="154">
        <f t="shared" si="30"/>
        <v>0</v>
      </c>
      <c r="P304" s="153">
        <f>IFERROR(VLOOKUP(F304,'[34]ON HAND'!$B$7:$I$1000,8,FALSE),0)</f>
        <v>0</v>
      </c>
      <c r="Q304" s="98" t="str">
        <f t="shared" si="31"/>
        <v>kritis</v>
      </c>
      <c r="R304" s="153">
        <v>1</v>
      </c>
      <c r="S304" s="153"/>
      <c r="T304" s="153"/>
    </row>
    <row r="305" spans="1:22" s="24" customFormat="1" ht="27.75" customHeight="1" x14ac:dyDescent="0.35">
      <c r="A305" s="200" t="s">
        <v>795</v>
      </c>
      <c r="B305" s="191" t="s">
        <v>810</v>
      </c>
      <c r="C305" s="192" t="s">
        <v>61</v>
      </c>
      <c r="D305" s="191" t="s">
        <v>2272</v>
      </c>
      <c r="E305" s="193" t="s">
        <v>2273</v>
      </c>
      <c r="F305" s="193" t="s">
        <v>2274</v>
      </c>
      <c r="G305" s="194" t="s">
        <v>2275</v>
      </c>
      <c r="H305" s="153">
        <f>IFERROR(VLOOKUP(F305,[33]MPS!$F$7:$H$789,3,FALSE),0)</f>
        <v>500</v>
      </c>
      <c r="I305" s="153">
        <v>450</v>
      </c>
      <c r="J305" s="153">
        <v>500</v>
      </c>
      <c r="K305" s="154" t="s">
        <v>1838</v>
      </c>
      <c r="L305" s="155">
        <f t="shared" si="27"/>
        <v>1800</v>
      </c>
      <c r="M305" s="155">
        <f t="shared" si="28"/>
        <v>2700</v>
      </c>
      <c r="N305" s="154">
        <f t="shared" si="29"/>
        <v>4.0999999999999996</v>
      </c>
      <c r="O305" s="154">
        <f t="shared" si="30"/>
        <v>1</v>
      </c>
      <c r="P305" s="153">
        <f>IFERROR(VLOOKUP(F305,'[34]ON HAND'!$B$7:$I$1000,8,FALSE),0)</f>
        <v>1813</v>
      </c>
      <c r="Q305" s="98" t="str">
        <f t="shared" si="31"/>
        <v>aman</v>
      </c>
      <c r="R305" s="153">
        <v>1</v>
      </c>
      <c r="S305" s="153"/>
      <c r="T305" s="153"/>
      <c r="U305" s="67"/>
      <c r="V305" s="68"/>
    </row>
    <row r="306" spans="1:22" ht="33" x14ac:dyDescent="0.35">
      <c r="A306" s="200" t="s">
        <v>795</v>
      </c>
      <c r="B306" s="191" t="s">
        <v>810</v>
      </c>
      <c r="C306" s="192" t="s">
        <v>61</v>
      </c>
      <c r="D306" s="191" t="s">
        <v>1589</v>
      </c>
      <c r="E306" s="193">
        <v>0</v>
      </c>
      <c r="F306" s="193" t="s">
        <v>1590</v>
      </c>
      <c r="G306" s="194" t="s">
        <v>1584</v>
      </c>
      <c r="H306" s="153">
        <f>IFERROR(VLOOKUP(F306,[33]MPS!$F$7:$H$789,3,FALSE),0)</f>
        <v>500</v>
      </c>
      <c r="I306" s="153">
        <v>450</v>
      </c>
      <c r="J306" s="153">
        <v>500</v>
      </c>
      <c r="K306" s="154" t="s">
        <v>1838</v>
      </c>
      <c r="L306" s="155">
        <f t="shared" si="27"/>
        <v>1800</v>
      </c>
      <c r="M306" s="155">
        <f t="shared" si="28"/>
        <v>2700</v>
      </c>
      <c r="N306" s="154">
        <f t="shared" si="29"/>
        <v>5.3</v>
      </c>
      <c r="O306" s="154">
        <f t="shared" si="30"/>
        <v>1</v>
      </c>
      <c r="P306" s="153">
        <f>IFERROR(VLOOKUP(F306,'[34]ON HAND'!$B$7:$I$1000,8,FALSE),0)</f>
        <v>2357</v>
      </c>
      <c r="Q306" s="98" t="str">
        <f t="shared" si="31"/>
        <v>aman</v>
      </c>
      <c r="R306" s="153">
        <v>1</v>
      </c>
      <c r="S306" s="153"/>
      <c r="T306" s="153"/>
    </row>
    <row r="307" spans="1:22" ht="33" x14ac:dyDescent="0.35">
      <c r="A307" s="200" t="s">
        <v>795</v>
      </c>
      <c r="B307" s="191" t="s">
        <v>810</v>
      </c>
      <c r="C307" s="192" t="s">
        <v>116</v>
      </c>
      <c r="D307" s="191" t="s">
        <v>1197</v>
      </c>
      <c r="E307" s="193" t="s">
        <v>1198</v>
      </c>
      <c r="F307" s="193" t="s">
        <v>1199</v>
      </c>
      <c r="G307" s="194" t="s">
        <v>1200</v>
      </c>
      <c r="H307" s="153">
        <f>IFERROR(VLOOKUP(F307,[33]MPS!$F$7:$H$789,3,FALSE),0)</f>
        <v>300</v>
      </c>
      <c r="I307" s="153">
        <v>450</v>
      </c>
      <c r="J307" s="153">
        <v>500</v>
      </c>
      <c r="K307" s="154" t="s">
        <v>1838</v>
      </c>
      <c r="L307" s="155">
        <f t="shared" si="27"/>
        <v>1800</v>
      </c>
      <c r="M307" s="155">
        <f t="shared" si="28"/>
        <v>2700</v>
      </c>
      <c r="N307" s="154">
        <f t="shared" si="29"/>
        <v>4</v>
      </c>
      <c r="O307" s="154">
        <f t="shared" si="30"/>
        <v>1</v>
      </c>
      <c r="P307" s="153">
        <f>IFERROR(VLOOKUP(F307,'[34]ON HAND'!$B$7:$I$1000,8,FALSE),0)</f>
        <v>1785</v>
      </c>
      <c r="Q307" s="98" t="str">
        <f t="shared" si="31"/>
        <v>kritis</v>
      </c>
      <c r="R307" s="153">
        <v>1</v>
      </c>
      <c r="S307" s="153"/>
      <c r="T307" s="153"/>
    </row>
    <row r="308" spans="1:22" ht="33" x14ac:dyDescent="0.35">
      <c r="A308" s="190" t="s">
        <v>10</v>
      </c>
      <c r="B308" s="191" t="s">
        <v>17</v>
      </c>
      <c r="C308" s="192" t="s">
        <v>116</v>
      </c>
      <c r="D308" s="191" t="s">
        <v>371</v>
      </c>
      <c r="E308" s="193" t="s">
        <v>372</v>
      </c>
      <c r="F308" s="193" t="s">
        <v>373</v>
      </c>
      <c r="G308" s="194" t="s">
        <v>374</v>
      </c>
      <c r="H308" s="153">
        <f>IFERROR(VLOOKUP(F308,[33]MPS!$F$7:$H$789,3,FALSE),0)</f>
        <v>3000</v>
      </c>
      <c r="I308" s="153">
        <v>444.44444444444446</v>
      </c>
      <c r="J308" s="153">
        <v>750</v>
      </c>
      <c r="K308" s="154" t="s">
        <v>1838</v>
      </c>
      <c r="L308" s="155">
        <f t="shared" si="27"/>
        <v>1777.7777777777778</v>
      </c>
      <c r="M308" s="155">
        <f t="shared" si="28"/>
        <v>2666.666666666667</v>
      </c>
      <c r="N308" s="154">
        <f t="shared" si="29"/>
        <v>4.5</v>
      </c>
      <c r="O308" s="154">
        <f t="shared" si="30"/>
        <v>1</v>
      </c>
      <c r="P308" s="153">
        <f>IFERROR(VLOOKUP(F308,'[34]ON HAND'!$B$7:$I$1000,8,FALSE),0)</f>
        <v>2000</v>
      </c>
      <c r="Q308" s="98" t="str">
        <f t="shared" si="31"/>
        <v>aman</v>
      </c>
      <c r="R308" s="153">
        <v>1</v>
      </c>
      <c r="S308" s="153"/>
      <c r="T308" s="153"/>
    </row>
    <row r="309" spans="1:22" ht="33" x14ac:dyDescent="0.35">
      <c r="A309" s="190" t="s">
        <v>10</v>
      </c>
      <c r="B309" s="191" t="s">
        <v>17</v>
      </c>
      <c r="C309" s="192" t="s">
        <v>61</v>
      </c>
      <c r="D309" s="191" t="s">
        <v>112</v>
      </c>
      <c r="E309" s="193" t="s">
        <v>113</v>
      </c>
      <c r="F309" s="193" t="s">
        <v>114</v>
      </c>
      <c r="G309" s="194" t="s">
        <v>115</v>
      </c>
      <c r="H309" s="153">
        <f>IFERROR(VLOOKUP(F309,[33]MPS!$F$7:$H$789,3,FALSE),0)</f>
        <v>2500</v>
      </c>
      <c r="I309" s="153">
        <v>444.44444444444446</v>
      </c>
      <c r="J309" s="153">
        <v>750</v>
      </c>
      <c r="K309" s="154" t="s">
        <v>1838</v>
      </c>
      <c r="L309" s="155">
        <f t="shared" si="27"/>
        <v>1777.7777777777778</v>
      </c>
      <c r="M309" s="155">
        <f t="shared" si="28"/>
        <v>2666.666666666667</v>
      </c>
      <c r="N309" s="154">
        <f t="shared" si="29"/>
        <v>7.6999999999999993</v>
      </c>
      <c r="O309" s="154">
        <f t="shared" si="30"/>
        <v>1</v>
      </c>
      <c r="P309" s="153">
        <f>IFERROR(VLOOKUP(F309,'[34]ON HAND'!$B$7:$I$1000,8,FALSE),0)</f>
        <v>3381</v>
      </c>
      <c r="Q309" s="98" t="str">
        <f t="shared" si="31"/>
        <v>over</v>
      </c>
      <c r="R309" s="153">
        <v>1</v>
      </c>
      <c r="S309" s="153"/>
      <c r="T309" s="153"/>
    </row>
    <row r="310" spans="1:22" ht="33" x14ac:dyDescent="0.35">
      <c r="A310" s="190" t="s">
        <v>10</v>
      </c>
      <c r="B310" s="191" t="s">
        <v>11</v>
      </c>
      <c r="C310" s="192" t="s">
        <v>47</v>
      </c>
      <c r="D310" s="191" t="s">
        <v>48</v>
      </c>
      <c r="E310" s="193" t="s">
        <v>49</v>
      </c>
      <c r="F310" s="193" t="s">
        <v>50</v>
      </c>
      <c r="G310" s="194" t="s">
        <v>51</v>
      </c>
      <c r="H310" s="153">
        <f>IFERROR(VLOOKUP(F310,[33]MPS!$F$7:$H$789,3,FALSE),0)</f>
        <v>1480</v>
      </c>
      <c r="I310" s="153">
        <v>442.35294117647061</v>
      </c>
      <c r="J310" s="153">
        <v>700</v>
      </c>
      <c r="K310" s="154" t="s">
        <v>1838</v>
      </c>
      <c r="L310" s="155">
        <f t="shared" si="27"/>
        <v>1769.4117647058824</v>
      </c>
      <c r="M310" s="155">
        <f t="shared" si="28"/>
        <v>2654.1176470588234</v>
      </c>
      <c r="N310" s="154">
        <f t="shared" si="29"/>
        <v>0</v>
      </c>
      <c r="O310" s="154">
        <f t="shared" si="30"/>
        <v>0</v>
      </c>
      <c r="P310" s="153">
        <f>IFERROR(VLOOKUP(F310,'[34]ON HAND'!$B$7:$I$1000,8,FALSE),0)</f>
        <v>0</v>
      </c>
      <c r="Q310" s="98" t="str">
        <f t="shared" si="31"/>
        <v>kritis</v>
      </c>
      <c r="R310" s="153">
        <v>1</v>
      </c>
      <c r="S310" s="153"/>
      <c r="T310" s="153"/>
    </row>
    <row r="311" spans="1:22" ht="33" x14ac:dyDescent="0.35">
      <c r="A311" s="200" t="s">
        <v>795</v>
      </c>
      <c r="B311" s="191" t="s">
        <v>810</v>
      </c>
      <c r="C311" s="192" t="s">
        <v>116</v>
      </c>
      <c r="D311" s="191" t="s">
        <v>1353</v>
      </c>
      <c r="E311" s="193" t="s">
        <v>1354</v>
      </c>
      <c r="F311" s="193" t="s">
        <v>1355</v>
      </c>
      <c r="G311" s="194" t="s">
        <v>1356</v>
      </c>
      <c r="H311" s="153">
        <f>IFERROR(VLOOKUP(F311,[33]MPS!$F$7:$H$789,3,FALSE),0)</f>
        <v>2500</v>
      </c>
      <c r="I311" s="153">
        <v>439.4736842105263</v>
      </c>
      <c r="J311" s="153">
        <v>750</v>
      </c>
      <c r="K311" s="154" t="s">
        <v>1838</v>
      </c>
      <c r="L311" s="155">
        <f t="shared" si="27"/>
        <v>1757.8947368421052</v>
      </c>
      <c r="M311" s="155">
        <f t="shared" si="28"/>
        <v>2636.8421052631579</v>
      </c>
      <c r="N311" s="154">
        <f t="shared" si="29"/>
        <v>3.9</v>
      </c>
      <c r="O311" s="154">
        <f t="shared" si="30"/>
        <v>0</v>
      </c>
      <c r="P311" s="153">
        <f>IFERROR(VLOOKUP(F311,'[34]ON HAND'!$B$7:$I$1000,8,FALSE),0)</f>
        <v>1705</v>
      </c>
      <c r="Q311" s="98" t="str">
        <f t="shared" si="31"/>
        <v>kritis</v>
      </c>
      <c r="R311" s="153">
        <v>1</v>
      </c>
      <c r="S311" s="153"/>
      <c r="T311" s="153"/>
    </row>
    <row r="312" spans="1:22" ht="33" x14ac:dyDescent="0.35">
      <c r="A312" s="200" t="s">
        <v>795</v>
      </c>
      <c r="B312" s="191" t="s">
        <v>810</v>
      </c>
      <c r="C312" s="192" t="s">
        <v>116</v>
      </c>
      <c r="D312" s="191" t="s">
        <v>2995</v>
      </c>
      <c r="E312" s="193" t="s">
        <v>2836</v>
      </c>
      <c r="F312" s="193" t="s">
        <v>2823</v>
      </c>
      <c r="G312" s="194" t="s">
        <v>3111</v>
      </c>
      <c r="H312" s="153">
        <f>IFERROR(VLOOKUP(F312,[33]MPS!$F$7:$H$789,3,FALSE),0)</f>
        <v>1000</v>
      </c>
      <c r="I312" s="153">
        <v>433.33333333333331</v>
      </c>
      <c r="J312" s="153">
        <v>500</v>
      </c>
      <c r="K312" s="154" t="s">
        <v>1838</v>
      </c>
      <c r="L312" s="155">
        <f t="shared" si="27"/>
        <v>1733.3333333333333</v>
      </c>
      <c r="M312" s="155">
        <f t="shared" si="28"/>
        <v>2600</v>
      </c>
      <c r="N312" s="154">
        <f t="shared" si="29"/>
        <v>1.6</v>
      </c>
      <c r="O312" s="154">
        <f t="shared" si="30"/>
        <v>0</v>
      </c>
      <c r="P312" s="153">
        <f>IFERROR(VLOOKUP(F312,'[34]ON HAND'!$B$7:$I$1000,8,FALSE),0)</f>
        <v>687</v>
      </c>
      <c r="Q312" s="98" t="str">
        <f t="shared" si="31"/>
        <v>kritis</v>
      </c>
      <c r="R312" s="153">
        <v>1</v>
      </c>
      <c r="S312" s="153"/>
      <c r="T312" s="153"/>
    </row>
    <row r="313" spans="1:22" ht="33" x14ac:dyDescent="0.35">
      <c r="A313" s="190" t="s">
        <v>10</v>
      </c>
      <c r="B313" s="191" t="s">
        <v>17</v>
      </c>
      <c r="C313" s="192" t="s">
        <v>116</v>
      </c>
      <c r="D313" s="191" t="s">
        <v>375</v>
      </c>
      <c r="E313" s="193" t="s">
        <v>376</v>
      </c>
      <c r="F313" s="193" t="s">
        <v>377</v>
      </c>
      <c r="G313" s="194" t="s">
        <v>378</v>
      </c>
      <c r="H313" s="153">
        <f>IFERROR(VLOOKUP(F313,[33]MPS!$F$7:$H$789,3,FALSE),0)</f>
        <v>2000</v>
      </c>
      <c r="I313" s="153">
        <v>429.41176470588238</v>
      </c>
      <c r="J313" s="153">
        <v>800</v>
      </c>
      <c r="K313" s="154" t="s">
        <v>1838</v>
      </c>
      <c r="L313" s="155">
        <f t="shared" si="27"/>
        <v>1717.6470588235295</v>
      </c>
      <c r="M313" s="155">
        <f t="shared" si="28"/>
        <v>2576.4705882352941</v>
      </c>
      <c r="N313" s="154">
        <f t="shared" si="29"/>
        <v>5.8999999999999995</v>
      </c>
      <c r="O313" s="154">
        <f t="shared" si="30"/>
        <v>1</v>
      </c>
      <c r="P313" s="153">
        <f>IFERROR(VLOOKUP(F313,'[34]ON HAND'!$B$7:$I$1000,8,FALSE),0)</f>
        <v>2500</v>
      </c>
      <c r="Q313" s="98" t="str">
        <f t="shared" si="31"/>
        <v>aman</v>
      </c>
      <c r="R313" s="153">
        <v>1</v>
      </c>
      <c r="S313" s="153"/>
      <c r="T313" s="153"/>
    </row>
    <row r="314" spans="1:22" x14ac:dyDescent="0.35">
      <c r="A314" s="200" t="s">
        <v>795</v>
      </c>
      <c r="B314" s="191" t="s">
        <v>810</v>
      </c>
      <c r="C314" s="192" t="s">
        <v>116</v>
      </c>
      <c r="D314" s="191" t="s">
        <v>2515</v>
      </c>
      <c r="E314" s="193" t="s">
        <v>2516</v>
      </c>
      <c r="F314" s="193" t="s">
        <v>2517</v>
      </c>
      <c r="G314" s="194" t="s">
        <v>2518</v>
      </c>
      <c r="H314" s="153">
        <f>IFERROR(VLOOKUP(F314,[33]MPS!$F$7:$H$789,3,FALSE),0)</f>
        <v>1800</v>
      </c>
      <c r="I314" s="153">
        <v>425</v>
      </c>
      <c r="J314" s="153">
        <v>500</v>
      </c>
      <c r="K314" s="154" t="s">
        <v>1838</v>
      </c>
      <c r="L314" s="155">
        <f t="shared" si="27"/>
        <v>1700</v>
      </c>
      <c r="M314" s="155">
        <f t="shared" si="28"/>
        <v>2550</v>
      </c>
      <c r="N314" s="154">
        <f t="shared" si="29"/>
        <v>2.4</v>
      </c>
      <c r="O314" s="154">
        <f t="shared" si="30"/>
        <v>0</v>
      </c>
      <c r="P314" s="153">
        <f>IFERROR(VLOOKUP(F314,'[34]ON HAND'!$B$7:$I$1000,8,FALSE),0)</f>
        <v>1000</v>
      </c>
      <c r="Q314" s="98" t="str">
        <f t="shared" si="31"/>
        <v>kritis</v>
      </c>
      <c r="R314" s="153">
        <v>1</v>
      </c>
      <c r="S314" s="153"/>
      <c r="T314" s="153"/>
    </row>
    <row r="315" spans="1:22" x14ac:dyDescent="0.35">
      <c r="A315" s="200" t="s">
        <v>795</v>
      </c>
      <c r="B315" s="191" t="s">
        <v>810</v>
      </c>
      <c r="C315" s="192" t="s">
        <v>61</v>
      </c>
      <c r="D315" s="201" t="s">
        <v>1205</v>
      </c>
      <c r="E315" s="202" t="s">
        <v>1206</v>
      </c>
      <c r="F315" s="202" t="s">
        <v>1207</v>
      </c>
      <c r="G315" s="203" t="s">
        <v>1208</v>
      </c>
      <c r="H315" s="153">
        <f>IFERROR(VLOOKUP(F315,[33]MPS!$F$7:$H$789,3,FALSE),0)</f>
        <v>500</v>
      </c>
      <c r="I315" s="153">
        <v>420</v>
      </c>
      <c r="J315" s="153">
        <v>500</v>
      </c>
      <c r="K315" s="154" t="s">
        <v>1838</v>
      </c>
      <c r="L315" s="155">
        <f t="shared" si="27"/>
        <v>1680</v>
      </c>
      <c r="M315" s="155">
        <f t="shared" si="28"/>
        <v>2520</v>
      </c>
      <c r="N315" s="154">
        <f t="shared" si="29"/>
        <v>1.7000000000000002</v>
      </c>
      <c r="O315" s="154">
        <f t="shared" si="30"/>
        <v>0</v>
      </c>
      <c r="P315" s="153">
        <f>IFERROR(VLOOKUP(F315,'[34]ON HAND'!$B$7:$I$1000,8,FALSE),0)</f>
        <v>705</v>
      </c>
      <c r="Q315" s="98" t="str">
        <f t="shared" si="31"/>
        <v>kritis</v>
      </c>
      <c r="R315" s="153">
        <v>1</v>
      </c>
      <c r="S315" s="153"/>
      <c r="T315" s="153"/>
    </row>
    <row r="316" spans="1:22" ht="33" x14ac:dyDescent="0.35">
      <c r="A316" s="190" t="s">
        <v>10</v>
      </c>
      <c r="B316" s="191" t="s">
        <v>16</v>
      </c>
      <c r="C316" s="192" t="s">
        <v>61</v>
      </c>
      <c r="D316" s="191" t="s">
        <v>605</v>
      </c>
      <c r="E316" s="193" t="s">
        <v>606</v>
      </c>
      <c r="F316" s="193" t="s">
        <v>607</v>
      </c>
      <c r="G316" s="194" t="s">
        <v>2650</v>
      </c>
      <c r="H316" s="153">
        <f>IFERROR(VLOOKUP(F316,[33]MPS!$F$7:$H$789,3,FALSE),0)</f>
        <v>3000</v>
      </c>
      <c r="I316" s="153">
        <v>416.66666666666669</v>
      </c>
      <c r="J316" s="153">
        <v>600</v>
      </c>
      <c r="K316" s="154" t="s">
        <v>1838</v>
      </c>
      <c r="L316" s="155">
        <f t="shared" si="27"/>
        <v>1666.6666666666667</v>
      </c>
      <c r="M316" s="155">
        <f t="shared" si="28"/>
        <v>2500</v>
      </c>
      <c r="N316" s="154">
        <f t="shared" si="29"/>
        <v>1</v>
      </c>
      <c r="O316" s="154">
        <f t="shared" si="30"/>
        <v>0</v>
      </c>
      <c r="P316" s="153">
        <f>IFERROR(VLOOKUP(F316,'[34]ON HAND'!$B$7:$I$1000,8,FALSE),0)</f>
        <v>416</v>
      </c>
      <c r="Q316" s="98" t="str">
        <f t="shared" si="31"/>
        <v>kritis</v>
      </c>
      <c r="R316" s="153">
        <v>1</v>
      </c>
      <c r="S316" s="153"/>
      <c r="T316" s="153"/>
    </row>
    <row r="317" spans="1:22" ht="33" x14ac:dyDescent="0.35">
      <c r="A317" s="190" t="s">
        <v>10</v>
      </c>
      <c r="B317" s="191" t="s">
        <v>16</v>
      </c>
      <c r="C317" s="192" t="s">
        <v>249</v>
      </c>
      <c r="D317" s="191"/>
      <c r="E317" s="193" t="s">
        <v>3068</v>
      </c>
      <c r="F317" s="193" t="s">
        <v>3069</v>
      </c>
      <c r="G317" s="194" t="s">
        <v>3070</v>
      </c>
      <c r="H317" s="153">
        <f>IFERROR(VLOOKUP(F317,[33]MPS!$F$7:$H$789,3,FALSE),0)</f>
        <v>3000</v>
      </c>
      <c r="I317" s="153">
        <v>405.26315789473682</v>
      </c>
      <c r="J317" s="153">
        <v>500</v>
      </c>
      <c r="K317" s="154" t="s">
        <v>1838</v>
      </c>
      <c r="L317" s="155">
        <f t="shared" si="27"/>
        <v>1621.0526315789473</v>
      </c>
      <c r="M317" s="155">
        <f t="shared" si="28"/>
        <v>2431.5789473684208</v>
      </c>
      <c r="N317" s="154">
        <f t="shared" si="29"/>
        <v>0</v>
      </c>
      <c r="O317" s="154">
        <f t="shared" si="30"/>
        <v>0</v>
      </c>
      <c r="P317" s="153">
        <f>IFERROR(VLOOKUP(F317,'[34]ON HAND'!$B$7:$I$1000,8,FALSE),0)</f>
        <v>0</v>
      </c>
      <c r="Q317" s="98" t="str">
        <f t="shared" si="31"/>
        <v>kritis</v>
      </c>
      <c r="R317" s="153">
        <v>1</v>
      </c>
      <c r="S317" s="153"/>
      <c r="T317" s="153"/>
    </row>
    <row r="318" spans="1:22" ht="33" x14ac:dyDescent="0.35">
      <c r="A318" s="200" t="s">
        <v>795</v>
      </c>
      <c r="B318" s="191" t="s">
        <v>810</v>
      </c>
      <c r="C318" s="192" t="s">
        <v>249</v>
      </c>
      <c r="D318" s="201" t="s">
        <v>1440</v>
      </c>
      <c r="E318" s="202" t="s">
        <v>1441</v>
      </c>
      <c r="F318" s="202" t="s">
        <v>1442</v>
      </c>
      <c r="G318" s="203" t="s">
        <v>1443</v>
      </c>
      <c r="H318" s="153">
        <f>IFERROR(VLOOKUP(F318,[33]MPS!$F$7:$H$789,3,FALSE),0)</f>
        <v>4000</v>
      </c>
      <c r="I318" s="153">
        <v>405</v>
      </c>
      <c r="J318" s="153">
        <v>750</v>
      </c>
      <c r="K318" s="154" t="s">
        <v>1838</v>
      </c>
      <c r="L318" s="155">
        <f t="shared" si="27"/>
        <v>1620</v>
      </c>
      <c r="M318" s="155">
        <f t="shared" si="28"/>
        <v>2430</v>
      </c>
      <c r="N318" s="154">
        <f t="shared" si="29"/>
        <v>0.7</v>
      </c>
      <c r="O318" s="154">
        <f t="shared" si="30"/>
        <v>0</v>
      </c>
      <c r="P318" s="153">
        <f>IFERROR(VLOOKUP(F318,'[34]ON HAND'!$B$7:$I$1000,8,FALSE),0)</f>
        <v>250</v>
      </c>
      <c r="Q318" s="98" t="str">
        <f t="shared" si="31"/>
        <v>kritis</v>
      </c>
      <c r="R318" s="153">
        <v>1</v>
      </c>
      <c r="S318" s="153"/>
      <c r="T318" s="153"/>
    </row>
    <row r="319" spans="1:22" ht="33" x14ac:dyDescent="0.35">
      <c r="A319" s="200" t="s">
        <v>795</v>
      </c>
      <c r="B319" s="191" t="s">
        <v>3090</v>
      </c>
      <c r="C319" s="192" t="s">
        <v>61</v>
      </c>
      <c r="D319" s="191" t="s">
        <v>2804</v>
      </c>
      <c r="E319" s="193" t="s">
        <v>1563</v>
      </c>
      <c r="F319" s="193" t="s">
        <v>2789</v>
      </c>
      <c r="G319" s="194" t="s">
        <v>1565</v>
      </c>
      <c r="H319" s="153">
        <f>IFERROR(VLOOKUP(F319,[33]MPS!$F$7:$H$789,3,FALSE),0)</f>
        <v>3600</v>
      </c>
      <c r="I319" s="153">
        <v>400</v>
      </c>
      <c r="J319" s="153">
        <v>400</v>
      </c>
      <c r="K319" s="154" t="s">
        <v>1838</v>
      </c>
      <c r="L319" s="155">
        <f t="shared" si="27"/>
        <v>1600</v>
      </c>
      <c r="M319" s="155">
        <f t="shared" si="28"/>
        <v>2400</v>
      </c>
      <c r="N319" s="154">
        <f t="shared" si="29"/>
        <v>2.3000000000000003</v>
      </c>
      <c r="O319" s="154">
        <f t="shared" si="30"/>
        <v>0</v>
      </c>
      <c r="P319" s="153">
        <f>IFERROR(VLOOKUP(F319,'[34]ON HAND'!$B$7:$I$1000,8,FALSE),0)</f>
        <v>886</v>
      </c>
      <c r="Q319" s="98" t="str">
        <f t="shared" si="31"/>
        <v>kritis</v>
      </c>
      <c r="R319" s="153">
        <v>1</v>
      </c>
      <c r="S319" s="153"/>
      <c r="T319" s="153"/>
    </row>
    <row r="320" spans="1:22" ht="30" x14ac:dyDescent="0.35">
      <c r="A320" s="200" t="s">
        <v>795</v>
      </c>
      <c r="B320" s="191" t="s">
        <v>810</v>
      </c>
      <c r="C320" s="192" t="s">
        <v>61</v>
      </c>
      <c r="D320" s="201" t="s">
        <v>1725</v>
      </c>
      <c r="E320" s="202" t="s">
        <v>1726</v>
      </c>
      <c r="F320" s="202" t="s">
        <v>1727</v>
      </c>
      <c r="G320" s="203" t="s">
        <v>1728</v>
      </c>
      <c r="H320" s="153">
        <f>IFERROR(VLOOKUP(F320,[33]MPS!$F$7:$H$789,3,FALSE),0)</f>
        <v>3250</v>
      </c>
      <c r="I320" s="153">
        <v>400</v>
      </c>
      <c r="J320" s="153">
        <v>600</v>
      </c>
      <c r="K320" s="154" t="s">
        <v>1838</v>
      </c>
      <c r="L320" s="155">
        <f t="shared" si="27"/>
        <v>1600</v>
      </c>
      <c r="M320" s="155">
        <f t="shared" si="28"/>
        <v>2400</v>
      </c>
      <c r="N320" s="154">
        <f t="shared" si="29"/>
        <v>3.7</v>
      </c>
      <c r="O320" s="154">
        <f t="shared" si="30"/>
        <v>0</v>
      </c>
      <c r="P320" s="153">
        <f>IFERROR(VLOOKUP(F320,'[34]ON HAND'!$B$7:$I$1000,8,FALSE),0)</f>
        <v>1479</v>
      </c>
      <c r="Q320" s="98" t="str">
        <f t="shared" si="31"/>
        <v>kritis</v>
      </c>
      <c r="R320" s="153">
        <v>1</v>
      </c>
      <c r="S320" s="153"/>
      <c r="T320" s="153"/>
    </row>
    <row r="321" spans="1:20" ht="30" x14ac:dyDescent="0.35">
      <c r="A321" s="200" t="s">
        <v>795</v>
      </c>
      <c r="B321" s="191" t="s">
        <v>810</v>
      </c>
      <c r="C321" s="192" t="s">
        <v>61</v>
      </c>
      <c r="D321" s="201" t="s">
        <v>1468</v>
      </c>
      <c r="E321" s="202" t="s">
        <v>1469</v>
      </c>
      <c r="F321" s="202" t="s">
        <v>1470</v>
      </c>
      <c r="G321" s="203" t="s">
        <v>3100</v>
      </c>
      <c r="H321" s="153">
        <f>IFERROR(VLOOKUP(F321,[33]MPS!$F$7:$H$789,3,FALSE),0)</f>
        <v>1900</v>
      </c>
      <c r="I321" s="153">
        <v>400</v>
      </c>
      <c r="J321" s="153">
        <v>400</v>
      </c>
      <c r="K321" s="154" t="s">
        <v>1838</v>
      </c>
      <c r="L321" s="155">
        <f t="shared" si="27"/>
        <v>1600</v>
      </c>
      <c r="M321" s="155">
        <f t="shared" si="28"/>
        <v>2400</v>
      </c>
      <c r="N321" s="154">
        <f t="shared" si="29"/>
        <v>5.5</v>
      </c>
      <c r="O321" s="154">
        <f t="shared" si="30"/>
        <v>1</v>
      </c>
      <c r="P321" s="153">
        <f>IFERROR(VLOOKUP(F321,'[34]ON HAND'!$B$7:$I$1000,8,FALSE),0)</f>
        <v>2179</v>
      </c>
      <c r="Q321" s="98" t="str">
        <f t="shared" si="31"/>
        <v>aman</v>
      </c>
      <c r="R321" s="153">
        <v>1</v>
      </c>
      <c r="S321" s="153"/>
      <c r="T321" s="153"/>
    </row>
    <row r="322" spans="1:20" ht="33" x14ac:dyDescent="0.35">
      <c r="A322" s="200" t="s">
        <v>795</v>
      </c>
      <c r="B322" s="191" t="s">
        <v>810</v>
      </c>
      <c r="C322" s="192" t="s">
        <v>61</v>
      </c>
      <c r="D322" s="201" t="s">
        <v>1464</v>
      </c>
      <c r="E322" s="202" t="s">
        <v>1465</v>
      </c>
      <c r="F322" s="202" t="s">
        <v>1466</v>
      </c>
      <c r="G322" s="203" t="s">
        <v>1467</v>
      </c>
      <c r="H322" s="153">
        <f>IFERROR(VLOOKUP(F322,[33]MPS!$F$7:$H$789,3,FALSE),0)</f>
        <v>1800</v>
      </c>
      <c r="I322" s="153">
        <v>400</v>
      </c>
      <c r="J322" s="153">
        <v>400</v>
      </c>
      <c r="K322" s="154" t="s">
        <v>1838</v>
      </c>
      <c r="L322" s="155">
        <f t="shared" si="27"/>
        <v>1600</v>
      </c>
      <c r="M322" s="155">
        <f t="shared" si="28"/>
        <v>2400</v>
      </c>
      <c r="N322" s="154">
        <f t="shared" si="29"/>
        <v>5.6</v>
      </c>
      <c r="O322" s="154">
        <f t="shared" si="30"/>
        <v>1</v>
      </c>
      <c r="P322" s="153">
        <f>IFERROR(VLOOKUP(F322,'[34]ON HAND'!$B$7:$I$1000,8,FALSE),0)</f>
        <v>2237</v>
      </c>
      <c r="Q322" s="98" t="str">
        <f t="shared" si="31"/>
        <v>aman</v>
      </c>
      <c r="R322" s="153">
        <v>1</v>
      </c>
      <c r="S322" s="153"/>
      <c r="T322" s="153"/>
    </row>
    <row r="323" spans="1:20" ht="33" x14ac:dyDescent="0.35">
      <c r="A323" s="200" t="s">
        <v>795</v>
      </c>
      <c r="B323" s="191" t="s">
        <v>810</v>
      </c>
      <c r="C323" s="192" t="s">
        <v>61</v>
      </c>
      <c r="D323" s="201" t="s">
        <v>1472</v>
      </c>
      <c r="E323" s="202" t="s">
        <v>1473</v>
      </c>
      <c r="F323" s="202" t="s">
        <v>1474</v>
      </c>
      <c r="G323" s="203" t="s">
        <v>910</v>
      </c>
      <c r="H323" s="153">
        <f>IFERROR(VLOOKUP(F323,[33]MPS!$F$7:$H$789,3,FALSE),0)</f>
        <v>1800</v>
      </c>
      <c r="I323" s="153">
        <v>400</v>
      </c>
      <c r="J323" s="153">
        <v>400</v>
      </c>
      <c r="K323" s="154" t="s">
        <v>1838</v>
      </c>
      <c r="L323" s="155">
        <f t="shared" si="27"/>
        <v>1600</v>
      </c>
      <c r="M323" s="155">
        <f t="shared" si="28"/>
        <v>2400</v>
      </c>
      <c r="N323" s="154">
        <f t="shared" si="29"/>
        <v>1.6</v>
      </c>
      <c r="O323" s="154">
        <f t="shared" si="30"/>
        <v>0</v>
      </c>
      <c r="P323" s="153">
        <f>IFERROR(VLOOKUP(F323,'[34]ON HAND'!$B$7:$I$1000,8,FALSE),0)</f>
        <v>607</v>
      </c>
      <c r="Q323" s="98" t="str">
        <f t="shared" si="31"/>
        <v>kritis</v>
      </c>
      <c r="R323" s="153">
        <v>1</v>
      </c>
      <c r="S323" s="153"/>
      <c r="T323" s="153"/>
    </row>
    <row r="324" spans="1:20" ht="33" x14ac:dyDescent="0.35">
      <c r="A324" s="200" t="s">
        <v>795</v>
      </c>
      <c r="B324" s="191" t="s">
        <v>810</v>
      </c>
      <c r="C324" s="192" t="s">
        <v>61</v>
      </c>
      <c r="D324" s="201" t="s">
        <v>1475</v>
      </c>
      <c r="E324" s="202" t="s">
        <v>1476</v>
      </c>
      <c r="F324" s="202" t="s">
        <v>1477</v>
      </c>
      <c r="G324" s="203" t="s">
        <v>3101</v>
      </c>
      <c r="H324" s="153">
        <f>IFERROR(VLOOKUP(F324,[33]MPS!$F$7:$H$789,3,FALSE),0)</f>
        <v>1800</v>
      </c>
      <c r="I324" s="153">
        <v>400</v>
      </c>
      <c r="J324" s="153">
        <v>400</v>
      </c>
      <c r="K324" s="154" t="s">
        <v>1838</v>
      </c>
      <c r="L324" s="155">
        <f t="shared" si="27"/>
        <v>1600</v>
      </c>
      <c r="M324" s="155">
        <f t="shared" si="28"/>
        <v>2400</v>
      </c>
      <c r="N324" s="154">
        <f t="shared" si="29"/>
        <v>0.9</v>
      </c>
      <c r="O324" s="154">
        <f t="shared" si="30"/>
        <v>0</v>
      </c>
      <c r="P324" s="153">
        <f>IFERROR(VLOOKUP(F324,'[34]ON HAND'!$B$7:$I$1000,8,FALSE),0)</f>
        <v>341</v>
      </c>
      <c r="Q324" s="98" t="str">
        <f t="shared" si="31"/>
        <v>kritis</v>
      </c>
      <c r="R324" s="153">
        <v>1</v>
      </c>
      <c r="S324" s="153"/>
      <c r="T324" s="153"/>
    </row>
    <row r="325" spans="1:20" ht="33" x14ac:dyDescent="0.35">
      <c r="A325" s="190" t="s">
        <v>10</v>
      </c>
      <c r="B325" s="191" t="s">
        <v>17</v>
      </c>
      <c r="C325" s="192" t="s">
        <v>61</v>
      </c>
      <c r="D325" s="191" t="s">
        <v>2005</v>
      </c>
      <c r="E325" s="193" t="s">
        <v>2006</v>
      </c>
      <c r="F325" s="193" t="s">
        <v>2007</v>
      </c>
      <c r="G325" s="194" t="s">
        <v>2008</v>
      </c>
      <c r="H325" s="153">
        <f>IFERROR(VLOOKUP(F325,[33]MPS!$F$7:$H$789,3,FALSE),0)</f>
        <v>1500</v>
      </c>
      <c r="I325" s="153">
        <v>400</v>
      </c>
      <c r="J325" s="153">
        <v>400</v>
      </c>
      <c r="K325" s="154" t="s">
        <v>1838</v>
      </c>
      <c r="L325" s="155">
        <f t="shared" si="27"/>
        <v>1600</v>
      </c>
      <c r="M325" s="155">
        <f t="shared" si="28"/>
        <v>2400</v>
      </c>
      <c r="N325" s="154">
        <f t="shared" si="29"/>
        <v>5.1999999999999993</v>
      </c>
      <c r="O325" s="154">
        <f t="shared" si="30"/>
        <v>1</v>
      </c>
      <c r="P325" s="153">
        <f>IFERROR(VLOOKUP(F325,'[34]ON HAND'!$B$7:$I$1000,8,FALSE),0)</f>
        <v>2045</v>
      </c>
      <c r="Q325" s="98" t="str">
        <f t="shared" si="31"/>
        <v>aman</v>
      </c>
      <c r="R325" s="153">
        <v>1</v>
      </c>
      <c r="S325" s="153"/>
      <c r="T325" s="153"/>
    </row>
    <row r="326" spans="1:20" x14ac:dyDescent="0.35">
      <c r="A326" s="190" t="s">
        <v>10</v>
      </c>
      <c r="B326" s="191" t="s">
        <v>16</v>
      </c>
      <c r="C326" s="192" t="s">
        <v>61</v>
      </c>
      <c r="D326" s="191" t="s">
        <v>2032</v>
      </c>
      <c r="E326" s="193" t="s">
        <v>2033</v>
      </c>
      <c r="F326" s="193" t="s">
        <v>2034</v>
      </c>
      <c r="G326" s="194" t="s">
        <v>2035</v>
      </c>
      <c r="H326" s="153">
        <f>IFERROR(VLOOKUP(F326,[33]MPS!$F$7:$H$789,3,FALSE),0)</f>
        <v>1500</v>
      </c>
      <c r="I326" s="153">
        <v>400</v>
      </c>
      <c r="J326" s="153">
        <v>400</v>
      </c>
      <c r="K326" s="154" t="s">
        <v>1838</v>
      </c>
      <c r="L326" s="155">
        <f t="shared" ref="L326:L389" si="32">+I326*4</f>
        <v>1600</v>
      </c>
      <c r="M326" s="155">
        <f t="shared" ref="M326:M389" si="33">+I326*6</f>
        <v>2400</v>
      </c>
      <c r="N326" s="154">
        <f t="shared" si="29"/>
        <v>4.3999999999999995</v>
      </c>
      <c r="O326" s="154">
        <f t="shared" si="30"/>
        <v>1</v>
      </c>
      <c r="P326" s="153">
        <f>IFERROR(VLOOKUP(F326,'[34]ON HAND'!$B$7:$I$1000,8,FALSE),0)</f>
        <v>1751</v>
      </c>
      <c r="Q326" s="98" t="str">
        <f t="shared" si="31"/>
        <v>aman</v>
      </c>
      <c r="R326" s="153">
        <v>1</v>
      </c>
      <c r="S326" s="153"/>
      <c r="T326" s="153"/>
    </row>
    <row r="327" spans="1:20" ht="33" x14ac:dyDescent="0.35">
      <c r="A327" s="200" t="s">
        <v>795</v>
      </c>
      <c r="B327" s="191" t="s">
        <v>3090</v>
      </c>
      <c r="C327" s="192" t="s">
        <v>116</v>
      </c>
      <c r="D327" s="191" t="s">
        <v>1365</v>
      </c>
      <c r="E327" s="193" t="s">
        <v>1366</v>
      </c>
      <c r="F327" s="193" t="s">
        <v>1367</v>
      </c>
      <c r="G327" s="194" t="s">
        <v>1368</v>
      </c>
      <c r="H327" s="153">
        <f>IFERROR(VLOOKUP(F327,[33]MPS!$F$7:$H$789,3,FALSE),0)</f>
        <v>1500</v>
      </c>
      <c r="I327" s="153">
        <v>400</v>
      </c>
      <c r="J327" s="153">
        <v>500</v>
      </c>
      <c r="K327" s="154" t="s">
        <v>1838</v>
      </c>
      <c r="L327" s="155">
        <f t="shared" si="32"/>
        <v>1600</v>
      </c>
      <c r="M327" s="155">
        <f t="shared" si="33"/>
        <v>2400</v>
      </c>
      <c r="N327" s="154">
        <f t="shared" si="29"/>
        <v>0.30000000000000004</v>
      </c>
      <c r="O327" s="154">
        <f t="shared" si="30"/>
        <v>0</v>
      </c>
      <c r="P327" s="153">
        <f>IFERROR(VLOOKUP(F327,'[34]ON HAND'!$B$7:$I$1000,8,FALSE),0)</f>
        <v>90</v>
      </c>
      <c r="Q327" s="98" t="str">
        <f t="shared" si="31"/>
        <v>kritis</v>
      </c>
      <c r="R327" s="153">
        <v>1</v>
      </c>
      <c r="S327" s="153"/>
      <c r="T327" s="153"/>
    </row>
    <row r="328" spans="1:20" x14ac:dyDescent="0.35">
      <c r="A328" s="190" t="s">
        <v>10</v>
      </c>
      <c r="B328" s="191" t="s">
        <v>17</v>
      </c>
      <c r="C328" s="192" t="s">
        <v>61</v>
      </c>
      <c r="D328" s="191" t="s">
        <v>2009</v>
      </c>
      <c r="E328" s="193" t="s">
        <v>2010</v>
      </c>
      <c r="F328" s="193" t="s">
        <v>2011</v>
      </c>
      <c r="G328" s="194" t="s">
        <v>2012</v>
      </c>
      <c r="H328" s="153">
        <f>IFERROR(VLOOKUP(F328,[33]MPS!$F$7:$H$789,3,FALSE),0)</f>
        <v>1000</v>
      </c>
      <c r="I328" s="153">
        <v>400</v>
      </c>
      <c r="J328" s="153">
        <v>400</v>
      </c>
      <c r="K328" s="154" t="s">
        <v>1838</v>
      </c>
      <c r="L328" s="155">
        <f t="shared" si="32"/>
        <v>1600</v>
      </c>
      <c r="M328" s="155">
        <f t="shared" si="33"/>
        <v>2400</v>
      </c>
      <c r="N328" s="154">
        <f t="shared" si="29"/>
        <v>3.3000000000000003</v>
      </c>
      <c r="O328" s="154">
        <f t="shared" si="30"/>
        <v>0</v>
      </c>
      <c r="P328" s="153">
        <f>IFERROR(VLOOKUP(F328,'[34]ON HAND'!$B$7:$I$1000,8,FALSE),0)</f>
        <v>1287</v>
      </c>
      <c r="Q328" s="98" t="str">
        <f t="shared" si="31"/>
        <v>kritis</v>
      </c>
      <c r="R328" s="153">
        <v>1</v>
      </c>
      <c r="S328" s="153"/>
      <c r="T328" s="153"/>
    </row>
    <row r="329" spans="1:20" ht="33" x14ac:dyDescent="0.35">
      <c r="A329" s="190" t="s">
        <v>10</v>
      </c>
      <c r="B329" s="191" t="s">
        <v>16</v>
      </c>
      <c r="C329" s="192" t="s">
        <v>116</v>
      </c>
      <c r="D329" s="191" t="s">
        <v>223</v>
      </c>
      <c r="E329" s="193" t="s">
        <v>571</v>
      </c>
      <c r="F329" s="193" t="s">
        <v>572</v>
      </c>
      <c r="G329" s="194" t="s">
        <v>2686</v>
      </c>
      <c r="H329" s="153">
        <f>IFERROR(VLOOKUP(F329,[33]MPS!$F$7:$H$789,3,FALSE),0)</f>
        <v>600</v>
      </c>
      <c r="I329" s="153">
        <v>400</v>
      </c>
      <c r="J329" s="153">
        <v>600</v>
      </c>
      <c r="K329" s="154" t="s">
        <v>1838</v>
      </c>
      <c r="L329" s="155">
        <f t="shared" si="32"/>
        <v>1600</v>
      </c>
      <c r="M329" s="155">
        <f t="shared" si="33"/>
        <v>2400</v>
      </c>
      <c r="N329" s="154">
        <f t="shared" si="29"/>
        <v>0.7</v>
      </c>
      <c r="O329" s="154">
        <f t="shared" si="30"/>
        <v>0</v>
      </c>
      <c r="P329" s="153">
        <f>IFERROR(VLOOKUP(F329,'[34]ON HAND'!$B$7:$I$1000,8,FALSE),0)</f>
        <v>260</v>
      </c>
      <c r="Q329" s="98" t="str">
        <f t="shared" si="31"/>
        <v>kritis</v>
      </c>
      <c r="R329" s="153">
        <v>1</v>
      </c>
      <c r="S329" s="153"/>
      <c r="T329" s="153"/>
    </row>
    <row r="330" spans="1:20" ht="33" x14ac:dyDescent="0.35">
      <c r="A330" s="200" t="s">
        <v>795</v>
      </c>
      <c r="B330" s="191" t="s">
        <v>810</v>
      </c>
      <c r="C330" s="192" t="s">
        <v>61</v>
      </c>
      <c r="D330" s="201" t="s">
        <v>2115</v>
      </c>
      <c r="E330" s="202" t="s">
        <v>2116</v>
      </c>
      <c r="F330" s="202" t="s">
        <v>2117</v>
      </c>
      <c r="G330" s="203" t="s">
        <v>2118</v>
      </c>
      <c r="H330" s="153">
        <f>IFERROR(VLOOKUP(F330,[33]MPS!$F$7:$H$789,3,FALSE),0)</f>
        <v>500</v>
      </c>
      <c r="I330" s="153">
        <v>400</v>
      </c>
      <c r="J330" s="153">
        <v>500</v>
      </c>
      <c r="K330" s="154" t="s">
        <v>1838</v>
      </c>
      <c r="L330" s="155">
        <f t="shared" si="32"/>
        <v>1600</v>
      </c>
      <c r="M330" s="155">
        <f t="shared" si="33"/>
        <v>2400</v>
      </c>
      <c r="N330" s="154">
        <f t="shared" si="29"/>
        <v>11.6</v>
      </c>
      <c r="O330" s="154">
        <f t="shared" si="30"/>
        <v>1</v>
      </c>
      <c r="P330" s="153">
        <f>IFERROR(VLOOKUP(F330,'[34]ON HAND'!$B$7:$I$1000,8,FALSE),0)</f>
        <v>4609</v>
      </c>
      <c r="Q330" s="98" t="str">
        <f t="shared" si="31"/>
        <v>over</v>
      </c>
      <c r="R330" s="153">
        <v>1</v>
      </c>
      <c r="S330" s="153"/>
      <c r="T330" s="153"/>
    </row>
    <row r="331" spans="1:20" ht="33" x14ac:dyDescent="0.35">
      <c r="A331" s="200" t="s">
        <v>795</v>
      </c>
      <c r="B331" s="191" t="s">
        <v>810</v>
      </c>
      <c r="C331" s="192" t="s">
        <v>61</v>
      </c>
      <c r="D331" s="201" t="s">
        <v>3086</v>
      </c>
      <c r="E331" s="202" t="s">
        <v>929</v>
      </c>
      <c r="F331" s="202" t="s">
        <v>930</v>
      </c>
      <c r="G331" s="203" t="s">
        <v>3087</v>
      </c>
      <c r="H331" s="153">
        <f>IFERROR(VLOOKUP(F331,[33]MPS!$F$7:$H$789,3,FALSE),0)</f>
        <v>3000</v>
      </c>
      <c r="I331" s="153">
        <v>387.5</v>
      </c>
      <c r="J331" s="153">
        <v>500</v>
      </c>
      <c r="K331" s="154" t="s">
        <v>1838</v>
      </c>
      <c r="L331" s="155">
        <f t="shared" si="32"/>
        <v>1550</v>
      </c>
      <c r="M331" s="155">
        <f t="shared" si="33"/>
        <v>2325</v>
      </c>
      <c r="N331" s="154">
        <f t="shared" si="29"/>
        <v>0</v>
      </c>
      <c r="O331" s="154">
        <f t="shared" si="30"/>
        <v>0</v>
      </c>
      <c r="P331" s="153">
        <f>IFERROR(VLOOKUP(F331,'[34]ON HAND'!$B$7:$I$1000,8,FALSE),0)</f>
        <v>0</v>
      </c>
      <c r="Q331" s="98" t="str">
        <f t="shared" si="31"/>
        <v>kritis</v>
      </c>
      <c r="R331" s="153">
        <v>1</v>
      </c>
      <c r="S331" s="153"/>
      <c r="T331" s="153"/>
    </row>
    <row r="332" spans="1:20" ht="33" x14ac:dyDescent="0.35">
      <c r="A332" s="200" t="s">
        <v>795</v>
      </c>
      <c r="B332" s="191" t="s">
        <v>810</v>
      </c>
      <c r="C332" s="192" t="s">
        <v>61</v>
      </c>
      <c r="D332" s="201" t="s">
        <v>1270</v>
      </c>
      <c r="E332" s="202" t="s">
        <v>1271</v>
      </c>
      <c r="F332" s="202" t="s">
        <v>1272</v>
      </c>
      <c r="G332" s="203" t="s">
        <v>1273</v>
      </c>
      <c r="H332" s="153">
        <f>IFERROR(VLOOKUP(F332,[33]MPS!$F$7:$H$789,3,FALSE),0)</f>
        <v>3600</v>
      </c>
      <c r="I332" s="153">
        <v>386.66666666666669</v>
      </c>
      <c r="J332" s="153">
        <v>1000</v>
      </c>
      <c r="K332" s="154" t="s">
        <v>1838</v>
      </c>
      <c r="L332" s="155">
        <f t="shared" si="32"/>
        <v>1546.6666666666667</v>
      </c>
      <c r="M332" s="155">
        <f t="shared" si="33"/>
        <v>2320</v>
      </c>
      <c r="N332" s="154">
        <f t="shared" si="29"/>
        <v>2.5</v>
      </c>
      <c r="O332" s="154">
        <f t="shared" si="30"/>
        <v>0</v>
      </c>
      <c r="P332" s="153">
        <f>IFERROR(VLOOKUP(F332,'[34]ON HAND'!$B$7:$I$1000,8,FALSE),0)</f>
        <v>947</v>
      </c>
      <c r="Q332" s="98" t="str">
        <f t="shared" si="31"/>
        <v>kritis</v>
      </c>
      <c r="R332" s="153">
        <v>1</v>
      </c>
      <c r="S332" s="153"/>
      <c r="T332" s="153"/>
    </row>
    <row r="333" spans="1:20" ht="30" x14ac:dyDescent="0.35">
      <c r="A333" s="190" t="s">
        <v>10</v>
      </c>
      <c r="B333" s="191" t="s">
        <v>16</v>
      </c>
      <c r="C333" s="192" t="s">
        <v>129</v>
      </c>
      <c r="D333" s="191" t="s">
        <v>608</v>
      </c>
      <c r="E333" s="193" t="s">
        <v>609</v>
      </c>
      <c r="F333" s="193" t="s">
        <v>610</v>
      </c>
      <c r="G333" s="194" t="s">
        <v>611</v>
      </c>
      <c r="H333" s="153">
        <f>IFERROR(VLOOKUP(F333,[33]MPS!$F$7:$H$789,3,FALSE),0)</f>
        <v>3000</v>
      </c>
      <c r="I333" s="153">
        <v>383.33333333333331</v>
      </c>
      <c r="J333" s="153">
        <v>500</v>
      </c>
      <c r="K333" s="154" t="s">
        <v>1838</v>
      </c>
      <c r="L333" s="155">
        <f t="shared" si="32"/>
        <v>1533.3333333333333</v>
      </c>
      <c r="M333" s="155">
        <f t="shared" si="33"/>
        <v>2300</v>
      </c>
      <c r="N333" s="154">
        <f t="shared" si="29"/>
        <v>0.5</v>
      </c>
      <c r="O333" s="154">
        <f t="shared" si="30"/>
        <v>0</v>
      </c>
      <c r="P333" s="153">
        <f>IFERROR(VLOOKUP(F333,'[34]ON HAND'!$B$7:$I$1000,8,FALSE),0)</f>
        <v>182</v>
      </c>
      <c r="Q333" s="98" t="str">
        <f t="shared" si="31"/>
        <v>kritis</v>
      </c>
      <c r="R333" s="153">
        <v>1</v>
      </c>
      <c r="S333" s="153"/>
      <c r="T333" s="153"/>
    </row>
    <row r="334" spans="1:20" ht="33" x14ac:dyDescent="0.35">
      <c r="A334" s="200" t="s">
        <v>795</v>
      </c>
      <c r="B334" s="191" t="s">
        <v>810</v>
      </c>
      <c r="C334" s="192" t="s">
        <v>61</v>
      </c>
      <c r="D334" s="191" t="s">
        <v>2523</v>
      </c>
      <c r="E334" s="193" t="s">
        <v>2524</v>
      </c>
      <c r="F334" s="193" t="s">
        <v>2525</v>
      </c>
      <c r="G334" s="194" t="s">
        <v>2526</v>
      </c>
      <c r="H334" s="153">
        <f>IFERROR(VLOOKUP(F334,[33]MPS!$F$7:$H$789,3,FALSE),0)</f>
        <v>1300</v>
      </c>
      <c r="I334" s="153">
        <v>375</v>
      </c>
      <c r="J334" s="153">
        <v>500</v>
      </c>
      <c r="K334" s="154" t="s">
        <v>1838</v>
      </c>
      <c r="L334" s="155">
        <f t="shared" si="32"/>
        <v>1500</v>
      </c>
      <c r="M334" s="155">
        <f t="shared" si="33"/>
        <v>2250</v>
      </c>
      <c r="N334" s="154">
        <f t="shared" si="29"/>
        <v>5.0999999999999996</v>
      </c>
      <c r="O334" s="154">
        <f t="shared" si="30"/>
        <v>1</v>
      </c>
      <c r="P334" s="153">
        <f>IFERROR(VLOOKUP(F334,'[34]ON HAND'!$B$7:$I$1000,8,FALSE),0)</f>
        <v>1881</v>
      </c>
      <c r="Q334" s="98" t="str">
        <f t="shared" si="31"/>
        <v>aman</v>
      </c>
      <c r="R334" s="153">
        <v>1</v>
      </c>
      <c r="S334" s="153"/>
      <c r="T334" s="153"/>
    </row>
    <row r="335" spans="1:20" x14ac:dyDescent="0.35">
      <c r="A335" s="200" t="s">
        <v>795</v>
      </c>
      <c r="B335" s="191" t="s">
        <v>810</v>
      </c>
      <c r="C335" s="192" t="s">
        <v>116</v>
      </c>
      <c r="D335" s="191" t="s">
        <v>1361</v>
      </c>
      <c r="E335" s="193" t="s">
        <v>1362</v>
      </c>
      <c r="F335" s="193" t="s">
        <v>1363</v>
      </c>
      <c r="G335" s="194" t="s">
        <v>1364</v>
      </c>
      <c r="H335" s="153">
        <f>IFERROR(VLOOKUP(F335,[33]MPS!$F$7:$H$789,3,FALSE),0)</f>
        <v>1000</v>
      </c>
      <c r="I335" s="153">
        <v>375</v>
      </c>
      <c r="J335" s="153">
        <v>500</v>
      </c>
      <c r="K335" s="154" t="s">
        <v>1838</v>
      </c>
      <c r="L335" s="155">
        <f t="shared" si="32"/>
        <v>1500</v>
      </c>
      <c r="M335" s="155">
        <f t="shared" si="33"/>
        <v>2250</v>
      </c>
      <c r="N335" s="154">
        <f t="shared" si="29"/>
        <v>2.4</v>
      </c>
      <c r="O335" s="154">
        <f t="shared" si="30"/>
        <v>0</v>
      </c>
      <c r="P335" s="153">
        <f>IFERROR(VLOOKUP(F335,'[34]ON HAND'!$B$7:$I$1000,8,FALSE),0)</f>
        <v>900</v>
      </c>
      <c r="Q335" s="98" t="str">
        <f t="shared" si="31"/>
        <v>kritis</v>
      </c>
      <c r="R335" s="153">
        <v>1</v>
      </c>
      <c r="S335" s="153"/>
      <c r="T335" s="153"/>
    </row>
    <row r="336" spans="1:20" ht="33" x14ac:dyDescent="0.35">
      <c r="A336" s="200" t="s">
        <v>795</v>
      </c>
      <c r="B336" s="191" t="s">
        <v>810</v>
      </c>
      <c r="C336" s="192" t="s">
        <v>61</v>
      </c>
      <c r="D336" s="201" t="s">
        <v>1274</v>
      </c>
      <c r="E336" s="202" t="s">
        <v>1275</v>
      </c>
      <c r="F336" s="202" t="s">
        <v>1276</v>
      </c>
      <c r="G336" s="203" t="s">
        <v>1277</v>
      </c>
      <c r="H336" s="153">
        <f>IFERROR(VLOOKUP(F336,[33]MPS!$F$7:$H$789,3,FALSE),0)</f>
        <v>4000</v>
      </c>
      <c r="I336" s="153">
        <v>373.33333333333331</v>
      </c>
      <c r="J336" s="153">
        <v>600</v>
      </c>
      <c r="K336" s="154" t="s">
        <v>1838</v>
      </c>
      <c r="L336" s="155">
        <f t="shared" si="32"/>
        <v>1493.3333333333333</v>
      </c>
      <c r="M336" s="155">
        <f t="shared" si="33"/>
        <v>2240</v>
      </c>
      <c r="N336" s="154">
        <f t="shared" si="29"/>
        <v>5.6</v>
      </c>
      <c r="O336" s="154">
        <f t="shared" si="30"/>
        <v>1</v>
      </c>
      <c r="P336" s="153">
        <f>IFERROR(VLOOKUP(F336,'[34]ON HAND'!$B$7:$I$1000,8,FALSE),0)</f>
        <v>2084</v>
      </c>
      <c r="Q336" s="98" t="str">
        <f t="shared" si="31"/>
        <v>aman</v>
      </c>
      <c r="R336" s="153">
        <v>1</v>
      </c>
      <c r="S336" s="153"/>
      <c r="T336" s="153"/>
    </row>
    <row r="337" spans="1:20" ht="33" x14ac:dyDescent="0.35">
      <c r="A337" s="200" t="s">
        <v>795</v>
      </c>
      <c r="B337" s="191" t="s">
        <v>810</v>
      </c>
      <c r="C337" s="192" t="s">
        <v>61</v>
      </c>
      <c r="D337" s="191" t="s">
        <v>2519</v>
      </c>
      <c r="E337" s="193" t="s">
        <v>2520</v>
      </c>
      <c r="F337" s="193" t="s">
        <v>2521</v>
      </c>
      <c r="G337" s="194" t="s">
        <v>2522</v>
      </c>
      <c r="H337" s="153">
        <f>IFERROR(VLOOKUP(F337,[33]MPS!$F$7:$H$789,3,FALSE),0)</f>
        <v>1450</v>
      </c>
      <c r="I337" s="153">
        <v>362.5</v>
      </c>
      <c r="J337" s="153">
        <v>500</v>
      </c>
      <c r="K337" s="154" t="s">
        <v>1838</v>
      </c>
      <c r="L337" s="155">
        <f t="shared" si="32"/>
        <v>1450</v>
      </c>
      <c r="M337" s="155">
        <f t="shared" si="33"/>
        <v>2175</v>
      </c>
      <c r="N337" s="154">
        <f t="shared" si="29"/>
        <v>5.0999999999999996</v>
      </c>
      <c r="O337" s="154">
        <f t="shared" si="30"/>
        <v>1</v>
      </c>
      <c r="P337" s="153">
        <f>IFERROR(VLOOKUP(F337,'[34]ON HAND'!$B$7:$I$1000,8,FALSE),0)</f>
        <v>1839</v>
      </c>
      <c r="Q337" s="98" t="str">
        <f t="shared" si="31"/>
        <v>aman</v>
      </c>
      <c r="R337" s="153">
        <v>1</v>
      </c>
      <c r="S337" s="153"/>
      <c r="T337" s="153"/>
    </row>
    <row r="338" spans="1:20" ht="33" x14ac:dyDescent="0.35">
      <c r="A338" s="200" t="s">
        <v>795</v>
      </c>
      <c r="B338" s="191" t="s">
        <v>810</v>
      </c>
      <c r="C338" s="192" t="s">
        <v>61</v>
      </c>
      <c r="D338" s="191" t="s">
        <v>1733</v>
      </c>
      <c r="E338" s="193" t="s">
        <v>1734</v>
      </c>
      <c r="F338" s="193" t="s">
        <v>1735</v>
      </c>
      <c r="G338" s="194" t="s">
        <v>1736</v>
      </c>
      <c r="H338" s="153">
        <f>IFERROR(VLOOKUP(F338,[33]MPS!$F$7:$H$789,3,FALSE),0)</f>
        <v>2470</v>
      </c>
      <c r="I338" s="153">
        <v>357.89473684210526</v>
      </c>
      <c r="J338" s="153">
        <v>600</v>
      </c>
      <c r="K338" s="154" t="s">
        <v>1838</v>
      </c>
      <c r="L338" s="155">
        <f t="shared" si="32"/>
        <v>1431.578947368421</v>
      </c>
      <c r="M338" s="155">
        <f t="shared" si="33"/>
        <v>2147.3684210526317</v>
      </c>
      <c r="N338" s="154">
        <f t="shared" si="29"/>
        <v>9.9</v>
      </c>
      <c r="O338" s="154">
        <f t="shared" si="30"/>
        <v>1</v>
      </c>
      <c r="P338" s="153">
        <f>IFERROR(VLOOKUP(F338,'[34]ON HAND'!$B$7:$I$1000,8,FALSE),0)</f>
        <v>3540</v>
      </c>
      <c r="Q338" s="98" t="str">
        <f t="shared" si="31"/>
        <v>over</v>
      </c>
      <c r="R338" s="153">
        <v>1</v>
      </c>
      <c r="S338" s="153"/>
      <c r="T338" s="153"/>
    </row>
    <row r="339" spans="1:20" ht="33" x14ac:dyDescent="0.35">
      <c r="A339" s="200" t="s">
        <v>795</v>
      </c>
      <c r="B339" s="191" t="s">
        <v>810</v>
      </c>
      <c r="C339" s="192" t="s">
        <v>61</v>
      </c>
      <c r="D339" s="191" t="s">
        <v>1018</v>
      </c>
      <c r="E339" s="193" t="s">
        <v>1019</v>
      </c>
      <c r="F339" s="193" t="s">
        <v>1020</v>
      </c>
      <c r="G339" s="194" t="s">
        <v>1021</v>
      </c>
      <c r="H339" s="153">
        <f>IFERROR(VLOOKUP(F339,[33]MPS!$F$7:$H$789,3,FALSE),0)</f>
        <v>1650</v>
      </c>
      <c r="I339" s="153">
        <v>333.33333333333331</v>
      </c>
      <c r="J339" s="153">
        <v>400</v>
      </c>
      <c r="K339" s="154" t="s">
        <v>1838</v>
      </c>
      <c r="L339" s="155">
        <f t="shared" si="32"/>
        <v>1333.3333333333333</v>
      </c>
      <c r="M339" s="155">
        <f t="shared" si="33"/>
        <v>2000</v>
      </c>
      <c r="N339" s="154">
        <f t="shared" si="29"/>
        <v>17.200000000000003</v>
      </c>
      <c r="O339" s="154">
        <f t="shared" si="30"/>
        <v>1</v>
      </c>
      <c r="P339" s="153">
        <f>IFERROR(VLOOKUP(F339,'[34]ON HAND'!$B$7:$I$1000,8,FALSE),0)</f>
        <v>5701</v>
      </c>
      <c r="Q339" s="98" t="str">
        <f t="shared" si="31"/>
        <v>over</v>
      </c>
      <c r="R339" s="153">
        <v>1</v>
      </c>
      <c r="S339" s="153"/>
      <c r="T339" s="153"/>
    </row>
    <row r="340" spans="1:20" ht="33" x14ac:dyDescent="0.35">
      <c r="A340" s="200" t="s">
        <v>795</v>
      </c>
      <c r="B340" s="191" t="s">
        <v>810</v>
      </c>
      <c r="C340" s="192" t="s">
        <v>116</v>
      </c>
      <c r="D340" s="201" t="s">
        <v>2707</v>
      </c>
      <c r="E340" s="202" t="s">
        <v>2527</v>
      </c>
      <c r="F340" s="202" t="s">
        <v>2528</v>
      </c>
      <c r="G340" s="203" t="s">
        <v>2529</v>
      </c>
      <c r="H340" s="153">
        <f>IFERROR(VLOOKUP(F340,[33]MPS!$F$7:$H$789,3,FALSE),0)</f>
        <v>650</v>
      </c>
      <c r="I340" s="153">
        <v>313.33333333333331</v>
      </c>
      <c r="J340" s="153">
        <v>500</v>
      </c>
      <c r="K340" s="154" t="s">
        <v>1838</v>
      </c>
      <c r="L340" s="155">
        <f t="shared" si="32"/>
        <v>1253.3333333333333</v>
      </c>
      <c r="M340" s="155">
        <f t="shared" si="33"/>
        <v>1880</v>
      </c>
      <c r="N340" s="154">
        <f t="shared" si="29"/>
        <v>1.4000000000000001</v>
      </c>
      <c r="O340" s="154">
        <f t="shared" si="30"/>
        <v>0</v>
      </c>
      <c r="P340" s="153">
        <f>IFERROR(VLOOKUP(F340,'[34]ON HAND'!$B$7:$I$1000,8,FALSE),0)</f>
        <v>410</v>
      </c>
      <c r="Q340" s="98" t="str">
        <f t="shared" si="31"/>
        <v>kritis</v>
      </c>
      <c r="R340" s="153">
        <v>1</v>
      </c>
      <c r="S340" s="153"/>
      <c r="T340" s="153"/>
    </row>
    <row r="341" spans="1:20" ht="33" x14ac:dyDescent="0.35">
      <c r="A341" s="200" t="s">
        <v>795</v>
      </c>
      <c r="B341" s="191" t="s">
        <v>810</v>
      </c>
      <c r="C341" s="192" t="s">
        <v>61</v>
      </c>
      <c r="D341" s="191" t="s">
        <v>2805</v>
      </c>
      <c r="E341" s="193" t="s">
        <v>1567</v>
      </c>
      <c r="F341" s="193" t="s">
        <v>2790</v>
      </c>
      <c r="G341" s="194" t="s">
        <v>1569</v>
      </c>
      <c r="H341" s="153">
        <f>IFERROR(VLOOKUP(F341,[33]MPS!$F$7:$H$789,3,FALSE),0)</f>
        <v>2200</v>
      </c>
      <c r="I341" s="153">
        <v>300</v>
      </c>
      <c r="J341" s="153">
        <v>300</v>
      </c>
      <c r="K341" s="154" t="s">
        <v>1838</v>
      </c>
      <c r="L341" s="155">
        <f t="shared" si="32"/>
        <v>1200</v>
      </c>
      <c r="M341" s="155">
        <f t="shared" si="33"/>
        <v>1800</v>
      </c>
      <c r="N341" s="154">
        <f t="shared" si="29"/>
        <v>1.6</v>
      </c>
      <c r="O341" s="154">
        <f t="shared" si="30"/>
        <v>0</v>
      </c>
      <c r="P341" s="153">
        <f>IFERROR(VLOOKUP(F341,'[34]ON HAND'!$B$7:$I$1000,8,FALSE),0)</f>
        <v>468</v>
      </c>
      <c r="Q341" s="98" t="str">
        <f t="shared" si="31"/>
        <v>kritis</v>
      </c>
      <c r="R341" s="153">
        <v>1</v>
      </c>
      <c r="S341" s="153"/>
      <c r="T341" s="153"/>
    </row>
    <row r="342" spans="1:20" ht="33" x14ac:dyDescent="0.35">
      <c r="A342" s="190" t="s">
        <v>10</v>
      </c>
      <c r="B342" s="191" t="s">
        <v>17</v>
      </c>
      <c r="C342" s="192" t="s">
        <v>61</v>
      </c>
      <c r="D342" s="191" t="s">
        <v>1903</v>
      </c>
      <c r="E342" s="193">
        <v>0</v>
      </c>
      <c r="F342" s="193" t="s">
        <v>1904</v>
      </c>
      <c r="G342" s="194" t="s">
        <v>1905</v>
      </c>
      <c r="H342" s="153">
        <f>IFERROR(VLOOKUP(F342,[33]MPS!$F$7:$H$789,3,FALSE),0)</f>
        <v>2000</v>
      </c>
      <c r="I342" s="153">
        <v>300</v>
      </c>
      <c r="J342" s="153">
        <v>300</v>
      </c>
      <c r="K342" s="154" t="s">
        <v>1838</v>
      </c>
      <c r="L342" s="155">
        <f t="shared" si="32"/>
        <v>1200</v>
      </c>
      <c r="M342" s="155">
        <f t="shared" si="33"/>
        <v>1800</v>
      </c>
      <c r="N342" s="154">
        <f t="shared" si="29"/>
        <v>8.1999999999999993</v>
      </c>
      <c r="O342" s="154">
        <f t="shared" si="30"/>
        <v>1</v>
      </c>
      <c r="P342" s="153">
        <f>IFERROR(VLOOKUP(F342,'[34]ON HAND'!$B$7:$I$1000,8,FALSE),0)</f>
        <v>2450</v>
      </c>
      <c r="Q342" s="98" t="str">
        <f t="shared" si="31"/>
        <v>over</v>
      </c>
      <c r="R342" s="153">
        <v>1</v>
      </c>
      <c r="S342" s="153"/>
      <c r="T342" s="153"/>
    </row>
    <row r="343" spans="1:20" ht="33" x14ac:dyDescent="0.35">
      <c r="A343" s="190" t="s">
        <v>10</v>
      </c>
      <c r="B343" s="191" t="s">
        <v>17</v>
      </c>
      <c r="C343" s="192" t="s">
        <v>61</v>
      </c>
      <c r="D343" s="191" t="s">
        <v>1906</v>
      </c>
      <c r="E343" s="193" t="s">
        <v>1907</v>
      </c>
      <c r="F343" s="193" t="s">
        <v>1908</v>
      </c>
      <c r="G343" s="194" t="s">
        <v>1909</v>
      </c>
      <c r="H343" s="153">
        <f>IFERROR(VLOOKUP(F343,[33]MPS!$F$7:$H$789,3,FALSE),0)</f>
        <v>2000</v>
      </c>
      <c r="I343" s="153">
        <v>300</v>
      </c>
      <c r="J343" s="153">
        <v>300</v>
      </c>
      <c r="K343" s="154" t="s">
        <v>1838</v>
      </c>
      <c r="L343" s="155">
        <f t="shared" si="32"/>
        <v>1200</v>
      </c>
      <c r="M343" s="155">
        <f t="shared" si="33"/>
        <v>1800</v>
      </c>
      <c r="N343" s="154">
        <f t="shared" si="29"/>
        <v>7.3</v>
      </c>
      <c r="O343" s="154">
        <f t="shared" si="30"/>
        <v>1</v>
      </c>
      <c r="P343" s="153">
        <f>IFERROR(VLOOKUP(F343,'[34]ON HAND'!$B$7:$I$1000,8,FALSE),0)</f>
        <v>2185</v>
      </c>
      <c r="Q343" s="98" t="str">
        <f t="shared" si="31"/>
        <v>over</v>
      </c>
      <c r="R343" s="153">
        <v>1</v>
      </c>
      <c r="S343" s="153"/>
      <c r="T343" s="153"/>
    </row>
    <row r="344" spans="1:20" ht="33" x14ac:dyDescent="0.35">
      <c r="A344" s="190" t="s">
        <v>10</v>
      </c>
      <c r="B344" s="191" t="s">
        <v>17</v>
      </c>
      <c r="C344" s="192" t="s">
        <v>116</v>
      </c>
      <c r="D344" s="191" t="s">
        <v>1965</v>
      </c>
      <c r="E344" s="193" t="s">
        <v>1966</v>
      </c>
      <c r="F344" s="193" t="s">
        <v>1967</v>
      </c>
      <c r="G344" s="194" t="s">
        <v>1968</v>
      </c>
      <c r="H344" s="153">
        <f>IFERROR(VLOOKUP(F344,[33]MPS!$F$7:$H$789,3,FALSE),0)</f>
        <v>2000</v>
      </c>
      <c r="I344" s="153">
        <v>300</v>
      </c>
      <c r="J344" s="153">
        <v>300</v>
      </c>
      <c r="K344" s="154" t="s">
        <v>1838</v>
      </c>
      <c r="L344" s="155">
        <f t="shared" si="32"/>
        <v>1200</v>
      </c>
      <c r="M344" s="155">
        <f t="shared" si="33"/>
        <v>1800</v>
      </c>
      <c r="N344" s="154">
        <f t="shared" si="29"/>
        <v>0.7</v>
      </c>
      <c r="O344" s="154">
        <f t="shared" si="30"/>
        <v>0</v>
      </c>
      <c r="P344" s="153">
        <f>IFERROR(VLOOKUP(F344,'[34]ON HAND'!$B$7:$I$1000,8,FALSE),0)</f>
        <v>200</v>
      </c>
      <c r="Q344" s="98" t="str">
        <f t="shared" si="31"/>
        <v>kritis</v>
      </c>
      <c r="R344" s="153">
        <v>1</v>
      </c>
      <c r="S344" s="153"/>
      <c r="T344" s="153"/>
    </row>
    <row r="345" spans="1:20" x14ac:dyDescent="0.35">
      <c r="A345" s="190" t="s">
        <v>10</v>
      </c>
      <c r="B345" s="191" t="s">
        <v>17</v>
      </c>
      <c r="C345" s="192" t="s">
        <v>116</v>
      </c>
      <c r="D345" s="191" t="s">
        <v>1969</v>
      </c>
      <c r="E345" s="193">
        <v>0</v>
      </c>
      <c r="F345" s="193" t="s">
        <v>1970</v>
      </c>
      <c r="G345" s="194" t="s">
        <v>1971</v>
      </c>
      <c r="H345" s="153">
        <f>IFERROR(VLOOKUP(F345,[33]MPS!$F$7:$H$789,3,FALSE),0)</f>
        <v>2000</v>
      </c>
      <c r="I345" s="153">
        <v>300</v>
      </c>
      <c r="J345" s="153">
        <v>300</v>
      </c>
      <c r="K345" s="154" t="s">
        <v>1838</v>
      </c>
      <c r="L345" s="155">
        <f t="shared" si="32"/>
        <v>1200</v>
      </c>
      <c r="M345" s="155">
        <f t="shared" si="33"/>
        <v>1800</v>
      </c>
      <c r="N345" s="154">
        <f t="shared" si="29"/>
        <v>3.5</v>
      </c>
      <c r="O345" s="154">
        <f t="shared" si="30"/>
        <v>0</v>
      </c>
      <c r="P345" s="153">
        <f>IFERROR(VLOOKUP(F345,'[34]ON HAND'!$B$7:$I$1000,8,FALSE),0)</f>
        <v>1039</v>
      </c>
      <c r="Q345" s="98" t="str">
        <f t="shared" si="31"/>
        <v>kritis</v>
      </c>
      <c r="R345" s="153">
        <v>1</v>
      </c>
      <c r="S345" s="153"/>
      <c r="T345" s="153"/>
    </row>
    <row r="346" spans="1:20" ht="33" x14ac:dyDescent="0.35">
      <c r="A346" s="190" t="s">
        <v>10</v>
      </c>
      <c r="B346" s="191" t="s">
        <v>17</v>
      </c>
      <c r="C346" s="192" t="s">
        <v>116</v>
      </c>
      <c r="D346" s="191" t="s">
        <v>1979</v>
      </c>
      <c r="E346" s="193" t="s">
        <v>1980</v>
      </c>
      <c r="F346" s="193" t="s">
        <v>1981</v>
      </c>
      <c r="G346" s="194" t="s">
        <v>1982</v>
      </c>
      <c r="H346" s="153">
        <f>IFERROR(VLOOKUP(F346,[33]MPS!$F$7:$H$789,3,FALSE),0)</f>
        <v>2000</v>
      </c>
      <c r="I346" s="153">
        <v>300</v>
      </c>
      <c r="J346" s="153">
        <v>300</v>
      </c>
      <c r="K346" s="154" t="s">
        <v>1838</v>
      </c>
      <c r="L346" s="155">
        <f t="shared" si="32"/>
        <v>1200</v>
      </c>
      <c r="M346" s="155">
        <f t="shared" si="33"/>
        <v>1800</v>
      </c>
      <c r="N346" s="154">
        <f t="shared" si="29"/>
        <v>7.5</v>
      </c>
      <c r="O346" s="154">
        <f t="shared" si="30"/>
        <v>1</v>
      </c>
      <c r="P346" s="153">
        <f>IFERROR(VLOOKUP(F346,'[34]ON HAND'!$B$7:$I$1000,8,FALSE),0)</f>
        <v>2240</v>
      </c>
      <c r="Q346" s="98" t="str">
        <f t="shared" si="31"/>
        <v>over</v>
      </c>
      <c r="R346" s="153">
        <v>1</v>
      </c>
      <c r="S346" s="153"/>
      <c r="T346" s="153"/>
    </row>
    <row r="347" spans="1:20" ht="33" x14ac:dyDescent="0.35">
      <c r="A347" s="200" t="s">
        <v>795</v>
      </c>
      <c r="B347" s="191" t="s">
        <v>3090</v>
      </c>
      <c r="C347" s="192" t="s">
        <v>116</v>
      </c>
      <c r="D347" s="191" t="s">
        <v>2354</v>
      </c>
      <c r="E347" s="193" t="s">
        <v>2698</v>
      </c>
      <c r="F347" s="193" t="s">
        <v>2355</v>
      </c>
      <c r="G347" s="194" t="s">
        <v>2699</v>
      </c>
      <c r="H347" s="153">
        <f>IFERROR(VLOOKUP(F347,[33]MPS!$F$7:$H$789,3,FALSE),0)</f>
        <v>1600</v>
      </c>
      <c r="I347" s="153">
        <v>300</v>
      </c>
      <c r="J347" s="153">
        <v>300</v>
      </c>
      <c r="K347" s="154" t="s">
        <v>1838</v>
      </c>
      <c r="L347" s="155">
        <f t="shared" si="32"/>
        <v>1200</v>
      </c>
      <c r="M347" s="155">
        <f t="shared" si="33"/>
        <v>1800</v>
      </c>
      <c r="N347" s="154">
        <f t="shared" si="29"/>
        <v>4.5</v>
      </c>
      <c r="O347" s="154">
        <f t="shared" si="30"/>
        <v>1</v>
      </c>
      <c r="P347" s="153">
        <f>IFERROR(VLOOKUP(F347,'[34]ON HAND'!$B$7:$I$1000,8,FALSE),0)</f>
        <v>1350</v>
      </c>
      <c r="Q347" s="98" t="str">
        <f t="shared" si="31"/>
        <v>aman</v>
      </c>
      <c r="R347" s="153">
        <v>1</v>
      </c>
      <c r="S347" s="153"/>
      <c r="T347" s="153"/>
    </row>
    <row r="348" spans="1:20" ht="33" x14ac:dyDescent="0.35">
      <c r="A348" s="190" t="s">
        <v>10</v>
      </c>
      <c r="B348" s="191" t="s">
        <v>16</v>
      </c>
      <c r="C348" s="192" t="s">
        <v>12</v>
      </c>
      <c r="D348" s="191" t="s">
        <v>1852</v>
      </c>
      <c r="E348" s="193" t="s">
        <v>1853</v>
      </c>
      <c r="F348" s="193" t="s">
        <v>1854</v>
      </c>
      <c r="G348" s="194" t="s">
        <v>1855</v>
      </c>
      <c r="H348" s="153">
        <f>IFERROR(VLOOKUP(F348,[33]MPS!$F$7:$H$789,3,FALSE),0)</f>
        <v>1500</v>
      </c>
      <c r="I348" s="153">
        <v>300</v>
      </c>
      <c r="J348" s="153">
        <v>300</v>
      </c>
      <c r="K348" s="154" t="s">
        <v>1838</v>
      </c>
      <c r="L348" s="155">
        <f t="shared" si="32"/>
        <v>1200</v>
      </c>
      <c r="M348" s="155">
        <f t="shared" si="33"/>
        <v>1800</v>
      </c>
      <c r="N348" s="154">
        <f t="shared" si="29"/>
        <v>0</v>
      </c>
      <c r="O348" s="154">
        <f t="shared" si="30"/>
        <v>0</v>
      </c>
      <c r="P348" s="153">
        <f>IFERROR(VLOOKUP(F348,'[34]ON HAND'!$B$7:$I$1000,8,FALSE),0)</f>
        <v>0</v>
      </c>
      <c r="Q348" s="98" t="str">
        <f t="shared" si="31"/>
        <v>kritis</v>
      </c>
      <c r="R348" s="153">
        <v>1</v>
      </c>
      <c r="S348" s="153"/>
      <c r="T348" s="153"/>
    </row>
    <row r="349" spans="1:20" ht="33" x14ac:dyDescent="0.35">
      <c r="A349" s="190" t="s">
        <v>10</v>
      </c>
      <c r="B349" s="191" t="s">
        <v>17</v>
      </c>
      <c r="C349" s="192" t="s">
        <v>12</v>
      </c>
      <c r="D349" s="191" t="s">
        <v>1856</v>
      </c>
      <c r="E349" s="193" t="s">
        <v>1856</v>
      </c>
      <c r="F349" s="193" t="s">
        <v>1857</v>
      </c>
      <c r="G349" s="194" t="s">
        <v>1858</v>
      </c>
      <c r="H349" s="153">
        <f>IFERROR(VLOOKUP(F349,[33]MPS!$F$7:$H$789,3,FALSE),0)</f>
        <v>1500</v>
      </c>
      <c r="I349" s="153">
        <v>300</v>
      </c>
      <c r="J349" s="153">
        <v>300</v>
      </c>
      <c r="K349" s="154" t="s">
        <v>1838</v>
      </c>
      <c r="L349" s="155">
        <f t="shared" si="32"/>
        <v>1200</v>
      </c>
      <c r="M349" s="155">
        <f t="shared" si="33"/>
        <v>1800</v>
      </c>
      <c r="N349" s="154">
        <f t="shared" si="29"/>
        <v>7.6999999999999993</v>
      </c>
      <c r="O349" s="154">
        <f t="shared" si="30"/>
        <v>1</v>
      </c>
      <c r="P349" s="153">
        <f>IFERROR(VLOOKUP(F349,'[34]ON HAND'!$B$7:$I$1000,8,FALSE),0)</f>
        <v>2300</v>
      </c>
      <c r="Q349" s="98" t="str">
        <f t="shared" si="31"/>
        <v>over</v>
      </c>
      <c r="R349" s="153">
        <v>1</v>
      </c>
      <c r="S349" s="153"/>
      <c r="T349" s="153"/>
    </row>
    <row r="350" spans="1:20" ht="33" x14ac:dyDescent="0.35">
      <c r="A350" s="190" t="s">
        <v>10</v>
      </c>
      <c r="B350" s="191" t="s">
        <v>17</v>
      </c>
      <c r="C350" s="192" t="s">
        <v>61</v>
      </c>
      <c r="D350" s="191" t="s">
        <v>1899</v>
      </c>
      <c r="E350" s="193" t="s">
        <v>1900</v>
      </c>
      <c r="F350" s="193" t="s">
        <v>1901</v>
      </c>
      <c r="G350" s="194" t="s">
        <v>1902</v>
      </c>
      <c r="H350" s="153">
        <f>IFERROR(VLOOKUP(F350,[33]MPS!$F$7:$H$789,3,FALSE),0)</f>
        <v>1500</v>
      </c>
      <c r="I350" s="153">
        <v>300</v>
      </c>
      <c r="J350" s="153">
        <v>300</v>
      </c>
      <c r="K350" s="154" t="s">
        <v>1838</v>
      </c>
      <c r="L350" s="155">
        <f t="shared" si="32"/>
        <v>1200</v>
      </c>
      <c r="M350" s="155">
        <f t="shared" si="33"/>
        <v>1800</v>
      </c>
      <c r="N350" s="154">
        <f t="shared" si="29"/>
        <v>25.5</v>
      </c>
      <c r="O350" s="154">
        <f t="shared" si="30"/>
        <v>1</v>
      </c>
      <c r="P350" s="153">
        <f>IFERROR(VLOOKUP(F350,'[34]ON HAND'!$B$7:$I$1000,8,FALSE),0)</f>
        <v>7628</v>
      </c>
      <c r="Q350" s="98" t="str">
        <f t="shared" si="31"/>
        <v>over</v>
      </c>
      <c r="R350" s="153">
        <v>1</v>
      </c>
      <c r="S350" s="153"/>
      <c r="T350" s="153"/>
    </row>
    <row r="351" spans="1:20" ht="33" x14ac:dyDescent="0.35">
      <c r="A351" s="190" t="s">
        <v>10</v>
      </c>
      <c r="B351" s="191" t="s">
        <v>17</v>
      </c>
      <c r="C351" s="192" t="s">
        <v>61</v>
      </c>
      <c r="D351" s="191" t="s">
        <v>1926</v>
      </c>
      <c r="E351" s="193" t="s">
        <v>1927</v>
      </c>
      <c r="F351" s="193" t="s">
        <v>1928</v>
      </c>
      <c r="G351" s="194" t="s">
        <v>1929</v>
      </c>
      <c r="H351" s="153">
        <f>IFERROR(VLOOKUP(F351,[33]MPS!$F$7:$H$789,3,FALSE),0)</f>
        <v>1500</v>
      </c>
      <c r="I351" s="153">
        <v>300</v>
      </c>
      <c r="J351" s="153">
        <v>300</v>
      </c>
      <c r="K351" s="154" t="s">
        <v>1838</v>
      </c>
      <c r="L351" s="155">
        <f t="shared" si="32"/>
        <v>1200</v>
      </c>
      <c r="M351" s="155">
        <f t="shared" si="33"/>
        <v>1800</v>
      </c>
      <c r="N351" s="154">
        <f t="shared" si="29"/>
        <v>2.9</v>
      </c>
      <c r="O351" s="154">
        <f t="shared" si="30"/>
        <v>0</v>
      </c>
      <c r="P351" s="153">
        <f>IFERROR(VLOOKUP(F351,'[34]ON HAND'!$B$7:$I$1000,8,FALSE),0)</f>
        <v>845</v>
      </c>
      <c r="Q351" s="98" t="str">
        <f t="shared" si="31"/>
        <v>kritis</v>
      </c>
      <c r="R351" s="153">
        <v>1</v>
      </c>
      <c r="S351" s="153"/>
      <c r="T351" s="153"/>
    </row>
    <row r="352" spans="1:20" ht="33" x14ac:dyDescent="0.35">
      <c r="A352" s="190" t="s">
        <v>10</v>
      </c>
      <c r="B352" s="191" t="s">
        <v>17</v>
      </c>
      <c r="C352" s="192" t="s">
        <v>61</v>
      </c>
      <c r="D352" s="191" t="s">
        <v>1934</v>
      </c>
      <c r="E352" s="193" t="s">
        <v>1935</v>
      </c>
      <c r="F352" s="193" t="s">
        <v>1936</v>
      </c>
      <c r="G352" s="194" t="s">
        <v>1937</v>
      </c>
      <c r="H352" s="153">
        <f>IFERROR(VLOOKUP(F352,[33]MPS!$F$7:$H$789,3,FALSE),0)</f>
        <v>1500</v>
      </c>
      <c r="I352" s="153">
        <v>300</v>
      </c>
      <c r="J352" s="153">
        <v>300</v>
      </c>
      <c r="K352" s="154" t="s">
        <v>1838</v>
      </c>
      <c r="L352" s="155">
        <f t="shared" si="32"/>
        <v>1200</v>
      </c>
      <c r="M352" s="155">
        <f t="shared" si="33"/>
        <v>1800</v>
      </c>
      <c r="N352" s="154">
        <f t="shared" si="29"/>
        <v>11.1</v>
      </c>
      <c r="O352" s="154">
        <f t="shared" si="30"/>
        <v>1</v>
      </c>
      <c r="P352" s="153">
        <f>IFERROR(VLOOKUP(F352,'[34]ON HAND'!$B$7:$I$1000,8,FALSE),0)</f>
        <v>3321</v>
      </c>
      <c r="Q352" s="98" t="str">
        <f t="shared" si="31"/>
        <v>over</v>
      </c>
      <c r="R352" s="153">
        <v>1</v>
      </c>
      <c r="S352" s="153"/>
      <c r="T352" s="153"/>
    </row>
    <row r="353" spans="1:20" ht="33" x14ac:dyDescent="0.35">
      <c r="A353" s="190" t="s">
        <v>10</v>
      </c>
      <c r="B353" s="191" t="s">
        <v>17</v>
      </c>
      <c r="C353" s="192" t="s">
        <v>116</v>
      </c>
      <c r="D353" s="191" t="s">
        <v>1983</v>
      </c>
      <c r="E353" s="193" t="s">
        <v>1984</v>
      </c>
      <c r="F353" s="193" t="s">
        <v>1985</v>
      </c>
      <c r="G353" s="194" t="s">
        <v>1986</v>
      </c>
      <c r="H353" s="153">
        <f>IFERROR(VLOOKUP(F353,[33]MPS!$F$7:$H$789,3,FALSE),0)</f>
        <v>1500</v>
      </c>
      <c r="I353" s="153">
        <v>300</v>
      </c>
      <c r="J353" s="153">
        <v>300</v>
      </c>
      <c r="K353" s="154" t="s">
        <v>1838</v>
      </c>
      <c r="L353" s="155">
        <f t="shared" si="32"/>
        <v>1200</v>
      </c>
      <c r="M353" s="155">
        <f t="shared" si="33"/>
        <v>1800</v>
      </c>
      <c r="N353" s="154">
        <f t="shared" si="29"/>
        <v>7.6999999999999993</v>
      </c>
      <c r="O353" s="154">
        <f t="shared" si="30"/>
        <v>1</v>
      </c>
      <c r="P353" s="153">
        <f>IFERROR(VLOOKUP(F353,'[34]ON HAND'!$B$7:$I$1000,8,FALSE),0)</f>
        <v>2300</v>
      </c>
      <c r="Q353" s="98" t="str">
        <f t="shared" si="31"/>
        <v>over</v>
      </c>
      <c r="R353" s="153">
        <v>1</v>
      </c>
      <c r="S353" s="153"/>
      <c r="T353" s="153"/>
    </row>
    <row r="354" spans="1:20" ht="33" x14ac:dyDescent="0.35">
      <c r="A354" s="190" t="s">
        <v>10</v>
      </c>
      <c r="B354" s="191" t="s">
        <v>17</v>
      </c>
      <c r="C354" s="192" t="s">
        <v>31</v>
      </c>
      <c r="D354" s="191" t="s">
        <v>2024</v>
      </c>
      <c r="E354" s="193" t="s">
        <v>2025</v>
      </c>
      <c r="F354" s="193" t="s">
        <v>2026</v>
      </c>
      <c r="G354" s="194" t="s">
        <v>2027</v>
      </c>
      <c r="H354" s="153">
        <f>IFERROR(VLOOKUP(F354,[33]MPS!$F$7:$H$789,3,FALSE),0)</f>
        <v>1500</v>
      </c>
      <c r="I354" s="153">
        <v>300</v>
      </c>
      <c r="J354" s="153">
        <v>300</v>
      </c>
      <c r="K354" s="154" t="s">
        <v>1838</v>
      </c>
      <c r="L354" s="155">
        <f t="shared" si="32"/>
        <v>1200</v>
      </c>
      <c r="M354" s="155">
        <f t="shared" si="33"/>
        <v>1800</v>
      </c>
      <c r="N354" s="154">
        <f t="shared" si="29"/>
        <v>4.3999999999999995</v>
      </c>
      <c r="O354" s="154">
        <f t="shared" si="30"/>
        <v>1</v>
      </c>
      <c r="P354" s="153">
        <f>IFERROR(VLOOKUP(F354,'[34]ON HAND'!$B$7:$I$1000,8,FALSE),0)</f>
        <v>1317</v>
      </c>
      <c r="Q354" s="98" t="str">
        <f t="shared" si="31"/>
        <v>aman</v>
      </c>
      <c r="R354" s="153">
        <v>1</v>
      </c>
      <c r="S354" s="153"/>
      <c r="T354" s="153"/>
    </row>
    <row r="355" spans="1:20" ht="33" x14ac:dyDescent="0.35">
      <c r="A355" s="200" t="s">
        <v>795</v>
      </c>
      <c r="B355" s="191" t="s">
        <v>810</v>
      </c>
      <c r="C355" s="192" t="s">
        <v>22</v>
      </c>
      <c r="D355" s="201" t="s">
        <v>811</v>
      </c>
      <c r="E355" s="202" t="s">
        <v>812</v>
      </c>
      <c r="F355" s="202" t="s">
        <v>813</v>
      </c>
      <c r="G355" s="203" t="s">
        <v>814</v>
      </c>
      <c r="H355" s="153">
        <f>IFERROR(VLOOKUP(F355,[33]MPS!$F$7:$H$789,3,FALSE),0)</f>
        <v>1400</v>
      </c>
      <c r="I355" s="153">
        <v>300</v>
      </c>
      <c r="J355" s="153">
        <v>300</v>
      </c>
      <c r="K355" s="154" t="s">
        <v>1838</v>
      </c>
      <c r="L355" s="155">
        <f t="shared" si="32"/>
        <v>1200</v>
      </c>
      <c r="M355" s="155">
        <f t="shared" si="33"/>
        <v>1800</v>
      </c>
      <c r="N355" s="154">
        <f t="shared" si="29"/>
        <v>1.5</v>
      </c>
      <c r="O355" s="154">
        <f t="shared" si="30"/>
        <v>0</v>
      </c>
      <c r="P355" s="153">
        <f>IFERROR(VLOOKUP(F355,'[34]ON HAND'!$B$7:$I$1000,8,FALSE),0)</f>
        <v>439</v>
      </c>
      <c r="Q355" s="98" t="str">
        <f t="shared" si="31"/>
        <v>kritis</v>
      </c>
      <c r="R355" s="153">
        <v>1</v>
      </c>
      <c r="S355" s="153"/>
      <c r="T355" s="153"/>
    </row>
    <row r="356" spans="1:20" ht="33" x14ac:dyDescent="0.35">
      <c r="A356" s="190" t="s">
        <v>10</v>
      </c>
      <c r="B356" s="191" t="s">
        <v>16</v>
      </c>
      <c r="C356" s="192" t="s">
        <v>61</v>
      </c>
      <c r="D356" s="191" t="s">
        <v>526</v>
      </c>
      <c r="E356" s="193" t="s">
        <v>527</v>
      </c>
      <c r="F356" s="193" t="s">
        <v>528</v>
      </c>
      <c r="G356" s="194" t="s">
        <v>529</v>
      </c>
      <c r="H356" s="153">
        <f>IFERROR(VLOOKUP(F356,[33]MPS!$F$7:$H$789,3,FALSE),0)</f>
        <v>1000</v>
      </c>
      <c r="I356" s="153">
        <v>300</v>
      </c>
      <c r="J356" s="153">
        <v>400</v>
      </c>
      <c r="K356" s="154" t="s">
        <v>1838</v>
      </c>
      <c r="L356" s="155">
        <f t="shared" si="32"/>
        <v>1200</v>
      </c>
      <c r="M356" s="155">
        <f t="shared" si="33"/>
        <v>1800</v>
      </c>
      <c r="N356" s="154">
        <f t="shared" si="29"/>
        <v>0.79999999999999993</v>
      </c>
      <c r="O356" s="154">
        <f t="shared" si="30"/>
        <v>0</v>
      </c>
      <c r="P356" s="153">
        <f>IFERROR(VLOOKUP(F356,'[34]ON HAND'!$B$7:$I$1000,8,FALSE),0)</f>
        <v>215</v>
      </c>
      <c r="Q356" s="98" t="str">
        <f t="shared" si="31"/>
        <v>kritis</v>
      </c>
      <c r="R356" s="153">
        <v>1</v>
      </c>
      <c r="S356" s="153"/>
      <c r="T356" s="153"/>
    </row>
    <row r="357" spans="1:20" ht="33" x14ac:dyDescent="0.35">
      <c r="A357" s="190" t="s">
        <v>10</v>
      </c>
      <c r="B357" s="191" t="s">
        <v>17</v>
      </c>
      <c r="C357" s="192" t="s">
        <v>61</v>
      </c>
      <c r="D357" s="191" t="s">
        <v>558</v>
      </c>
      <c r="E357" s="193" t="s">
        <v>559</v>
      </c>
      <c r="F357" s="193" t="s">
        <v>560</v>
      </c>
      <c r="G357" s="194" t="s">
        <v>561</v>
      </c>
      <c r="H357" s="153">
        <f>IFERROR(VLOOKUP(F357,[33]MPS!$F$7:$H$789,3,FALSE),0)</f>
        <v>800</v>
      </c>
      <c r="I357" s="153">
        <v>300</v>
      </c>
      <c r="J357" s="153">
        <v>300</v>
      </c>
      <c r="K357" s="154" t="s">
        <v>1838</v>
      </c>
      <c r="L357" s="155">
        <f t="shared" si="32"/>
        <v>1200</v>
      </c>
      <c r="M357" s="155">
        <f t="shared" si="33"/>
        <v>1800</v>
      </c>
      <c r="N357" s="154">
        <f t="shared" si="29"/>
        <v>2.2000000000000002</v>
      </c>
      <c r="O357" s="154">
        <f t="shared" si="30"/>
        <v>0</v>
      </c>
      <c r="P357" s="153">
        <f>IFERROR(VLOOKUP(F357,'[34]ON HAND'!$B$7:$I$1000,8,FALSE),0)</f>
        <v>660</v>
      </c>
      <c r="Q357" s="98" t="str">
        <f t="shared" si="31"/>
        <v>kritis</v>
      </c>
      <c r="R357" s="153">
        <v>1</v>
      </c>
      <c r="S357" s="153"/>
      <c r="T357" s="153"/>
    </row>
    <row r="358" spans="1:20" ht="33" x14ac:dyDescent="0.35">
      <c r="A358" s="200" t="s">
        <v>795</v>
      </c>
      <c r="B358" s="191" t="s">
        <v>810</v>
      </c>
      <c r="C358" s="192" t="s">
        <v>129</v>
      </c>
      <c r="D358" s="201" t="s">
        <v>958</v>
      </c>
      <c r="E358" s="202" t="s">
        <v>959</v>
      </c>
      <c r="F358" s="202" t="s">
        <v>960</v>
      </c>
      <c r="G358" s="203" t="s">
        <v>961</v>
      </c>
      <c r="H358" s="153">
        <f>IFERROR(VLOOKUP(F358,[33]MPS!$F$7:$H$789,3,FALSE),0)</f>
        <v>300</v>
      </c>
      <c r="I358" s="153">
        <v>300</v>
      </c>
      <c r="J358" s="153">
        <v>300</v>
      </c>
      <c r="K358" s="154" t="s">
        <v>1838</v>
      </c>
      <c r="L358" s="155">
        <f t="shared" si="32"/>
        <v>1200</v>
      </c>
      <c r="M358" s="155">
        <f t="shared" si="33"/>
        <v>1800</v>
      </c>
      <c r="N358" s="154">
        <f t="shared" ref="N358:N421" si="34">+ROUNDUP(P358/I358,1)</f>
        <v>3.3000000000000003</v>
      </c>
      <c r="O358" s="154">
        <f t="shared" ref="O358:O421" si="35">IF(AND(K358="FAST",N358&gt;=2),1,IF(AND(K358="MEDIUM",N358&gt;=3),1,IF(AND(K358="SLOW",N358&gt;=4),1,0)))</f>
        <v>0</v>
      </c>
      <c r="P358" s="153">
        <f>IFERROR(VLOOKUP(F358,'[34]ON HAND'!$B$7:$I$1000,8,FALSE),0)</f>
        <v>979</v>
      </c>
      <c r="Q358" s="98" t="str">
        <f t="shared" ref="Q358:Q421" si="36">IF(P358&lt;L358,"kritis",IF(P358&lt;M358,"aman","over"))</f>
        <v>kritis</v>
      </c>
      <c r="R358" s="153">
        <v>1</v>
      </c>
      <c r="S358" s="153"/>
      <c r="T358" s="153"/>
    </row>
    <row r="359" spans="1:20" ht="33" x14ac:dyDescent="0.35">
      <c r="A359" s="200" t="s">
        <v>795</v>
      </c>
      <c r="B359" s="191" t="s">
        <v>810</v>
      </c>
      <c r="C359" s="192" t="s">
        <v>61</v>
      </c>
      <c r="D359" s="191" t="s">
        <v>1779</v>
      </c>
      <c r="E359" s="193" t="s">
        <v>1780</v>
      </c>
      <c r="F359" s="193" t="s">
        <v>1781</v>
      </c>
      <c r="G359" s="194" t="s">
        <v>2960</v>
      </c>
      <c r="H359" s="153">
        <f>IFERROR(VLOOKUP(F359,[33]MPS!$F$7:$H$789,3,FALSE),0)</f>
        <v>2800</v>
      </c>
      <c r="I359" s="153">
        <v>288.46153846153845</v>
      </c>
      <c r="J359" s="153">
        <v>600</v>
      </c>
      <c r="K359" s="154" t="s">
        <v>1838</v>
      </c>
      <c r="L359" s="155">
        <f t="shared" si="32"/>
        <v>1153.8461538461538</v>
      </c>
      <c r="M359" s="155">
        <f t="shared" si="33"/>
        <v>1730.7692307692307</v>
      </c>
      <c r="N359" s="154">
        <f t="shared" si="34"/>
        <v>3.2</v>
      </c>
      <c r="O359" s="154">
        <f t="shared" si="35"/>
        <v>0</v>
      </c>
      <c r="P359" s="153">
        <f>IFERROR(VLOOKUP(F359,'[34]ON HAND'!$B$7:$I$1000,8,FALSE),0)</f>
        <v>900</v>
      </c>
      <c r="Q359" s="98" t="str">
        <f t="shared" si="36"/>
        <v>kritis</v>
      </c>
      <c r="R359" s="153">
        <v>1</v>
      </c>
      <c r="S359" s="153"/>
      <c r="T359" s="153"/>
    </row>
    <row r="360" spans="1:20" ht="33" x14ac:dyDescent="0.35">
      <c r="A360" s="200" t="s">
        <v>795</v>
      </c>
      <c r="B360" s="191" t="s">
        <v>810</v>
      </c>
      <c r="C360" s="192" t="s">
        <v>116</v>
      </c>
      <c r="D360" s="201" t="s">
        <v>2709</v>
      </c>
      <c r="E360" s="202" t="s">
        <v>2710</v>
      </c>
      <c r="F360" s="202" t="s">
        <v>1830</v>
      </c>
      <c r="G360" s="203" t="s">
        <v>1831</v>
      </c>
      <c r="H360" s="153">
        <f>IFERROR(VLOOKUP(F360,[33]MPS!$F$7:$H$789,3,FALSE),0)</f>
        <v>2000</v>
      </c>
      <c r="I360" s="153">
        <v>281.25</v>
      </c>
      <c r="J360" s="153">
        <v>500</v>
      </c>
      <c r="K360" s="154" t="s">
        <v>1838</v>
      </c>
      <c r="L360" s="155">
        <f t="shared" si="32"/>
        <v>1125</v>
      </c>
      <c r="M360" s="155">
        <f t="shared" si="33"/>
        <v>1687.5</v>
      </c>
      <c r="N360" s="154">
        <f t="shared" si="34"/>
        <v>5.1999999999999993</v>
      </c>
      <c r="O360" s="154">
        <f t="shared" si="35"/>
        <v>1</v>
      </c>
      <c r="P360" s="153">
        <f>IFERROR(VLOOKUP(F360,'[34]ON HAND'!$B$7:$I$1000,8,FALSE),0)</f>
        <v>1447</v>
      </c>
      <c r="Q360" s="98" t="str">
        <f t="shared" si="36"/>
        <v>aman</v>
      </c>
      <c r="R360" s="153">
        <v>1</v>
      </c>
      <c r="S360" s="153"/>
      <c r="T360" s="153"/>
    </row>
    <row r="361" spans="1:20" ht="33" x14ac:dyDescent="0.35">
      <c r="A361" s="200" t="s">
        <v>795</v>
      </c>
      <c r="B361" s="191" t="s">
        <v>810</v>
      </c>
      <c r="C361" s="192" t="s">
        <v>116</v>
      </c>
      <c r="D361" s="191" t="s">
        <v>1795</v>
      </c>
      <c r="E361" s="193" t="s">
        <v>1796</v>
      </c>
      <c r="F361" s="193" t="s">
        <v>1797</v>
      </c>
      <c r="G361" s="194" t="s">
        <v>1798</v>
      </c>
      <c r="H361" s="153">
        <f>IFERROR(VLOOKUP(F361,[33]MPS!$F$7:$H$789,3,FALSE),0)</f>
        <v>3800</v>
      </c>
      <c r="I361" s="153">
        <v>272.72727272727275</v>
      </c>
      <c r="J361" s="153">
        <v>500</v>
      </c>
      <c r="K361" s="154" t="s">
        <v>1838</v>
      </c>
      <c r="L361" s="155">
        <f t="shared" si="32"/>
        <v>1090.909090909091</v>
      </c>
      <c r="M361" s="155">
        <f t="shared" si="33"/>
        <v>1636.3636363636365</v>
      </c>
      <c r="N361" s="154">
        <f t="shared" si="34"/>
        <v>1.5</v>
      </c>
      <c r="O361" s="154">
        <f t="shared" si="35"/>
        <v>0</v>
      </c>
      <c r="P361" s="153">
        <f>IFERROR(VLOOKUP(F361,'[34]ON HAND'!$B$7:$I$1000,8,FALSE),0)</f>
        <v>398</v>
      </c>
      <c r="Q361" s="98" t="str">
        <f t="shared" si="36"/>
        <v>kritis</v>
      </c>
      <c r="R361" s="153">
        <v>1</v>
      </c>
      <c r="S361" s="153"/>
      <c r="T361" s="153"/>
    </row>
    <row r="362" spans="1:20" ht="33" x14ac:dyDescent="0.35">
      <c r="A362" s="200" t="s">
        <v>795</v>
      </c>
      <c r="B362" s="191" t="s">
        <v>810</v>
      </c>
      <c r="C362" s="192" t="s">
        <v>116</v>
      </c>
      <c r="D362" s="191" t="s">
        <v>1791</v>
      </c>
      <c r="E362" s="193" t="s">
        <v>1792</v>
      </c>
      <c r="F362" s="193" t="s">
        <v>1793</v>
      </c>
      <c r="G362" s="194" t="s">
        <v>1794</v>
      </c>
      <c r="H362" s="153">
        <f>IFERROR(VLOOKUP(F362,[33]MPS!$F$7:$H$789,3,FALSE),0)</f>
        <v>3600</v>
      </c>
      <c r="I362" s="153">
        <v>272.72727272727275</v>
      </c>
      <c r="J362" s="153">
        <v>500</v>
      </c>
      <c r="K362" s="154" t="s">
        <v>1838</v>
      </c>
      <c r="L362" s="155">
        <f t="shared" si="32"/>
        <v>1090.909090909091</v>
      </c>
      <c r="M362" s="155">
        <f t="shared" si="33"/>
        <v>1636.3636363636365</v>
      </c>
      <c r="N362" s="154">
        <f t="shared" si="34"/>
        <v>7.5</v>
      </c>
      <c r="O362" s="154">
        <f t="shared" si="35"/>
        <v>1</v>
      </c>
      <c r="P362" s="153">
        <f>IFERROR(VLOOKUP(F362,'[34]ON HAND'!$B$7:$I$1000,8,FALSE),0)</f>
        <v>2020</v>
      </c>
      <c r="Q362" s="98" t="str">
        <f t="shared" si="36"/>
        <v>over</v>
      </c>
      <c r="R362" s="153">
        <v>1</v>
      </c>
      <c r="S362" s="153"/>
      <c r="T362" s="153"/>
    </row>
    <row r="363" spans="1:20" ht="33" x14ac:dyDescent="0.35">
      <c r="A363" s="190" t="s">
        <v>10</v>
      </c>
      <c r="B363" s="191" t="s">
        <v>16</v>
      </c>
      <c r="C363" s="192" t="s">
        <v>61</v>
      </c>
      <c r="D363" s="191" t="s">
        <v>632</v>
      </c>
      <c r="E363" s="193" t="s">
        <v>633</v>
      </c>
      <c r="F363" s="193" t="s">
        <v>634</v>
      </c>
      <c r="G363" s="194" t="s">
        <v>635</v>
      </c>
      <c r="H363" s="153">
        <f>IFERROR(VLOOKUP(F363,[33]MPS!$F$7:$H$789,3,FALSE),0)</f>
        <v>1500</v>
      </c>
      <c r="I363" s="153">
        <v>266.66666666666669</v>
      </c>
      <c r="J363" s="153">
        <v>400</v>
      </c>
      <c r="K363" s="154" t="s">
        <v>1838</v>
      </c>
      <c r="L363" s="155">
        <f t="shared" si="32"/>
        <v>1066.6666666666667</v>
      </c>
      <c r="M363" s="155">
        <f t="shared" si="33"/>
        <v>1600</v>
      </c>
      <c r="N363" s="154">
        <f t="shared" si="34"/>
        <v>0.1</v>
      </c>
      <c r="O363" s="154">
        <f t="shared" si="35"/>
        <v>0</v>
      </c>
      <c r="P363" s="153">
        <f>IFERROR(VLOOKUP(F363,'[34]ON HAND'!$B$7:$I$1000,8,FALSE),0)</f>
        <v>22</v>
      </c>
      <c r="Q363" s="98" t="str">
        <f t="shared" si="36"/>
        <v>kritis</v>
      </c>
      <c r="R363" s="153">
        <v>1</v>
      </c>
      <c r="S363" s="153"/>
      <c r="T363" s="153"/>
    </row>
    <row r="364" spans="1:20" x14ac:dyDescent="0.35">
      <c r="A364" s="190" t="s">
        <v>10</v>
      </c>
      <c r="B364" s="191" t="s">
        <v>16</v>
      </c>
      <c r="C364" s="192" t="s">
        <v>61</v>
      </c>
      <c r="D364" s="191" t="s">
        <v>636</v>
      </c>
      <c r="E364" s="193" t="s">
        <v>637</v>
      </c>
      <c r="F364" s="193" t="s">
        <v>638</v>
      </c>
      <c r="G364" s="194" t="s">
        <v>639</v>
      </c>
      <c r="H364" s="153">
        <f>IFERROR(VLOOKUP(F364,[33]MPS!$F$7:$H$789,3,FALSE),0)</f>
        <v>1000</v>
      </c>
      <c r="I364" s="153">
        <v>266.66666666666669</v>
      </c>
      <c r="J364" s="153">
        <v>400</v>
      </c>
      <c r="K364" s="154" t="s">
        <v>1838</v>
      </c>
      <c r="L364" s="155">
        <f t="shared" si="32"/>
        <v>1066.6666666666667</v>
      </c>
      <c r="M364" s="155">
        <f t="shared" si="33"/>
        <v>1600</v>
      </c>
      <c r="N364" s="154">
        <f t="shared" si="34"/>
        <v>7.6</v>
      </c>
      <c r="O364" s="154">
        <f t="shared" si="35"/>
        <v>1</v>
      </c>
      <c r="P364" s="153">
        <f>IFERROR(VLOOKUP(F364,'[34]ON HAND'!$B$7:$I$1000,8,FALSE),0)</f>
        <v>2023</v>
      </c>
      <c r="Q364" s="98" t="str">
        <f t="shared" si="36"/>
        <v>over</v>
      </c>
      <c r="R364" s="153">
        <v>1</v>
      </c>
      <c r="S364" s="153"/>
      <c r="T364" s="153"/>
    </row>
    <row r="365" spans="1:20" ht="33" x14ac:dyDescent="0.35">
      <c r="A365" s="190" t="s">
        <v>10</v>
      </c>
      <c r="B365" s="191" t="s">
        <v>16</v>
      </c>
      <c r="C365" s="192" t="s">
        <v>61</v>
      </c>
      <c r="D365" s="191" t="s">
        <v>628</v>
      </c>
      <c r="E365" s="193" t="s">
        <v>629</v>
      </c>
      <c r="F365" s="193" t="s">
        <v>630</v>
      </c>
      <c r="G365" s="194" t="s">
        <v>631</v>
      </c>
      <c r="H365" s="153">
        <f>IFERROR(VLOOKUP(F365,[33]MPS!$F$7:$H$789,3,FALSE),0)</f>
        <v>500</v>
      </c>
      <c r="I365" s="153">
        <v>266.66666666666669</v>
      </c>
      <c r="J365" s="153">
        <v>400</v>
      </c>
      <c r="K365" s="154" t="s">
        <v>1838</v>
      </c>
      <c r="L365" s="155">
        <f t="shared" si="32"/>
        <v>1066.6666666666667</v>
      </c>
      <c r="M365" s="155">
        <f t="shared" si="33"/>
        <v>1600</v>
      </c>
      <c r="N365" s="154">
        <f t="shared" si="34"/>
        <v>4.3999999999999995</v>
      </c>
      <c r="O365" s="154">
        <f t="shared" si="35"/>
        <v>1</v>
      </c>
      <c r="P365" s="153">
        <f>IFERROR(VLOOKUP(F365,'[34]ON HAND'!$B$7:$I$1000,8,FALSE),0)</f>
        <v>1151</v>
      </c>
      <c r="Q365" s="98" t="str">
        <f t="shared" si="36"/>
        <v>aman</v>
      </c>
      <c r="R365" s="153">
        <v>1</v>
      </c>
      <c r="S365" s="153"/>
      <c r="T365" s="153"/>
    </row>
    <row r="366" spans="1:20" ht="33" x14ac:dyDescent="0.35">
      <c r="A366" s="190" t="s">
        <v>10</v>
      </c>
      <c r="B366" s="191" t="s">
        <v>16</v>
      </c>
      <c r="C366" s="192" t="s">
        <v>61</v>
      </c>
      <c r="D366" s="191" t="s">
        <v>219</v>
      </c>
      <c r="E366" s="193" t="s">
        <v>220</v>
      </c>
      <c r="F366" s="193" t="s">
        <v>221</v>
      </c>
      <c r="G366" s="194" t="s">
        <v>222</v>
      </c>
      <c r="H366" s="153">
        <f>IFERROR(VLOOKUP(F366,[33]MPS!$F$7:$H$789,3,FALSE),0)</f>
        <v>1000</v>
      </c>
      <c r="I366" s="153">
        <v>260</v>
      </c>
      <c r="J366" s="153">
        <v>400</v>
      </c>
      <c r="K366" s="154" t="s">
        <v>1838</v>
      </c>
      <c r="L366" s="155">
        <f t="shared" si="32"/>
        <v>1040</v>
      </c>
      <c r="M366" s="155">
        <f t="shared" si="33"/>
        <v>1560</v>
      </c>
      <c r="N366" s="154">
        <f t="shared" si="34"/>
        <v>2.5</v>
      </c>
      <c r="O366" s="154">
        <f t="shared" si="35"/>
        <v>0</v>
      </c>
      <c r="P366" s="153">
        <f>IFERROR(VLOOKUP(F366,'[34]ON HAND'!$B$7:$I$1000,8,FALSE),0)</f>
        <v>630</v>
      </c>
      <c r="Q366" s="98" t="str">
        <f t="shared" si="36"/>
        <v>kritis</v>
      </c>
      <c r="R366" s="153">
        <v>1</v>
      </c>
      <c r="S366" s="153"/>
      <c r="T366" s="153"/>
    </row>
    <row r="367" spans="1:20" ht="33" x14ac:dyDescent="0.35">
      <c r="A367" s="200" t="s">
        <v>795</v>
      </c>
      <c r="B367" s="191" t="s">
        <v>3090</v>
      </c>
      <c r="C367" s="192" t="s">
        <v>116</v>
      </c>
      <c r="D367" s="201" t="s">
        <v>1325</v>
      </c>
      <c r="E367" s="202" t="s">
        <v>1326</v>
      </c>
      <c r="F367" s="202" t="s">
        <v>1327</v>
      </c>
      <c r="G367" s="203" t="s">
        <v>1328</v>
      </c>
      <c r="H367" s="153">
        <f>IFERROR(VLOOKUP(F367,[33]MPS!$F$7:$H$789,3,FALSE),0)</f>
        <v>3400</v>
      </c>
      <c r="I367" s="153">
        <v>250</v>
      </c>
      <c r="J367" s="153">
        <v>250</v>
      </c>
      <c r="K367" s="154" t="s">
        <v>1838</v>
      </c>
      <c r="L367" s="155">
        <f t="shared" si="32"/>
        <v>1000</v>
      </c>
      <c r="M367" s="155">
        <f t="shared" si="33"/>
        <v>1500</v>
      </c>
      <c r="N367" s="154">
        <f t="shared" si="34"/>
        <v>3</v>
      </c>
      <c r="O367" s="154">
        <f t="shared" si="35"/>
        <v>0</v>
      </c>
      <c r="P367" s="153">
        <f>IFERROR(VLOOKUP(F367,'[34]ON HAND'!$B$7:$I$1000,8,FALSE),0)</f>
        <v>750</v>
      </c>
      <c r="Q367" s="98" t="str">
        <f t="shared" si="36"/>
        <v>kritis</v>
      </c>
      <c r="R367" s="153">
        <v>1</v>
      </c>
      <c r="S367" s="153"/>
      <c r="T367" s="153"/>
    </row>
    <row r="368" spans="1:20" ht="33" x14ac:dyDescent="0.35">
      <c r="A368" s="200" t="s">
        <v>795</v>
      </c>
      <c r="B368" s="191" t="s">
        <v>810</v>
      </c>
      <c r="C368" s="192" t="s">
        <v>116</v>
      </c>
      <c r="D368" s="191" t="s">
        <v>1510</v>
      </c>
      <c r="E368" s="193" t="s">
        <v>1511</v>
      </c>
      <c r="F368" s="193" t="s">
        <v>1512</v>
      </c>
      <c r="G368" s="194" t="s">
        <v>1513</v>
      </c>
      <c r="H368" s="153">
        <f>IFERROR(VLOOKUP(F368,[33]MPS!$F$7:$H$789,3,FALSE),0)</f>
        <v>3000</v>
      </c>
      <c r="I368" s="153">
        <v>250</v>
      </c>
      <c r="J368" s="153">
        <v>250</v>
      </c>
      <c r="K368" s="154" t="s">
        <v>1838</v>
      </c>
      <c r="L368" s="155">
        <f t="shared" si="32"/>
        <v>1000</v>
      </c>
      <c r="M368" s="155">
        <f t="shared" si="33"/>
        <v>1500</v>
      </c>
      <c r="N368" s="154">
        <f t="shared" si="34"/>
        <v>0.7</v>
      </c>
      <c r="O368" s="154">
        <f t="shared" si="35"/>
        <v>0</v>
      </c>
      <c r="P368" s="153">
        <f>IFERROR(VLOOKUP(F368,'[34]ON HAND'!$B$7:$I$1000,8,FALSE),0)</f>
        <v>160</v>
      </c>
      <c r="Q368" s="98" t="str">
        <f t="shared" si="36"/>
        <v>kritis</v>
      </c>
      <c r="R368" s="153">
        <v>1</v>
      </c>
      <c r="S368" s="153"/>
      <c r="T368" s="153"/>
    </row>
    <row r="369" spans="1:20" x14ac:dyDescent="0.35">
      <c r="A369" s="190" t="s">
        <v>10</v>
      </c>
      <c r="B369" s="191" t="s">
        <v>17</v>
      </c>
      <c r="C369" s="192" t="s">
        <v>116</v>
      </c>
      <c r="D369" s="191" t="s">
        <v>1972</v>
      </c>
      <c r="E369" s="193">
        <v>0</v>
      </c>
      <c r="F369" s="193" t="s">
        <v>1973</v>
      </c>
      <c r="G369" s="194" t="s">
        <v>1974</v>
      </c>
      <c r="H369" s="153">
        <f>IFERROR(VLOOKUP(F369,[33]MPS!$F$7:$H$789,3,FALSE),0)</f>
        <v>2000</v>
      </c>
      <c r="I369" s="153">
        <v>250</v>
      </c>
      <c r="J369" s="153">
        <v>250</v>
      </c>
      <c r="K369" s="154" t="s">
        <v>1838</v>
      </c>
      <c r="L369" s="155">
        <f t="shared" si="32"/>
        <v>1000</v>
      </c>
      <c r="M369" s="155">
        <f t="shared" si="33"/>
        <v>1500</v>
      </c>
      <c r="N369" s="154">
        <f t="shared" si="34"/>
        <v>1.4000000000000001</v>
      </c>
      <c r="O369" s="154">
        <f t="shared" si="35"/>
        <v>0</v>
      </c>
      <c r="P369" s="153">
        <f>IFERROR(VLOOKUP(F369,'[34]ON HAND'!$B$7:$I$1000,8,FALSE),0)</f>
        <v>330</v>
      </c>
      <c r="Q369" s="98" t="str">
        <f t="shared" si="36"/>
        <v>kritis</v>
      </c>
      <c r="R369" s="153">
        <v>1</v>
      </c>
      <c r="S369" s="153"/>
      <c r="T369" s="153"/>
    </row>
    <row r="370" spans="1:20" x14ac:dyDescent="0.35">
      <c r="A370" s="190" t="s">
        <v>10</v>
      </c>
      <c r="B370" s="191" t="s">
        <v>17</v>
      </c>
      <c r="C370" s="192" t="s">
        <v>61</v>
      </c>
      <c r="D370" s="191" t="s">
        <v>1997</v>
      </c>
      <c r="E370" s="193" t="s">
        <v>1998</v>
      </c>
      <c r="F370" s="193" t="s">
        <v>1999</v>
      </c>
      <c r="G370" s="194" t="s">
        <v>2000</v>
      </c>
      <c r="H370" s="153">
        <f>IFERROR(VLOOKUP(F370,[33]MPS!$F$7:$H$789,3,FALSE),0)</f>
        <v>1500</v>
      </c>
      <c r="I370" s="153">
        <v>250</v>
      </c>
      <c r="J370" s="153">
        <v>250</v>
      </c>
      <c r="K370" s="154" t="s">
        <v>1838</v>
      </c>
      <c r="L370" s="155">
        <f t="shared" si="32"/>
        <v>1000</v>
      </c>
      <c r="M370" s="155">
        <f t="shared" si="33"/>
        <v>1500</v>
      </c>
      <c r="N370" s="154">
        <f t="shared" si="34"/>
        <v>4.6999999999999993</v>
      </c>
      <c r="O370" s="154">
        <f t="shared" si="35"/>
        <v>1</v>
      </c>
      <c r="P370" s="153">
        <f>IFERROR(VLOOKUP(F370,'[34]ON HAND'!$B$7:$I$1000,8,FALSE),0)</f>
        <v>1160</v>
      </c>
      <c r="Q370" s="98" t="str">
        <f t="shared" si="36"/>
        <v>aman</v>
      </c>
      <c r="R370" s="153">
        <v>1</v>
      </c>
      <c r="S370" s="153"/>
      <c r="T370" s="153"/>
    </row>
    <row r="371" spans="1:20" ht="33" x14ac:dyDescent="0.35">
      <c r="A371" s="200" t="s">
        <v>795</v>
      </c>
      <c r="B371" s="191" t="s">
        <v>810</v>
      </c>
      <c r="C371" s="192" t="s">
        <v>61</v>
      </c>
      <c r="D371" s="191" t="s">
        <v>1456</v>
      </c>
      <c r="E371" s="193" t="s">
        <v>1457</v>
      </c>
      <c r="F371" s="193" t="s">
        <v>1458</v>
      </c>
      <c r="G371" s="194" t="s">
        <v>1459</v>
      </c>
      <c r="H371" s="153">
        <f>IFERROR(VLOOKUP(F371,[33]MPS!$F$7:$H$789,3,FALSE),0)</f>
        <v>1200</v>
      </c>
      <c r="I371" s="153">
        <v>250</v>
      </c>
      <c r="J371" s="153">
        <v>500</v>
      </c>
      <c r="K371" s="154" t="s">
        <v>1838</v>
      </c>
      <c r="L371" s="155">
        <f t="shared" si="32"/>
        <v>1000</v>
      </c>
      <c r="M371" s="155">
        <f t="shared" si="33"/>
        <v>1500</v>
      </c>
      <c r="N371" s="154">
        <f t="shared" si="34"/>
        <v>1.7000000000000002</v>
      </c>
      <c r="O371" s="154">
        <f t="shared" si="35"/>
        <v>0</v>
      </c>
      <c r="P371" s="153">
        <f>IFERROR(VLOOKUP(F371,'[34]ON HAND'!$B$7:$I$1000,8,FALSE),0)</f>
        <v>424</v>
      </c>
      <c r="Q371" s="98" t="str">
        <f t="shared" si="36"/>
        <v>kritis</v>
      </c>
      <c r="R371" s="153">
        <v>1</v>
      </c>
      <c r="S371" s="153"/>
      <c r="T371" s="153"/>
    </row>
    <row r="372" spans="1:20" ht="33" x14ac:dyDescent="0.35">
      <c r="A372" s="200" t="s">
        <v>795</v>
      </c>
      <c r="B372" s="191" t="s">
        <v>3090</v>
      </c>
      <c r="C372" s="192" t="s">
        <v>61</v>
      </c>
      <c r="D372" s="191" t="s">
        <v>1385</v>
      </c>
      <c r="E372" s="193" t="s">
        <v>1386</v>
      </c>
      <c r="F372" s="193" t="s">
        <v>1387</v>
      </c>
      <c r="G372" s="194" t="s">
        <v>2954</v>
      </c>
      <c r="H372" s="153">
        <f>IFERROR(VLOOKUP(F372,[33]MPS!$F$7:$H$789,3,FALSE),0)</f>
        <v>1000</v>
      </c>
      <c r="I372" s="153">
        <v>250</v>
      </c>
      <c r="J372" s="153">
        <v>400</v>
      </c>
      <c r="K372" s="154" t="s">
        <v>1838</v>
      </c>
      <c r="L372" s="155">
        <f t="shared" si="32"/>
        <v>1000</v>
      </c>
      <c r="M372" s="155">
        <f t="shared" si="33"/>
        <v>1500</v>
      </c>
      <c r="N372" s="154">
        <f t="shared" si="34"/>
        <v>9.1</v>
      </c>
      <c r="O372" s="154">
        <f t="shared" si="35"/>
        <v>1</v>
      </c>
      <c r="P372" s="153">
        <f>IFERROR(VLOOKUP(F372,'[34]ON HAND'!$B$7:$I$1000,8,FALSE),0)</f>
        <v>2262</v>
      </c>
      <c r="Q372" s="98" t="str">
        <f t="shared" si="36"/>
        <v>over</v>
      </c>
      <c r="R372" s="153">
        <v>1</v>
      </c>
      <c r="S372" s="153"/>
      <c r="T372" s="153"/>
    </row>
    <row r="373" spans="1:20" ht="33" x14ac:dyDescent="0.35">
      <c r="A373" s="200" t="s">
        <v>795</v>
      </c>
      <c r="B373" s="191" t="s">
        <v>810</v>
      </c>
      <c r="C373" s="192" t="s">
        <v>249</v>
      </c>
      <c r="D373" s="191" t="s">
        <v>3115</v>
      </c>
      <c r="E373" s="193" t="s">
        <v>2869</v>
      </c>
      <c r="F373" s="193" t="s">
        <v>2856</v>
      </c>
      <c r="G373" s="194" t="s">
        <v>3116</v>
      </c>
      <c r="H373" s="153">
        <f>IFERROR(VLOOKUP(F373,[33]MPS!$F$7:$H$789,3,FALSE),0)</f>
        <v>1000</v>
      </c>
      <c r="I373" s="153">
        <v>250</v>
      </c>
      <c r="J373" s="153">
        <v>250</v>
      </c>
      <c r="K373" s="154" t="s">
        <v>1838</v>
      </c>
      <c r="L373" s="155">
        <f t="shared" si="32"/>
        <v>1000</v>
      </c>
      <c r="M373" s="155">
        <f t="shared" si="33"/>
        <v>1500</v>
      </c>
      <c r="N373" s="154">
        <f t="shared" si="34"/>
        <v>2</v>
      </c>
      <c r="O373" s="154">
        <f t="shared" si="35"/>
        <v>0</v>
      </c>
      <c r="P373" s="153">
        <f>IFERROR(VLOOKUP(F373,'[34]ON HAND'!$B$7:$I$1000,8,FALSE),0)</f>
        <v>500</v>
      </c>
      <c r="Q373" s="98" t="str">
        <f t="shared" si="36"/>
        <v>kritis</v>
      </c>
      <c r="R373" s="153">
        <v>1</v>
      </c>
      <c r="S373" s="153"/>
      <c r="T373" s="153"/>
    </row>
    <row r="374" spans="1:20" ht="33" x14ac:dyDescent="0.35">
      <c r="A374" s="200" t="s">
        <v>795</v>
      </c>
      <c r="B374" s="191" t="s">
        <v>810</v>
      </c>
      <c r="C374" s="192" t="s">
        <v>116</v>
      </c>
      <c r="D374" s="191" t="s">
        <v>1397</v>
      </c>
      <c r="E374" s="193" t="s">
        <v>1398</v>
      </c>
      <c r="F374" s="193" t="s">
        <v>1399</v>
      </c>
      <c r="G374" s="194" t="s">
        <v>1400</v>
      </c>
      <c r="H374" s="153">
        <f>IFERROR(VLOOKUP(F374,[33]MPS!$F$7:$H$789,3,FALSE),0)</f>
        <v>861</v>
      </c>
      <c r="I374" s="153">
        <v>250</v>
      </c>
      <c r="J374" s="153">
        <v>250</v>
      </c>
      <c r="K374" s="154" t="s">
        <v>1838</v>
      </c>
      <c r="L374" s="155">
        <f t="shared" si="32"/>
        <v>1000</v>
      </c>
      <c r="M374" s="155">
        <f t="shared" si="33"/>
        <v>1500</v>
      </c>
      <c r="N374" s="154">
        <f t="shared" si="34"/>
        <v>0</v>
      </c>
      <c r="O374" s="154">
        <f t="shared" si="35"/>
        <v>0</v>
      </c>
      <c r="P374" s="153">
        <f>IFERROR(VLOOKUP(F374,'[34]ON HAND'!$B$7:$I$1000,8,FALSE),0)</f>
        <v>0</v>
      </c>
      <c r="Q374" s="98" t="str">
        <f t="shared" si="36"/>
        <v>kritis</v>
      </c>
      <c r="R374" s="153">
        <v>1</v>
      </c>
      <c r="S374" s="153"/>
      <c r="T374" s="153"/>
    </row>
    <row r="375" spans="1:20" x14ac:dyDescent="0.35">
      <c r="A375" s="200" t="s">
        <v>795</v>
      </c>
      <c r="B375" s="191" t="s">
        <v>810</v>
      </c>
      <c r="C375" s="192" t="s">
        <v>12</v>
      </c>
      <c r="D375" s="201" t="s">
        <v>834</v>
      </c>
      <c r="E375" s="202" t="s">
        <v>835</v>
      </c>
      <c r="F375" s="202" t="s">
        <v>836</v>
      </c>
      <c r="G375" s="203" t="s">
        <v>837</v>
      </c>
      <c r="H375" s="153">
        <f>IFERROR(VLOOKUP(F375,[33]MPS!$F$7:$H$789,3,FALSE),0)</f>
        <v>800</v>
      </c>
      <c r="I375" s="153">
        <v>250</v>
      </c>
      <c r="J375" s="153">
        <v>250</v>
      </c>
      <c r="K375" s="154" t="s">
        <v>1838</v>
      </c>
      <c r="L375" s="155">
        <f t="shared" si="32"/>
        <v>1000</v>
      </c>
      <c r="M375" s="155">
        <f t="shared" si="33"/>
        <v>1500</v>
      </c>
      <c r="N375" s="154">
        <f t="shared" si="34"/>
        <v>0</v>
      </c>
      <c r="O375" s="154">
        <f t="shared" si="35"/>
        <v>0</v>
      </c>
      <c r="P375" s="153">
        <f>IFERROR(VLOOKUP(F375,'[34]ON HAND'!$B$7:$I$1000,8,FALSE),0)</f>
        <v>0</v>
      </c>
      <c r="Q375" s="98" t="str">
        <f t="shared" si="36"/>
        <v>kritis</v>
      </c>
      <c r="R375" s="153">
        <v>1</v>
      </c>
      <c r="S375" s="153"/>
      <c r="T375" s="153"/>
    </row>
    <row r="376" spans="1:20" x14ac:dyDescent="0.35">
      <c r="A376" s="200" t="s">
        <v>795</v>
      </c>
      <c r="B376" s="191" t="s">
        <v>810</v>
      </c>
      <c r="C376" s="192" t="s">
        <v>116</v>
      </c>
      <c r="D376" s="191" t="s">
        <v>1393</v>
      </c>
      <c r="E376" s="193" t="s">
        <v>1394</v>
      </c>
      <c r="F376" s="193" t="s">
        <v>1395</v>
      </c>
      <c r="G376" s="194" t="s">
        <v>1396</v>
      </c>
      <c r="H376" s="153">
        <f>IFERROR(VLOOKUP(F376,[33]MPS!$F$7:$H$789,3,FALSE),0)</f>
        <v>750</v>
      </c>
      <c r="I376" s="153">
        <v>250</v>
      </c>
      <c r="J376" s="153">
        <v>250</v>
      </c>
      <c r="K376" s="154" t="s">
        <v>1838</v>
      </c>
      <c r="L376" s="155">
        <f t="shared" si="32"/>
        <v>1000</v>
      </c>
      <c r="M376" s="155">
        <f t="shared" si="33"/>
        <v>1500</v>
      </c>
      <c r="N376" s="154">
        <f t="shared" si="34"/>
        <v>0.7</v>
      </c>
      <c r="O376" s="154">
        <f t="shared" si="35"/>
        <v>0</v>
      </c>
      <c r="P376" s="153">
        <f>IFERROR(VLOOKUP(F376,'[34]ON HAND'!$B$7:$I$1000,8,FALSE),0)</f>
        <v>167</v>
      </c>
      <c r="Q376" s="98" t="str">
        <f t="shared" si="36"/>
        <v>kritis</v>
      </c>
      <c r="R376" s="153">
        <v>1</v>
      </c>
      <c r="S376" s="153"/>
      <c r="T376" s="153"/>
    </row>
    <row r="377" spans="1:20" x14ac:dyDescent="0.35">
      <c r="A377" s="200" t="s">
        <v>795</v>
      </c>
      <c r="B377" s="191" t="s">
        <v>810</v>
      </c>
      <c r="C377" s="192" t="s">
        <v>116</v>
      </c>
      <c r="D377" s="191" t="s">
        <v>1546</v>
      </c>
      <c r="E377" s="193" t="s">
        <v>1547</v>
      </c>
      <c r="F377" s="193" t="s">
        <v>1548</v>
      </c>
      <c r="G377" s="194" t="s">
        <v>1549</v>
      </c>
      <c r="H377" s="153">
        <f>IFERROR(VLOOKUP(F377,[33]MPS!$F$7:$H$789,3,FALSE),0)</f>
        <v>700</v>
      </c>
      <c r="I377" s="153">
        <v>250</v>
      </c>
      <c r="J377" s="153">
        <v>400</v>
      </c>
      <c r="K377" s="154" t="s">
        <v>1838</v>
      </c>
      <c r="L377" s="155">
        <f t="shared" si="32"/>
        <v>1000</v>
      </c>
      <c r="M377" s="155">
        <f t="shared" si="33"/>
        <v>1500</v>
      </c>
      <c r="N377" s="154">
        <f t="shared" si="34"/>
        <v>10</v>
      </c>
      <c r="O377" s="154">
        <f t="shared" si="35"/>
        <v>1</v>
      </c>
      <c r="P377" s="153">
        <f>IFERROR(VLOOKUP(F377,'[34]ON HAND'!$B$7:$I$1000,8,FALSE),0)</f>
        <v>2500</v>
      </c>
      <c r="Q377" s="98" t="str">
        <f t="shared" si="36"/>
        <v>over</v>
      </c>
      <c r="R377" s="153">
        <v>1</v>
      </c>
      <c r="S377" s="153"/>
      <c r="T377" s="153"/>
    </row>
    <row r="378" spans="1:20" ht="33" x14ac:dyDescent="0.35">
      <c r="A378" s="200" t="s">
        <v>795</v>
      </c>
      <c r="B378" s="191" t="s">
        <v>810</v>
      </c>
      <c r="C378" s="192" t="s">
        <v>61</v>
      </c>
      <c r="D378" s="201" t="s">
        <v>925</v>
      </c>
      <c r="E378" s="202">
        <v>0</v>
      </c>
      <c r="F378" s="202" t="s">
        <v>926</v>
      </c>
      <c r="G378" s="203" t="s">
        <v>927</v>
      </c>
      <c r="H378" s="153">
        <f>IFERROR(VLOOKUP(F378,[33]MPS!$F$7:$H$789,3,FALSE),0)</f>
        <v>3500</v>
      </c>
      <c r="I378" s="153">
        <v>246.15384615384616</v>
      </c>
      <c r="J378" s="153">
        <v>250</v>
      </c>
      <c r="K378" s="154" t="s">
        <v>1838</v>
      </c>
      <c r="L378" s="155">
        <f t="shared" si="32"/>
        <v>984.61538461538464</v>
      </c>
      <c r="M378" s="155">
        <f t="shared" si="33"/>
        <v>1476.9230769230769</v>
      </c>
      <c r="N378" s="154">
        <f t="shared" si="34"/>
        <v>8</v>
      </c>
      <c r="O378" s="154">
        <f t="shared" si="35"/>
        <v>1</v>
      </c>
      <c r="P378" s="153">
        <f>IFERROR(VLOOKUP(F378,'[34]ON HAND'!$B$7:$I$1000,8,FALSE),0)</f>
        <v>1955</v>
      </c>
      <c r="Q378" s="98" t="str">
        <f t="shared" si="36"/>
        <v>over</v>
      </c>
      <c r="R378" s="153">
        <v>1</v>
      </c>
      <c r="S378" s="153"/>
      <c r="T378" s="153"/>
    </row>
    <row r="379" spans="1:20" ht="33" x14ac:dyDescent="0.35">
      <c r="A379" s="200" t="s">
        <v>795</v>
      </c>
      <c r="B379" s="191" t="s">
        <v>810</v>
      </c>
      <c r="C379" s="192" t="s">
        <v>61</v>
      </c>
      <c r="D379" s="191" t="s">
        <v>1413</v>
      </c>
      <c r="E379" s="193" t="s">
        <v>1414</v>
      </c>
      <c r="F379" s="193" t="s">
        <v>1415</v>
      </c>
      <c r="G379" s="194" t="s">
        <v>1416</v>
      </c>
      <c r="H379" s="153">
        <f>IFERROR(VLOOKUP(F379,[33]MPS!$F$7:$H$789,3,FALSE),0)</f>
        <v>800</v>
      </c>
      <c r="I379" s="153">
        <v>240</v>
      </c>
      <c r="J379" s="153">
        <v>400</v>
      </c>
      <c r="K379" s="154" t="s">
        <v>1838</v>
      </c>
      <c r="L379" s="155">
        <f t="shared" si="32"/>
        <v>960</v>
      </c>
      <c r="M379" s="155">
        <f t="shared" si="33"/>
        <v>1440</v>
      </c>
      <c r="N379" s="154">
        <f t="shared" si="34"/>
        <v>9.2999999999999989</v>
      </c>
      <c r="O379" s="154">
        <f t="shared" si="35"/>
        <v>1</v>
      </c>
      <c r="P379" s="153">
        <f>IFERROR(VLOOKUP(F379,'[34]ON HAND'!$B$7:$I$1000,8,FALSE),0)</f>
        <v>2224</v>
      </c>
      <c r="Q379" s="98" t="str">
        <f t="shared" si="36"/>
        <v>over</v>
      </c>
      <c r="R379" s="153">
        <v>1</v>
      </c>
      <c r="S379" s="153"/>
      <c r="T379" s="153"/>
    </row>
    <row r="380" spans="1:20" ht="33" x14ac:dyDescent="0.35">
      <c r="A380" s="200" t="s">
        <v>795</v>
      </c>
      <c r="B380" s="191" t="s">
        <v>810</v>
      </c>
      <c r="C380" s="192" t="s">
        <v>61</v>
      </c>
      <c r="D380" s="191" t="s">
        <v>1401</v>
      </c>
      <c r="E380" s="193" t="s">
        <v>1402</v>
      </c>
      <c r="F380" s="193" t="s">
        <v>1403</v>
      </c>
      <c r="G380" s="194" t="s">
        <v>1404</v>
      </c>
      <c r="H380" s="153">
        <f>IFERROR(VLOOKUP(F380,[33]MPS!$F$7:$H$789,3,FALSE),0)</f>
        <v>300</v>
      </c>
      <c r="I380" s="153">
        <v>240</v>
      </c>
      <c r="J380" s="153">
        <v>400</v>
      </c>
      <c r="K380" s="154" t="s">
        <v>1838</v>
      </c>
      <c r="L380" s="155">
        <f t="shared" si="32"/>
        <v>960</v>
      </c>
      <c r="M380" s="155">
        <f t="shared" si="33"/>
        <v>1440</v>
      </c>
      <c r="N380" s="154">
        <f t="shared" si="34"/>
        <v>6</v>
      </c>
      <c r="O380" s="154">
        <f t="shared" si="35"/>
        <v>1</v>
      </c>
      <c r="P380" s="153">
        <f>IFERROR(VLOOKUP(F380,'[34]ON HAND'!$B$7:$I$1000,8,FALSE),0)</f>
        <v>1439</v>
      </c>
      <c r="Q380" s="98" t="str">
        <f t="shared" si="36"/>
        <v>aman</v>
      </c>
      <c r="R380" s="153">
        <v>1</v>
      </c>
      <c r="S380" s="153"/>
      <c r="T380" s="153"/>
    </row>
    <row r="381" spans="1:20" ht="33" x14ac:dyDescent="0.35">
      <c r="A381" s="200" t="s">
        <v>795</v>
      </c>
      <c r="B381" s="191" t="s">
        <v>810</v>
      </c>
      <c r="C381" s="192" t="s">
        <v>61</v>
      </c>
      <c r="D381" s="201" t="s">
        <v>1570</v>
      </c>
      <c r="E381" s="202">
        <v>0</v>
      </c>
      <c r="F381" s="202" t="s">
        <v>1571</v>
      </c>
      <c r="G381" s="203" t="s">
        <v>1572</v>
      </c>
      <c r="H381" s="153">
        <f>IFERROR(VLOOKUP(F381,[33]MPS!$F$7:$H$789,3,FALSE),0)</f>
        <v>2800</v>
      </c>
      <c r="I381" s="153">
        <v>233.33333333333334</v>
      </c>
      <c r="J381" s="153">
        <v>400</v>
      </c>
      <c r="K381" s="154" t="s">
        <v>1838</v>
      </c>
      <c r="L381" s="155">
        <f t="shared" si="32"/>
        <v>933.33333333333337</v>
      </c>
      <c r="M381" s="155">
        <f t="shared" si="33"/>
        <v>1400</v>
      </c>
      <c r="N381" s="154">
        <f t="shared" si="34"/>
        <v>11.2</v>
      </c>
      <c r="O381" s="154">
        <f t="shared" si="35"/>
        <v>1</v>
      </c>
      <c r="P381" s="153">
        <f>IFERROR(VLOOKUP(F381,'[34]ON HAND'!$B$7:$I$1000,8,FALSE),0)</f>
        <v>2592</v>
      </c>
      <c r="Q381" s="98" t="str">
        <f t="shared" si="36"/>
        <v>over</v>
      </c>
      <c r="R381" s="153">
        <v>1</v>
      </c>
      <c r="S381" s="153"/>
      <c r="T381" s="153"/>
    </row>
    <row r="382" spans="1:20" ht="33" x14ac:dyDescent="0.35">
      <c r="A382" s="190" t="s">
        <v>10</v>
      </c>
      <c r="B382" s="191" t="s">
        <v>16</v>
      </c>
      <c r="C382" s="192" t="s">
        <v>61</v>
      </c>
      <c r="D382" s="191" t="s">
        <v>704</v>
      </c>
      <c r="E382" s="193" t="s">
        <v>705</v>
      </c>
      <c r="F382" s="193" t="s">
        <v>706</v>
      </c>
      <c r="G382" s="194" t="s">
        <v>707</v>
      </c>
      <c r="H382" s="153">
        <f>IFERROR(VLOOKUP(F382,[33]MPS!$F$7:$H$789,3,FALSE),0)</f>
        <v>1500</v>
      </c>
      <c r="I382" s="153">
        <v>225</v>
      </c>
      <c r="J382" s="153">
        <v>300</v>
      </c>
      <c r="K382" s="154" t="s">
        <v>1838</v>
      </c>
      <c r="L382" s="155">
        <f t="shared" si="32"/>
        <v>900</v>
      </c>
      <c r="M382" s="155">
        <f t="shared" si="33"/>
        <v>1350</v>
      </c>
      <c r="N382" s="154">
        <f t="shared" si="34"/>
        <v>4.0999999999999996</v>
      </c>
      <c r="O382" s="154">
        <f t="shared" si="35"/>
        <v>1</v>
      </c>
      <c r="P382" s="153">
        <f>IFERROR(VLOOKUP(F382,'[34]ON HAND'!$B$7:$I$1000,8,FALSE),0)</f>
        <v>916</v>
      </c>
      <c r="Q382" s="98" t="str">
        <f t="shared" si="36"/>
        <v>aman</v>
      </c>
      <c r="R382" s="153">
        <v>1</v>
      </c>
      <c r="S382" s="153"/>
      <c r="T382" s="153"/>
    </row>
    <row r="383" spans="1:20" ht="33" x14ac:dyDescent="0.35">
      <c r="A383" s="190" t="s">
        <v>10</v>
      </c>
      <c r="B383" s="191" t="s">
        <v>16</v>
      </c>
      <c r="C383" s="192" t="s">
        <v>61</v>
      </c>
      <c r="D383" s="191" t="s">
        <v>700</v>
      </c>
      <c r="E383" s="193" t="s">
        <v>701</v>
      </c>
      <c r="F383" s="193" t="s">
        <v>702</v>
      </c>
      <c r="G383" s="194" t="s">
        <v>703</v>
      </c>
      <c r="H383" s="153">
        <f>IFERROR(VLOOKUP(F383,[33]MPS!$F$7:$H$789,3,FALSE),0)</f>
        <v>1000</v>
      </c>
      <c r="I383" s="153">
        <v>225</v>
      </c>
      <c r="J383" s="153">
        <v>300</v>
      </c>
      <c r="K383" s="154" t="s">
        <v>1838</v>
      </c>
      <c r="L383" s="155">
        <f t="shared" si="32"/>
        <v>900</v>
      </c>
      <c r="M383" s="155">
        <f t="shared" si="33"/>
        <v>1350</v>
      </c>
      <c r="N383" s="154">
        <f t="shared" si="34"/>
        <v>3.4</v>
      </c>
      <c r="O383" s="154">
        <f t="shared" si="35"/>
        <v>0</v>
      </c>
      <c r="P383" s="153">
        <f>IFERROR(VLOOKUP(F383,'[34]ON HAND'!$B$7:$I$1000,8,FALSE),0)</f>
        <v>760</v>
      </c>
      <c r="Q383" s="98" t="str">
        <f t="shared" si="36"/>
        <v>kritis</v>
      </c>
      <c r="R383" s="153">
        <v>1</v>
      </c>
      <c r="S383" s="153"/>
      <c r="T383" s="153"/>
    </row>
    <row r="384" spans="1:20" x14ac:dyDescent="0.35">
      <c r="A384" s="200" t="s">
        <v>795</v>
      </c>
      <c r="B384" s="191" t="s">
        <v>810</v>
      </c>
      <c r="C384" s="192" t="s">
        <v>12</v>
      </c>
      <c r="D384" s="191" t="s">
        <v>824</v>
      </c>
      <c r="E384" s="193">
        <v>0</v>
      </c>
      <c r="F384" s="193" t="s">
        <v>825</v>
      </c>
      <c r="G384" s="194" t="s">
        <v>2572</v>
      </c>
      <c r="H384" s="153">
        <f>IFERROR(VLOOKUP(F384,[33]MPS!$F$7:$H$789,3,FALSE),0)</f>
        <v>2500</v>
      </c>
      <c r="I384" s="153">
        <v>221.05263157894737</v>
      </c>
      <c r="J384" s="153">
        <v>400</v>
      </c>
      <c r="K384" s="154" t="s">
        <v>1838</v>
      </c>
      <c r="L384" s="155">
        <f t="shared" si="32"/>
        <v>884.21052631578948</v>
      </c>
      <c r="M384" s="155">
        <f t="shared" si="33"/>
        <v>1326.3157894736842</v>
      </c>
      <c r="N384" s="154">
        <f t="shared" si="34"/>
        <v>2</v>
      </c>
      <c r="O384" s="154">
        <f t="shared" si="35"/>
        <v>0</v>
      </c>
      <c r="P384" s="153">
        <f>IFERROR(VLOOKUP(F384,'[34]ON HAND'!$B$7:$I$1000,8,FALSE),0)</f>
        <v>430</v>
      </c>
      <c r="Q384" s="98" t="str">
        <f t="shared" si="36"/>
        <v>kritis</v>
      </c>
      <c r="R384" s="153">
        <v>1</v>
      </c>
      <c r="S384" s="153"/>
      <c r="T384" s="153"/>
    </row>
    <row r="385" spans="1:22" ht="33" x14ac:dyDescent="0.35">
      <c r="A385" s="200" t="s">
        <v>795</v>
      </c>
      <c r="B385" s="191" t="s">
        <v>810</v>
      </c>
      <c r="C385" s="192" t="s">
        <v>116</v>
      </c>
      <c r="D385" s="191" t="s">
        <v>1543</v>
      </c>
      <c r="E385" s="193" t="s">
        <v>1544</v>
      </c>
      <c r="F385" s="193" t="s">
        <v>1545</v>
      </c>
      <c r="G385" s="194" t="s">
        <v>2697</v>
      </c>
      <c r="H385" s="153">
        <f>IFERROR(VLOOKUP(F385,[33]MPS!$F$7:$H$789,3,FALSE),0)</f>
        <v>1650</v>
      </c>
      <c r="I385" s="153">
        <v>218.18181818181819</v>
      </c>
      <c r="J385" s="153">
        <v>300</v>
      </c>
      <c r="K385" s="154" t="s">
        <v>1838</v>
      </c>
      <c r="L385" s="155">
        <f t="shared" si="32"/>
        <v>872.72727272727275</v>
      </c>
      <c r="M385" s="155">
        <f t="shared" si="33"/>
        <v>1309.090909090909</v>
      </c>
      <c r="N385" s="154">
        <f t="shared" si="34"/>
        <v>3.9</v>
      </c>
      <c r="O385" s="154">
        <f t="shared" si="35"/>
        <v>0</v>
      </c>
      <c r="P385" s="153">
        <f>IFERROR(VLOOKUP(F385,'[34]ON HAND'!$B$7:$I$1000,8,FALSE),0)</f>
        <v>850</v>
      </c>
      <c r="Q385" s="98" t="str">
        <f t="shared" si="36"/>
        <v>kritis</v>
      </c>
      <c r="R385" s="153">
        <v>1</v>
      </c>
      <c r="S385" s="153"/>
      <c r="T385" s="153"/>
    </row>
    <row r="386" spans="1:22" ht="33" x14ac:dyDescent="0.35">
      <c r="A386" s="200" t="s">
        <v>795</v>
      </c>
      <c r="B386" s="191" t="s">
        <v>810</v>
      </c>
      <c r="C386" s="192" t="s">
        <v>61</v>
      </c>
      <c r="D386" s="191" t="s">
        <v>1662</v>
      </c>
      <c r="E386" s="193" t="s">
        <v>2662</v>
      </c>
      <c r="F386" s="193" t="s">
        <v>1663</v>
      </c>
      <c r="G386" s="194" t="s">
        <v>1664</v>
      </c>
      <c r="H386" s="153">
        <f>IFERROR(VLOOKUP(F386,[33]MPS!$F$7:$H$789,3,FALSE),0)</f>
        <v>2600</v>
      </c>
      <c r="I386" s="153">
        <v>214.28571428571428</v>
      </c>
      <c r="J386" s="153">
        <v>400</v>
      </c>
      <c r="K386" s="154" t="s">
        <v>1838</v>
      </c>
      <c r="L386" s="155">
        <f t="shared" si="32"/>
        <v>857.14285714285711</v>
      </c>
      <c r="M386" s="155">
        <f t="shared" si="33"/>
        <v>1285.7142857142858</v>
      </c>
      <c r="N386" s="154">
        <f t="shared" si="34"/>
        <v>6.6999999999999993</v>
      </c>
      <c r="O386" s="154">
        <f t="shared" si="35"/>
        <v>1</v>
      </c>
      <c r="P386" s="153">
        <f>IFERROR(VLOOKUP(F386,'[34]ON HAND'!$B$7:$I$1000,8,FALSE),0)</f>
        <v>1419</v>
      </c>
      <c r="Q386" s="98" t="str">
        <f t="shared" si="36"/>
        <v>over</v>
      </c>
      <c r="R386" s="153">
        <v>1</v>
      </c>
      <c r="S386" s="153"/>
      <c r="T386" s="153"/>
    </row>
    <row r="387" spans="1:22" ht="33" x14ac:dyDescent="0.35">
      <c r="A387" s="200" t="s">
        <v>795</v>
      </c>
      <c r="B387" s="191" t="s">
        <v>810</v>
      </c>
      <c r="C387" s="192" t="s">
        <v>116</v>
      </c>
      <c r="D387" s="201" t="s">
        <v>1712</v>
      </c>
      <c r="E387" s="202" t="s">
        <v>1713</v>
      </c>
      <c r="F387" s="202" t="s">
        <v>1714</v>
      </c>
      <c r="G387" s="203" t="s">
        <v>2959</v>
      </c>
      <c r="H387" s="153">
        <f>IFERROR(VLOOKUP(F387,[33]MPS!$F$7:$H$789,3,FALSE),0)</f>
        <v>2450</v>
      </c>
      <c r="I387" s="153">
        <v>214.28571428571428</v>
      </c>
      <c r="J387" s="153">
        <v>300</v>
      </c>
      <c r="K387" s="154" t="s">
        <v>1838</v>
      </c>
      <c r="L387" s="155">
        <f t="shared" si="32"/>
        <v>857.14285714285711</v>
      </c>
      <c r="M387" s="155">
        <f t="shared" si="33"/>
        <v>1285.7142857142858</v>
      </c>
      <c r="N387" s="154">
        <f t="shared" si="34"/>
        <v>5.6</v>
      </c>
      <c r="O387" s="154">
        <f t="shared" si="35"/>
        <v>1</v>
      </c>
      <c r="P387" s="153">
        <f>IFERROR(VLOOKUP(F387,'[34]ON HAND'!$B$7:$I$1000,8,FALSE),0)</f>
        <v>1200</v>
      </c>
      <c r="Q387" s="98" t="str">
        <f t="shared" si="36"/>
        <v>aman</v>
      </c>
      <c r="R387" s="153">
        <v>1</v>
      </c>
      <c r="S387" s="153"/>
      <c r="T387" s="153"/>
    </row>
    <row r="388" spans="1:22" ht="33" x14ac:dyDescent="0.35">
      <c r="A388" s="190" t="s">
        <v>10</v>
      </c>
      <c r="B388" s="191" t="s">
        <v>16</v>
      </c>
      <c r="C388" s="192" t="s">
        <v>129</v>
      </c>
      <c r="D388" s="191" t="s">
        <v>130</v>
      </c>
      <c r="E388" s="193" t="s">
        <v>131</v>
      </c>
      <c r="F388" s="193" t="s">
        <v>132</v>
      </c>
      <c r="G388" s="194" t="s">
        <v>133</v>
      </c>
      <c r="H388" s="153">
        <f>IFERROR(VLOOKUP(F388,[33]MPS!$F$7:$H$789,3,FALSE),0)</f>
        <v>1000</v>
      </c>
      <c r="I388" s="153">
        <v>207.2</v>
      </c>
      <c r="J388" s="153">
        <v>236</v>
      </c>
      <c r="K388" s="154" t="s">
        <v>1838</v>
      </c>
      <c r="L388" s="155">
        <f t="shared" si="32"/>
        <v>828.8</v>
      </c>
      <c r="M388" s="155">
        <f t="shared" si="33"/>
        <v>1243.1999999999998</v>
      </c>
      <c r="N388" s="154">
        <f t="shared" si="34"/>
        <v>26.700000000000003</v>
      </c>
      <c r="O388" s="154">
        <f t="shared" si="35"/>
        <v>1</v>
      </c>
      <c r="P388" s="153">
        <f>IFERROR(VLOOKUP(F388,'[34]ON HAND'!$B$7:$I$1000,8,FALSE),0)</f>
        <v>5518</v>
      </c>
      <c r="Q388" s="98" t="str">
        <f t="shared" si="36"/>
        <v>over</v>
      </c>
      <c r="R388" s="153">
        <v>1</v>
      </c>
      <c r="S388" s="153"/>
      <c r="T388" s="153"/>
    </row>
    <row r="389" spans="1:22" ht="33" x14ac:dyDescent="0.35">
      <c r="A389" s="200" t="s">
        <v>795</v>
      </c>
      <c r="B389" s="191" t="s">
        <v>810</v>
      </c>
      <c r="C389" s="192" t="s">
        <v>61</v>
      </c>
      <c r="D389" s="201" t="s">
        <v>1756</v>
      </c>
      <c r="E389" s="202" t="s">
        <v>1757</v>
      </c>
      <c r="F389" s="202" t="s">
        <v>1758</v>
      </c>
      <c r="G389" s="203" t="s">
        <v>1759</v>
      </c>
      <c r="H389" s="153">
        <f>IFERROR(VLOOKUP(F389,[33]MPS!$F$7:$H$789,3,FALSE),0)</f>
        <v>2000</v>
      </c>
      <c r="I389" s="153">
        <v>203.57142857142858</v>
      </c>
      <c r="J389" s="153">
        <v>300</v>
      </c>
      <c r="K389" s="154" t="s">
        <v>1838</v>
      </c>
      <c r="L389" s="155">
        <f t="shared" si="32"/>
        <v>814.28571428571433</v>
      </c>
      <c r="M389" s="155">
        <f t="shared" si="33"/>
        <v>1221.4285714285716</v>
      </c>
      <c r="N389" s="154">
        <f t="shared" si="34"/>
        <v>5.1999999999999993</v>
      </c>
      <c r="O389" s="154">
        <f t="shared" si="35"/>
        <v>1</v>
      </c>
      <c r="P389" s="153">
        <f>IFERROR(VLOOKUP(F389,'[34]ON HAND'!$B$7:$I$1000,8,FALSE),0)</f>
        <v>1050</v>
      </c>
      <c r="Q389" s="98" t="str">
        <f t="shared" si="36"/>
        <v>aman</v>
      </c>
      <c r="R389" s="153">
        <v>1</v>
      </c>
      <c r="S389" s="153"/>
      <c r="T389" s="153"/>
    </row>
    <row r="390" spans="1:22" ht="33" x14ac:dyDescent="0.35">
      <c r="A390" s="200" t="s">
        <v>795</v>
      </c>
      <c r="B390" s="191" t="s">
        <v>810</v>
      </c>
      <c r="C390" s="192" t="s">
        <v>116</v>
      </c>
      <c r="D390" s="201" t="s">
        <v>1558</v>
      </c>
      <c r="E390" s="202" t="s">
        <v>1559</v>
      </c>
      <c r="F390" s="202" t="s">
        <v>1560</v>
      </c>
      <c r="G390" s="203" t="s">
        <v>1561</v>
      </c>
      <c r="H390" s="153">
        <f>IFERROR(VLOOKUP(F390,[33]MPS!$F$7:$H$789,3,FALSE),0)</f>
        <v>2200</v>
      </c>
      <c r="I390" s="153">
        <v>200</v>
      </c>
      <c r="J390" s="153">
        <v>200</v>
      </c>
      <c r="K390" s="154" t="s">
        <v>1838</v>
      </c>
      <c r="L390" s="155">
        <f t="shared" ref="L390:L430" si="37">+I390*4</f>
        <v>800</v>
      </c>
      <c r="M390" s="155">
        <f t="shared" ref="M390:M430" si="38">+I390*6</f>
        <v>1200</v>
      </c>
      <c r="N390" s="154">
        <f t="shared" si="34"/>
        <v>5.5</v>
      </c>
      <c r="O390" s="154">
        <f t="shared" si="35"/>
        <v>1</v>
      </c>
      <c r="P390" s="153">
        <f>IFERROR(VLOOKUP(F390,'[34]ON HAND'!$B$7:$I$1000,8,FALSE),0)</f>
        <v>1100</v>
      </c>
      <c r="Q390" s="98" t="str">
        <f t="shared" si="36"/>
        <v>aman</v>
      </c>
      <c r="R390" s="153">
        <v>1</v>
      </c>
      <c r="S390" s="153"/>
      <c r="T390" s="153"/>
    </row>
    <row r="391" spans="1:22" ht="33" x14ac:dyDescent="0.35">
      <c r="A391" s="190" t="s">
        <v>10</v>
      </c>
      <c r="B391" s="191" t="s">
        <v>16</v>
      </c>
      <c r="C391" s="192" t="s">
        <v>61</v>
      </c>
      <c r="D391" s="191" t="s">
        <v>624</v>
      </c>
      <c r="E391" s="193" t="s">
        <v>625</v>
      </c>
      <c r="F391" s="193" t="s">
        <v>626</v>
      </c>
      <c r="G391" s="194" t="s">
        <v>627</v>
      </c>
      <c r="H391" s="153">
        <f>IFERROR(VLOOKUP(F391,[33]MPS!$F$7:$H$789,3,FALSE),0)</f>
        <v>1500</v>
      </c>
      <c r="I391" s="153">
        <v>200</v>
      </c>
      <c r="J391" s="153">
        <v>200</v>
      </c>
      <c r="K391" s="154" t="s">
        <v>1838</v>
      </c>
      <c r="L391" s="155">
        <f t="shared" si="37"/>
        <v>800</v>
      </c>
      <c r="M391" s="155">
        <f t="shared" si="38"/>
        <v>1200</v>
      </c>
      <c r="N391" s="154">
        <f t="shared" si="34"/>
        <v>2.6</v>
      </c>
      <c r="O391" s="154">
        <f t="shared" si="35"/>
        <v>0</v>
      </c>
      <c r="P391" s="153">
        <f>IFERROR(VLOOKUP(F391,'[34]ON HAND'!$B$7:$I$1000,8,FALSE),0)</f>
        <v>518</v>
      </c>
      <c r="Q391" s="98" t="str">
        <f t="shared" si="36"/>
        <v>kritis</v>
      </c>
      <c r="R391" s="153">
        <v>1</v>
      </c>
      <c r="S391" s="153"/>
      <c r="T391" s="153"/>
    </row>
    <row r="392" spans="1:22" ht="33" x14ac:dyDescent="0.35">
      <c r="A392" s="200" t="s">
        <v>795</v>
      </c>
      <c r="B392" s="191" t="s">
        <v>3090</v>
      </c>
      <c r="C392" s="192" t="s">
        <v>61</v>
      </c>
      <c r="D392" s="191" t="s">
        <v>1478</v>
      </c>
      <c r="E392" s="193" t="s">
        <v>1479</v>
      </c>
      <c r="F392" s="193" t="s">
        <v>1480</v>
      </c>
      <c r="G392" s="194" t="s">
        <v>1481</v>
      </c>
      <c r="H392" s="153">
        <f>IFERROR(VLOOKUP(F392,[33]MPS!$F$7:$H$789,3,FALSE),0)</f>
        <v>1500</v>
      </c>
      <c r="I392" s="153">
        <v>200</v>
      </c>
      <c r="J392" s="153">
        <v>200</v>
      </c>
      <c r="K392" s="154" t="s">
        <v>1838</v>
      </c>
      <c r="L392" s="155">
        <f t="shared" si="37"/>
        <v>800</v>
      </c>
      <c r="M392" s="155">
        <f t="shared" si="38"/>
        <v>1200</v>
      </c>
      <c r="N392" s="154">
        <f t="shared" si="34"/>
        <v>14.2</v>
      </c>
      <c r="O392" s="154">
        <f t="shared" si="35"/>
        <v>1</v>
      </c>
      <c r="P392" s="153">
        <f>IFERROR(VLOOKUP(F392,'[34]ON HAND'!$B$7:$I$1000,8,FALSE),0)</f>
        <v>2821</v>
      </c>
      <c r="Q392" s="98" t="str">
        <f t="shared" si="36"/>
        <v>over</v>
      </c>
      <c r="R392" s="153">
        <v>1</v>
      </c>
      <c r="S392" s="153"/>
      <c r="T392" s="153"/>
    </row>
    <row r="393" spans="1:22" ht="33" x14ac:dyDescent="0.35">
      <c r="A393" s="190" t="s">
        <v>10</v>
      </c>
      <c r="B393" s="191" t="s">
        <v>17</v>
      </c>
      <c r="C393" s="192" t="s">
        <v>12</v>
      </c>
      <c r="D393" s="191" t="s">
        <v>18</v>
      </c>
      <c r="E393" s="193" t="s">
        <v>19</v>
      </c>
      <c r="F393" s="193" t="s">
        <v>20</v>
      </c>
      <c r="G393" s="194" t="s">
        <v>21</v>
      </c>
      <c r="H393" s="153">
        <f>IFERROR(VLOOKUP(F393,[33]MPS!$F$7:$H$789,3,FALSE),0)</f>
        <v>1000</v>
      </c>
      <c r="I393" s="153">
        <v>200</v>
      </c>
      <c r="J393" s="153">
        <v>200</v>
      </c>
      <c r="K393" s="154" t="s">
        <v>1838</v>
      </c>
      <c r="L393" s="155">
        <f t="shared" si="37"/>
        <v>800</v>
      </c>
      <c r="M393" s="155">
        <f t="shared" si="38"/>
        <v>1200</v>
      </c>
      <c r="N393" s="154">
        <f t="shared" si="34"/>
        <v>3.5</v>
      </c>
      <c r="O393" s="154">
        <f t="shared" si="35"/>
        <v>0</v>
      </c>
      <c r="P393" s="153">
        <f>IFERROR(VLOOKUP(F393,'[34]ON HAND'!$B$7:$I$1000,8,FALSE),0)</f>
        <v>686</v>
      </c>
      <c r="Q393" s="98" t="str">
        <f t="shared" si="36"/>
        <v>kritis</v>
      </c>
      <c r="R393" s="153">
        <v>1</v>
      </c>
      <c r="S393" s="153"/>
      <c r="T393" s="153"/>
    </row>
    <row r="394" spans="1:22" ht="33" x14ac:dyDescent="0.35">
      <c r="A394" s="190" t="s">
        <v>10</v>
      </c>
      <c r="B394" s="191" t="s">
        <v>16</v>
      </c>
      <c r="C394" s="192" t="s">
        <v>61</v>
      </c>
      <c r="D394" s="191" t="s">
        <v>1891</v>
      </c>
      <c r="E394" s="193" t="s">
        <v>1892</v>
      </c>
      <c r="F394" s="193" t="s">
        <v>1893</v>
      </c>
      <c r="G394" s="194" t="s">
        <v>1894</v>
      </c>
      <c r="H394" s="153">
        <f>IFERROR(VLOOKUP(F394,[33]MPS!$F$7:$H$789,3,FALSE),0)</f>
        <v>1000</v>
      </c>
      <c r="I394" s="153">
        <v>200</v>
      </c>
      <c r="J394" s="153">
        <v>200</v>
      </c>
      <c r="K394" s="154" t="s">
        <v>1838</v>
      </c>
      <c r="L394" s="155">
        <f t="shared" si="37"/>
        <v>800</v>
      </c>
      <c r="M394" s="155">
        <f t="shared" si="38"/>
        <v>1200</v>
      </c>
      <c r="N394" s="154">
        <f t="shared" si="34"/>
        <v>1.4000000000000001</v>
      </c>
      <c r="O394" s="154">
        <f t="shared" si="35"/>
        <v>0</v>
      </c>
      <c r="P394" s="153">
        <f>IFERROR(VLOOKUP(F394,'[34]ON HAND'!$B$7:$I$1000,8,FALSE),0)</f>
        <v>270</v>
      </c>
      <c r="Q394" s="98" t="str">
        <f t="shared" si="36"/>
        <v>kritis</v>
      </c>
      <c r="R394" s="153">
        <v>1</v>
      </c>
      <c r="S394" s="153"/>
      <c r="T394" s="153"/>
    </row>
    <row r="395" spans="1:22" ht="33" x14ac:dyDescent="0.35">
      <c r="A395" s="190" t="s">
        <v>10</v>
      </c>
      <c r="B395" s="191" t="s">
        <v>17</v>
      </c>
      <c r="C395" s="192" t="s">
        <v>61</v>
      </c>
      <c r="D395" s="191" t="s">
        <v>1930</v>
      </c>
      <c r="E395" s="193" t="s">
        <v>1931</v>
      </c>
      <c r="F395" s="193" t="s">
        <v>1932</v>
      </c>
      <c r="G395" s="194" t="s">
        <v>1933</v>
      </c>
      <c r="H395" s="153">
        <f>IFERROR(VLOOKUP(F395,[33]MPS!$F$7:$H$789,3,FALSE),0)</f>
        <v>1000</v>
      </c>
      <c r="I395" s="153">
        <v>200</v>
      </c>
      <c r="J395" s="153">
        <v>200</v>
      </c>
      <c r="K395" s="154" t="s">
        <v>1838</v>
      </c>
      <c r="L395" s="155">
        <f t="shared" si="37"/>
        <v>800</v>
      </c>
      <c r="M395" s="155">
        <f t="shared" si="38"/>
        <v>1200</v>
      </c>
      <c r="N395" s="154">
        <f t="shared" si="34"/>
        <v>2.3000000000000003</v>
      </c>
      <c r="O395" s="154">
        <f t="shared" si="35"/>
        <v>0</v>
      </c>
      <c r="P395" s="153">
        <f>IFERROR(VLOOKUP(F395,'[34]ON HAND'!$B$7:$I$1000,8,FALSE),0)</f>
        <v>449</v>
      </c>
      <c r="Q395" s="98" t="str">
        <f t="shared" si="36"/>
        <v>kritis</v>
      </c>
      <c r="R395" s="153">
        <v>1</v>
      </c>
      <c r="S395" s="153"/>
      <c r="T395" s="153"/>
    </row>
    <row r="396" spans="1:22" ht="33" x14ac:dyDescent="0.35">
      <c r="A396" s="190" t="s">
        <v>10</v>
      </c>
      <c r="B396" s="191" t="s">
        <v>17</v>
      </c>
      <c r="C396" s="192" t="s">
        <v>116</v>
      </c>
      <c r="D396" s="191" t="s">
        <v>1975</v>
      </c>
      <c r="E396" s="193" t="s">
        <v>1976</v>
      </c>
      <c r="F396" s="193" t="s">
        <v>1977</v>
      </c>
      <c r="G396" s="194" t="s">
        <v>1978</v>
      </c>
      <c r="H396" s="153">
        <f>IFERROR(VLOOKUP(F396,[33]MPS!$F$7:$H$789,3,FALSE),0)</f>
        <v>1000</v>
      </c>
      <c r="I396" s="153">
        <v>200</v>
      </c>
      <c r="J396" s="153">
        <v>200</v>
      </c>
      <c r="K396" s="154" t="s">
        <v>1838</v>
      </c>
      <c r="L396" s="155">
        <f t="shared" si="37"/>
        <v>800</v>
      </c>
      <c r="M396" s="155">
        <f t="shared" si="38"/>
        <v>1200</v>
      </c>
      <c r="N396" s="154">
        <f t="shared" si="34"/>
        <v>11.299999999999999</v>
      </c>
      <c r="O396" s="154">
        <f t="shared" si="35"/>
        <v>1</v>
      </c>
      <c r="P396" s="153">
        <f>IFERROR(VLOOKUP(F396,'[34]ON HAND'!$B$7:$I$1000,8,FALSE),0)</f>
        <v>2250</v>
      </c>
      <c r="Q396" s="98" t="str">
        <f t="shared" si="36"/>
        <v>over</v>
      </c>
      <c r="R396" s="153">
        <v>1</v>
      </c>
      <c r="S396" s="153"/>
      <c r="T396" s="153"/>
    </row>
    <row r="397" spans="1:22" ht="33" x14ac:dyDescent="0.35">
      <c r="A397" s="190" t="s">
        <v>10</v>
      </c>
      <c r="B397" s="191" t="s">
        <v>16</v>
      </c>
      <c r="C397" s="192" t="s">
        <v>116</v>
      </c>
      <c r="D397" s="191" t="s">
        <v>1987</v>
      </c>
      <c r="E397" s="193" t="s">
        <v>2685</v>
      </c>
      <c r="F397" s="193" t="s">
        <v>1988</v>
      </c>
      <c r="G397" s="194" t="s">
        <v>1989</v>
      </c>
      <c r="H397" s="153">
        <f>IFERROR(VLOOKUP(F397,[33]MPS!$F$7:$H$789,3,FALSE),0)</f>
        <v>1000</v>
      </c>
      <c r="I397" s="153">
        <v>200</v>
      </c>
      <c r="J397" s="153">
        <v>200</v>
      </c>
      <c r="K397" s="154" t="s">
        <v>1838</v>
      </c>
      <c r="L397" s="155">
        <f t="shared" si="37"/>
        <v>800</v>
      </c>
      <c r="M397" s="155">
        <f t="shared" si="38"/>
        <v>1200</v>
      </c>
      <c r="N397" s="154">
        <f t="shared" si="34"/>
        <v>0</v>
      </c>
      <c r="O397" s="154">
        <f t="shared" si="35"/>
        <v>0</v>
      </c>
      <c r="P397" s="153">
        <f>IFERROR(VLOOKUP(F397,'[34]ON HAND'!$B$7:$I$1000,8,FALSE),0)</f>
        <v>0</v>
      </c>
      <c r="Q397" s="98" t="str">
        <f t="shared" si="36"/>
        <v>kritis</v>
      </c>
      <c r="R397" s="153">
        <v>1</v>
      </c>
      <c r="S397" s="153"/>
      <c r="T397" s="153"/>
    </row>
    <row r="398" spans="1:22" x14ac:dyDescent="0.35">
      <c r="A398" s="190" t="s">
        <v>10</v>
      </c>
      <c r="B398" s="191" t="s">
        <v>17</v>
      </c>
      <c r="C398" s="192" t="s">
        <v>61</v>
      </c>
      <c r="D398" s="191" t="s">
        <v>1990</v>
      </c>
      <c r="E398" s="193" t="s">
        <v>1991</v>
      </c>
      <c r="F398" s="193" t="s">
        <v>1992</v>
      </c>
      <c r="G398" s="194" t="s">
        <v>1993</v>
      </c>
      <c r="H398" s="153">
        <f>IFERROR(VLOOKUP(F398,[33]MPS!$F$7:$H$789,3,FALSE),0)</f>
        <v>1000</v>
      </c>
      <c r="I398" s="153">
        <v>200</v>
      </c>
      <c r="J398" s="153">
        <v>200</v>
      </c>
      <c r="K398" s="154" t="s">
        <v>1838</v>
      </c>
      <c r="L398" s="155">
        <f t="shared" si="37"/>
        <v>800</v>
      </c>
      <c r="M398" s="155">
        <f t="shared" si="38"/>
        <v>1200</v>
      </c>
      <c r="N398" s="154">
        <f t="shared" si="34"/>
        <v>5.8</v>
      </c>
      <c r="O398" s="154">
        <f t="shared" si="35"/>
        <v>1</v>
      </c>
      <c r="P398" s="153">
        <f>IFERROR(VLOOKUP(F398,'[34]ON HAND'!$B$7:$I$1000,8,FALSE),0)</f>
        <v>1153</v>
      </c>
      <c r="Q398" s="98" t="str">
        <f t="shared" si="36"/>
        <v>aman</v>
      </c>
      <c r="R398" s="153">
        <v>1</v>
      </c>
      <c r="S398" s="153"/>
      <c r="T398" s="153"/>
    </row>
    <row r="399" spans="1:22" ht="33" x14ac:dyDescent="0.35">
      <c r="A399" s="190" t="s">
        <v>10</v>
      </c>
      <c r="B399" s="191" t="s">
        <v>17</v>
      </c>
      <c r="C399" s="192" t="s">
        <v>61</v>
      </c>
      <c r="D399" s="191" t="s">
        <v>2001</v>
      </c>
      <c r="E399" s="193" t="s">
        <v>2002</v>
      </c>
      <c r="F399" s="193" t="s">
        <v>2003</v>
      </c>
      <c r="G399" s="194" t="s">
        <v>2004</v>
      </c>
      <c r="H399" s="153">
        <f>IFERROR(VLOOKUP(F399,[33]MPS!$F$7:$H$789,3,FALSE),0)</f>
        <v>1000</v>
      </c>
      <c r="I399" s="153">
        <v>200</v>
      </c>
      <c r="J399" s="153">
        <v>200</v>
      </c>
      <c r="K399" s="154" t="s">
        <v>1838</v>
      </c>
      <c r="L399" s="155">
        <f t="shared" si="37"/>
        <v>800</v>
      </c>
      <c r="M399" s="155">
        <f t="shared" si="38"/>
        <v>1200</v>
      </c>
      <c r="N399" s="154">
        <f t="shared" si="34"/>
        <v>5.3999999999999995</v>
      </c>
      <c r="O399" s="154">
        <f t="shared" si="35"/>
        <v>1</v>
      </c>
      <c r="P399" s="153">
        <f>IFERROR(VLOOKUP(F399,'[34]ON HAND'!$B$7:$I$1000,8,FALSE),0)</f>
        <v>1062</v>
      </c>
      <c r="Q399" s="98" t="str">
        <f t="shared" si="36"/>
        <v>aman</v>
      </c>
      <c r="R399" s="153">
        <v>1</v>
      </c>
      <c r="S399" s="153"/>
      <c r="T399" s="153"/>
    </row>
    <row r="400" spans="1:22" s="24" customFormat="1" ht="27.75" customHeight="1" x14ac:dyDescent="0.35">
      <c r="A400" s="190" t="s">
        <v>10</v>
      </c>
      <c r="B400" s="191" t="s">
        <v>17</v>
      </c>
      <c r="C400" s="192" t="s">
        <v>129</v>
      </c>
      <c r="D400" s="191" t="s">
        <v>581</v>
      </c>
      <c r="E400" s="193" t="s">
        <v>582</v>
      </c>
      <c r="F400" s="193" t="s">
        <v>583</v>
      </c>
      <c r="G400" s="194" t="s">
        <v>584</v>
      </c>
      <c r="H400" s="153">
        <f>IFERROR(VLOOKUP(F400,[33]MPS!$F$7:$H$789,3,FALSE),0)</f>
        <v>1000</v>
      </c>
      <c r="I400" s="153">
        <v>200</v>
      </c>
      <c r="J400" s="153">
        <v>200</v>
      </c>
      <c r="K400" s="154" t="s">
        <v>1838</v>
      </c>
      <c r="L400" s="155">
        <f t="shared" si="37"/>
        <v>800</v>
      </c>
      <c r="M400" s="155">
        <f t="shared" si="38"/>
        <v>1200</v>
      </c>
      <c r="N400" s="154">
        <f t="shared" si="34"/>
        <v>2.8</v>
      </c>
      <c r="O400" s="154">
        <f t="shared" si="35"/>
        <v>0</v>
      </c>
      <c r="P400" s="153">
        <f>IFERROR(VLOOKUP(F400,'[34]ON HAND'!$B$7:$I$1000,8,FALSE),0)</f>
        <v>560</v>
      </c>
      <c r="Q400" s="98" t="str">
        <f t="shared" si="36"/>
        <v>kritis</v>
      </c>
      <c r="R400" s="153">
        <v>1</v>
      </c>
      <c r="S400" s="153"/>
      <c r="T400" s="153"/>
      <c r="U400" s="67"/>
      <c r="V400" s="68"/>
    </row>
    <row r="401" spans="1:20" x14ac:dyDescent="0.35">
      <c r="A401" s="190" t="s">
        <v>10</v>
      </c>
      <c r="B401" s="191" t="s">
        <v>17</v>
      </c>
      <c r="C401" s="192" t="s">
        <v>31</v>
      </c>
      <c r="D401" s="191" t="s">
        <v>2020</v>
      </c>
      <c r="E401" s="193" t="s">
        <v>2021</v>
      </c>
      <c r="F401" s="193" t="s">
        <v>2022</v>
      </c>
      <c r="G401" s="194" t="s">
        <v>2023</v>
      </c>
      <c r="H401" s="153">
        <f>IFERROR(VLOOKUP(F401,[33]MPS!$F$7:$H$789,3,FALSE),0)</f>
        <v>1000</v>
      </c>
      <c r="I401" s="153">
        <v>200</v>
      </c>
      <c r="J401" s="153">
        <v>200</v>
      </c>
      <c r="K401" s="154" t="s">
        <v>1838</v>
      </c>
      <c r="L401" s="155">
        <f t="shared" si="37"/>
        <v>800</v>
      </c>
      <c r="M401" s="155">
        <f t="shared" si="38"/>
        <v>1200</v>
      </c>
      <c r="N401" s="154">
        <f t="shared" si="34"/>
        <v>10.5</v>
      </c>
      <c r="O401" s="154">
        <f t="shared" si="35"/>
        <v>1</v>
      </c>
      <c r="P401" s="153">
        <f>IFERROR(VLOOKUP(F401,'[34]ON HAND'!$B$7:$I$1000,8,FALSE),0)</f>
        <v>2098</v>
      </c>
      <c r="Q401" s="98" t="str">
        <f t="shared" si="36"/>
        <v>over</v>
      </c>
      <c r="R401" s="153">
        <v>1</v>
      </c>
      <c r="S401" s="153"/>
      <c r="T401" s="153"/>
    </row>
    <row r="402" spans="1:20" ht="33" x14ac:dyDescent="0.35">
      <c r="A402" s="190" t="s">
        <v>10</v>
      </c>
      <c r="B402" s="191" t="s">
        <v>16</v>
      </c>
      <c r="C402" s="192" t="s">
        <v>31</v>
      </c>
      <c r="D402" s="191" t="s">
        <v>2028</v>
      </c>
      <c r="E402" s="193" t="s">
        <v>2029</v>
      </c>
      <c r="F402" s="193" t="s">
        <v>2030</v>
      </c>
      <c r="G402" s="194" t="s">
        <v>2031</v>
      </c>
      <c r="H402" s="153">
        <f>IFERROR(VLOOKUP(F402,[33]MPS!$F$7:$H$789,3,FALSE),0)</f>
        <v>1000</v>
      </c>
      <c r="I402" s="153">
        <v>200</v>
      </c>
      <c r="J402" s="153">
        <v>200</v>
      </c>
      <c r="K402" s="154" t="s">
        <v>1838</v>
      </c>
      <c r="L402" s="155">
        <f t="shared" si="37"/>
        <v>800</v>
      </c>
      <c r="M402" s="155">
        <f t="shared" si="38"/>
        <v>1200</v>
      </c>
      <c r="N402" s="154">
        <f t="shared" si="34"/>
        <v>1.8</v>
      </c>
      <c r="O402" s="154">
        <f t="shared" si="35"/>
        <v>0</v>
      </c>
      <c r="P402" s="153">
        <f>IFERROR(VLOOKUP(F402,'[34]ON HAND'!$B$7:$I$1000,8,FALSE),0)</f>
        <v>350</v>
      </c>
      <c r="Q402" s="98" t="str">
        <f t="shared" si="36"/>
        <v>kritis</v>
      </c>
      <c r="R402" s="153">
        <v>1</v>
      </c>
      <c r="S402" s="153"/>
      <c r="T402" s="153"/>
    </row>
    <row r="403" spans="1:20" x14ac:dyDescent="0.35">
      <c r="A403" s="200" t="s">
        <v>795</v>
      </c>
      <c r="B403" s="191" t="s">
        <v>810</v>
      </c>
      <c r="C403" s="192" t="s">
        <v>61</v>
      </c>
      <c r="D403" s="191" t="s">
        <v>1618</v>
      </c>
      <c r="E403" s="193" t="s">
        <v>1619</v>
      </c>
      <c r="F403" s="193" t="s">
        <v>1620</v>
      </c>
      <c r="G403" s="194" t="s">
        <v>1621</v>
      </c>
      <c r="H403" s="153">
        <f>IFERROR(VLOOKUP(F403,[33]MPS!$F$7:$H$789,3,FALSE),0)</f>
        <v>1000</v>
      </c>
      <c r="I403" s="153">
        <v>200</v>
      </c>
      <c r="J403" s="153">
        <v>200</v>
      </c>
      <c r="K403" s="154" t="s">
        <v>1838</v>
      </c>
      <c r="L403" s="155">
        <f t="shared" si="37"/>
        <v>800</v>
      </c>
      <c r="M403" s="155">
        <f t="shared" si="38"/>
        <v>1200</v>
      </c>
      <c r="N403" s="154">
        <f t="shared" si="34"/>
        <v>6.8</v>
      </c>
      <c r="O403" s="154">
        <f t="shared" si="35"/>
        <v>1</v>
      </c>
      <c r="P403" s="153">
        <f>IFERROR(VLOOKUP(F403,'[34]ON HAND'!$B$7:$I$1000,8,FALSE),0)</f>
        <v>1355</v>
      </c>
      <c r="Q403" s="98" t="str">
        <f t="shared" si="36"/>
        <v>over</v>
      </c>
      <c r="R403" s="153">
        <v>1</v>
      </c>
      <c r="S403" s="153"/>
      <c r="T403" s="153"/>
    </row>
    <row r="404" spans="1:20" ht="30" x14ac:dyDescent="0.35">
      <c r="A404" s="200" t="s">
        <v>795</v>
      </c>
      <c r="B404" s="191" t="s">
        <v>810</v>
      </c>
      <c r="C404" s="192" t="s">
        <v>61</v>
      </c>
      <c r="D404" s="191" t="s">
        <v>1741</v>
      </c>
      <c r="E404" s="193" t="s">
        <v>1742</v>
      </c>
      <c r="F404" s="193" t="s">
        <v>1743</v>
      </c>
      <c r="G404" s="194" t="s">
        <v>1744</v>
      </c>
      <c r="H404" s="153">
        <f>IFERROR(VLOOKUP(F404,[33]MPS!$F$7:$H$789,3,FALSE),0)</f>
        <v>1000</v>
      </c>
      <c r="I404" s="153">
        <v>200</v>
      </c>
      <c r="J404" s="153">
        <v>200</v>
      </c>
      <c r="K404" s="154" t="s">
        <v>1838</v>
      </c>
      <c r="L404" s="155">
        <f t="shared" si="37"/>
        <v>800</v>
      </c>
      <c r="M404" s="155">
        <f t="shared" si="38"/>
        <v>1200</v>
      </c>
      <c r="N404" s="154">
        <f t="shared" si="34"/>
        <v>1.1000000000000001</v>
      </c>
      <c r="O404" s="154">
        <f t="shared" si="35"/>
        <v>0</v>
      </c>
      <c r="P404" s="153">
        <f>IFERROR(VLOOKUP(F404,'[34]ON HAND'!$B$7:$I$1000,8,FALSE),0)</f>
        <v>201</v>
      </c>
      <c r="Q404" s="98" t="str">
        <f t="shared" si="36"/>
        <v>kritis</v>
      </c>
      <c r="R404" s="153">
        <v>1</v>
      </c>
      <c r="S404" s="153"/>
      <c r="T404" s="153"/>
    </row>
    <row r="405" spans="1:20" ht="33" x14ac:dyDescent="0.35">
      <c r="A405" s="200" t="s">
        <v>795</v>
      </c>
      <c r="B405" s="191" t="s">
        <v>810</v>
      </c>
      <c r="C405" s="192" t="s">
        <v>61</v>
      </c>
      <c r="D405" s="191" t="s">
        <v>2806</v>
      </c>
      <c r="E405" s="193">
        <v>0</v>
      </c>
      <c r="F405" s="193" t="s">
        <v>2791</v>
      </c>
      <c r="G405" s="194" t="s">
        <v>1609</v>
      </c>
      <c r="H405" s="153">
        <f>IFERROR(VLOOKUP(F405,[33]MPS!$F$7:$H$789,3,FALSE),0)</f>
        <v>1000</v>
      </c>
      <c r="I405" s="153">
        <v>200</v>
      </c>
      <c r="J405" s="153">
        <v>200</v>
      </c>
      <c r="K405" s="154" t="s">
        <v>1838</v>
      </c>
      <c r="L405" s="155">
        <f t="shared" si="37"/>
        <v>800</v>
      </c>
      <c r="M405" s="155">
        <f t="shared" si="38"/>
        <v>1200</v>
      </c>
      <c r="N405" s="154">
        <f t="shared" si="34"/>
        <v>4.0999999999999996</v>
      </c>
      <c r="O405" s="154">
        <f t="shared" si="35"/>
        <v>1</v>
      </c>
      <c r="P405" s="153">
        <f>IFERROR(VLOOKUP(F405,'[34]ON HAND'!$B$7:$I$1000,8,FALSE),0)</f>
        <v>819</v>
      </c>
      <c r="Q405" s="98" t="str">
        <f t="shared" si="36"/>
        <v>aman</v>
      </c>
      <c r="R405" s="153">
        <v>1</v>
      </c>
      <c r="S405" s="153"/>
      <c r="T405" s="153"/>
    </row>
    <row r="406" spans="1:20" ht="33" x14ac:dyDescent="0.35">
      <c r="A406" s="190" t="s">
        <v>10</v>
      </c>
      <c r="B406" s="191" t="s">
        <v>17</v>
      </c>
      <c r="C406" s="192" t="s">
        <v>12</v>
      </c>
      <c r="D406" s="191" t="s">
        <v>2571</v>
      </c>
      <c r="E406" s="193" t="s">
        <v>43</v>
      </c>
      <c r="F406" s="193" t="s">
        <v>44</v>
      </c>
      <c r="G406" s="194" t="s">
        <v>45</v>
      </c>
      <c r="H406" s="153">
        <f>IFERROR(VLOOKUP(F406,[33]MPS!$F$7:$H$789,3,FALSE),0)</f>
        <v>800</v>
      </c>
      <c r="I406" s="153">
        <v>200</v>
      </c>
      <c r="J406" s="153">
        <v>200</v>
      </c>
      <c r="K406" s="154" t="s">
        <v>1838</v>
      </c>
      <c r="L406" s="155">
        <f t="shared" si="37"/>
        <v>800</v>
      </c>
      <c r="M406" s="155">
        <f t="shared" si="38"/>
        <v>1200</v>
      </c>
      <c r="N406" s="154">
        <f t="shared" si="34"/>
        <v>3.3000000000000003</v>
      </c>
      <c r="O406" s="154">
        <f t="shared" si="35"/>
        <v>0</v>
      </c>
      <c r="P406" s="153">
        <f>IFERROR(VLOOKUP(F406,'[34]ON HAND'!$B$7:$I$1000,8,FALSE),0)</f>
        <v>644</v>
      </c>
      <c r="Q406" s="98" t="str">
        <f t="shared" si="36"/>
        <v>kritis</v>
      </c>
      <c r="R406" s="153">
        <v>1</v>
      </c>
      <c r="S406" s="153"/>
      <c r="T406" s="153"/>
    </row>
    <row r="407" spans="1:20" ht="33" x14ac:dyDescent="0.35">
      <c r="A407" s="190" t="s">
        <v>10</v>
      </c>
      <c r="B407" s="191" t="s">
        <v>17</v>
      </c>
      <c r="C407" s="192" t="s">
        <v>116</v>
      </c>
      <c r="D407" s="191" t="s">
        <v>546</v>
      </c>
      <c r="E407" s="193" t="s">
        <v>547</v>
      </c>
      <c r="F407" s="193" t="s">
        <v>548</v>
      </c>
      <c r="G407" s="194" t="s">
        <v>549</v>
      </c>
      <c r="H407" s="153">
        <f>IFERROR(VLOOKUP(F407,[33]MPS!$F$7:$H$789,3,FALSE),0)</f>
        <v>800</v>
      </c>
      <c r="I407" s="153">
        <v>200</v>
      </c>
      <c r="J407" s="153">
        <v>200</v>
      </c>
      <c r="K407" s="154" t="s">
        <v>1838</v>
      </c>
      <c r="L407" s="155">
        <f t="shared" si="37"/>
        <v>800</v>
      </c>
      <c r="M407" s="155">
        <f t="shared" si="38"/>
        <v>1200</v>
      </c>
      <c r="N407" s="154">
        <f t="shared" si="34"/>
        <v>4.3</v>
      </c>
      <c r="O407" s="154">
        <f t="shared" si="35"/>
        <v>1</v>
      </c>
      <c r="P407" s="153">
        <f>IFERROR(VLOOKUP(F407,'[34]ON HAND'!$B$7:$I$1000,8,FALSE),0)</f>
        <v>845</v>
      </c>
      <c r="Q407" s="98" t="str">
        <f t="shared" si="36"/>
        <v>aman</v>
      </c>
      <c r="R407" s="153">
        <v>1</v>
      </c>
      <c r="S407" s="153"/>
      <c r="T407" s="153"/>
    </row>
    <row r="408" spans="1:20" x14ac:dyDescent="0.35">
      <c r="A408" s="190" t="s">
        <v>10</v>
      </c>
      <c r="B408" s="191" t="s">
        <v>17</v>
      </c>
      <c r="C408" s="192" t="s">
        <v>116</v>
      </c>
      <c r="D408" s="191" t="s">
        <v>550</v>
      </c>
      <c r="E408" s="193" t="s">
        <v>551</v>
      </c>
      <c r="F408" s="193" t="s">
        <v>552</v>
      </c>
      <c r="G408" s="194" t="s">
        <v>553</v>
      </c>
      <c r="H408" s="153">
        <f>IFERROR(VLOOKUP(F408,[33]MPS!$F$7:$H$789,3,FALSE),0)</f>
        <v>800</v>
      </c>
      <c r="I408" s="153">
        <v>200</v>
      </c>
      <c r="J408" s="153">
        <v>200</v>
      </c>
      <c r="K408" s="154" t="s">
        <v>1838</v>
      </c>
      <c r="L408" s="155">
        <f t="shared" si="37"/>
        <v>800</v>
      </c>
      <c r="M408" s="155">
        <f t="shared" si="38"/>
        <v>1200</v>
      </c>
      <c r="N408" s="154">
        <f t="shared" si="34"/>
        <v>0</v>
      </c>
      <c r="O408" s="154">
        <f t="shared" si="35"/>
        <v>0</v>
      </c>
      <c r="P408" s="153">
        <f>IFERROR(VLOOKUP(F408,'[34]ON HAND'!$B$7:$I$1000,8,FALSE),0)</f>
        <v>0</v>
      </c>
      <c r="Q408" s="98" t="str">
        <f t="shared" si="36"/>
        <v>kritis</v>
      </c>
      <c r="R408" s="153">
        <v>1</v>
      </c>
      <c r="S408" s="153"/>
      <c r="T408" s="153"/>
    </row>
    <row r="409" spans="1:20" ht="33" x14ac:dyDescent="0.35">
      <c r="A409" s="200" t="s">
        <v>795</v>
      </c>
      <c r="B409" s="191" t="s">
        <v>810</v>
      </c>
      <c r="C409" s="192" t="s">
        <v>61</v>
      </c>
      <c r="D409" s="201" t="s">
        <v>1294</v>
      </c>
      <c r="E409" s="202" t="s">
        <v>1295</v>
      </c>
      <c r="F409" s="202" t="s">
        <v>1296</v>
      </c>
      <c r="G409" s="203" t="s">
        <v>1297</v>
      </c>
      <c r="H409" s="153">
        <f>IFERROR(VLOOKUP(F409,[33]MPS!$F$7:$H$789,3,FALSE),0)</f>
        <v>800</v>
      </c>
      <c r="I409" s="153">
        <v>200</v>
      </c>
      <c r="J409" s="153">
        <v>200</v>
      </c>
      <c r="K409" s="154" t="s">
        <v>1838</v>
      </c>
      <c r="L409" s="155">
        <f t="shared" si="37"/>
        <v>800</v>
      </c>
      <c r="M409" s="155">
        <f t="shared" si="38"/>
        <v>1200</v>
      </c>
      <c r="N409" s="154">
        <f t="shared" si="34"/>
        <v>3.6</v>
      </c>
      <c r="O409" s="154">
        <f t="shared" si="35"/>
        <v>0</v>
      </c>
      <c r="P409" s="153">
        <f>IFERROR(VLOOKUP(F409,'[34]ON HAND'!$B$7:$I$1000,8,FALSE),0)</f>
        <v>718</v>
      </c>
      <c r="Q409" s="98" t="str">
        <f t="shared" si="36"/>
        <v>kritis</v>
      </c>
      <c r="R409" s="153">
        <v>1</v>
      </c>
      <c r="S409" s="153"/>
      <c r="T409" s="153"/>
    </row>
    <row r="410" spans="1:20" x14ac:dyDescent="0.35">
      <c r="A410" s="200" t="s">
        <v>795</v>
      </c>
      <c r="B410" s="191" t="s">
        <v>810</v>
      </c>
      <c r="C410" s="192" t="s">
        <v>61</v>
      </c>
      <c r="D410" s="191" t="s">
        <v>2381</v>
      </c>
      <c r="E410" s="193">
        <v>12053</v>
      </c>
      <c r="F410" s="193" t="s">
        <v>2382</v>
      </c>
      <c r="G410" s="194" t="s">
        <v>2383</v>
      </c>
      <c r="H410" s="153">
        <f>IFERROR(VLOOKUP(F410,[33]MPS!$F$7:$H$789,3,FALSE),0)</f>
        <v>800</v>
      </c>
      <c r="I410" s="153">
        <v>200</v>
      </c>
      <c r="J410" s="153">
        <v>200</v>
      </c>
      <c r="K410" s="154" t="s">
        <v>1838</v>
      </c>
      <c r="L410" s="155">
        <f t="shared" si="37"/>
        <v>800</v>
      </c>
      <c r="M410" s="155">
        <f t="shared" si="38"/>
        <v>1200</v>
      </c>
      <c r="N410" s="154">
        <f t="shared" si="34"/>
        <v>22.8</v>
      </c>
      <c r="O410" s="154">
        <f t="shared" si="35"/>
        <v>1</v>
      </c>
      <c r="P410" s="153">
        <f>IFERROR(VLOOKUP(F410,'[34]ON HAND'!$B$7:$I$1000,8,FALSE),0)</f>
        <v>4550</v>
      </c>
      <c r="Q410" s="98" t="str">
        <f t="shared" si="36"/>
        <v>over</v>
      </c>
      <c r="R410" s="153">
        <v>1</v>
      </c>
      <c r="S410" s="153"/>
      <c r="T410" s="153"/>
    </row>
    <row r="411" spans="1:20" ht="33" x14ac:dyDescent="0.35">
      <c r="A411" s="200" t="s">
        <v>795</v>
      </c>
      <c r="B411" s="191" t="s">
        <v>3090</v>
      </c>
      <c r="C411" s="192" t="s">
        <v>61</v>
      </c>
      <c r="D411" s="191" t="s">
        <v>1698</v>
      </c>
      <c r="E411" s="193">
        <v>0</v>
      </c>
      <c r="F411" s="193" t="s">
        <v>1699</v>
      </c>
      <c r="G411" s="194" t="s">
        <v>1700</v>
      </c>
      <c r="H411" s="153">
        <f>IFERROR(VLOOKUP(F411,[33]MPS!$F$7:$H$789,3,FALSE),0)</f>
        <v>800</v>
      </c>
      <c r="I411" s="153">
        <v>200</v>
      </c>
      <c r="J411" s="153">
        <v>200</v>
      </c>
      <c r="K411" s="154" t="s">
        <v>1838</v>
      </c>
      <c r="L411" s="155">
        <f t="shared" si="37"/>
        <v>800</v>
      </c>
      <c r="M411" s="155">
        <f t="shared" si="38"/>
        <v>1200</v>
      </c>
      <c r="N411" s="154">
        <f t="shared" si="34"/>
        <v>1.3</v>
      </c>
      <c r="O411" s="154">
        <f t="shared" si="35"/>
        <v>0</v>
      </c>
      <c r="P411" s="153">
        <f>IFERROR(VLOOKUP(F411,'[34]ON HAND'!$B$7:$I$1000,8,FALSE),0)</f>
        <v>242</v>
      </c>
      <c r="Q411" s="98" t="str">
        <f t="shared" si="36"/>
        <v>kritis</v>
      </c>
      <c r="R411" s="153">
        <v>1</v>
      </c>
      <c r="S411" s="153"/>
      <c r="T411" s="153"/>
    </row>
    <row r="412" spans="1:20" ht="33" x14ac:dyDescent="0.35">
      <c r="A412" s="200" t="s">
        <v>795</v>
      </c>
      <c r="B412" s="191" t="s">
        <v>810</v>
      </c>
      <c r="C412" s="192" t="s">
        <v>61</v>
      </c>
      <c r="D412" s="191" t="s">
        <v>2441</v>
      </c>
      <c r="E412" s="193" t="s">
        <v>2442</v>
      </c>
      <c r="F412" s="193" t="s">
        <v>2443</v>
      </c>
      <c r="G412" s="194" t="s">
        <v>2444</v>
      </c>
      <c r="H412" s="153">
        <f>IFERROR(VLOOKUP(F412,[33]MPS!$F$7:$H$789,3,FALSE),0)</f>
        <v>800</v>
      </c>
      <c r="I412" s="153">
        <v>200</v>
      </c>
      <c r="J412" s="153">
        <v>200</v>
      </c>
      <c r="K412" s="154" t="s">
        <v>1838</v>
      </c>
      <c r="L412" s="155">
        <f t="shared" si="37"/>
        <v>800</v>
      </c>
      <c r="M412" s="155">
        <f t="shared" si="38"/>
        <v>1200</v>
      </c>
      <c r="N412" s="154">
        <f t="shared" si="34"/>
        <v>13</v>
      </c>
      <c r="O412" s="154">
        <f t="shared" si="35"/>
        <v>1</v>
      </c>
      <c r="P412" s="153">
        <f>IFERROR(VLOOKUP(F412,'[34]ON HAND'!$B$7:$I$1000,8,FALSE),0)</f>
        <v>2586</v>
      </c>
      <c r="Q412" s="98" t="str">
        <f t="shared" si="36"/>
        <v>over</v>
      </c>
      <c r="R412" s="153">
        <v>1</v>
      </c>
      <c r="S412" s="153"/>
      <c r="T412" s="153"/>
    </row>
    <row r="413" spans="1:20" ht="33" x14ac:dyDescent="0.35">
      <c r="A413" s="190" t="s">
        <v>10</v>
      </c>
      <c r="B413" s="191" t="s">
        <v>17</v>
      </c>
      <c r="C413" s="192" t="s">
        <v>61</v>
      </c>
      <c r="D413" s="191" t="s">
        <v>566</v>
      </c>
      <c r="E413" s="193" t="s">
        <v>567</v>
      </c>
      <c r="F413" s="193" t="s">
        <v>568</v>
      </c>
      <c r="G413" s="194" t="s">
        <v>569</v>
      </c>
      <c r="H413" s="153">
        <f>IFERROR(VLOOKUP(F413,[33]MPS!$F$7:$H$789,3,FALSE),0)</f>
        <v>700</v>
      </c>
      <c r="I413" s="153">
        <v>200</v>
      </c>
      <c r="J413" s="153">
        <v>200</v>
      </c>
      <c r="K413" s="154" t="s">
        <v>1838</v>
      </c>
      <c r="L413" s="155">
        <f t="shared" si="37"/>
        <v>800</v>
      </c>
      <c r="M413" s="155">
        <f t="shared" si="38"/>
        <v>1200</v>
      </c>
      <c r="N413" s="154">
        <f t="shared" si="34"/>
        <v>6.8</v>
      </c>
      <c r="O413" s="154">
        <f t="shared" si="35"/>
        <v>1</v>
      </c>
      <c r="P413" s="153">
        <f>IFERROR(VLOOKUP(F413,'[34]ON HAND'!$B$7:$I$1000,8,FALSE),0)</f>
        <v>1360</v>
      </c>
      <c r="Q413" s="98" t="str">
        <f t="shared" si="36"/>
        <v>over</v>
      </c>
      <c r="R413" s="153">
        <v>1</v>
      </c>
      <c r="S413" s="153"/>
      <c r="T413" s="153"/>
    </row>
    <row r="414" spans="1:20" ht="33" x14ac:dyDescent="0.35">
      <c r="A414" s="190" t="s">
        <v>10</v>
      </c>
      <c r="B414" s="191" t="s">
        <v>17</v>
      </c>
      <c r="C414" s="192" t="s">
        <v>129</v>
      </c>
      <c r="D414" s="191" t="s">
        <v>585</v>
      </c>
      <c r="E414" s="193" t="s">
        <v>586</v>
      </c>
      <c r="F414" s="193" t="s">
        <v>587</v>
      </c>
      <c r="G414" s="194" t="s">
        <v>588</v>
      </c>
      <c r="H414" s="153">
        <f>IFERROR(VLOOKUP(F414,[33]MPS!$F$7:$H$789,3,FALSE),0)</f>
        <v>700</v>
      </c>
      <c r="I414" s="153">
        <v>200</v>
      </c>
      <c r="J414" s="153">
        <v>200</v>
      </c>
      <c r="K414" s="154" t="s">
        <v>1838</v>
      </c>
      <c r="L414" s="155">
        <f t="shared" si="37"/>
        <v>800</v>
      </c>
      <c r="M414" s="155">
        <f t="shared" si="38"/>
        <v>1200</v>
      </c>
      <c r="N414" s="154">
        <f t="shared" si="34"/>
        <v>5.3</v>
      </c>
      <c r="O414" s="154">
        <f t="shared" si="35"/>
        <v>1</v>
      </c>
      <c r="P414" s="153">
        <f>IFERROR(VLOOKUP(F414,'[34]ON HAND'!$B$7:$I$1000,8,FALSE),0)</f>
        <v>1053</v>
      </c>
      <c r="Q414" s="98" t="str">
        <f t="shared" si="36"/>
        <v>aman</v>
      </c>
      <c r="R414" s="153">
        <v>1</v>
      </c>
      <c r="S414" s="153"/>
      <c r="T414" s="153"/>
    </row>
    <row r="415" spans="1:20" ht="33" x14ac:dyDescent="0.35">
      <c r="A415" s="190" t="s">
        <v>10</v>
      </c>
      <c r="B415" s="191" t="s">
        <v>17</v>
      </c>
      <c r="C415" s="192" t="s">
        <v>116</v>
      </c>
      <c r="D415" s="191" t="s">
        <v>593</v>
      </c>
      <c r="E415" s="193" t="s">
        <v>594</v>
      </c>
      <c r="F415" s="193" t="s">
        <v>595</v>
      </c>
      <c r="G415" s="194" t="s">
        <v>596</v>
      </c>
      <c r="H415" s="153">
        <f>IFERROR(VLOOKUP(F415,[33]MPS!$F$7:$H$789,3,FALSE),0)</f>
        <v>700</v>
      </c>
      <c r="I415" s="153">
        <v>200</v>
      </c>
      <c r="J415" s="153">
        <v>200</v>
      </c>
      <c r="K415" s="154" t="s">
        <v>1838</v>
      </c>
      <c r="L415" s="155">
        <f t="shared" si="37"/>
        <v>800</v>
      </c>
      <c r="M415" s="155">
        <f t="shared" si="38"/>
        <v>1200</v>
      </c>
      <c r="N415" s="154">
        <f t="shared" si="34"/>
        <v>1.3</v>
      </c>
      <c r="O415" s="154">
        <f t="shared" si="35"/>
        <v>0</v>
      </c>
      <c r="P415" s="153">
        <f>IFERROR(VLOOKUP(F415,'[34]ON HAND'!$B$7:$I$1000,8,FALSE),0)</f>
        <v>250</v>
      </c>
      <c r="Q415" s="98" t="str">
        <f t="shared" si="36"/>
        <v>kritis</v>
      </c>
      <c r="R415" s="153">
        <v>1</v>
      </c>
      <c r="S415" s="153"/>
      <c r="T415" s="153"/>
    </row>
    <row r="416" spans="1:20" ht="33" x14ac:dyDescent="0.35">
      <c r="A416" s="200" t="s">
        <v>795</v>
      </c>
      <c r="B416" s="191" t="s">
        <v>810</v>
      </c>
      <c r="C416" s="192" t="s">
        <v>61</v>
      </c>
      <c r="D416" s="191" t="s">
        <v>1550</v>
      </c>
      <c r="E416" s="193" t="s">
        <v>1551</v>
      </c>
      <c r="F416" s="193" t="s">
        <v>1552</v>
      </c>
      <c r="G416" s="194" t="s">
        <v>1553</v>
      </c>
      <c r="H416" s="153">
        <f>IFERROR(VLOOKUP(F416,[33]MPS!$F$7:$H$789,3,FALSE),0)</f>
        <v>600</v>
      </c>
      <c r="I416" s="153">
        <v>200</v>
      </c>
      <c r="J416" s="153">
        <v>200</v>
      </c>
      <c r="K416" s="154" t="s">
        <v>1838</v>
      </c>
      <c r="L416" s="155">
        <f t="shared" si="37"/>
        <v>800</v>
      </c>
      <c r="M416" s="155">
        <f t="shared" si="38"/>
        <v>1200</v>
      </c>
      <c r="N416" s="154">
        <f t="shared" si="34"/>
        <v>11.2</v>
      </c>
      <c r="O416" s="154">
        <f t="shared" si="35"/>
        <v>1</v>
      </c>
      <c r="P416" s="153">
        <f>IFERROR(VLOOKUP(F416,'[34]ON HAND'!$B$7:$I$1000,8,FALSE),0)</f>
        <v>2240</v>
      </c>
      <c r="Q416" s="98" t="str">
        <f t="shared" si="36"/>
        <v>over</v>
      </c>
      <c r="R416" s="153">
        <v>1</v>
      </c>
      <c r="S416" s="153"/>
      <c r="T416" s="153"/>
    </row>
    <row r="417" spans="1:20" ht="33" x14ac:dyDescent="0.35">
      <c r="A417" s="200" t="s">
        <v>795</v>
      </c>
      <c r="B417" s="191" t="s">
        <v>810</v>
      </c>
      <c r="C417" s="192" t="s">
        <v>61</v>
      </c>
      <c r="D417" s="191" t="s">
        <v>1554</v>
      </c>
      <c r="E417" s="193" t="s">
        <v>1555</v>
      </c>
      <c r="F417" s="193" t="s">
        <v>1556</v>
      </c>
      <c r="G417" s="194" t="s">
        <v>1557</v>
      </c>
      <c r="H417" s="153">
        <f>IFERROR(VLOOKUP(F417,[33]MPS!$F$7:$H$789,3,FALSE),0)</f>
        <v>600</v>
      </c>
      <c r="I417" s="153">
        <v>200</v>
      </c>
      <c r="J417" s="153">
        <v>200</v>
      </c>
      <c r="K417" s="154" t="s">
        <v>1838</v>
      </c>
      <c r="L417" s="155">
        <f t="shared" si="37"/>
        <v>800</v>
      </c>
      <c r="M417" s="155">
        <f t="shared" si="38"/>
        <v>1200</v>
      </c>
      <c r="N417" s="154">
        <f t="shared" si="34"/>
        <v>12.4</v>
      </c>
      <c r="O417" s="154">
        <f t="shared" si="35"/>
        <v>1</v>
      </c>
      <c r="P417" s="153">
        <f>IFERROR(VLOOKUP(F417,'[34]ON HAND'!$B$7:$I$1000,8,FALSE),0)</f>
        <v>2464</v>
      </c>
      <c r="Q417" s="98" t="str">
        <f t="shared" si="36"/>
        <v>over</v>
      </c>
      <c r="R417" s="153">
        <v>1</v>
      </c>
      <c r="S417" s="153"/>
      <c r="T417" s="153"/>
    </row>
    <row r="418" spans="1:20" ht="33" x14ac:dyDescent="0.35">
      <c r="A418" s="190" t="s">
        <v>10</v>
      </c>
      <c r="B418" s="191" t="s">
        <v>11</v>
      </c>
      <c r="C418" s="192" t="s">
        <v>61</v>
      </c>
      <c r="D418" s="191" t="s">
        <v>2638</v>
      </c>
      <c r="E418" s="193" t="s">
        <v>76</v>
      </c>
      <c r="F418" s="193" t="s">
        <v>77</v>
      </c>
      <c r="G418" s="194" t="s">
        <v>78</v>
      </c>
      <c r="H418" s="153">
        <f>IFERROR(VLOOKUP(F418,[33]MPS!$F$7:$H$789,3,FALSE),0)</f>
        <v>500</v>
      </c>
      <c r="I418" s="153">
        <v>200</v>
      </c>
      <c r="J418" s="153">
        <v>200</v>
      </c>
      <c r="K418" s="154" t="s">
        <v>1838</v>
      </c>
      <c r="L418" s="155">
        <f t="shared" si="37"/>
        <v>800</v>
      </c>
      <c r="M418" s="155">
        <f t="shared" si="38"/>
        <v>1200</v>
      </c>
      <c r="N418" s="154">
        <f t="shared" si="34"/>
        <v>13</v>
      </c>
      <c r="O418" s="154">
        <f t="shared" si="35"/>
        <v>1</v>
      </c>
      <c r="P418" s="153">
        <f>IFERROR(VLOOKUP(F418,'[34]ON HAND'!$B$7:$I$1000,8,FALSE),0)</f>
        <v>2600</v>
      </c>
      <c r="Q418" s="98" t="str">
        <f t="shared" si="36"/>
        <v>over</v>
      </c>
      <c r="R418" s="153">
        <v>1</v>
      </c>
      <c r="S418" s="153"/>
      <c r="T418" s="153"/>
    </row>
    <row r="419" spans="1:20" ht="33" x14ac:dyDescent="0.35">
      <c r="A419" s="190" t="s">
        <v>10</v>
      </c>
      <c r="B419" s="191" t="s">
        <v>17</v>
      </c>
      <c r="C419" s="192" t="s">
        <v>61</v>
      </c>
      <c r="D419" s="191" t="s">
        <v>538</v>
      </c>
      <c r="E419" s="193" t="s">
        <v>539</v>
      </c>
      <c r="F419" s="193" t="s">
        <v>540</v>
      </c>
      <c r="G419" s="194" t="s">
        <v>541</v>
      </c>
      <c r="H419" s="153">
        <f>IFERROR(VLOOKUP(F419,[33]MPS!$F$7:$H$789,3,FALSE),0)</f>
        <v>500</v>
      </c>
      <c r="I419" s="153">
        <v>200</v>
      </c>
      <c r="J419" s="153">
        <v>200</v>
      </c>
      <c r="K419" s="154" t="s">
        <v>1838</v>
      </c>
      <c r="L419" s="155">
        <f t="shared" si="37"/>
        <v>800</v>
      </c>
      <c r="M419" s="155">
        <f t="shared" si="38"/>
        <v>1200</v>
      </c>
      <c r="N419" s="154">
        <f t="shared" si="34"/>
        <v>3</v>
      </c>
      <c r="O419" s="154">
        <f t="shared" si="35"/>
        <v>0</v>
      </c>
      <c r="P419" s="153">
        <f>IFERROR(VLOOKUP(F419,'[34]ON HAND'!$B$7:$I$1000,8,FALSE),0)</f>
        <v>600</v>
      </c>
      <c r="Q419" s="98" t="str">
        <f t="shared" si="36"/>
        <v>kritis</v>
      </c>
      <c r="R419" s="153">
        <v>1</v>
      </c>
      <c r="S419" s="153"/>
      <c r="T419" s="153"/>
    </row>
    <row r="420" spans="1:20" ht="33" x14ac:dyDescent="0.35">
      <c r="A420" s="190" t="s">
        <v>10</v>
      </c>
      <c r="B420" s="191" t="s">
        <v>17</v>
      </c>
      <c r="C420" s="192" t="s">
        <v>61</v>
      </c>
      <c r="D420" s="191" t="s">
        <v>542</v>
      </c>
      <c r="E420" s="193" t="s">
        <v>543</v>
      </c>
      <c r="F420" s="193" t="s">
        <v>544</v>
      </c>
      <c r="G420" s="194" t="s">
        <v>545</v>
      </c>
      <c r="H420" s="153">
        <f>IFERROR(VLOOKUP(F420,[33]MPS!$F$7:$H$789,3,FALSE),0)</f>
        <v>500</v>
      </c>
      <c r="I420" s="153">
        <v>200</v>
      </c>
      <c r="J420" s="153">
        <v>200</v>
      </c>
      <c r="K420" s="154" t="s">
        <v>1838</v>
      </c>
      <c r="L420" s="155">
        <f t="shared" si="37"/>
        <v>800</v>
      </c>
      <c r="M420" s="155">
        <f t="shared" si="38"/>
        <v>1200</v>
      </c>
      <c r="N420" s="154">
        <f t="shared" si="34"/>
        <v>4.0999999999999996</v>
      </c>
      <c r="O420" s="154">
        <f t="shared" si="35"/>
        <v>1</v>
      </c>
      <c r="P420" s="153">
        <f>IFERROR(VLOOKUP(F420,'[34]ON HAND'!$B$7:$I$1000,8,FALSE),0)</f>
        <v>816</v>
      </c>
      <c r="Q420" s="98" t="str">
        <f t="shared" si="36"/>
        <v>aman</v>
      </c>
      <c r="R420" s="153">
        <v>1</v>
      </c>
      <c r="S420" s="153"/>
      <c r="T420" s="153"/>
    </row>
    <row r="421" spans="1:20" ht="33" x14ac:dyDescent="0.35">
      <c r="A421" s="190" t="s">
        <v>10</v>
      </c>
      <c r="B421" s="191" t="s">
        <v>17</v>
      </c>
      <c r="C421" s="192" t="s">
        <v>129</v>
      </c>
      <c r="D421" s="191" t="s">
        <v>554</v>
      </c>
      <c r="E421" s="193" t="s">
        <v>555</v>
      </c>
      <c r="F421" s="193" t="s">
        <v>556</v>
      </c>
      <c r="G421" s="194" t="s">
        <v>557</v>
      </c>
      <c r="H421" s="153">
        <f>IFERROR(VLOOKUP(F421,[33]MPS!$F$7:$H$789,3,FALSE),0)</f>
        <v>500</v>
      </c>
      <c r="I421" s="153">
        <v>200</v>
      </c>
      <c r="J421" s="153">
        <v>200</v>
      </c>
      <c r="K421" s="154" t="s">
        <v>1838</v>
      </c>
      <c r="L421" s="155">
        <f t="shared" si="37"/>
        <v>800</v>
      </c>
      <c r="M421" s="155">
        <f t="shared" si="38"/>
        <v>1200</v>
      </c>
      <c r="N421" s="154">
        <f t="shared" si="34"/>
        <v>4.3</v>
      </c>
      <c r="O421" s="154">
        <f t="shared" si="35"/>
        <v>1</v>
      </c>
      <c r="P421" s="153">
        <f>IFERROR(VLOOKUP(F421,'[34]ON HAND'!$B$7:$I$1000,8,FALSE),0)</f>
        <v>858</v>
      </c>
      <c r="Q421" s="98" t="str">
        <f t="shared" si="36"/>
        <v>aman</v>
      </c>
      <c r="R421" s="153">
        <v>1</v>
      </c>
      <c r="S421" s="153"/>
      <c r="T421" s="153"/>
    </row>
    <row r="422" spans="1:20" ht="33" x14ac:dyDescent="0.35">
      <c r="A422" s="190" t="s">
        <v>10</v>
      </c>
      <c r="B422" s="191" t="s">
        <v>17</v>
      </c>
      <c r="C422" s="192" t="s">
        <v>61</v>
      </c>
      <c r="D422" s="191" t="s">
        <v>562</v>
      </c>
      <c r="E422" s="193" t="s">
        <v>563</v>
      </c>
      <c r="F422" s="193" t="s">
        <v>564</v>
      </c>
      <c r="G422" s="194" t="s">
        <v>565</v>
      </c>
      <c r="H422" s="153">
        <f>IFERROR(VLOOKUP(F422,[33]MPS!$F$7:$H$789,3,FALSE),0)</f>
        <v>500</v>
      </c>
      <c r="I422" s="153">
        <v>200</v>
      </c>
      <c r="J422" s="153">
        <v>200</v>
      </c>
      <c r="K422" s="154" t="s">
        <v>1838</v>
      </c>
      <c r="L422" s="155">
        <f t="shared" si="37"/>
        <v>800</v>
      </c>
      <c r="M422" s="155">
        <f t="shared" si="38"/>
        <v>1200</v>
      </c>
      <c r="N422" s="154">
        <f t="shared" ref="N422:N485" si="39">+ROUNDUP(P422/I422,1)</f>
        <v>8.1</v>
      </c>
      <c r="O422" s="154">
        <f t="shared" ref="O422:O485" si="40">IF(AND(K422="FAST",N422&gt;=2),1,IF(AND(K422="MEDIUM",N422&gt;=3),1,IF(AND(K422="SLOW",N422&gt;=4),1,0)))</f>
        <v>1</v>
      </c>
      <c r="P422" s="153">
        <f>IFERROR(VLOOKUP(F422,'[34]ON HAND'!$B$7:$I$1000,8,FALSE),0)</f>
        <v>1611</v>
      </c>
      <c r="Q422" s="98" t="str">
        <f t="shared" ref="Q422:Q485" si="41">IF(P422&lt;L422,"kritis",IF(P422&lt;M422,"aman","over"))</f>
        <v>over</v>
      </c>
      <c r="R422" s="153">
        <v>1</v>
      </c>
      <c r="S422" s="153"/>
      <c r="T422" s="153"/>
    </row>
    <row r="423" spans="1:20" ht="33" x14ac:dyDescent="0.35">
      <c r="A423" s="190" t="s">
        <v>10</v>
      </c>
      <c r="B423" s="191" t="s">
        <v>17</v>
      </c>
      <c r="C423" s="192" t="s">
        <v>116</v>
      </c>
      <c r="D423" s="191" t="s">
        <v>573</v>
      </c>
      <c r="E423" s="193" t="s">
        <v>574</v>
      </c>
      <c r="F423" s="193" t="s">
        <v>575</v>
      </c>
      <c r="G423" s="194" t="s">
        <v>576</v>
      </c>
      <c r="H423" s="153">
        <f>IFERROR(VLOOKUP(F423,[33]MPS!$F$7:$H$789,3,FALSE),0)</f>
        <v>500</v>
      </c>
      <c r="I423" s="153">
        <v>200</v>
      </c>
      <c r="J423" s="153">
        <v>200</v>
      </c>
      <c r="K423" s="154" t="s">
        <v>1838</v>
      </c>
      <c r="L423" s="155">
        <f t="shared" si="37"/>
        <v>800</v>
      </c>
      <c r="M423" s="155">
        <f t="shared" si="38"/>
        <v>1200</v>
      </c>
      <c r="N423" s="154">
        <f t="shared" si="39"/>
        <v>4</v>
      </c>
      <c r="O423" s="154">
        <f t="shared" si="40"/>
        <v>1</v>
      </c>
      <c r="P423" s="153">
        <f>IFERROR(VLOOKUP(F423,'[34]ON HAND'!$B$7:$I$1000,8,FALSE),0)</f>
        <v>800</v>
      </c>
      <c r="Q423" s="98" t="str">
        <f t="shared" si="41"/>
        <v>aman</v>
      </c>
      <c r="R423" s="153">
        <v>1</v>
      </c>
      <c r="S423" s="153"/>
      <c r="T423" s="153"/>
    </row>
    <row r="424" spans="1:20" ht="33" x14ac:dyDescent="0.35">
      <c r="A424" s="190" t="s">
        <v>10</v>
      </c>
      <c r="B424" s="191" t="s">
        <v>17</v>
      </c>
      <c r="C424" s="192" t="s">
        <v>61</v>
      </c>
      <c r="D424" s="191" t="s">
        <v>589</v>
      </c>
      <c r="E424" s="193" t="s">
        <v>590</v>
      </c>
      <c r="F424" s="193" t="s">
        <v>591</v>
      </c>
      <c r="G424" s="194" t="s">
        <v>592</v>
      </c>
      <c r="H424" s="153">
        <f>IFERROR(VLOOKUP(F424,[33]MPS!$F$7:$H$789,3,FALSE),0)</f>
        <v>500</v>
      </c>
      <c r="I424" s="153">
        <v>200</v>
      </c>
      <c r="J424" s="153">
        <v>200</v>
      </c>
      <c r="K424" s="154" t="s">
        <v>1838</v>
      </c>
      <c r="L424" s="155">
        <f t="shared" si="37"/>
        <v>800</v>
      </c>
      <c r="M424" s="155">
        <f t="shared" si="38"/>
        <v>1200</v>
      </c>
      <c r="N424" s="154">
        <f t="shared" si="39"/>
        <v>7.6</v>
      </c>
      <c r="O424" s="154">
        <f t="shared" si="40"/>
        <v>1</v>
      </c>
      <c r="P424" s="153">
        <f>IFERROR(VLOOKUP(F424,'[34]ON HAND'!$B$7:$I$1000,8,FALSE),0)</f>
        <v>1512</v>
      </c>
      <c r="Q424" s="98" t="str">
        <f t="shared" si="41"/>
        <v>over</v>
      </c>
      <c r="R424" s="153">
        <v>1</v>
      </c>
      <c r="S424" s="153"/>
      <c r="T424" s="153"/>
    </row>
    <row r="425" spans="1:20" ht="33" x14ac:dyDescent="0.35">
      <c r="A425" s="190" t="s">
        <v>10</v>
      </c>
      <c r="B425" s="191" t="s">
        <v>17</v>
      </c>
      <c r="C425" s="192" t="s">
        <v>129</v>
      </c>
      <c r="D425" s="191" t="s">
        <v>597</v>
      </c>
      <c r="E425" s="193" t="s">
        <v>598</v>
      </c>
      <c r="F425" s="193" t="s">
        <v>599</v>
      </c>
      <c r="G425" s="194" t="s">
        <v>600</v>
      </c>
      <c r="H425" s="153">
        <f>IFERROR(VLOOKUP(F425,[33]MPS!$F$7:$H$789,3,FALSE),0)</f>
        <v>500</v>
      </c>
      <c r="I425" s="153">
        <v>200</v>
      </c>
      <c r="J425" s="153">
        <v>200</v>
      </c>
      <c r="K425" s="154" t="s">
        <v>1838</v>
      </c>
      <c r="L425" s="155">
        <f t="shared" si="37"/>
        <v>800</v>
      </c>
      <c r="M425" s="155">
        <f t="shared" si="38"/>
        <v>1200</v>
      </c>
      <c r="N425" s="154">
        <f t="shared" si="39"/>
        <v>16.200000000000003</v>
      </c>
      <c r="O425" s="154">
        <f t="shared" si="40"/>
        <v>1</v>
      </c>
      <c r="P425" s="153">
        <f>IFERROR(VLOOKUP(F425,'[34]ON HAND'!$B$7:$I$1000,8,FALSE),0)</f>
        <v>3222</v>
      </c>
      <c r="Q425" s="98" t="str">
        <f t="shared" si="41"/>
        <v>over</v>
      </c>
      <c r="R425" s="153">
        <v>1</v>
      </c>
      <c r="S425" s="153"/>
      <c r="T425" s="153"/>
    </row>
    <row r="426" spans="1:20" ht="33" x14ac:dyDescent="0.35">
      <c r="A426" s="190" t="s">
        <v>10</v>
      </c>
      <c r="B426" s="191" t="s">
        <v>17</v>
      </c>
      <c r="C426" s="192" t="s">
        <v>129</v>
      </c>
      <c r="D426" s="191" t="s">
        <v>620</v>
      </c>
      <c r="E426" s="193" t="s">
        <v>621</v>
      </c>
      <c r="F426" s="193" t="s">
        <v>622</v>
      </c>
      <c r="G426" s="194" t="s">
        <v>623</v>
      </c>
      <c r="H426" s="153">
        <f>IFERROR(VLOOKUP(F426,[33]MPS!$F$7:$H$789,3,FALSE),0)</f>
        <v>500</v>
      </c>
      <c r="I426" s="153">
        <v>200</v>
      </c>
      <c r="J426" s="153">
        <v>200</v>
      </c>
      <c r="K426" s="154" t="s">
        <v>1838</v>
      </c>
      <c r="L426" s="155">
        <f t="shared" si="37"/>
        <v>800</v>
      </c>
      <c r="M426" s="155">
        <f t="shared" si="38"/>
        <v>1200</v>
      </c>
      <c r="N426" s="154">
        <f t="shared" si="39"/>
        <v>16.8</v>
      </c>
      <c r="O426" s="154">
        <f t="shared" si="40"/>
        <v>1</v>
      </c>
      <c r="P426" s="153">
        <f>IFERROR(VLOOKUP(F426,'[34]ON HAND'!$B$7:$I$1000,8,FALSE),0)</f>
        <v>3347</v>
      </c>
      <c r="Q426" s="98" t="str">
        <f t="shared" si="41"/>
        <v>over</v>
      </c>
      <c r="R426" s="153">
        <v>1</v>
      </c>
      <c r="S426" s="153"/>
      <c r="T426" s="153"/>
    </row>
    <row r="427" spans="1:20" ht="33" x14ac:dyDescent="0.35">
      <c r="A427" s="190" t="s">
        <v>10</v>
      </c>
      <c r="B427" s="191" t="s">
        <v>17</v>
      </c>
      <c r="C427" s="192" t="s">
        <v>61</v>
      </c>
      <c r="D427" s="191" t="s">
        <v>650</v>
      </c>
      <c r="E427" s="193" t="s">
        <v>651</v>
      </c>
      <c r="F427" s="193" t="s">
        <v>652</v>
      </c>
      <c r="G427" s="194" t="s">
        <v>653</v>
      </c>
      <c r="H427" s="153">
        <f>IFERROR(VLOOKUP(F427,[33]MPS!$F$7:$H$789,3,FALSE),0)</f>
        <v>500</v>
      </c>
      <c r="I427" s="153">
        <v>200</v>
      </c>
      <c r="J427" s="153">
        <v>200</v>
      </c>
      <c r="K427" s="154" t="s">
        <v>1838</v>
      </c>
      <c r="L427" s="155">
        <f t="shared" si="37"/>
        <v>800</v>
      </c>
      <c r="M427" s="155">
        <f t="shared" si="38"/>
        <v>1200</v>
      </c>
      <c r="N427" s="154">
        <f t="shared" si="39"/>
        <v>8</v>
      </c>
      <c r="O427" s="154">
        <f t="shared" si="40"/>
        <v>1</v>
      </c>
      <c r="P427" s="153">
        <f>IFERROR(VLOOKUP(F427,'[34]ON HAND'!$B$7:$I$1000,8,FALSE),0)</f>
        <v>1600</v>
      </c>
      <c r="Q427" s="98" t="str">
        <f t="shared" si="41"/>
        <v>over</v>
      </c>
      <c r="R427" s="153">
        <v>1</v>
      </c>
      <c r="S427" s="153"/>
      <c r="T427" s="153"/>
    </row>
    <row r="428" spans="1:20" x14ac:dyDescent="0.35">
      <c r="A428" s="190" t="s">
        <v>10</v>
      </c>
      <c r="B428" s="191" t="s">
        <v>17</v>
      </c>
      <c r="C428" s="192" t="s">
        <v>116</v>
      </c>
      <c r="D428" s="191" t="s">
        <v>654</v>
      </c>
      <c r="E428" s="193" t="s">
        <v>655</v>
      </c>
      <c r="F428" s="193" t="s">
        <v>656</v>
      </c>
      <c r="G428" s="194" t="s">
        <v>657</v>
      </c>
      <c r="H428" s="153">
        <f>IFERROR(VLOOKUP(F428,[33]MPS!$F$7:$H$789,3,FALSE),0)</f>
        <v>500</v>
      </c>
      <c r="I428" s="153">
        <v>200</v>
      </c>
      <c r="J428" s="153">
        <v>200</v>
      </c>
      <c r="K428" s="154" t="s">
        <v>1838</v>
      </c>
      <c r="L428" s="155">
        <f t="shared" si="37"/>
        <v>800</v>
      </c>
      <c r="M428" s="155">
        <f t="shared" si="38"/>
        <v>1200</v>
      </c>
      <c r="N428" s="154">
        <f t="shared" si="39"/>
        <v>0.30000000000000004</v>
      </c>
      <c r="O428" s="154">
        <f t="shared" si="40"/>
        <v>0</v>
      </c>
      <c r="P428" s="153">
        <f>IFERROR(VLOOKUP(F428,'[34]ON HAND'!$B$7:$I$1000,8,FALSE),0)</f>
        <v>44</v>
      </c>
      <c r="Q428" s="98" t="str">
        <f t="shared" si="41"/>
        <v>kritis</v>
      </c>
      <c r="R428" s="153">
        <v>1</v>
      </c>
      <c r="S428" s="153"/>
      <c r="T428" s="153"/>
    </row>
    <row r="429" spans="1:20" ht="33" x14ac:dyDescent="0.35">
      <c r="A429" s="190" t="s">
        <v>10</v>
      </c>
      <c r="B429" s="191" t="s">
        <v>17</v>
      </c>
      <c r="C429" s="192" t="s">
        <v>116</v>
      </c>
      <c r="D429" s="191" t="s">
        <v>658</v>
      </c>
      <c r="E429" s="193" t="s">
        <v>659</v>
      </c>
      <c r="F429" s="193" t="s">
        <v>660</v>
      </c>
      <c r="G429" s="194" t="s">
        <v>661</v>
      </c>
      <c r="H429" s="153">
        <f>IFERROR(VLOOKUP(F429,[33]MPS!$F$7:$H$789,3,FALSE),0)</f>
        <v>500</v>
      </c>
      <c r="I429" s="153">
        <v>200</v>
      </c>
      <c r="J429" s="153">
        <v>200</v>
      </c>
      <c r="K429" s="154" t="s">
        <v>1838</v>
      </c>
      <c r="L429" s="155">
        <f t="shared" si="37"/>
        <v>800</v>
      </c>
      <c r="M429" s="155">
        <f t="shared" si="38"/>
        <v>1200</v>
      </c>
      <c r="N429" s="154">
        <f t="shared" si="39"/>
        <v>2.7</v>
      </c>
      <c r="O429" s="154">
        <f t="shared" si="40"/>
        <v>0</v>
      </c>
      <c r="P429" s="153">
        <f>IFERROR(VLOOKUP(F429,'[34]ON HAND'!$B$7:$I$1000,8,FALSE),0)</f>
        <v>534</v>
      </c>
      <c r="Q429" s="98" t="str">
        <f t="shared" si="41"/>
        <v>kritis</v>
      </c>
      <c r="R429" s="153">
        <v>1</v>
      </c>
      <c r="S429" s="153"/>
      <c r="T429" s="153"/>
    </row>
    <row r="430" spans="1:20" x14ac:dyDescent="0.35">
      <c r="A430" s="190" t="s">
        <v>10</v>
      </c>
      <c r="B430" s="191" t="s">
        <v>17</v>
      </c>
      <c r="C430" s="192" t="s">
        <v>61</v>
      </c>
      <c r="D430" s="191" t="s">
        <v>662</v>
      </c>
      <c r="E430" s="193" t="s">
        <v>663</v>
      </c>
      <c r="F430" s="193" t="s">
        <v>664</v>
      </c>
      <c r="G430" s="194" t="s">
        <v>665</v>
      </c>
      <c r="H430" s="153">
        <f>IFERROR(VLOOKUP(F430,[33]MPS!$F$7:$H$789,3,FALSE),0)</f>
        <v>500</v>
      </c>
      <c r="I430" s="153">
        <v>200</v>
      </c>
      <c r="J430" s="153">
        <v>200</v>
      </c>
      <c r="K430" s="154" t="s">
        <v>1838</v>
      </c>
      <c r="L430" s="155">
        <f t="shared" si="37"/>
        <v>800</v>
      </c>
      <c r="M430" s="155">
        <f t="shared" si="38"/>
        <v>1200</v>
      </c>
      <c r="N430" s="154">
        <f t="shared" si="39"/>
        <v>6.8</v>
      </c>
      <c r="O430" s="154">
        <f t="shared" si="40"/>
        <v>1</v>
      </c>
      <c r="P430" s="153">
        <f>IFERROR(VLOOKUP(F430,'[34]ON HAND'!$B$7:$I$1000,8,FALSE),0)</f>
        <v>1345</v>
      </c>
      <c r="Q430" s="98" t="str">
        <f t="shared" si="41"/>
        <v>over</v>
      </c>
      <c r="R430" s="153">
        <v>1</v>
      </c>
      <c r="S430" s="153"/>
      <c r="T430" s="153"/>
    </row>
    <row r="431" spans="1:20" x14ac:dyDescent="0.35">
      <c r="A431" s="200" t="s">
        <v>795</v>
      </c>
      <c r="B431" s="191" t="s">
        <v>2562</v>
      </c>
      <c r="C431" s="192" t="s">
        <v>22</v>
      </c>
      <c r="D431" s="191" t="s">
        <v>1039</v>
      </c>
      <c r="E431" s="193" t="s">
        <v>1040</v>
      </c>
      <c r="F431" s="193" t="s">
        <v>1041</v>
      </c>
      <c r="G431" s="218" t="s">
        <v>1042</v>
      </c>
      <c r="H431" s="153">
        <f>IFERROR(VLOOKUP(F431,[33]MPS!$F$7:$H$789,3,FALSE),0)</f>
        <v>500</v>
      </c>
      <c r="I431" s="153">
        <v>100</v>
      </c>
      <c r="J431" s="153">
        <v>200</v>
      </c>
      <c r="K431" s="154" t="s">
        <v>3031</v>
      </c>
      <c r="L431" s="155"/>
      <c r="M431" s="155"/>
      <c r="N431" s="154">
        <f t="shared" si="39"/>
        <v>0</v>
      </c>
      <c r="O431" s="154">
        <f t="shared" si="40"/>
        <v>0</v>
      </c>
      <c r="P431" s="153">
        <f>IFERROR(VLOOKUP(F431,'[34]ON HAND'!$B$7:$I$1000,8,FALSE),0)</f>
        <v>0</v>
      </c>
      <c r="Q431" s="98" t="str">
        <f t="shared" si="41"/>
        <v>over</v>
      </c>
      <c r="R431" s="153"/>
      <c r="S431" s="153"/>
      <c r="T431" s="153"/>
    </row>
    <row r="432" spans="1:20" ht="33" x14ac:dyDescent="0.35">
      <c r="A432" s="190" t="s">
        <v>10</v>
      </c>
      <c r="B432" s="191" t="s">
        <v>17</v>
      </c>
      <c r="C432" s="192" t="s">
        <v>31</v>
      </c>
      <c r="D432" s="191" t="s">
        <v>2633</v>
      </c>
      <c r="E432" s="193" t="s">
        <v>679</v>
      </c>
      <c r="F432" s="193" t="s">
        <v>680</v>
      </c>
      <c r="G432" s="194" t="s">
        <v>681</v>
      </c>
      <c r="H432" s="153">
        <f>IFERROR(VLOOKUP(F432,[33]MPS!$F$7:$H$789,3,FALSE),0)</f>
        <v>500</v>
      </c>
      <c r="I432" s="153">
        <v>200</v>
      </c>
      <c r="J432" s="153">
        <v>200</v>
      </c>
      <c r="K432" s="154" t="s">
        <v>1838</v>
      </c>
      <c r="L432" s="155">
        <f t="shared" ref="L432:L463" si="42">+I432*4</f>
        <v>800</v>
      </c>
      <c r="M432" s="155">
        <f t="shared" ref="M432:M463" si="43">+I432*6</f>
        <v>1200</v>
      </c>
      <c r="N432" s="154">
        <f t="shared" si="39"/>
        <v>3.5</v>
      </c>
      <c r="O432" s="154">
        <f t="shared" si="40"/>
        <v>0</v>
      </c>
      <c r="P432" s="153">
        <f>IFERROR(VLOOKUP(F432,'[34]ON HAND'!$B$7:$I$1000,8,FALSE),0)</f>
        <v>700</v>
      </c>
      <c r="Q432" s="98" t="str">
        <f t="shared" si="41"/>
        <v>kritis</v>
      </c>
      <c r="R432" s="153">
        <v>1</v>
      </c>
      <c r="S432" s="153"/>
      <c r="T432" s="153"/>
    </row>
    <row r="433" spans="1:20" ht="33" x14ac:dyDescent="0.35">
      <c r="A433" s="200" t="s">
        <v>795</v>
      </c>
      <c r="B433" s="191" t="s">
        <v>810</v>
      </c>
      <c r="C433" s="192" t="s">
        <v>12</v>
      </c>
      <c r="D433" s="191" t="s">
        <v>2075</v>
      </c>
      <c r="E433" s="193" t="s">
        <v>2076</v>
      </c>
      <c r="F433" s="193" t="s">
        <v>2077</v>
      </c>
      <c r="G433" s="194" t="s">
        <v>2078</v>
      </c>
      <c r="H433" s="153">
        <f>IFERROR(VLOOKUP(F433,[33]MPS!$F$7:$H$789,3,FALSE),0)</f>
        <v>500</v>
      </c>
      <c r="I433" s="153">
        <v>200</v>
      </c>
      <c r="J433" s="153">
        <v>200</v>
      </c>
      <c r="K433" s="154" t="s">
        <v>1838</v>
      </c>
      <c r="L433" s="155">
        <f t="shared" si="42"/>
        <v>800</v>
      </c>
      <c r="M433" s="155">
        <f t="shared" si="43"/>
        <v>1200</v>
      </c>
      <c r="N433" s="154">
        <f t="shared" si="39"/>
        <v>3.6</v>
      </c>
      <c r="O433" s="154">
        <f t="shared" si="40"/>
        <v>0</v>
      </c>
      <c r="P433" s="153">
        <f>IFERROR(VLOOKUP(F433,'[34]ON HAND'!$B$7:$I$1000,8,FALSE),0)</f>
        <v>718</v>
      </c>
      <c r="Q433" s="98" t="str">
        <f t="shared" si="41"/>
        <v>kritis</v>
      </c>
      <c r="R433" s="153">
        <v>1</v>
      </c>
      <c r="S433" s="153"/>
      <c r="T433" s="153"/>
    </row>
    <row r="434" spans="1:20" ht="33" x14ac:dyDescent="0.35">
      <c r="A434" s="200" t="s">
        <v>795</v>
      </c>
      <c r="B434" s="191" t="s">
        <v>810</v>
      </c>
      <c r="C434" s="192" t="s">
        <v>12</v>
      </c>
      <c r="D434" s="191" t="s">
        <v>2119</v>
      </c>
      <c r="E434" s="193" t="s">
        <v>2120</v>
      </c>
      <c r="F434" s="193" t="s">
        <v>2121</v>
      </c>
      <c r="G434" s="194" t="s">
        <v>2122</v>
      </c>
      <c r="H434" s="153">
        <f>IFERROR(VLOOKUP(F434,[33]MPS!$F$7:$H$789,3,FALSE),0)</f>
        <v>500</v>
      </c>
      <c r="I434" s="153">
        <v>200</v>
      </c>
      <c r="J434" s="153">
        <v>200</v>
      </c>
      <c r="K434" s="154" t="s">
        <v>1838</v>
      </c>
      <c r="L434" s="155">
        <f t="shared" si="42"/>
        <v>800</v>
      </c>
      <c r="M434" s="155">
        <f t="shared" si="43"/>
        <v>1200</v>
      </c>
      <c r="N434" s="154">
        <f t="shared" si="39"/>
        <v>0.4</v>
      </c>
      <c r="O434" s="154">
        <f t="shared" si="40"/>
        <v>0</v>
      </c>
      <c r="P434" s="153">
        <f>IFERROR(VLOOKUP(F434,'[34]ON HAND'!$B$7:$I$1000,8,FALSE),0)</f>
        <v>70</v>
      </c>
      <c r="Q434" s="98" t="str">
        <f t="shared" si="41"/>
        <v>kritis</v>
      </c>
      <c r="R434" s="153">
        <v>1</v>
      </c>
      <c r="S434" s="153"/>
      <c r="T434" s="153"/>
    </row>
    <row r="435" spans="1:20" ht="33" x14ac:dyDescent="0.35">
      <c r="A435" s="200" t="s">
        <v>795</v>
      </c>
      <c r="B435" s="191" t="s">
        <v>810</v>
      </c>
      <c r="C435" s="192" t="s">
        <v>61</v>
      </c>
      <c r="D435" s="191" t="s">
        <v>2268</v>
      </c>
      <c r="E435" s="193" t="s">
        <v>2269</v>
      </c>
      <c r="F435" s="193" t="s">
        <v>2270</v>
      </c>
      <c r="G435" s="194" t="s">
        <v>2271</v>
      </c>
      <c r="H435" s="153">
        <f>IFERROR(VLOOKUP(F435,[33]MPS!$F$7:$H$789,3,FALSE),0)</f>
        <v>500</v>
      </c>
      <c r="I435" s="153">
        <v>200</v>
      </c>
      <c r="J435" s="153">
        <v>200</v>
      </c>
      <c r="K435" s="154" t="s">
        <v>1838</v>
      </c>
      <c r="L435" s="155">
        <f t="shared" si="42"/>
        <v>800</v>
      </c>
      <c r="M435" s="155">
        <f t="shared" si="43"/>
        <v>1200</v>
      </c>
      <c r="N435" s="154">
        <f t="shared" si="39"/>
        <v>0</v>
      </c>
      <c r="O435" s="154">
        <f t="shared" si="40"/>
        <v>0</v>
      </c>
      <c r="P435" s="153">
        <f>IFERROR(VLOOKUP(F435,'[34]ON HAND'!$B$7:$I$1000,8,FALSE),0)</f>
        <v>0</v>
      </c>
      <c r="Q435" s="98" t="str">
        <f t="shared" si="41"/>
        <v>kritis</v>
      </c>
      <c r="R435" s="153">
        <v>1</v>
      </c>
      <c r="S435" s="153"/>
      <c r="T435" s="153"/>
    </row>
    <row r="436" spans="1:20" ht="33" x14ac:dyDescent="0.35">
      <c r="A436" s="200" t="s">
        <v>795</v>
      </c>
      <c r="B436" s="191" t="s">
        <v>810</v>
      </c>
      <c r="C436" s="192" t="s">
        <v>61</v>
      </c>
      <c r="D436" s="191" t="s">
        <v>1209</v>
      </c>
      <c r="E436" s="193" t="s">
        <v>1210</v>
      </c>
      <c r="F436" s="193" t="s">
        <v>1211</v>
      </c>
      <c r="G436" s="194" t="s">
        <v>1212</v>
      </c>
      <c r="H436" s="153">
        <f>IFERROR(VLOOKUP(F436,[33]MPS!$F$7:$H$789,3,FALSE),0)</f>
        <v>500</v>
      </c>
      <c r="I436" s="153">
        <v>200</v>
      </c>
      <c r="J436" s="153">
        <v>200</v>
      </c>
      <c r="K436" s="154" t="s">
        <v>1838</v>
      </c>
      <c r="L436" s="155">
        <f t="shared" si="42"/>
        <v>800</v>
      </c>
      <c r="M436" s="155">
        <f t="shared" si="43"/>
        <v>1200</v>
      </c>
      <c r="N436" s="154">
        <f t="shared" si="39"/>
        <v>26.700000000000003</v>
      </c>
      <c r="O436" s="154">
        <f t="shared" si="40"/>
        <v>1</v>
      </c>
      <c r="P436" s="153">
        <f>IFERROR(VLOOKUP(F436,'[34]ON HAND'!$B$7:$I$1000,8,FALSE),0)</f>
        <v>5323</v>
      </c>
      <c r="Q436" s="98" t="str">
        <f t="shared" si="41"/>
        <v>over</v>
      </c>
      <c r="R436" s="153">
        <v>1</v>
      </c>
      <c r="S436" s="153"/>
      <c r="T436" s="153"/>
    </row>
    <row r="437" spans="1:20" ht="33" x14ac:dyDescent="0.35">
      <c r="A437" s="200" t="s">
        <v>795</v>
      </c>
      <c r="B437" s="191" t="s">
        <v>810</v>
      </c>
      <c r="C437" s="192" t="s">
        <v>116</v>
      </c>
      <c r="D437" s="191" t="s">
        <v>2335</v>
      </c>
      <c r="E437" s="193" t="s">
        <v>2336</v>
      </c>
      <c r="F437" s="193" t="s">
        <v>2337</v>
      </c>
      <c r="G437" s="194" t="s">
        <v>2338</v>
      </c>
      <c r="H437" s="153">
        <f>IFERROR(VLOOKUP(F437,[33]MPS!$F$7:$H$789,3,FALSE),0)</f>
        <v>500</v>
      </c>
      <c r="I437" s="153">
        <v>200</v>
      </c>
      <c r="J437" s="153">
        <v>200</v>
      </c>
      <c r="K437" s="154" t="s">
        <v>1838</v>
      </c>
      <c r="L437" s="155">
        <f t="shared" si="42"/>
        <v>800</v>
      </c>
      <c r="M437" s="155">
        <f t="shared" si="43"/>
        <v>1200</v>
      </c>
      <c r="N437" s="154">
        <f t="shared" si="39"/>
        <v>6.5</v>
      </c>
      <c r="O437" s="154">
        <f t="shared" si="40"/>
        <v>1</v>
      </c>
      <c r="P437" s="153">
        <f>IFERROR(VLOOKUP(F437,'[34]ON HAND'!$B$7:$I$1000,8,FALSE),0)</f>
        <v>1290</v>
      </c>
      <c r="Q437" s="98" t="str">
        <f t="shared" si="41"/>
        <v>over</v>
      </c>
      <c r="R437" s="153">
        <v>1</v>
      </c>
      <c r="S437" s="153"/>
      <c r="T437" s="153"/>
    </row>
    <row r="438" spans="1:20" x14ac:dyDescent="0.35">
      <c r="A438" s="200" t="s">
        <v>795</v>
      </c>
      <c r="B438" s="191" t="s">
        <v>810</v>
      </c>
      <c r="C438" s="192" t="s">
        <v>116</v>
      </c>
      <c r="D438" s="191" t="s">
        <v>2346</v>
      </c>
      <c r="E438" s="193" t="s">
        <v>2347</v>
      </c>
      <c r="F438" s="193" t="s">
        <v>2348</v>
      </c>
      <c r="G438" s="194" t="s">
        <v>3099</v>
      </c>
      <c r="H438" s="153">
        <f>IFERROR(VLOOKUP(F438,[33]MPS!$F$7:$H$789,3,FALSE),0)</f>
        <v>500</v>
      </c>
      <c r="I438" s="153">
        <v>200</v>
      </c>
      <c r="J438" s="153">
        <v>200</v>
      </c>
      <c r="K438" s="154" t="s">
        <v>1838</v>
      </c>
      <c r="L438" s="155">
        <f t="shared" si="42"/>
        <v>800</v>
      </c>
      <c r="M438" s="155">
        <f t="shared" si="43"/>
        <v>1200</v>
      </c>
      <c r="N438" s="154">
        <f t="shared" si="39"/>
        <v>1.5</v>
      </c>
      <c r="O438" s="154">
        <f t="shared" si="40"/>
        <v>0</v>
      </c>
      <c r="P438" s="153">
        <f>IFERROR(VLOOKUP(F438,'[34]ON HAND'!$B$7:$I$1000,8,FALSE),0)</f>
        <v>300</v>
      </c>
      <c r="Q438" s="98" t="str">
        <f t="shared" si="41"/>
        <v>kritis</v>
      </c>
      <c r="R438" s="153">
        <v>1</v>
      </c>
      <c r="S438" s="153"/>
      <c r="T438" s="153"/>
    </row>
    <row r="439" spans="1:20" x14ac:dyDescent="0.35">
      <c r="A439" s="200" t="s">
        <v>795</v>
      </c>
      <c r="B439" s="191" t="s">
        <v>810</v>
      </c>
      <c r="C439" s="192" t="s">
        <v>61</v>
      </c>
      <c r="D439" s="191" t="s">
        <v>1626</v>
      </c>
      <c r="E439" s="193" t="s">
        <v>1627</v>
      </c>
      <c r="F439" s="193" t="s">
        <v>1628</v>
      </c>
      <c r="G439" s="194" t="s">
        <v>1629</v>
      </c>
      <c r="H439" s="153">
        <f>IFERROR(VLOOKUP(F439,[33]MPS!$F$7:$H$789,3,FALSE),0)</f>
        <v>500</v>
      </c>
      <c r="I439" s="153">
        <v>200</v>
      </c>
      <c r="J439" s="153">
        <v>200</v>
      </c>
      <c r="K439" s="154" t="s">
        <v>1838</v>
      </c>
      <c r="L439" s="155">
        <f t="shared" si="42"/>
        <v>800</v>
      </c>
      <c r="M439" s="155">
        <f t="shared" si="43"/>
        <v>1200</v>
      </c>
      <c r="N439" s="154">
        <f t="shared" si="39"/>
        <v>279.40000000000003</v>
      </c>
      <c r="O439" s="154">
        <f t="shared" si="40"/>
        <v>1</v>
      </c>
      <c r="P439" s="153">
        <f>IFERROR(VLOOKUP(F439,'[34]ON HAND'!$B$7:$I$1000,8,FALSE),0)</f>
        <v>55864</v>
      </c>
      <c r="Q439" s="98" t="str">
        <f t="shared" si="41"/>
        <v>over</v>
      </c>
      <c r="R439" s="153">
        <v>1</v>
      </c>
      <c r="S439" s="153"/>
      <c r="T439" s="153"/>
    </row>
    <row r="440" spans="1:20" ht="33" x14ac:dyDescent="0.35">
      <c r="A440" s="200" t="s">
        <v>795</v>
      </c>
      <c r="B440" s="191" t="s">
        <v>810</v>
      </c>
      <c r="C440" s="192" t="s">
        <v>116</v>
      </c>
      <c r="D440" s="191" t="s">
        <v>1814</v>
      </c>
      <c r="E440" s="193" t="s">
        <v>1815</v>
      </c>
      <c r="F440" s="193" t="s">
        <v>1816</v>
      </c>
      <c r="G440" s="194" t="s">
        <v>1817</v>
      </c>
      <c r="H440" s="153">
        <f>IFERROR(VLOOKUP(F440,[33]MPS!$F$7:$H$789,3,FALSE),0)</f>
        <v>500</v>
      </c>
      <c r="I440" s="153">
        <v>200</v>
      </c>
      <c r="J440" s="153">
        <v>200</v>
      </c>
      <c r="K440" s="154" t="s">
        <v>1838</v>
      </c>
      <c r="L440" s="155">
        <f t="shared" si="42"/>
        <v>800</v>
      </c>
      <c r="M440" s="155">
        <f t="shared" si="43"/>
        <v>1200</v>
      </c>
      <c r="N440" s="154">
        <f t="shared" si="39"/>
        <v>5.8999999999999995</v>
      </c>
      <c r="O440" s="154">
        <f t="shared" si="40"/>
        <v>1</v>
      </c>
      <c r="P440" s="153">
        <f>IFERROR(VLOOKUP(F440,'[34]ON HAND'!$B$7:$I$1000,8,FALSE),0)</f>
        <v>1165</v>
      </c>
      <c r="Q440" s="98" t="str">
        <f t="shared" si="41"/>
        <v>aman</v>
      </c>
      <c r="R440" s="153">
        <v>1</v>
      </c>
      <c r="S440" s="153"/>
      <c r="T440" s="153"/>
    </row>
    <row r="441" spans="1:20" ht="33" x14ac:dyDescent="0.35">
      <c r="A441" s="190" t="s">
        <v>10</v>
      </c>
      <c r="B441" s="191" t="s">
        <v>17</v>
      </c>
      <c r="C441" s="192" t="s">
        <v>31</v>
      </c>
      <c r="D441" s="191" t="s">
        <v>2632</v>
      </c>
      <c r="E441" s="193" t="s">
        <v>676</v>
      </c>
      <c r="F441" s="193" t="s">
        <v>677</v>
      </c>
      <c r="G441" s="194" t="s">
        <v>678</v>
      </c>
      <c r="H441" s="153">
        <f>IFERROR(VLOOKUP(F441,[33]MPS!$F$7:$H$789,3,FALSE),0)</f>
        <v>400</v>
      </c>
      <c r="I441" s="153">
        <v>200</v>
      </c>
      <c r="J441" s="153">
        <v>200</v>
      </c>
      <c r="K441" s="154" t="s">
        <v>1838</v>
      </c>
      <c r="L441" s="155">
        <f t="shared" si="42"/>
        <v>800</v>
      </c>
      <c r="M441" s="155">
        <f t="shared" si="43"/>
        <v>1200</v>
      </c>
      <c r="N441" s="154">
        <f t="shared" si="39"/>
        <v>2.1</v>
      </c>
      <c r="O441" s="154">
        <f t="shared" si="40"/>
        <v>0</v>
      </c>
      <c r="P441" s="153">
        <f>IFERROR(VLOOKUP(F441,'[34]ON HAND'!$B$7:$I$1000,8,FALSE),0)</f>
        <v>402</v>
      </c>
      <c r="Q441" s="98" t="str">
        <f t="shared" si="41"/>
        <v>kritis</v>
      </c>
      <c r="R441" s="153">
        <v>1</v>
      </c>
      <c r="S441" s="153"/>
      <c r="T441" s="153"/>
    </row>
    <row r="442" spans="1:20" ht="33" x14ac:dyDescent="0.35">
      <c r="A442" s="200" t="s">
        <v>795</v>
      </c>
      <c r="B442" s="191" t="s">
        <v>810</v>
      </c>
      <c r="C442" s="192" t="s">
        <v>129</v>
      </c>
      <c r="D442" s="191" t="s">
        <v>1582</v>
      </c>
      <c r="E442" s="193">
        <v>0</v>
      </c>
      <c r="F442" s="193" t="s">
        <v>1583</v>
      </c>
      <c r="G442" s="194" t="s">
        <v>1584</v>
      </c>
      <c r="H442" s="153">
        <f>IFERROR(VLOOKUP(F442,[33]MPS!$F$7:$H$789,3,FALSE),0)</f>
        <v>400</v>
      </c>
      <c r="I442" s="153">
        <v>200</v>
      </c>
      <c r="J442" s="153">
        <v>200</v>
      </c>
      <c r="K442" s="154" t="s">
        <v>1838</v>
      </c>
      <c r="L442" s="155">
        <f t="shared" si="42"/>
        <v>800</v>
      </c>
      <c r="M442" s="155">
        <f t="shared" si="43"/>
        <v>1200</v>
      </c>
      <c r="N442" s="154">
        <f t="shared" si="39"/>
        <v>9.4</v>
      </c>
      <c r="O442" s="154">
        <f t="shared" si="40"/>
        <v>1</v>
      </c>
      <c r="P442" s="153">
        <f>IFERROR(VLOOKUP(F442,'[34]ON HAND'!$B$7:$I$1000,8,FALSE),0)</f>
        <v>1861</v>
      </c>
      <c r="Q442" s="98" t="str">
        <f t="shared" si="41"/>
        <v>over</v>
      </c>
      <c r="R442" s="153">
        <v>1</v>
      </c>
      <c r="S442" s="153"/>
      <c r="T442" s="153"/>
    </row>
    <row r="443" spans="1:20" ht="33" x14ac:dyDescent="0.35">
      <c r="A443" s="200" t="s">
        <v>795</v>
      </c>
      <c r="B443" s="191" t="s">
        <v>810</v>
      </c>
      <c r="C443" s="192" t="s">
        <v>61</v>
      </c>
      <c r="D443" s="191" t="s">
        <v>1650</v>
      </c>
      <c r="E443" s="193">
        <v>0</v>
      </c>
      <c r="F443" s="193" t="s">
        <v>1651</v>
      </c>
      <c r="G443" s="194" t="s">
        <v>1652</v>
      </c>
      <c r="H443" s="153">
        <f>IFERROR(VLOOKUP(F443,[33]MPS!$F$7:$H$789,3,FALSE),0)</f>
        <v>400</v>
      </c>
      <c r="I443" s="153">
        <v>200</v>
      </c>
      <c r="J443" s="153">
        <v>200</v>
      </c>
      <c r="K443" s="154" t="s">
        <v>1838</v>
      </c>
      <c r="L443" s="155">
        <f t="shared" si="42"/>
        <v>800</v>
      </c>
      <c r="M443" s="155">
        <f t="shared" si="43"/>
        <v>1200</v>
      </c>
      <c r="N443" s="154">
        <f t="shared" si="39"/>
        <v>0</v>
      </c>
      <c r="O443" s="154">
        <f t="shared" si="40"/>
        <v>0</v>
      </c>
      <c r="P443" s="153">
        <f>IFERROR(VLOOKUP(F443,'[34]ON HAND'!$B$7:$I$1000,8,FALSE),0)</f>
        <v>0</v>
      </c>
      <c r="Q443" s="98" t="str">
        <f t="shared" si="41"/>
        <v>kritis</v>
      </c>
      <c r="R443" s="153">
        <v>1</v>
      </c>
      <c r="S443" s="153"/>
      <c r="T443" s="153"/>
    </row>
    <row r="444" spans="1:20" x14ac:dyDescent="0.35">
      <c r="A444" s="200" t="s">
        <v>795</v>
      </c>
      <c r="B444" s="191" t="s">
        <v>810</v>
      </c>
      <c r="C444" s="192" t="s">
        <v>61</v>
      </c>
      <c r="D444" s="191" t="s">
        <v>1669</v>
      </c>
      <c r="E444" s="193" t="s">
        <v>1670</v>
      </c>
      <c r="F444" s="193" t="s">
        <v>1671</v>
      </c>
      <c r="G444" s="194" t="s">
        <v>1672</v>
      </c>
      <c r="H444" s="153">
        <f>IFERROR(VLOOKUP(F444,[33]MPS!$F$7:$H$789,3,FALSE),0)</f>
        <v>400</v>
      </c>
      <c r="I444" s="153">
        <v>200</v>
      </c>
      <c r="J444" s="153">
        <v>200</v>
      </c>
      <c r="K444" s="154" t="s">
        <v>1838</v>
      </c>
      <c r="L444" s="155">
        <f t="shared" si="42"/>
        <v>800</v>
      </c>
      <c r="M444" s="155">
        <f t="shared" si="43"/>
        <v>1200</v>
      </c>
      <c r="N444" s="154">
        <f t="shared" si="39"/>
        <v>11.7</v>
      </c>
      <c r="O444" s="154">
        <f t="shared" si="40"/>
        <v>1</v>
      </c>
      <c r="P444" s="153">
        <f>IFERROR(VLOOKUP(F444,'[34]ON HAND'!$B$7:$I$1000,8,FALSE),0)</f>
        <v>2340</v>
      </c>
      <c r="Q444" s="98" t="str">
        <f t="shared" si="41"/>
        <v>over</v>
      </c>
      <c r="R444" s="153">
        <v>1</v>
      </c>
      <c r="S444" s="153"/>
      <c r="T444" s="153"/>
    </row>
    <row r="445" spans="1:20" ht="33" x14ac:dyDescent="0.35">
      <c r="A445" s="200" t="s">
        <v>795</v>
      </c>
      <c r="B445" s="191" t="s">
        <v>815</v>
      </c>
      <c r="C445" s="192" t="s">
        <v>12</v>
      </c>
      <c r="D445" s="191" t="s">
        <v>816</v>
      </c>
      <c r="E445" s="193" t="s">
        <v>817</v>
      </c>
      <c r="F445" s="193" t="s">
        <v>818</v>
      </c>
      <c r="G445" s="194" t="s">
        <v>819</v>
      </c>
      <c r="H445" s="153">
        <f>IFERROR(VLOOKUP(F445,[33]MPS!$F$7:$H$789,3,FALSE),0)</f>
        <v>300</v>
      </c>
      <c r="I445" s="153">
        <v>200</v>
      </c>
      <c r="J445" s="153">
        <v>200</v>
      </c>
      <c r="K445" s="154" t="s">
        <v>1838</v>
      </c>
      <c r="L445" s="155">
        <f t="shared" si="42"/>
        <v>800</v>
      </c>
      <c r="M445" s="155">
        <f t="shared" si="43"/>
        <v>1200</v>
      </c>
      <c r="N445" s="154">
        <f t="shared" si="39"/>
        <v>0</v>
      </c>
      <c r="O445" s="154">
        <f t="shared" si="40"/>
        <v>0</v>
      </c>
      <c r="P445" s="153">
        <f>IFERROR(VLOOKUP(F445,'[34]ON HAND'!$B$7:$I$1000,8,FALSE),0)</f>
        <v>0</v>
      </c>
      <c r="Q445" s="98" t="str">
        <f t="shared" si="41"/>
        <v>kritis</v>
      </c>
      <c r="R445" s="153">
        <v>1</v>
      </c>
      <c r="S445" s="153"/>
      <c r="T445" s="153"/>
    </row>
    <row r="446" spans="1:20" ht="33" x14ac:dyDescent="0.35">
      <c r="A446" s="200" t="s">
        <v>795</v>
      </c>
      <c r="B446" s="191" t="s">
        <v>810</v>
      </c>
      <c r="C446" s="192" t="s">
        <v>61</v>
      </c>
      <c r="D446" s="201" t="s">
        <v>992</v>
      </c>
      <c r="E446" s="202" t="s">
        <v>993</v>
      </c>
      <c r="F446" s="202" t="s">
        <v>994</v>
      </c>
      <c r="G446" s="203" t="s">
        <v>961</v>
      </c>
      <c r="H446" s="153">
        <f>IFERROR(VLOOKUP(F446,[33]MPS!$F$7:$H$789,3,FALSE),0)</f>
        <v>300</v>
      </c>
      <c r="I446" s="153">
        <v>200</v>
      </c>
      <c r="J446" s="153">
        <v>300</v>
      </c>
      <c r="K446" s="154" t="s">
        <v>1838</v>
      </c>
      <c r="L446" s="155">
        <f t="shared" si="42"/>
        <v>800</v>
      </c>
      <c r="M446" s="155">
        <f t="shared" si="43"/>
        <v>1200</v>
      </c>
      <c r="N446" s="154">
        <f t="shared" si="39"/>
        <v>6</v>
      </c>
      <c r="O446" s="154">
        <f t="shared" si="40"/>
        <v>1</v>
      </c>
      <c r="P446" s="153">
        <f>IFERROR(VLOOKUP(F446,'[34]ON HAND'!$B$7:$I$1000,8,FALSE),0)</f>
        <v>1187</v>
      </c>
      <c r="Q446" s="98" t="str">
        <f t="shared" si="41"/>
        <v>aman</v>
      </c>
      <c r="R446" s="153">
        <v>1</v>
      </c>
      <c r="S446" s="153"/>
      <c r="T446" s="153"/>
    </row>
    <row r="447" spans="1:20" x14ac:dyDescent="0.35">
      <c r="A447" s="200" t="s">
        <v>795</v>
      </c>
      <c r="B447" s="191" t="s">
        <v>3090</v>
      </c>
      <c r="C447" s="192" t="s">
        <v>61</v>
      </c>
      <c r="D447" s="191" t="s">
        <v>1229</v>
      </c>
      <c r="E447" s="193">
        <v>0</v>
      </c>
      <c r="F447" s="193" t="s">
        <v>1230</v>
      </c>
      <c r="G447" s="194" t="s">
        <v>1231</v>
      </c>
      <c r="H447" s="153">
        <f>IFERROR(VLOOKUP(F447,[33]MPS!$F$7:$H$789,3,FALSE),0)</f>
        <v>300</v>
      </c>
      <c r="I447" s="153">
        <v>200</v>
      </c>
      <c r="J447" s="153">
        <v>200</v>
      </c>
      <c r="K447" s="154" t="s">
        <v>1838</v>
      </c>
      <c r="L447" s="155">
        <f t="shared" si="42"/>
        <v>800</v>
      </c>
      <c r="M447" s="155">
        <f t="shared" si="43"/>
        <v>1200</v>
      </c>
      <c r="N447" s="154">
        <f t="shared" si="39"/>
        <v>7.8</v>
      </c>
      <c r="O447" s="154">
        <f t="shared" si="40"/>
        <v>1</v>
      </c>
      <c r="P447" s="153">
        <f>IFERROR(VLOOKUP(F447,'[34]ON HAND'!$B$7:$I$1000,8,FALSE),0)</f>
        <v>1541</v>
      </c>
      <c r="Q447" s="98" t="str">
        <f t="shared" si="41"/>
        <v>over</v>
      </c>
      <c r="R447" s="153">
        <v>1</v>
      </c>
      <c r="S447" s="153"/>
      <c r="T447" s="153"/>
    </row>
    <row r="448" spans="1:20" x14ac:dyDescent="0.35">
      <c r="A448" s="200" t="s">
        <v>795</v>
      </c>
      <c r="B448" s="191" t="s">
        <v>810</v>
      </c>
      <c r="C448" s="192" t="s">
        <v>61</v>
      </c>
      <c r="D448" s="201" t="s">
        <v>1250</v>
      </c>
      <c r="E448" s="202" t="s">
        <v>1251</v>
      </c>
      <c r="F448" s="202" t="s">
        <v>1252</v>
      </c>
      <c r="G448" s="203" t="s">
        <v>3097</v>
      </c>
      <c r="H448" s="153">
        <f>IFERROR(VLOOKUP(F448,[33]MPS!$F$7:$H$789,3,FALSE),0)</f>
        <v>300</v>
      </c>
      <c r="I448" s="153">
        <v>200</v>
      </c>
      <c r="J448" s="153">
        <v>200</v>
      </c>
      <c r="K448" s="154" t="s">
        <v>1838</v>
      </c>
      <c r="L448" s="155">
        <f t="shared" si="42"/>
        <v>800</v>
      </c>
      <c r="M448" s="155">
        <f t="shared" si="43"/>
        <v>1200</v>
      </c>
      <c r="N448" s="154">
        <f t="shared" si="39"/>
        <v>1.2000000000000002</v>
      </c>
      <c r="O448" s="154">
        <f t="shared" si="40"/>
        <v>0</v>
      </c>
      <c r="P448" s="153">
        <f>IFERROR(VLOOKUP(F448,'[34]ON HAND'!$B$7:$I$1000,8,FALSE),0)</f>
        <v>226</v>
      </c>
      <c r="Q448" s="98" t="str">
        <f t="shared" si="41"/>
        <v>kritis</v>
      </c>
      <c r="R448" s="153">
        <v>1</v>
      </c>
      <c r="S448" s="153"/>
      <c r="T448" s="153"/>
    </row>
    <row r="449" spans="1:20" ht="33" x14ac:dyDescent="0.35">
      <c r="A449" s="200" t="s">
        <v>795</v>
      </c>
      <c r="B449" s="191" t="s">
        <v>810</v>
      </c>
      <c r="C449" s="192" t="s">
        <v>116</v>
      </c>
      <c r="D449" s="191" t="s">
        <v>1807</v>
      </c>
      <c r="E449" s="193" t="s">
        <v>1808</v>
      </c>
      <c r="F449" s="193" t="s">
        <v>1809</v>
      </c>
      <c r="G449" s="194" t="s">
        <v>2708</v>
      </c>
      <c r="H449" s="153">
        <f>IFERROR(VLOOKUP(F449,[33]MPS!$F$7:$H$789,3,FALSE),0)</f>
        <v>300</v>
      </c>
      <c r="I449" s="153">
        <v>200</v>
      </c>
      <c r="J449" s="153">
        <v>200</v>
      </c>
      <c r="K449" s="154" t="s">
        <v>1838</v>
      </c>
      <c r="L449" s="155">
        <f t="shared" si="42"/>
        <v>800</v>
      </c>
      <c r="M449" s="155">
        <f t="shared" si="43"/>
        <v>1200</v>
      </c>
      <c r="N449" s="154">
        <f t="shared" si="39"/>
        <v>7.8</v>
      </c>
      <c r="O449" s="154">
        <f t="shared" si="40"/>
        <v>1</v>
      </c>
      <c r="P449" s="153">
        <f>IFERROR(VLOOKUP(F449,'[34]ON HAND'!$B$7:$I$1000,8,FALSE),0)</f>
        <v>1550</v>
      </c>
      <c r="Q449" s="98" t="str">
        <f t="shared" si="41"/>
        <v>over</v>
      </c>
      <c r="R449" s="153">
        <v>1</v>
      </c>
      <c r="S449" s="153"/>
      <c r="T449" s="153"/>
    </row>
    <row r="450" spans="1:20" ht="33" x14ac:dyDescent="0.35">
      <c r="A450" s="200" t="s">
        <v>795</v>
      </c>
      <c r="B450" s="191" t="s">
        <v>3090</v>
      </c>
      <c r="C450" s="192" t="s">
        <v>116</v>
      </c>
      <c r="D450" s="191" t="s">
        <v>3141</v>
      </c>
      <c r="E450" s="193"/>
      <c r="F450" s="193" t="s">
        <v>3142</v>
      </c>
      <c r="G450" s="194" t="s">
        <v>3143</v>
      </c>
      <c r="H450" s="153">
        <f>IFERROR(VLOOKUP(F450,[33]MPS!$F$7:$H$789,3,FALSE),0)</f>
        <v>300</v>
      </c>
      <c r="I450" s="153">
        <v>200</v>
      </c>
      <c r="J450" s="153">
        <v>250</v>
      </c>
      <c r="K450" s="154" t="s">
        <v>1838</v>
      </c>
      <c r="L450" s="155">
        <f t="shared" si="42"/>
        <v>800</v>
      </c>
      <c r="M450" s="155">
        <f t="shared" si="43"/>
        <v>1200</v>
      </c>
      <c r="N450" s="154">
        <f t="shared" si="39"/>
        <v>1</v>
      </c>
      <c r="O450" s="154">
        <f t="shared" si="40"/>
        <v>0</v>
      </c>
      <c r="P450" s="153">
        <f>IFERROR(VLOOKUP(F450,'[34]ON HAND'!$B$7:$I$1000,8,FALSE),0)</f>
        <v>190</v>
      </c>
      <c r="Q450" s="98" t="str">
        <f t="shared" si="41"/>
        <v>kritis</v>
      </c>
      <c r="R450" s="153">
        <v>1</v>
      </c>
      <c r="S450" s="153"/>
      <c r="T450" s="153"/>
    </row>
    <row r="451" spans="1:20" ht="33" x14ac:dyDescent="0.35">
      <c r="A451" s="200" t="s">
        <v>795</v>
      </c>
      <c r="B451" s="191" t="s">
        <v>3090</v>
      </c>
      <c r="C451" s="192" t="s">
        <v>61</v>
      </c>
      <c r="D451" s="191" t="s">
        <v>3144</v>
      </c>
      <c r="E451" s="193"/>
      <c r="F451" s="193" t="s">
        <v>3145</v>
      </c>
      <c r="G451" s="194" t="s">
        <v>3146</v>
      </c>
      <c r="H451" s="153">
        <f>IFERROR(VLOOKUP(F451,[33]MPS!$F$7:$H$789,3,FALSE),0)</f>
        <v>300</v>
      </c>
      <c r="I451" s="153">
        <v>200</v>
      </c>
      <c r="J451" s="153">
        <v>300</v>
      </c>
      <c r="K451" s="154" t="s">
        <v>1838</v>
      </c>
      <c r="L451" s="155">
        <f t="shared" si="42"/>
        <v>800</v>
      </c>
      <c r="M451" s="155">
        <f t="shared" si="43"/>
        <v>1200</v>
      </c>
      <c r="N451" s="154">
        <f t="shared" si="39"/>
        <v>3.5</v>
      </c>
      <c r="O451" s="154">
        <f t="shared" si="40"/>
        <v>0</v>
      </c>
      <c r="P451" s="153">
        <f>IFERROR(VLOOKUP(F451,'[34]ON HAND'!$B$7:$I$1000,8,FALSE),0)</f>
        <v>692</v>
      </c>
      <c r="Q451" s="98" t="str">
        <f t="shared" si="41"/>
        <v>kritis</v>
      </c>
      <c r="R451" s="153">
        <v>1</v>
      </c>
      <c r="S451" s="153"/>
      <c r="T451" s="153"/>
    </row>
    <row r="452" spans="1:20" x14ac:dyDescent="0.35">
      <c r="A452" s="200" t="s">
        <v>795</v>
      </c>
      <c r="B452" s="191" t="s">
        <v>810</v>
      </c>
      <c r="C452" s="192" t="s">
        <v>129</v>
      </c>
      <c r="D452" s="191" t="s">
        <v>2134</v>
      </c>
      <c r="E452" s="193" t="s">
        <v>2135</v>
      </c>
      <c r="F452" s="193" t="s">
        <v>2136</v>
      </c>
      <c r="G452" s="194" t="s">
        <v>2587</v>
      </c>
      <c r="H452" s="153">
        <f>IFERROR(VLOOKUP(F452,[33]MPS!$F$7:$H$789,3,FALSE),0)</f>
        <v>200</v>
      </c>
      <c r="I452" s="153">
        <v>200</v>
      </c>
      <c r="J452" s="153">
        <v>200</v>
      </c>
      <c r="K452" s="154" t="s">
        <v>1838</v>
      </c>
      <c r="L452" s="155">
        <f t="shared" si="42"/>
        <v>800</v>
      </c>
      <c r="M452" s="155">
        <f t="shared" si="43"/>
        <v>1200</v>
      </c>
      <c r="N452" s="154">
        <f t="shared" si="39"/>
        <v>8.7999999999999989</v>
      </c>
      <c r="O452" s="154">
        <f t="shared" si="40"/>
        <v>1</v>
      </c>
      <c r="P452" s="153">
        <f>IFERROR(VLOOKUP(F452,'[34]ON HAND'!$B$7:$I$1000,8,FALSE),0)</f>
        <v>1758</v>
      </c>
      <c r="Q452" s="98" t="str">
        <f t="shared" si="41"/>
        <v>over</v>
      </c>
      <c r="R452" s="153">
        <v>1</v>
      </c>
      <c r="S452" s="153"/>
      <c r="T452" s="153"/>
    </row>
    <row r="453" spans="1:20" ht="33" x14ac:dyDescent="0.35">
      <c r="A453" s="200" t="s">
        <v>795</v>
      </c>
      <c r="B453" s="191" t="s">
        <v>810</v>
      </c>
      <c r="C453" s="192" t="s">
        <v>61</v>
      </c>
      <c r="D453" s="191" t="s">
        <v>1685</v>
      </c>
      <c r="E453" s="193" t="s">
        <v>1686</v>
      </c>
      <c r="F453" s="193" t="s">
        <v>1687</v>
      </c>
      <c r="G453" s="194" t="s">
        <v>1688</v>
      </c>
      <c r="H453" s="153">
        <f>IFERROR(VLOOKUP(F453,[33]MPS!$F$7:$H$789,3,FALSE),0)</f>
        <v>200</v>
      </c>
      <c r="I453" s="153">
        <v>200</v>
      </c>
      <c r="J453" s="153">
        <v>200</v>
      </c>
      <c r="K453" s="154" t="s">
        <v>1838</v>
      </c>
      <c r="L453" s="155">
        <f t="shared" si="42"/>
        <v>800</v>
      </c>
      <c r="M453" s="155">
        <f t="shared" si="43"/>
        <v>1200</v>
      </c>
      <c r="N453" s="154">
        <f t="shared" si="39"/>
        <v>2.5</v>
      </c>
      <c r="O453" s="154">
        <f t="shared" si="40"/>
        <v>0</v>
      </c>
      <c r="P453" s="153">
        <f>IFERROR(VLOOKUP(F453,'[34]ON HAND'!$B$7:$I$1000,8,FALSE),0)</f>
        <v>493</v>
      </c>
      <c r="Q453" s="98" t="str">
        <f t="shared" si="41"/>
        <v>kritis</v>
      </c>
      <c r="R453" s="153">
        <v>1</v>
      </c>
      <c r="S453" s="153"/>
      <c r="T453" s="153"/>
    </row>
    <row r="454" spans="1:20" ht="30" x14ac:dyDescent="0.35">
      <c r="A454" s="190" t="s">
        <v>10</v>
      </c>
      <c r="B454" s="191" t="s">
        <v>16</v>
      </c>
      <c r="C454" s="192" t="s">
        <v>31</v>
      </c>
      <c r="D454" s="191" t="s">
        <v>2634</v>
      </c>
      <c r="E454" s="193" t="s">
        <v>697</v>
      </c>
      <c r="F454" s="193" t="s">
        <v>698</v>
      </c>
      <c r="G454" s="194" t="s">
        <v>699</v>
      </c>
      <c r="H454" s="153">
        <f>IFERROR(VLOOKUP(F454,[33]MPS!$F$7:$H$789,3,FALSE),0)</f>
        <v>100</v>
      </c>
      <c r="I454" s="153">
        <v>200</v>
      </c>
      <c r="J454" s="153">
        <v>200</v>
      </c>
      <c r="K454" s="154" t="s">
        <v>1838</v>
      </c>
      <c r="L454" s="155">
        <f t="shared" si="42"/>
        <v>800</v>
      </c>
      <c r="M454" s="155">
        <f t="shared" si="43"/>
        <v>1200</v>
      </c>
      <c r="N454" s="154">
        <f t="shared" si="39"/>
        <v>2</v>
      </c>
      <c r="O454" s="154">
        <f t="shared" si="40"/>
        <v>0</v>
      </c>
      <c r="P454" s="153">
        <f>IFERROR(VLOOKUP(F454,'[34]ON HAND'!$B$7:$I$1000,8,FALSE),0)</f>
        <v>400</v>
      </c>
      <c r="Q454" s="98" t="str">
        <f t="shared" si="41"/>
        <v>kritis</v>
      </c>
      <c r="R454" s="153">
        <v>1</v>
      </c>
      <c r="S454" s="153"/>
      <c r="T454" s="153"/>
    </row>
    <row r="455" spans="1:20" x14ac:dyDescent="0.35">
      <c r="A455" s="200" t="s">
        <v>795</v>
      </c>
      <c r="B455" s="191" t="s">
        <v>3090</v>
      </c>
      <c r="C455" s="192" t="s">
        <v>61</v>
      </c>
      <c r="D455" s="191" t="s">
        <v>1591</v>
      </c>
      <c r="E455" s="193">
        <v>0</v>
      </c>
      <c r="F455" s="193" t="s">
        <v>1592</v>
      </c>
      <c r="G455" s="194" t="s">
        <v>1593</v>
      </c>
      <c r="H455" s="153">
        <f>IFERROR(VLOOKUP(F455,[33]MPS!$F$7:$H$789,3,FALSE),0)</f>
        <v>100</v>
      </c>
      <c r="I455" s="153">
        <v>200</v>
      </c>
      <c r="J455" s="153">
        <v>200</v>
      </c>
      <c r="K455" s="154" t="s">
        <v>1838</v>
      </c>
      <c r="L455" s="155">
        <f t="shared" si="42"/>
        <v>800</v>
      </c>
      <c r="M455" s="155">
        <f t="shared" si="43"/>
        <v>1200</v>
      </c>
      <c r="N455" s="154">
        <f t="shared" si="39"/>
        <v>1.4000000000000001</v>
      </c>
      <c r="O455" s="154">
        <f t="shared" si="40"/>
        <v>0</v>
      </c>
      <c r="P455" s="153">
        <f>IFERROR(VLOOKUP(F455,'[34]ON HAND'!$B$7:$I$1000,8,FALSE),0)</f>
        <v>275</v>
      </c>
      <c r="Q455" s="98" t="str">
        <f t="shared" si="41"/>
        <v>kritis</v>
      </c>
      <c r="R455" s="153">
        <v>1</v>
      </c>
      <c r="S455" s="153"/>
      <c r="T455" s="153"/>
    </row>
    <row r="456" spans="1:20" ht="33" x14ac:dyDescent="0.35">
      <c r="A456" s="190" t="s">
        <v>10</v>
      </c>
      <c r="B456" s="191" t="s">
        <v>16</v>
      </c>
      <c r="C456" s="192" t="s">
        <v>61</v>
      </c>
      <c r="D456" s="191" t="s">
        <v>682</v>
      </c>
      <c r="E456" s="193" t="s">
        <v>683</v>
      </c>
      <c r="F456" s="193" t="s">
        <v>684</v>
      </c>
      <c r="G456" s="194" t="s">
        <v>685</v>
      </c>
      <c r="H456" s="153">
        <f>IFERROR(VLOOKUP(F456,[33]MPS!$F$7:$H$789,3,FALSE),0)</f>
        <v>1000</v>
      </c>
      <c r="I456" s="153">
        <v>187.5</v>
      </c>
      <c r="J456" s="153">
        <v>300</v>
      </c>
      <c r="K456" s="154" t="s">
        <v>1838</v>
      </c>
      <c r="L456" s="155">
        <f t="shared" si="42"/>
        <v>750</v>
      </c>
      <c r="M456" s="155">
        <f t="shared" si="43"/>
        <v>1125</v>
      </c>
      <c r="N456" s="154">
        <f t="shared" si="39"/>
        <v>1.9000000000000001</v>
      </c>
      <c r="O456" s="154">
        <f t="shared" si="40"/>
        <v>0</v>
      </c>
      <c r="P456" s="153">
        <f>IFERROR(VLOOKUP(F456,'[34]ON HAND'!$B$7:$I$1000,8,FALSE),0)</f>
        <v>350</v>
      </c>
      <c r="Q456" s="98" t="str">
        <f t="shared" si="41"/>
        <v>kritis</v>
      </c>
      <c r="R456" s="153">
        <v>1</v>
      </c>
      <c r="S456" s="153"/>
      <c r="T456" s="153"/>
    </row>
    <row r="457" spans="1:20" ht="33" x14ac:dyDescent="0.35">
      <c r="A457" s="200" t="s">
        <v>795</v>
      </c>
      <c r="B457" s="191" t="s">
        <v>810</v>
      </c>
      <c r="C457" s="192" t="s">
        <v>61</v>
      </c>
      <c r="D457" s="201" t="s">
        <v>1482</v>
      </c>
      <c r="E457" s="202" t="s">
        <v>1483</v>
      </c>
      <c r="F457" s="202" t="s">
        <v>1484</v>
      </c>
      <c r="G457" s="203" t="s">
        <v>1485</v>
      </c>
      <c r="H457" s="153">
        <f>IFERROR(VLOOKUP(F457,[33]MPS!$F$7:$H$789,3,FALSE),0)</f>
        <v>800</v>
      </c>
      <c r="I457" s="153">
        <v>183.33333333333334</v>
      </c>
      <c r="J457" s="153">
        <v>200</v>
      </c>
      <c r="K457" s="154" t="s">
        <v>1838</v>
      </c>
      <c r="L457" s="155">
        <f t="shared" si="42"/>
        <v>733.33333333333337</v>
      </c>
      <c r="M457" s="155">
        <f t="shared" si="43"/>
        <v>1100</v>
      </c>
      <c r="N457" s="154">
        <f t="shared" si="39"/>
        <v>1.3</v>
      </c>
      <c r="O457" s="154">
        <f t="shared" si="40"/>
        <v>0</v>
      </c>
      <c r="P457" s="153">
        <f>IFERROR(VLOOKUP(F457,'[34]ON HAND'!$B$7:$I$1000,8,FALSE),0)</f>
        <v>238</v>
      </c>
      <c r="Q457" s="98" t="str">
        <f t="shared" si="41"/>
        <v>kritis</v>
      </c>
      <c r="R457" s="153">
        <v>1</v>
      </c>
      <c r="S457" s="153"/>
      <c r="T457" s="153"/>
    </row>
    <row r="458" spans="1:20" ht="33" x14ac:dyDescent="0.35">
      <c r="A458" s="190" t="s">
        <v>10</v>
      </c>
      <c r="B458" s="191" t="s">
        <v>16</v>
      </c>
      <c r="C458" s="192" t="s">
        <v>61</v>
      </c>
      <c r="D458" s="191" t="s">
        <v>686</v>
      </c>
      <c r="E458" s="193" t="s">
        <v>687</v>
      </c>
      <c r="F458" s="193" t="s">
        <v>688</v>
      </c>
      <c r="G458" s="194" t="s">
        <v>689</v>
      </c>
      <c r="H458" s="153">
        <f>IFERROR(VLOOKUP(F458,[33]MPS!$F$7:$H$789,3,FALSE),0)</f>
        <v>1000</v>
      </c>
      <c r="I458" s="153">
        <v>180</v>
      </c>
      <c r="J458" s="153">
        <v>300</v>
      </c>
      <c r="K458" s="154" t="s">
        <v>1838</v>
      </c>
      <c r="L458" s="155">
        <f t="shared" si="42"/>
        <v>720</v>
      </c>
      <c r="M458" s="155">
        <f t="shared" si="43"/>
        <v>1080</v>
      </c>
      <c r="N458" s="154">
        <f t="shared" si="39"/>
        <v>3.8000000000000003</v>
      </c>
      <c r="O458" s="154">
        <f t="shared" si="40"/>
        <v>0</v>
      </c>
      <c r="P458" s="153">
        <f>IFERROR(VLOOKUP(F458,'[34]ON HAND'!$B$7:$I$1000,8,FALSE),0)</f>
        <v>683</v>
      </c>
      <c r="Q458" s="98" t="str">
        <f t="shared" si="41"/>
        <v>kritis</v>
      </c>
      <c r="R458" s="153">
        <v>1</v>
      </c>
      <c r="S458" s="153"/>
      <c r="T458" s="153"/>
    </row>
    <row r="459" spans="1:20" x14ac:dyDescent="0.35">
      <c r="A459" s="200" t="s">
        <v>795</v>
      </c>
      <c r="B459" s="191" t="s">
        <v>810</v>
      </c>
      <c r="C459" s="192" t="s">
        <v>116</v>
      </c>
      <c r="D459" s="191" t="s">
        <v>2339</v>
      </c>
      <c r="E459" s="193" t="s">
        <v>2340</v>
      </c>
      <c r="F459" s="193" t="s">
        <v>2341</v>
      </c>
      <c r="G459" s="194" t="s">
        <v>2342</v>
      </c>
      <c r="H459" s="153">
        <f>IFERROR(VLOOKUP(F459,[33]MPS!$F$7:$H$789,3,FALSE),0)</f>
        <v>500</v>
      </c>
      <c r="I459" s="153">
        <v>160</v>
      </c>
      <c r="J459" s="153">
        <v>250</v>
      </c>
      <c r="K459" s="154" t="s">
        <v>1838</v>
      </c>
      <c r="L459" s="155">
        <f t="shared" si="42"/>
        <v>640</v>
      </c>
      <c r="M459" s="155">
        <f t="shared" si="43"/>
        <v>960</v>
      </c>
      <c r="N459" s="154">
        <f t="shared" si="39"/>
        <v>4.3</v>
      </c>
      <c r="O459" s="154">
        <f t="shared" si="40"/>
        <v>1</v>
      </c>
      <c r="P459" s="153">
        <f>IFERROR(VLOOKUP(F459,'[34]ON HAND'!$B$7:$I$1000,8,FALSE),0)</f>
        <v>687</v>
      </c>
      <c r="Q459" s="98" t="str">
        <f t="shared" si="41"/>
        <v>aman</v>
      </c>
      <c r="R459" s="153">
        <v>1</v>
      </c>
      <c r="S459" s="153"/>
      <c r="T459" s="153"/>
    </row>
    <row r="460" spans="1:20" ht="33" x14ac:dyDescent="0.35">
      <c r="A460" s="200" t="s">
        <v>795</v>
      </c>
      <c r="B460" s="191" t="s">
        <v>810</v>
      </c>
      <c r="C460" s="192" t="s">
        <v>61</v>
      </c>
      <c r="D460" s="191" t="s">
        <v>1189</v>
      </c>
      <c r="E460" s="193" t="s">
        <v>1190</v>
      </c>
      <c r="F460" s="193" t="s">
        <v>1191</v>
      </c>
      <c r="G460" s="194" t="s">
        <v>1192</v>
      </c>
      <c r="H460" s="153">
        <f>IFERROR(VLOOKUP(F460,[33]MPS!$F$7:$H$789,3,FALSE),0)</f>
        <v>800</v>
      </c>
      <c r="I460" s="153">
        <v>150</v>
      </c>
      <c r="J460" s="153">
        <v>200</v>
      </c>
      <c r="K460" s="154" t="s">
        <v>1838</v>
      </c>
      <c r="L460" s="155">
        <f t="shared" si="42"/>
        <v>600</v>
      </c>
      <c r="M460" s="155">
        <f t="shared" si="43"/>
        <v>900</v>
      </c>
      <c r="N460" s="154">
        <f t="shared" si="39"/>
        <v>9.4</v>
      </c>
      <c r="O460" s="154">
        <f t="shared" si="40"/>
        <v>1</v>
      </c>
      <c r="P460" s="153">
        <f>IFERROR(VLOOKUP(F460,'[34]ON HAND'!$B$7:$I$1000,8,FALSE),0)</f>
        <v>1400</v>
      </c>
      <c r="Q460" s="98" t="str">
        <f t="shared" si="41"/>
        <v>over</v>
      </c>
      <c r="R460" s="153">
        <v>1</v>
      </c>
      <c r="S460" s="153"/>
      <c r="T460" s="153"/>
    </row>
    <row r="461" spans="1:20" ht="33" x14ac:dyDescent="0.35">
      <c r="A461" s="200" t="s">
        <v>795</v>
      </c>
      <c r="B461" s="191" t="s">
        <v>810</v>
      </c>
      <c r="C461" s="192" t="s">
        <v>116</v>
      </c>
      <c r="D461" s="191" t="s">
        <v>2696</v>
      </c>
      <c r="E461" s="193" t="s">
        <v>2343</v>
      </c>
      <c r="F461" s="193" t="s">
        <v>2344</v>
      </c>
      <c r="G461" s="194" t="s">
        <v>2345</v>
      </c>
      <c r="H461" s="153">
        <f>IFERROR(VLOOKUP(F461,[33]MPS!$F$7:$H$789,3,FALSE),0)</f>
        <v>500</v>
      </c>
      <c r="I461" s="153">
        <v>150</v>
      </c>
      <c r="J461" s="153">
        <v>150</v>
      </c>
      <c r="K461" s="154" t="s">
        <v>1838</v>
      </c>
      <c r="L461" s="155">
        <f t="shared" si="42"/>
        <v>600</v>
      </c>
      <c r="M461" s="155">
        <f t="shared" si="43"/>
        <v>900</v>
      </c>
      <c r="N461" s="154">
        <f t="shared" si="39"/>
        <v>3.7</v>
      </c>
      <c r="O461" s="154">
        <f t="shared" si="40"/>
        <v>0</v>
      </c>
      <c r="P461" s="153">
        <f>IFERROR(VLOOKUP(F461,'[34]ON HAND'!$B$7:$I$1000,8,FALSE),0)</f>
        <v>550</v>
      </c>
      <c r="Q461" s="98" t="str">
        <f t="shared" si="41"/>
        <v>kritis</v>
      </c>
      <c r="R461" s="153">
        <v>1</v>
      </c>
      <c r="S461" s="153"/>
      <c r="T461" s="153"/>
    </row>
    <row r="462" spans="1:20" ht="33" x14ac:dyDescent="0.35">
      <c r="A462" s="200" t="s">
        <v>795</v>
      </c>
      <c r="B462" s="191" t="s">
        <v>810</v>
      </c>
      <c r="C462" s="192" t="s">
        <v>116</v>
      </c>
      <c r="D462" s="201" t="s">
        <v>1803</v>
      </c>
      <c r="E462" s="202" t="s">
        <v>1804</v>
      </c>
      <c r="F462" s="202" t="s">
        <v>1805</v>
      </c>
      <c r="G462" s="203" t="s">
        <v>1806</v>
      </c>
      <c r="H462" s="153">
        <f>IFERROR(VLOOKUP(F462,[33]MPS!$F$7:$H$789,3,FALSE),0)</f>
        <v>1462</v>
      </c>
      <c r="I462" s="153">
        <v>135.71428571428572</v>
      </c>
      <c r="J462" s="153">
        <v>200</v>
      </c>
      <c r="K462" s="154" t="s">
        <v>1838</v>
      </c>
      <c r="L462" s="155">
        <f t="shared" si="42"/>
        <v>542.85714285714289</v>
      </c>
      <c r="M462" s="155">
        <f t="shared" si="43"/>
        <v>814.28571428571433</v>
      </c>
      <c r="N462" s="154">
        <f t="shared" si="39"/>
        <v>8.7999999999999989</v>
      </c>
      <c r="O462" s="154">
        <f t="shared" si="40"/>
        <v>1</v>
      </c>
      <c r="P462" s="153">
        <f>IFERROR(VLOOKUP(F462,'[34]ON HAND'!$B$7:$I$1000,8,FALSE),0)</f>
        <v>1187</v>
      </c>
      <c r="Q462" s="98" t="str">
        <f t="shared" si="41"/>
        <v>over</v>
      </c>
      <c r="R462" s="153">
        <v>1</v>
      </c>
      <c r="S462" s="153"/>
      <c r="T462" s="153"/>
    </row>
    <row r="463" spans="1:20" x14ac:dyDescent="0.35">
      <c r="A463" s="200" t="s">
        <v>795</v>
      </c>
      <c r="B463" s="191" t="s">
        <v>810</v>
      </c>
      <c r="C463" s="192" t="s">
        <v>61</v>
      </c>
      <c r="D463" s="191" t="s">
        <v>1673</v>
      </c>
      <c r="E463" s="193" t="s">
        <v>1674</v>
      </c>
      <c r="F463" s="193" t="s">
        <v>1675</v>
      </c>
      <c r="G463" s="194" t="s">
        <v>1676</v>
      </c>
      <c r="H463" s="153">
        <f>IFERROR(VLOOKUP(F463,[33]MPS!$F$7:$H$789,3,FALSE),0)</f>
        <v>700</v>
      </c>
      <c r="I463" s="153">
        <v>128.57142857142858</v>
      </c>
      <c r="J463" s="153">
        <v>200</v>
      </c>
      <c r="K463" s="154" t="s">
        <v>1838</v>
      </c>
      <c r="L463" s="155">
        <f t="shared" si="42"/>
        <v>514.28571428571433</v>
      </c>
      <c r="M463" s="155">
        <f t="shared" si="43"/>
        <v>771.42857142857156</v>
      </c>
      <c r="N463" s="154">
        <f t="shared" si="39"/>
        <v>3.1</v>
      </c>
      <c r="O463" s="154">
        <f t="shared" si="40"/>
        <v>0</v>
      </c>
      <c r="P463" s="153">
        <f>IFERROR(VLOOKUP(F463,'[34]ON HAND'!$B$7:$I$1000,8,FALSE),0)</f>
        <v>389</v>
      </c>
      <c r="Q463" s="98" t="str">
        <f t="shared" si="41"/>
        <v>kritis</v>
      </c>
      <c r="R463" s="153">
        <v>1</v>
      </c>
      <c r="S463" s="153"/>
      <c r="T463" s="153"/>
    </row>
    <row r="464" spans="1:20" x14ac:dyDescent="0.35">
      <c r="A464" s="190" t="s">
        <v>10</v>
      </c>
      <c r="B464" s="191" t="s">
        <v>17</v>
      </c>
      <c r="C464" s="192" t="s">
        <v>12</v>
      </c>
      <c r="D464" s="191" t="s">
        <v>23</v>
      </c>
      <c r="E464" s="193" t="s">
        <v>24</v>
      </c>
      <c r="F464" s="193" t="s">
        <v>25</v>
      </c>
      <c r="G464" s="194" t="s">
        <v>26</v>
      </c>
      <c r="H464" s="153">
        <f>IFERROR(VLOOKUP(F464,[33]MPS!$F$7:$H$789,3,FALSE),0)</f>
        <v>500</v>
      </c>
      <c r="I464" s="153">
        <v>110</v>
      </c>
      <c r="J464" s="153">
        <v>160</v>
      </c>
      <c r="K464" s="154" t="s">
        <v>1838</v>
      </c>
      <c r="L464" s="155">
        <f t="shared" ref="L464:L495" si="44">+I464*4</f>
        <v>440</v>
      </c>
      <c r="M464" s="155">
        <f t="shared" ref="M464:M495" si="45">+I464*6</f>
        <v>660</v>
      </c>
      <c r="N464" s="154">
        <f t="shared" si="39"/>
        <v>0</v>
      </c>
      <c r="O464" s="154">
        <f t="shared" si="40"/>
        <v>0</v>
      </c>
      <c r="P464" s="153">
        <f>IFERROR(VLOOKUP(F464,'[34]ON HAND'!$B$7:$I$1000,8,FALSE),0)</f>
        <v>0</v>
      </c>
      <c r="Q464" s="98" t="str">
        <f t="shared" si="41"/>
        <v>kritis</v>
      </c>
      <c r="R464" s="153">
        <v>1</v>
      </c>
      <c r="S464" s="153"/>
      <c r="T464" s="153"/>
    </row>
    <row r="465" spans="1:20" ht="33" x14ac:dyDescent="0.35">
      <c r="A465" s="200" t="s">
        <v>795</v>
      </c>
      <c r="B465" s="191" t="s">
        <v>810</v>
      </c>
      <c r="C465" s="192" t="s">
        <v>61</v>
      </c>
      <c r="D465" s="191" t="s">
        <v>1622</v>
      </c>
      <c r="E465" s="193" t="s">
        <v>1623</v>
      </c>
      <c r="F465" s="193" t="s">
        <v>1624</v>
      </c>
      <c r="G465" s="194" t="s">
        <v>1625</v>
      </c>
      <c r="H465" s="153">
        <f>IFERROR(VLOOKUP(F465,[33]MPS!$F$7:$H$789,3,FALSE),0)</f>
        <v>1000</v>
      </c>
      <c r="I465" s="153">
        <v>100</v>
      </c>
      <c r="J465" s="153">
        <v>100</v>
      </c>
      <c r="K465" s="154" t="s">
        <v>1838</v>
      </c>
      <c r="L465" s="155">
        <f t="shared" si="44"/>
        <v>400</v>
      </c>
      <c r="M465" s="155">
        <f t="shared" si="45"/>
        <v>600</v>
      </c>
      <c r="N465" s="154">
        <f t="shared" si="39"/>
        <v>12.6</v>
      </c>
      <c r="O465" s="154">
        <f t="shared" si="40"/>
        <v>1</v>
      </c>
      <c r="P465" s="153">
        <f>IFERROR(VLOOKUP(F465,'[34]ON HAND'!$B$7:$I$1000,8,FALSE),0)</f>
        <v>1260</v>
      </c>
      <c r="Q465" s="98" t="str">
        <f t="shared" si="41"/>
        <v>over</v>
      </c>
      <c r="R465" s="153">
        <v>1</v>
      </c>
      <c r="S465" s="153"/>
      <c r="T465" s="153"/>
    </row>
    <row r="466" spans="1:20" ht="33" x14ac:dyDescent="0.35">
      <c r="A466" s="190" t="s">
        <v>10</v>
      </c>
      <c r="B466" s="191" t="s">
        <v>11</v>
      </c>
      <c r="C466" s="192" t="s">
        <v>116</v>
      </c>
      <c r="D466" s="191" t="s">
        <v>2687</v>
      </c>
      <c r="E466" s="193" t="s">
        <v>718</v>
      </c>
      <c r="F466" s="193" t="s">
        <v>719</v>
      </c>
      <c r="G466" s="194" t="s">
        <v>720</v>
      </c>
      <c r="H466" s="153">
        <f>IFERROR(VLOOKUP(F466,[33]MPS!$F$7:$H$789,3,FALSE),0)</f>
        <v>700</v>
      </c>
      <c r="I466" s="153">
        <v>100</v>
      </c>
      <c r="J466" s="153">
        <v>100</v>
      </c>
      <c r="K466" s="154" t="s">
        <v>1838</v>
      </c>
      <c r="L466" s="155">
        <f t="shared" si="44"/>
        <v>400</v>
      </c>
      <c r="M466" s="155">
        <f t="shared" si="45"/>
        <v>600</v>
      </c>
      <c r="N466" s="154">
        <f t="shared" si="39"/>
        <v>1.2000000000000002</v>
      </c>
      <c r="O466" s="154">
        <f t="shared" si="40"/>
        <v>0</v>
      </c>
      <c r="P466" s="153">
        <f>IFERROR(VLOOKUP(F466,'[34]ON HAND'!$B$7:$I$1000,8,FALSE),0)</f>
        <v>118</v>
      </c>
      <c r="Q466" s="98" t="str">
        <f t="shared" si="41"/>
        <v>kritis</v>
      </c>
      <c r="R466" s="153">
        <v>1</v>
      </c>
      <c r="S466" s="153"/>
      <c r="T466" s="153"/>
    </row>
    <row r="467" spans="1:20" ht="33" x14ac:dyDescent="0.35">
      <c r="A467" s="200" t="s">
        <v>795</v>
      </c>
      <c r="B467" s="191" t="s">
        <v>810</v>
      </c>
      <c r="C467" s="192" t="s">
        <v>116</v>
      </c>
      <c r="D467" s="191" t="s">
        <v>1818</v>
      </c>
      <c r="E467" s="193" t="s">
        <v>1819</v>
      </c>
      <c r="F467" s="193" t="s">
        <v>1820</v>
      </c>
      <c r="G467" s="194" t="s">
        <v>1821</v>
      </c>
      <c r="H467" s="153">
        <f>IFERROR(VLOOKUP(F467,[33]MPS!$F$7:$H$789,3,FALSE),0)</f>
        <v>250</v>
      </c>
      <c r="I467" s="153">
        <v>100</v>
      </c>
      <c r="J467" s="153">
        <v>100</v>
      </c>
      <c r="K467" s="154" t="s">
        <v>1838</v>
      </c>
      <c r="L467" s="155">
        <f t="shared" si="44"/>
        <v>400</v>
      </c>
      <c r="M467" s="155">
        <f t="shared" si="45"/>
        <v>600</v>
      </c>
      <c r="N467" s="154">
        <f t="shared" si="39"/>
        <v>7.1</v>
      </c>
      <c r="O467" s="154">
        <f t="shared" si="40"/>
        <v>1</v>
      </c>
      <c r="P467" s="153">
        <f>IFERROR(VLOOKUP(F467,'[34]ON HAND'!$B$7:$I$1000,8,FALSE),0)</f>
        <v>707</v>
      </c>
      <c r="Q467" s="98" t="str">
        <f t="shared" si="41"/>
        <v>over</v>
      </c>
      <c r="R467" s="153">
        <v>1</v>
      </c>
      <c r="S467" s="153"/>
      <c r="T467" s="153"/>
    </row>
    <row r="468" spans="1:20" ht="33" x14ac:dyDescent="0.35">
      <c r="A468" s="200" t="s">
        <v>795</v>
      </c>
      <c r="B468" s="191" t="s">
        <v>810</v>
      </c>
      <c r="C468" s="192" t="s">
        <v>116</v>
      </c>
      <c r="D468" s="191" t="s">
        <v>1822</v>
      </c>
      <c r="E468" s="193" t="s">
        <v>1823</v>
      </c>
      <c r="F468" s="193" t="s">
        <v>1824</v>
      </c>
      <c r="G468" s="194" t="s">
        <v>1825</v>
      </c>
      <c r="H468" s="153">
        <f>IFERROR(VLOOKUP(F468,[33]MPS!$F$7:$H$789,3,FALSE),0)</f>
        <v>250</v>
      </c>
      <c r="I468" s="153">
        <v>100</v>
      </c>
      <c r="J468" s="153">
        <v>100</v>
      </c>
      <c r="K468" s="154" t="s">
        <v>1838</v>
      </c>
      <c r="L468" s="155">
        <f t="shared" si="44"/>
        <v>400</v>
      </c>
      <c r="M468" s="155">
        <f t="shared" si="45"/>
        <v>600</v>
      </c>
      <c r="N468" s="154">
        <f t="shared" si="39"/>
        <v>10</v>
      </c>
      <c r="O468" s="154">
        <f t="shared" si="40"/>
        <v>1</v>
      </c>
      <c r="P468" s="153">
        <f>IFERROR(VLOOKUP(F468,'[34]ON HAND'!$B$7:$I$1000,8,FALSE),0)</f>
        <v>1000</v>
      </c>
      <c r="Q468" s="98" t="str">
        <f t="shared" si="41"/>
        <v>over</v>
      </c>
      <c r="R468" s="153">
        <v>1</v>
      </c>
      <c r="S468" s="153"/>
      <c r="T468" s="153"/>
    </row>
    <row r="469" spans="1:20" ht="33" x14ac:dyDescent="0.35">
      <c r="A469" s="190" t="s">
        <v>10</v>
      </c>
      <c r="B469" s="191" t="s">
        <v>17</v>
      </c>
      <c r="C469" s="192" t="s">
        <v>31</v>
      </c>
      <c r="D469" s="191" t="s">
        <v>2635</v>
      </c>
      <c r="E469" s="193" t="s">
        <v>708</v>
      </c>
      <c r="F469" s="193" t="s">
        <v>709</v>
      </c>
      <c r="G469" s="194" t="s">
        <v>710</v>
      </c>
      <c r="H469" s="153">
        <f>IFERROR(VLOOKUP(F469,[33]MPS!$F$7:$H$789,3,FALSE),0)</f>
        <v>200</v>
      </c>
      <c r="I469" s="153">
        <v>100</v>
      </c>
      <c r="J469" s="153">
        <v>100</v>
      </c>
      <c r="K469" s="154" t="s">
        <v>1838</v>
      </c>
      <c r="L469" s="155">
        <f t="shared" si="44"/>
        <v>400</v>
      </c>
      <c r="M469" s="155">
        <f t="shared" si="45"/>
        <v>600</v>
      </c>
      <c r="N469" s="154">
        <f t="shared" si="39"/>
        <v>2.3000000000000003</v>
      </c>
      <c r="O469" s="154">
        <f t="shared" si="40"/>
        <v>0</v>
      </c>
      <c r="P469" s="153">
        <f>IFERROR(VLOOKUP(F469,'[34]ON HAND'!$B$7:$I$1000,8,FALSE),0)</f>
        <v>224</v>
      </c>
      <c r="Q469" s="98" t="str">
        <f t="shared" si="41"/>
        <v>kritis</v>
      </c>
      <c r="R469" s="153">
        <v>1</v>
      </c>
      <c r="S469" s="153"/>
      <c r="T469" s="153"/>
    </row>
    <row r="470" spans="1:20" x14ac:dyDescent="0.35">
      <c r="A470" s="200" t="s">
        <v>795</v>
      </c>
      <c r="B470" s="191" t="s">
        <v>810</v>
      </c>
      <c r="C470" s="192" t="s">
        <v>31</v>
      </c>
      <c r="D470" s="201" t="s">
        <v>904</v>
      </c>
      <c r="E470" s="202">
        <v>0</v>
      </c>
      <c r="F470" s="202" t="s">
        <v>905</v>
      </c>
      <c r="G470" s="203" t="s">
        <v>906</v>
      </c>
      <c r="H470" s="153">
        <f>IFERROR(VLOOKUP(F470,[33]MPS!$F$7:$H$789,3,FALSE),0)</f>
        <v>200</v>
      </c>
      <c r="I470" s="153">
        <v>100</v>
      </c>
      <c r="J470" s="153">
        <v>100</v>
      </c>
      <c r="K470" s="154" t="s">
        <v>1838</v>
      </c>
      <c r="L470" s="155">
        <f t="shared" si="44"/>
        <v>400</v>
      </c>
      <c r="M470" s="155">
        <f t="shared" si="45"/>
        <v>600</v>
      </c>
      <c r="N470" s="154">
        <f t="shared" si="39"/>
        <v>24.5</v>
      </c>
      <c r="O470" s="154">
        <f t="shared" si="40"/>
        <v>1</v>
      </c>
      <c r="P470" s="153">
        <f>IFERROR(VLOOKUP(F470,'[34]ON HAND'!$B$7:$I$1000,8,FALSE),0)</f>
        <v>2450</v>
      </c>
      <c r="Q470" s="98" t="str">
        <f t="shared" si="41"/>
        <v>over</v>
      </c>
      <c r="R470" s="153">
        <v>1</v>
      </c>
      <c r="S470" s="153"/>
      <c r="T470" s="153"/>
    </row>
    <row r="471" spans="1:20" x14ac:dyDescent="0.35">
      <c r="A471" s="200" t="s">
        <v>795</v>
      </c>
      <c r="B471" s="191" t="s">
        <v>810</v>
      </c>
      <c r="C471" s="192" t="s">
        <v>61</v>
      </c>
      <c r="D471" s="191" t="s">
        <v>907</v>
      </c>
      <c r="E471" s="193" t="s">
        <v>908</v>
      </c>
      <c r="F471" s="193" t="s">
        <v>909</v>
      </c>
      <c r="G471" s="194" t="s">
        <v>3085</v>
      </c>
      <c r="H471" s="153">
        <f>IFERROR(VLOOKUP(F471,[33]MPS!$F$7:$H$789,3,FALSE),0)</f>
        <v>200</v>
      </c>
      <c r="I471" s="153">
        <v>100</v>
      </c>
      <c r="J471" s="153">
        <v>100</v>
      </c>
      <c r="K471" s="154" t="s">
        <v>1838</v>
      </c>
      <c r="L471" s="155">
        <f t="shared" si="44"/>
        <v>400</v>
      </c>
      <c r="M471" s="155">
        <f t="shared" si="45"/>
        <v>600</v>
      </c>
      <c r="N471" s="154">
        <f t="shared" si="39"/>
        <v>32</v>
      </c>
      <c r="O471" s="154">
        <f t="shared" si="40"/>
        <v>1</v>
      </c>
      <c r="P471" s="153">
        <f>IFERROR(VLOOKUP(F471,'[34]ON HAND'!$B$7:$I$1000,8,FALSE),0)</f>
        <v>3200</v>
      </c>
      <c r="Q471" s="98" t="str">
        <f t="shared" si="41"/>
        <v>over</v>
      </c>
      <c r="R471" s="153">
        <v>1</v>
      </c>
      <c r="S471" s="153"/>
      <c r="T471" s="153"/>
    </row>
    <row r="472" spans="1:20" ht="33" x14ac:dyDescent="0.35">
      <c r="A472" s="200" t="s">
        <v>795</v>
      </c>
      <c r="B472" s="191" t="s">
        <v>810</v>
      </c>
      <c r="C472" s="192" t="s">
        <v>61</v>
      </c>
      <c r="D472" s="191" t="s">
        <v>1090</v>
      </c>
      <c r="E472" s="193">
        <v>0</v>
      </c>
      <c r="F472" s="193" t="s">
        <v>1091</v>
      </c>
      <c r="G472" s="194" t="s">
        <v>1092</v>
      </c>
      <c r="H472" s="153">
        <f>IFERROR(VLOOKUP(F472,[33]MPS!$F$7:$H$789,3,FALSE),0)</f>
        <v>200</v>
      </c>
      <c r="I472" s="153">
        <v>100</v>
      </c>
      <c r="J472" s="153">
        <v>100</v>
      </c>
      <c r="K472" s="154" t="s">
        <v>1838</v>
      </c>
      <c r="L472" s="155">
        <f t="shared" si="44"/>
        <v>400</v>
      </c>
      <c r="M472" s="155">
        <f t="shared" si="45"/>
        <v>600</v>
      </c>
      <c r="N472" s="154">
        <f t="shared" si="39"/>
        <v>8.2999999999999989</v>
      </c>
      <c r="O472" s="154">
        <f t="shared" si="40"/>
        <v>1</v>
      </c>
      <c r="P472" s="153">
        <f>IFERROR(VLOOKUP(F472,'[34]ON HAND'!$B$7:$I$1000,8,FALSE),0)</f>
        <v>826</v>
      </c>
      <c r="Q472" s="98" t="str">
        <f t="shared" si="41"/>
        <v>over</v>
      </c>
      <c r="R472" s="153">
        <v>1</v>
      </c>
      <c r="S472" s="153"/>
      <c r="T472" s="153"/>
    </row>
    <row r="473" spans="1:20" ht="33" x14ac:dyDescent="0.35">
      <c r="A473" s="200" t="s">
        <v>795</v>
      </c>
      <c r="B473" s="191" t="s">
        <v>810</v>
      </c>
      <c r="C473" s="192" t="s">
        <v>129</v>
      </c>
      <c r="D473" s="191" t="s">
        <v>2153</v>
      </c>
      <c r="E473" s="193">
        <v>0</v>
      </c>
      <c r="F473" s="193" t="s">
        <v>2154</v>
      </c>
      <c r="G473" s="194" t="s">
        <v>2155</v>
      </c>
      <c r="H473" s="153">
        <f>IFERROR(VLOOKUP(F473,[33]MPS!$F$7:$H$789,3,FALSE),0)</f>
        <v>200</v>
      </c>
      <c r="I473" s="153">
        <v>100</v>
      </c>
      <c r="J473" s="153">
        <v>100</v>
      </c>
      <c r="K473" s="154" t="s">
        <v>1838</v>
      </c>
      <c r="L473" s="155">
        <f t="shared" si="44"/>
        <v>400</v>
      </c>
      <c r="M473" s="155">
        <f t="shared" si="45"/>
        <v>600</v>
      </c>
      <c r="N473" s="154">
        <f t="shared" si="39"/>
        <v>5</v>
      </c>
      <c r="O473" s="154">
        <f t="shared" si="40"/>
        <v>1</v>
      </c>
      <c r="P473" s="153">
        <f>IFERROR(VLOOKUP(F473,'[34]ON HAND'!$B$7:$I$1000,8,FALSE),0)</f>
        <v>491</v>
      </c>
      <c r="Q473" s="98" t="str">
        <f t="shared" si="41"/>
        <v>aman</v>
      </c>
      <c r="R473" s="153">
        <v>1</v>
      </c>
      <c r="S473" s="153"/>
      <c r="T473" s="153"/>
    </row>
    <row r="474" spans="1:20" x14ac:dyDescent="0.35">
      <c r="A474" s="200" t="s">
        <v>795</v>
      </c>
      <c r="B474" s="191" t="s">
        <v>810</v>
      </c>
      <c r="C474" s="192" t="s">
        <v>129</v>
      </c>
      <c r="D474" s="201" t="s">
        <v>2156</v>
      </c>
      <c r="E474" s="202" t="s">
        <v>2157</v>
      </c>
      <c r="F474" s="202" t="s">
        <v>2158</v>
      </c>
      <c r="G474" s="203" t="s">
        <v>2159</v>
      </c>
      <c r="H474" s="153">
        <f>IFERROR(VLOOKUP(F474,[33]MPS!$F$7:$H$789,3,FALSE),0)</f>
        <v>200</v>
      </c>
      <c r="I474" s="153">
        <v>100</v>
      </c>
      <c r="J474" s="153">
        <v>100</v>
      </c>
      <c r="K474" s="154" t="s">
        <v>1838</v>
      </c>
      <c r="L474" s="155">
        <f t="shared" si="44"/>
        <v>400</v>
      </c>
      <c r="M474" s="155">
        <f t="shared" si="45"/>
        <v>600</v>
      </c>
      <c r="N474" s="154">
        <f t="shared" si="39"/>
        <v>41.9</v>
      </c>
      <c r="O474" s="154">
        <f t="shared" si="40"/>
        <v>1</v>
      </c>
      <c r="P474" s="153">
        <f>IFERROR(VLOOKUP(F474,'[34]ON HAND'!$B$7:$I$1000,8,FALSE),0)</f>
        <v>4187</v>
      </c>
      <c r="Q474" s="98" t="str">
        <f t="shared" si="41"/>
        <v>over</v>
      </c>
      <c r="R474" s="153">
        <v>1</v>
      </c>
      <c r="S474" s="153"/>
      <c r="T474" s="153"/>
    </row>
    <row r="475" spans="1:20" ht="33" x14ac:dyDescent="0.35">
      <c r="A475" s="200" t="s">
        <v>795</v>
      </c>
      <c r="B475" s="191" t="s">
        <v>810</v>
      </c>
      <c r="C475" s="192" t="s">
        <v>61</v>
      </c>
      <c r="D475" s="191" t="s">
        <v>2234</v>
      </c>
      <c r="E475" s="193" t="s">
        <v>2235</v>
      </c>
      <c r="F475" s="193" t="s">
        <v>2236</v>
      </c>
      <c r="G475" s="194" t="s">
        <v>2237</v>
      </c>
      <c r="H475" s="153">
        <f>IFERROR(VLOOKUP(F475,[33]MPS!$F$7:$H$789,3,FALSE),0)</f>
        <v>200</v>
      </c>
      <c r="I475" s="153">
        <v>100</v>
      </c>
      <c r="J475" s="153">
        <v>100</v>
      </c>
      <c r="K475" s="154" t="s">
        <v>1838</v>
      </c>
      <c r="L475" s="155">
        <f t="shared" si="44"/>
        <v>400</v>
      </c>
      <c r="M475" s="155">
        <f t="shared" si="45"/>
        <v>600</v>
      </c>
      <c r="N475" s="154">
        <f t="shared" si="39"/>
        <v>9.1999999999999993</v>
      </c>
      <c r="O475" s="154">
        <f t="shared" si="40"/>
        <v>1</v>
      </c>
      <c r="P475" s="153">
        <f>IFERROR(VLOOKUP(F475,'[34]ON HAND'!$B$7:$I$1000,8,FALSE),0)</f>
        <v>913</v>
      </c>
      <c r="Q475" s="98" t="str">
        <f t="shared" si="41"/>
        <v>over</v>
      </c>
      <c r="R475" s="153">
        <v>1</v>
      </c>
      <c r="S475" s="153"/>
      <c r="T475" s="153"/>
    </row>
    <row r="476" spans="1:20" ht="33" x14ac:dyDescent="0.35">
      <c r="A476" s="200" t="s">
        <v>795</v>
      </c>
      <c r="B476" s="191" t="s">
        <v>810</v>
      </c>
      <c r="C476" s="192" t="s">
        <v>61</v>
      </c>
      <c r="D476" s="191" t="s">
        <v>1586</v>
      </c>
      <c r="E476" s="193" t="s">
        <v>1586</v>
      </c>
      <c r="F476" s="193" t="s">
        <v>1587</v>
      </c>
      <c r="G476" s="194" t="s">
        <v>1588</v>
      </c>
      <c r="H476" s="153">
        <f>IFERROR(VLOOKUP(F476,[33]MPS!$F$7:$H$789,3,FALSE),0)</f>
        <v>200</v>
      </c>
      <c r="I476" s="153">
        <v>100</v>
      </c>
      <c r="J476" s="153">
        <v>100</v>
      </c>
      <c r="K476" s="154" t="s">
        <v>1838</v>
      </c>
      <c r="L476" s="155">
        <f t="shared" si="44"/>
        <v>400</v>
      </c>
      <c r="M476" s="155">
        <f t="shared" si="45"/>
        <v>600</v>
      </c>
      <c r="N476" s="154">
        <f t="shared" si="39"/>
        <v>6</v>
      </c>
      <c r="O476" s="154">
        <f t="shared" si="40"/>
        <v>1</v>
      </c>
      <c r="P476" s="153">
        <f>IFERROR(VLOOKUP(F476,'[34]ON HAND'!$B$7:$I$1000,8,FALSE),0)</f>
        <v>594</v>
      </c>
      <c r="Q476" s="98" t="str">
        <f t="shared" si="41"/>
        <v>aman</v>
      </c>
      <c r="R476" s="153">
        <v>1</v>
      </c>
      <c r="S476" s="153"/>
      <c r="T476" s="153"/>
    </row>
    <row r="477" spans="1:20" ht="33" x14ac:dyDescent="0.35">
      <c r="A477" s="200" t="s">
        <v>795</v>
      </c>
      <c r="B477" s="191" t="s">
        <v>810</v>
      </c>
      <c r="C477" s="192" t="s">
        <v>61</v>
      </c>
      <c r="D477" s="191" t="s">
        <v>1665</v>
      </c>
      <c r="E477" s="193" t="s">
        <v>1666</v>
      </c>
      <c r="F477" s="193" t="s">
        <v>1667</v>
      </c>
      <c r="G477" s="194" t="s">
        <v>1668</v>
      </c>
      <c r="H477" s="153">
        <f>IFERROR(VLOOKUP(F477,[33]MPS!$F$7:$H$789,3,FALSE),0)</f>
        <v>200</v>
      </c>
      <c r="I477" s="153">
        <v>100</v>
      </c>
      <c r="J477" s="153">
        <v>100</v>
      </c>
      <c r="K477" s="154" t="s">
        <v>1838</v>
      </c>
      <c r="L477" s="155">
        <f t="shared" si="44"/>
        <v>400</v>
      </c>
      <c r="M477" s="155">
        <f t="shared" si="45"/>
        <v>600</v>
      </c>
      <c r="N477" s="154">
        <f t="shared" si="39"/>
        <v>19.700000000000003</v>
      </c>
      <c r="O477" s="154">
        <f t="shared" si="40"/>
        <v>1</v>
      </c>
      <c r="P477" s="153">
        <f>IFERROR(VLOOKUP(F477,'[34]ON HAND'!$B$7:$I$1000,8,FALSE),0)</f>
        <v>1968</v>
      </c>
      <c r="Q477" s="98" t="str">
        <f t="shared" si="41"/>
        <v>over</v>
      </c>
      <c r="R477" s="153">
        <v>1</v>
      </c>
      <c r="S477" s="153"/>
      <c r="T477" s="153"/>
    </row>
    <row r="478" spans="1:20" ht="33" x14ac:dyDescent="0.35">
      <c r="A478" s="200" t="s">
        <v>795</v>
      </c>
      <c r="B478" s="191" t="s">
        <v>810</v>
      </c>
      <c r="C478" s="192" t="s">
        <v>61</v>
      </c>
      <c r="D478" s="201" t="s">
        <v>2479</v>
      </c>
      <c r="E478" s="202">
        <v>0</v>
      </c>
      <c r="F478" s="202" t="s">
        <v>2480</v>
      </c>
      <c r="G478" s="203" t="s">
        <v>2481</v>
      </c>
      <c r="H478" s="153">
        <f>IFERROR(VLOOKUP(F478,[33]MPS!$F$7:$H$789,3,FALSE),0)</f>
        <v>200</v>
      </c>
      <c r="I478" s="153">
        <v>100</v>
      </c>
      <c r="J478" s="153">
        <v>100</v>
      </c>
      <c r="K478" s="154" t="s">
        <v>1838</v>
      </c>
      <c r="L478" s="155">
        <f t="shared" si="44"/>
        <v>400</v>
      </c>
      <c r="M478" s="155">
        <f t="shared" si="45"/>
        <v>600</v>
      </c>
      <c r="N478" s="154">
        <f t="shared" si="39"/>
        <v>7</v>
      </c>
      <c r="O478" s="154">
        <f t="shared" si="40"/>
        <v>1</v>
      </c>
      <c r="P478" s="153">
        <f>IFERROR(VLOOKUP(F478,'[34]ON HAND'!$B$7:$I$1000,8,FALSE),0)</f>
        <v>700</v>
      </c>
      <c r="Q478" s="98" t="str">
        <f t="shared" si="41"/>
        <v>over</v>
      </c>
      <c r="R478" s="153">
        <v>1</v>
      </c>
      <c r="S478" s="153"/>
      <c r="T478" s="153"/>
    </row>
    <row r="479" spans="1:20" x14ac:dyDescent="0.35">
      <c r="A479" s="200" t="s">
        <v>795</v>
      </c>
      <c r="B479" s="191" t="s">
        <v>810</v>
      </c>
      <c r="C479" s="192" t="s">
        <v>116</v>
      </c>
      <c r="D479" s="201" t="s">
        <v>1810</v>
      </c>
      <c r="E479" s="202" t="s">
        <v>1811</v>
      </c>
      <c r="F479" s="202" t="s">
        <v>1812</v>
      </c>
      <c r="G479" s="203" t="s">
        <v>1813</v>
      </c>
      <c r="H479" s="153">
        <f>IFERROR(VLOOKUP(F479,[33]MPS!$F$7:$H$789,3,FALSE),0)</f>
        <v>200</v>
      </c>
      <c r="I479" s="153">
        <v>100</v>
      </c>
      <c r="J479" s="153">
        <v>100</v>
      </c>
      <c r="K479" s="154" t="s">
        <v>1838</v>
      </c>
      <c r="L479" s="155">
        <f t="shared" si="44"/>
        <v>400</v>
      </c>
      <c r="M479" s="155">
        <f t="shared" si="45"/>
        <v>600</v>
      </c>
      <c r="N479" s="154">
        <f t="shared" si="39"/>
        <v>24.8</v>
      </c>
      <c r="O479" s="154">
        <f t="shared" si="40"/>
        <v>1</v>
      </c>
      <c r="P479" s="153">
        <f>IFERROR(VLOOKUP(F479,'[34]ON HAND'!$B$7:$I$1000,8,FALSE),0)</f>
        <v>2479</v>
      </c>
      <c r="Q479" s="98" t="str">
        <f t="shared" si="41"/>
        <v>over</v>
      </c>
      <c r="R479" s="153">
        <v>1</v>
      </c>
      <c r="S479" s="153"/>
      <c r="T479" s="153"/>
    </row>
    <row r="480" spans="1:20" x14ac:dyDescent="0.35">
      <c r="A480" s="190" t="s">
        <v>10</v>
      </c>
      <c r="B480" s="191" t="s">
        <v>11</v>
      </c>
      <c r="C480" s="192" t="s">
        <v>12</v>
      </c>
      <c r="D480" s="191" t="s">
        <v>195</v>
      </c>
      <c r="E480" s="193" t="s">
        <v>196</v>
      </c>
      <c r="F480" s="193" t="s">
        <v>197</v>
      </c>
      <c r="G480" s="194" t="s">
        <v>198</v>
      </c>
      <c r="H480" s="153">
        <f>IFERROR(VLOOKUP(F480,[33]MPS!$F$7:$H$789,3,FALSE),0)</f>
        <v>150</v>
      </c>
      <c r="I480" s="153">
        <v>100</v>
      </c>
      <c r="J480" s="153">
        <v>100</v>
      </c>
      <c r="K480" s="154" t="s">
        <v>1838</v>
      </c>
      <c r="L480" s="155">
        <f t="shared" si="44"/>
        <v>400</v>
      </c>
      <c r="M480" s="155">
        <f t="shared" si="45"/>
        <v>600</v>
      </c>
      <c r="N480" s="154">
        <f t="shared" si="39"/>
        <v>0</v>
      </c>
      <c r="O480" s="154">
        <f t="shared" si="40"/>
        <v>0</v>
      </c>
      <c r="P480" s="153">
        <f>IFERROR(VLOOKUP(F480,'[34]ON HAND'!$B$7:$I$1000,8,FALSE),0)</f>
        <v>0</v>
      </c>
      <c r="Q480" s="98" t="str">
        <f t="shared" si="41"/>
        <v>kritis</v>
      </c>
      <c r="R480" s="153">
        <v>1</v>
      </c>
      <c r="S480" s="153"/>
      <c r="T480" s="153"/>
    </row>
    <row r="481" spans="1:20" x14ac:dyDescent="0.35">
      <c r="A481" s="200" t="s">
        <v>795</v>
      </c>
      <c r="B481" s="191" t="s">
        <v>810</v>
      </c>
      <c r="C481" s="192" t="s">
        <v>116</v>
      </c>
      <c r="D481" s="191" t="s">
        <v>1594</v>
      </c>
      <c r="E481" s="193" t="s">
        <v>1595</v>
      </c>
      <c r="F481" s="193" t="s">
        <v>1596</v>
      </c>
      <c r="G481" s="194" t="s">
        <v>1597</v>
      </c>
      <c r="H481" s="153">
        <f>IFERROR(VLOOKUP(F481,[33]MPS!$F$7:$H$789,3,FALSE),0)</f>
        <v>150</v>
      </c>
      <c r="I481" s="153">
        <v>100</v>
      </c>
      <c r="J481" s="153">
        <v>100</v>
      </c>
      <c r="K481" s="154" t="s">
        <v>1838</v>
      </c>
      <c r="L481" s="155">
        <f t="shared" si="44"/>
        <v>400</v>
      </c>
      <c r="M481" s="155">
        <f t="shared" si="45"/>
        <v>600</v>
      </c>
      <c r="N481" s="154">
        <f t="shared" si="39"/>
        <v>4.8</v>
      </c>
      <c r="O481" s="154">
        <f t="shared" si="40"/>
        <v>1</v>
      </c>
      <c r="P481" s="153">
        <f>IFERROR(VLOOKUP(F481,'[34]ON HAND'!$B$7:$I$1000,8,FALSE),0)</f>
        <v>472</v>
      </c>
      <c r="Q481" s="98" t="str">
        <f t="shared" si="41"/>
        <v>aman</v>
      </c>
      <c r="R481" s="153">
        <v>1</v>
      </c>
      <c r="S481" s="153"/>
      <c r="T481" s="153"/>
    </row>
    <row r="482" spans="1:20" x14ac:dyDescent="0.35">
      <c r="A482" s="190" t="s">
        <v>10</v>
      </c>
      <c r="B482" s="191" t="s">
        <v>11</v>
      </c>
      <c r="C482" s="192" t="s">
        <v>22</v>
      </c>
      <c r="D482" s="191" t="s">
        <v>1938</v>
      </c>
      <c r="E482" s="193" t="s">
        <v>1939</v>
      </c>
      <c r="F482" s="193" t="s">
        <v>1940</v>
      </c>
      <c r="G482" s="194" t="s">
        <v>1941</v>
      </c>
      <c r="H482" s="153">
        <f>IFERROR(VLOOKUP(F482,[33]MPS!$F$7:$H$789,3,FALSE),0)</f>
        <v>100</v>
      </c>
      <c r="I482" s="153">
        <v>100</v>
      </c>
      <c r="J482" s="153">
        <v>100</v>
      </c>
      <c r="K482" s="154" t="s">
        <v>1838</v>
      </c>
      <c r="L482" s="155">
        <f t="shared" si="44"/>
        <v>400</v>
      </c>
      <c r="M482" s="155">
        <f t="shared" si="45"/>
        <v>600</v>
      </c>
      <c r="N482" s="154">
        <f t="shared" si="39"/>
        <v>0</v>
      </c>
      <c r="O482" s="154">
        <f t="shared" si="40"/>
        <v>0</v>
      </c>
      <c r="P482" s="153">
        <f>IFERROR(VLOOKUP(F482,'[34]ON HAND'!$B$7:$I$1000,8,FALSE),0)</f>
        <v>0</v>
      </c>
      <c r="Q482" s="98" t="str">
        <f t="shared" si="41"/>
        <v>kritis</v>
      </c>
      <c r="R482" s="153">
        <v>1</v>
      </c>
      <c r="S482" s="153"/>
      <c r="T482" s="153"/>
    </row>
    <row r="483" spans="1:20" ht="33" x14ac:dyDescent="0.35">
      <c r="A483" s="200" t="s">
        <v>795</v>
      </c>
      <c r="B483" s="191" t="s">
        <v>2562</v>
      </c>
      <c r="C483" s="192" t="s">
        <v>2731</v>
      </c>
      <c r="D483" s="191" t="s">
        <v>2748</v>
      </c>
      <c r="E483" s="193" t="s">
        <v>2749</v>
      </c>
      <c r="F483" s="193" t="s">
        <v>2750</v>
      </c>
      <c r="G483" s="194" t="s">
        <v>2751</v>
      </c>
      <c r="H483" s="153">
        <f>IFERROR(VLOOKUP(F483,[33]MPS!$F$7:$H$789,3,FALSE),0)</f>
        <v>100</v>
      </c>
      <c r="I483" s="153">
        <v>100</v>
      </c>
      <c r="J483" s="153">
        <v>100</v>
      </c>
      <c r="K483" s="154" t="s">
        <v>1838</v>
      </c>
      <c r="L483" s="155">
        <f t="shared" si="44"/>
        <v>400</v>
      </c>
      <c r="M483" s="155">
        <f t="shared" si="45"/>
        <v>600</v>
      </c>
      <c r="N483" s="154">
        <f t="shared" si="39"/>
        <v>0</v>
      </c>
      <c r="O483" s="154">
        <f t="shared" si="40"/>
        <v>0</v>
      </c>
      <c r="P483" s="153">
        <f>IFERROR(VLOOKUP(F483,'[34]ON HAND'!$B$7:$I$1000,8,FALSE),0)</f>
        <v>0</v>
      </c>
      <c r="Q483" s="98" t="str">
        <f t="shared" si="41"/>
        <v>kritis</v>
      </c>
      <c r="R483" s="153">
        <v>1</v>
      </c>
      <c r="S483" s="153"/>
      <c r="T483" s="153"/>
    </row>
    <row r="484" spans="1:20" x14ac:dyDescent="0.35">
      <c r="A484" s="200" t="s">
        <v>795</v>
      </c>
      <c r="B484" s="191" t="s">
        <v>815</v>
      </c>
      <c r="C484" s="192" t="s">
        <v>12</v>
      </c>
      <c r="D484" s="191" t="s">
        <v>995</v>
      </c>
      <c r="E484" s="193">
        <v>0</v>
      </c>
      <c r="F484" s="193" t="s">
        <v>996</v>
      </c>
      <c r="G484" s="194" t="s">
        <v>997</v>
      </c>
      <c r="H484" s="153">
        <f>IFERROR(VLOOKUP(F484,[33]MPS!$F$7:$H$789,3,FALSE),0)</f>
        <v>100</v>
      </c>
      <c r="I484" s="153">
        <v>100</v>
      </c>
      <c r="J484" s="153">
        <v>100</v>
      </c>
      <c r="K484" s="154" t="s">
        <v>1838</v>
      </c>
      <c r="L484" s="155">
        <f t="shared" si="44"/>
        <v>400</v>
      </c>
      <c r="M484" s="155">
        <f t="shared" si="45"/>
        <v>600</v>
      </c>
      <c r="N484" s="154">
        <f t="shared" si="39"/>
        <v>0</v>
      </c>
      <c r="O484" s="154">
        <f t="shared" si="40"/>
        <v>0</v>
      </c>
      <c r="P484" s="153">
        <f>IFERROR(VLOOKUP(F484,'[34]ON HAND'!$B$7:$I$1000,8,FALSE),0)</f>
        <v>0</v>
      </c>
      <c r="Q484" s="98" t="str">
        <f t="shared" si="41"/>
        <v>kritis</v>
      </c>
      <c r="R484" s="153">
        <v>1</v>
      </c>
      <c r="S484" s="153"/>
      <c r="T484" s="153"/>
    </row>
    <row r="485" spans="1:20" ht="33" x14ac:dyDescent="0.35">
      <c r="A485" s="200" t="s">
        <v>795</v>
      </c>
      <c r="B485" s="191" t="s">
        <v>810</v>
      </c>
      <c r="C485" s="192" t="s">
        <v>116</v>
      </c>
      <c r="D485" s="191" t="s">
        <v>2126</v>
      </c>
      <c r="E485" s="193" t="s">
        <v>2127</v>
      </c>
      <c r="F485" s="193" t="s">
        <v>2128</v>
      </c>
      <c r="G485" s="194" t="s">
        <v>2129</v>
      </c>
      <c r="H485" s="153">
        <f>IFERROR(VLOOKUP(F485,[33]MPS!$F$7:$H$789,3,FALSE),0)</f>
        <v>100</v>
      </c>
      <c r="I485" s="153">
        <v>100</v>
      </c>
      <c r="J485" s="153">
        <v>100</v>
      </c>
      <c r="K485" s="154" t="s">
        <v>1838</v>
      </c>
      <c r="L485" s="155">
        <f t="shared" si="44"/>
        <v>400</v>
      </c>
      <c r="M485" s="155">
        <f t="shared" si="45"/>
        <v>600</v>
      </c>
      <c r="N485" s="154">
        <f t="shared" si="39"/>
        <v>4.5999999999999996</v>
      </c>
      <c r="O485" s="154">
        <f t="shared" si="40"/>
        <v>1</v>
      </c>
      <c r="P485" s="153">
        <f>IFERROR(VLOOKUP(F485,'[34]ON HAND'!$B$7:$I$1000,8,FALSE),0)</f>
        <v>454</v>
      </c>
      <c r="Q485" s="98" t="str">
        <f t="shared" si="41"/>
        <v>aman</v>
      </c>
      <c r="R485" s="153">
        <v>1</v>
      </c>
      <c r="S485" s="153"/>
      <c r="T485" s="153"/>
    </row>
    <row r="486" spans="1:20" x14ac:dyDescent="0.35">
      <c r="A486" s="200" t="s">
        <v>795</v>
      </c>
      <c r="B486" s="191" t="s">
        <v>815</v>
      </c>
      <c r="C486" s="192" t="s">
        <v>12</v>
      </c>
      <c r="D486" s="191" t="s">
        <v>1137</v>
      </c>
      <c r="E486" s="193" t="s">
        <v>1138</v>
      </c>
      <c r="F486" s="193" t="s">
        <v>1139</v>
      </c>
      <c r="G486" s="194" t="s">
        <v>1140</v>
      </c>
      <c r="H486" s="153">
        <f>IFERROR(VLOOKUP(F486,[33]MPS!$F$7:$H$789,3,FALSE),0)</f>
        <v>100</v>
      </c>
      <c r="I486" s="153">
        <v>100</v>
      </c>
      <c r="J486" s="153">
        <v>100</v>
      </c>
      <c r="K486" s="154" t="s">
        <v>1838</v>
      </c>
      <c r="L486" s="155">
        <f t="shared" si="44"/>
        <v>400</v>
      </c>
      <c r="M486" s="155">
        <f t="shared" si="45"/>
        <v>600</v>
      </c>
      <c r="N486" s="154">
        <f t="shared" ref="N486:N495" si="46">+ROUNDUP(P486/I486,1)</f>
        <v>2.1</v>
      </c>
      <c r="O486" s="154">
        <f t="shared" ref="O486:O495" si="47">IF(AND(K486="FAST",N486&gt;=2),1,IF(AND(K486="MEDIUM",N486&gt;=3),1,IF(AND(K486="SLOW",N486&gt;=4),1,0)))</f>
        <v>0</v>
      </c>
      <c r="P486" s="153">
        <f>IFERROR(VLOOKUP(F486,'[34]ON HAND'!$B$7:$I$1000,8,FALSE),0)</f>
        <v>204</v>
      </c>
      <c r="Q486" s="98" t="str">
        <f t="shared" ref="Q486:Q495" si="48">IF(P486&lt;L486,"kritis",IF(P486&lt;M486,"aman","over"))</f>
        <v>kritis</v>
      </c>
      <c r="R486" s="153">
        <v>1</v>
      </c>
      <c r="S486" s="153"/>
      <c r="T486" s="153"/>
    </row>
    <row r="487" spans="1:20" ht="33" x14ac:dyDescent="0.35">
      <c r="A487" s="200" t="s">
        <v>795</v>
      </c>
      <c r="B487" s="191" t="s">
        <v>810</v>
      </c>
      <c r="C487" s="192" t="s">
        <v>61</v>
      </c>
      <c r="D487" s="191" t="s">
        <v>2283</v>
      </c>
      <c r="E487" s="193" t="s">
        <v>2284</v>
      </c>
      <c r="F487" s="193" t="s">
        <v>2285</v>
      </c>
      <c r="G487" s="194" t="s">
        <v>2286</v>
      </c>
      <c r="H487" s="153">
        <f>IFERROR(VLOOKUP(F487,[33]MPS!$F$7:$H$789,3,FALSE),0)</f>
        <v>100</v>
      </c>
      <c r="I487" s="153">
        <v>100</v>
      </c>
      <c r="J487" s="153">
        <v>100</v>
      </c>
      <c r="K487" s="154" t="s">
        <v>1838</v>
      </c>
      <c r="L487" s="155">
        <f t="shared" si="44"/>
        <v>400</v>
      </c>
      <c r="M487" s="155">
        <f t="shared" si="45"/>
        <v>600</v>
      </c>
      <c r="N487" s="154">
        <f t="shared" si="46"/>
        <v>3</v>
      </c>
      <c r="O487" s="154">
        <f t="shared" si="47"/>
        <v>0</v>
      </c>
      <c r="P487" s="153">
        <f>IFERROR(VLOOKUP(F487,'[34]ON HAND'!$B$7:$I$1000,8,FALSE),0)</f>
        <v>300</v>
      </c>
      <c r="Q487" s="98" t="str">
        <f t="shared" si="48"/>
        <v>kritis</v>
      </c>
      <c r="R487" s="153">
        <v>1</v>
      </c>
      <c r="S487" s="153"/>
      <c r="T487" s="153"/>
    </row>
    <row r="488" spans="1:20" ht="33" x14ac:dyDescent="0.35">
      <c r="A488" s="200" t="s">
        <v>795</v>
      </c>
      <c r="B488" s="191" t="s">
        <v>2562</v>
      </c>
      <c r="C488" s="192" t="s">
        <v>2731</v>
      </c>
      <c r="D488" s="191" t="s">
        <v>2756</v>
      </c>
      <c r="E488" s="193" t="s">
        <v>2757</v>
      </c>
      <c r="F488" s="193" t="s">
        <v>2758</v>
      </c>
      <c r="G488" s="194" t="s">
        <v>2759</v>
      </c>
      <c r="H488" s="153">
        <f>IFERROR(VLOOKUP(F488,[33]MPS!$F$7:$H$789,3,FALSE),0)</f>
        <v>100</v>
      </c>
      <c r="I488" s="153">
        <v>100</v>
      </c>
      <c r="J488" s="153">
        <v>100</v>
      </c>
      <c r="K488" s="154" t="s">
        <v>1838</v>
      </c>
      <c r="L488" s="155">
        <f t="shared" si="44"/>
        <v>400</v>
      </c>
      <c r="M488" s="155">
        <f t="shared" si="45"/>
        <v>600</v>
      </c>
      <c r="N488" s="154">
        <f t="shared" si="46"/>
        <v>0</v>
      </c>
      <c r="O488" s="154">
        <f t="shared" si="47"/>
        <v>0</v>
      </c>
      <c r="P488" s="153">
        <f>IFERROR(VLOOKUP(F488,'[34]ON HAND'!$B$7:$I$1000,8,FALSE),0)</f>
        <v>0</v>
      </c>
      <c r="Q488" s="98" t="str">
        <f t="shared" si="48"/>
        <v>kritis</v>
      </c>
      <c r="R488" s="153">
        <v>1</v>
      </c>
      <c r="S488" s="153"/>
      <c r="T488" s="153"/>
    </row>
    <row r="489" spans="1:20" x14ac:dyDescent="0.35">
      <c r="A489" s="200" t="s">
        <v>795</v>
      </c>
      <c r="B489" s="191" t="s">
        <v>2562</v>
      </c>
      <c r="C489" s="192" t="s">
        <v>2731</v>
      </c>
      <c r="D489" s="191" t="s">
        <v>2760</v>
      </c>
      <c r="E489" s="193" t="s">
        <v>2761</v>
      </c>
      <c r="F489" s="193" t="s">
        <v>2762</v>
      </c>
      <c r="G489" s="194" t="s">
        <v>2763</v>
      </c>
      <c r="H489" s="153">
        <f>IFERROR(VLOOKUP(F489,[33]MPS!$F$7:$H$789,3,FALSE),0)</f>
        <v>100</v>
      </c>
      <c r="I489" s="153">
        <v>100</v>
      </c>
      <c r="J489" s="153">
        <v>100</v>
      </c>
      <c r="K489" s="154" t="s">
        <v>1838</v>
      </c>
      <c r="L489" s="155">
        <f t="shared" si="44"/>
        <v>400</v>
      </c>
      <c r="M489" s="155">
        <f t="shared" si="45"/>
        <v>600</v>
      </c>
      <c r="N489" s="154">
        <f t="shared" si="46"/>
        <v>0</v>
      </c>
      <c r="O489" s="154">
        <f t="shared" si="47"/>
        <v>0</v>
      </c>
      <c r="P489" s="153">
        <f>IFERROR(VLOOKUP(F489,'[34]ON HAND'!$B$7:$I$1000,8,FALSE),0)</f>
        <v>0</v>
      </c>
      <c r="Q489" s="98" t="str">
        <f t="shared" si="48"/>
        <v>kritis</v>
      </c>
      <c r="R489" s="153">
        <v>1</v>
      </c>
      <c r="S489" s="153"/>
      <c r="T489" s="153"/>
    </row>
    <row r="490" spans="1:20" x14ac:dyDescent="0.35">
      <c r="A490" s="200" t="s">
        <v>795</v>
      </c>
      <c r="B490" s="191" t="s">
        <v>810</v>
      </c>
      <c r="C490" s="192" t="s">
        <v>116</v>
      </c>
      <c r="D490" s="191" t="s">
        <v>1585</v>
      </c>
      <c r="E490" s="193" t="s">
        <v>2704</v>
      </c>
      <c r="F490" s="193" t="s">
        <v>1683</v>
      </c>
      <c r="G490" s="194" t="s">
        <v>1684</v>
      </c>
      <c r="H490" s="153">
        <f>IFERROR(VLOOKUP(F490,[33]MPS!$F$7:$H$789,3,FALSE),0)</f>
        <v>100</v>
      </c>
      <c r="I490" s="153">
        <v>100</v>
      </c>
      <c r="J490" s="153">
        <v>100</v>
      </c>
      <c r="K490" s="154" t="s">
        <v>1838</v>
      </c>
      <c r="L490" s="155">
        <f t="shared" si="44"/>
        <v>400</v>
      </c>
      <c r="M490" s="155">
        <f t="shared" si="45"/>
        <v>600</v>
      </c>
      <c r="N490" s="154">
        <f t="shared" si="46"/>
        <v>10</v>
      </c>
      <c r="O490" s="154">
        <f t="shared" si="47"/>
        <v>1</v>
      </c>
      <c r="P490" s="153">
        <f>IFERROR(VLOOKUP(F490,'[34]ON HAND'!$B$7:$I$1000,8,FALSE),0)</f>
        <v>1000</v>
      </c>
      <c r="Q490" s="98" t="str">
        <f t="shared" si="48"/>
        <v>over</v>
      </c>
      <c r="R490" s="153">
        <v>1</v>
      </c>
      <c r="S490" s="153"/>
      <c r="T490" s="153"/>
    </row>
    <row r="491" spans="1:20" ht="33" x14ac:dyDescent="0.35">
      <c r="A491" s="200" t="s">
        <v>795</v>
      </c>
      <c r="B491" s="191" t="s">
        <v>810</v>
      </c>
      <c r="C491" s="192" t="s">
        <v>61</v>
      </c>
      <c r="D491" s="191" t="s">
        <v>2500</v>
      </c>
      <c r="E491" s="193">
        <v>0</v>
      </c>
      <c r="F491" s="193" t="s">
        <v>2501</v>
      </c>
      <c r="G491" s="194" t="s">
        <v>2502</v>
      </c>
      <c r="H491" s="153">
        <f>IFERROR(VLOOKUP(F491,[33]MPS!$F$7:$H$789,3,FALSE),0)</f>
        <v>100</v>
      </c>
      <c r="I491" s="153">
        <v>100</v>
      </c>
      <c r="J491" s="153">
        <v>100</v>
      </c>
      <c r="K491" s="154" t="s">
        <v>1838</v>
      </c>
      <c r="L491" s="155">
        <f t="shared" si="44"/>
        <v>400</v>
      </c>
      <c r="M491" s="155">
        <f t="shared" si="45"/>
        <v>600</v>
      </c>
      <c r="N491" s="154">
        <f t="shared" si="46"/>
        <v>23</v>
      </c>
      <c r="O491" s="154">
        <f t="shared" si="47"/>
        <v>1</v>
      </c>
      <c r="P491" s="153">
        <f>IFERROR(VLOOKUP(F491,'[34]ON HAND'!$B$7:$I$1000,8,FALSE),0)</f>
        <v>2300</v>
      </c>
      <c r="Q491" s="98" t="str">
        <f t="shared" si="48"/>
        <v>over</v>
      </c>
      <c r="R491" s="153">
        <v>1</v>
      </c>
      <c r="S491" s="153"/>
      <c r="T491" s="153"/>
    </row>
    <row r="492" spans="1:20" x14ac:dyDescent="0.35">
      <c r="A492" s="200" t="s">
        <v>795</v>
      </c>
      <c r="B492" s="191" t="s">
        <v>810</v>
      </c>
      <c r="C492" s="192" t="s">
        <v>61</v>
      </c>
      <c r="D492" s="201" t="s">
        <v>3000</v>
      </c>
      <c r="E492" s="202" t="s">
        <v>3001</v>
      </c>
      <c r="F492" s="202" t="s">
        <v>3002</v>
      </c>
      <c r="G492" s="203" t="s">
        <v>3003</v>
      </c>
      <c r="H492" s="153">
        <f>IFERROR(VLOOKUP(F492,[33]MPS!$F$7:$H$789,3,FALSE),0)</f>
        <v>100</v>
      </c>
      <c r="I492" s="153">
        <v>100</v>
      </c>
      <c r="J492" s="153">
        <v>100</v>
      </c>
      <c r="K492" s="154" t="s">
        <v>1838</v>
      </c>
      <c r="L492" s="155">
        <f t="shared" si="44"/>
        <v>400</v>
      </c>
      <c r="M492" s="155">
        <f t="shared" si="45"/>
        <v>600</v>
      </c>
      <c r="N492" s="154">
        <f t="shared" si="46"/>
        <v>0</v>
      </c>
      <c r="O492" s="154">
        <f t="shared" si="47"/>
        <v>0</v>
      </c>
      <c r="P492" s="153">
        <f>IFERROR(VLOOKUP(F492,'[34]ON HAND'!$B$7:$I$1000,8,FALSE),0)</f>
        <v>0</v>
      </c>
      <c r="Q492" s="98" t="str">
        <f t="shared" si="48"/>
        <v>kritis</v>
      </c>
      <c r="R492" s="153">
        <v>1</v>
      </c>
      <c r="S492" s="153"/>
      <c r="T492" s="153"/>
    </row>
    <row r="493" spans="1:20" ht="33" x14ac:dyDescent="0.35">
      <c r="A493" s="200" t="s">
        <v>795</v>
      </c>
      <c r="B493" s="191" t="s">
        <v>810</v>
      </c>
      <c r="C493" s="192" t="s">
        <v>116</v>
      </c>
      <c r="D493" s="191"/>
      <c r="E493" s="193"/>
      <c r="F493" s="193" t="s">
        <v>3139</v>
      </c>
      <c r="G493" s="194" t="s">
        <v>3140</v>
      </c>
      <c r="H493" s="153">
        <f>IFERROR(VLOOKUP(F493,[33]MPS!$F$7:$H$789,3,FALSE),0)</f>
        <v>100</v>
      </c>
      <c r="I493" s="153">
        <v>100</v>
      </c>
      <c r="J493" s="153">
        <v>100</v>
      </c>
      <c r="K493" s="154" t="s">
        <v>1838</v>
      </c>
      <c r="L493" s="155">
        <f t="shared" si="44"/>
        <v>400</v>
      </c>
      <c r="M493" s="155">
        <f t="shared" si="45"/>
        <v>600</v>
      </c>
      <c r="N493" s="154">
        <f t="shared" si="46"/>
        <v>0</v>
      </c>
      <c r="O493" s="154">
        <f t="shared" si="47"/>
        <v>0</v>
      </c>
      <c r="P493" s="153">
        <f>IFERROR(VLOOKUP(F493,'[34]ON HAND'!$B$7:$I$1000,8,FALSE),0)</f>
        <v>0</v>
      </c>
      <c r="Q493" s="98" t="str">
        <f t="shared" si="48"/>
        <v>kritis</v>
      </c>
      <c r="R493" s="153">
        <v>1</v>
      </c>
      <c r="S493" s="153"/>
      <c r="T493" s="153"/>
    </row>
    <row r="494" spans="1:20" ht="33" x14ac:dyDescent="0.35">
      <c r="A494" s="200" t="s">
        <v>795</v>
      </c>
      <c r="B494" s="191" t="s">
        <v>810</v>
      </c>
      <c r="C494" s="192" t="s">
        <v>61</v>
      </c>
      <c r="D494" s="191" t="s">
        <v>3004</v>
      </c>
      <c r="E494" s="193" t="s">
        <v>3005</v>
      </c>
      <c r="F494" s="193" t="s">
        <v>3006</v>
      </c>
      <c r="G494" s="194" t="s">
        <v>3007</v>
      </c>
      <c r="H494" s="153">
        <f>IFERROR(VLOOKUP(F494,[33]MPS!$F$7:$H$789,3,FALSE),0)</f>
        <v>500</v>
      </c>
      <c r="I494" s="153">
        <v>92</v>
      </c>
      <c r="J494" s="153">
        <v>100</v>
      </c>
      <c r="K494" s="154" t="s">
        <v>1838</v>
      </c>
      <c r="L494" s="155">
        <f t="shared" si="44"/>
        <v>368</v>
      </c>
      <c r="M494" s="155">
        <f t="shared" si="45"/>
        <v>552</v>
      </c>
      <c r="N494" s="154">
        <f t="shared" si="46"/>
        <v>19</v>
      </c>
      <c r="O494" s="154">
        <f t="shared" si="47"/>
        <v>1</v>
      </c>
      <c r="P494" s="153">
        <f>IFERROR(VLOOKUP(F494,'[34]ON HAND'!$B$7:$I$1000,8,FALSE),0)</f>
        <v>1740</v>
      </c>
      <c r="Q494" s="98" t="str">
        <f t="shared" si="48"/>
        <v>over</v>
      </c>
      <c r="R494" s="153">
        <v>1</v>
      </c>
      <c r="S494" s="153"/>
      <c r="T494" s="153"/>
    </row>
    <row r="495" spans="1:20" x14ac:dyDescent="0.35">
      <c r="A495" s="200" t="s">
        <v>795</v>
      </c>
      <c r="B495" s="191" t="s">
        <v>810</v>
      </c>
      <c r="C495" s="192" t="s">
        <v>61</v>
      </c>
      <c r="D495" s="191" t="s">
        <v>2230</v>
      </c>
      <c r="E495" s="193" t="s">
        <v>2231</v>
      </c>
      <c r="F495" s="193" t="s">
        <v>2232</v>
      </c>
      <c r="G495" s="194" t="s">
        <v>2233</v>
      </c>
      <c r="H495" s="153">
        <f>IFERROR(VLOOKUP(F495,[33]MPS!$F$7:$H$789,3,FALSE),0)</f>
        <v>200</v>
      </c>
      <c r="I495" s="153">
        <v>50</v>
      </c>
      <c r="J495" s="153">
        <v>50</v>
      </c>
      <c r="K495" s="154" t="s">
        <v>1838</v>
      </c>
      <c r="L495" s="155">
        <f t="shared" si="44"/>
        <v>200</v>
      </c>
      <c r="M495" s="155">
        <f t="shared" si="45"/>
        <v>300</v>
      </c>
      <c r="N495" s="154">
        <f t="shared" si="46"/>
        <v>24</v>
      </c>
      <c r="O495" s="154">
        <f t="shared" si="47"/>
        <v>1</v>
      </c>
      <c r="P495" s="153">
        <f>IFERROR(VLOOKUP(F495,'[34]ON HAND'!$B$7:$I$1000,8,FALSE),0)</f>
        <v>1200</v>
      </c>
      <c r="Q495" s="98" t="str">
        <f t="shared" si="48"/>
        <v>over</v>
      </c>
      <c r="R495" s="153">
        <v>1</v>
      </c>
      <c r="S495" s="153"/>
      <c r="T495" s="153"/>
    </row>
    <row r="496" spans="1:20" ht="33" x14ac:dyDescent="0.35">
      <c r="A496" s="190" t="s">
        <v>10</v>
      </c>
      <c r="B496" s="191" t="s">
        <v>16</v>
      </c>
      <c r="C496" s="192" t="s">
        <v>31</v>
      </c>
      <c r="D496" s="191" t="s">
        <v>2630</v>
      </c>
      <c r="E496" s="193">
        <v>0</v>
      </c>
      <c r="F496" s="193" t="s">
        <v>644</v>
      </c>
      <c r="G496" s="194" t="s">
        <v>645</v>
      </c>
      <c r="H496" s="153">
        <v>0</v>
      </c>
      <c r="I496" s="153">
        <v>200</v>
      </c>
      <c r="J496" s="153">
        <v>200</v>
      </c>
      <c r="K496" s="154" t="s">
        <v>3031</v>
      </c>
      <c r="L496" s="155"/>
      <c r="M496" s="155"/>
      <c r="N496" s="154"/>
      <c r="O496" s="154"/>
      <c r="P496" s="153">
        <f>IFERROR(VLOOKUP(F496,'[34]ON HAND'!$B$7:$I$1000,8,FALSE),0)</f>
        <v>478</v>
      </c>
      <c r="Q496" s="98" t="str">
        <f t="shared" ref="Q496:Q520" si="49">IF(P496&lt;L496,"kritis",IF(P496&lt;M496,"aman","over"))</f>
        <v>over</v>
      </c>
      <c r="R496" s="153"/>
      <c r="S496" s="153"/>
      <c r="T496" s="153"/>
    </row>
    <row r="497" spans="1:20" x14ac:dyDescent="0.35">
      <c r="A497" s="200" t="s">
        <v>795</v>
      </c>
      <c r="B497" s="191" t="s">
        <v>810</v>
      </c>
      <c r="C497" s="192" t="s">
        <v>12</v>
      </c>
      <c r="D497" s="191" t="s">
        <v>1719</v>
      </c>
      <c r="E497" s="193">
        <v>0</v>
      </c>
      <c r="F497" s="193" t="s">
        <v>1720</v>
      </c>
      <c r="G497" s="194" t="s">
        <v>1721</v>
      </c>
      <c r="H497" s="153">
        <v>0</v>
      </c>
      <c r="I497" s="153">
        <v>233.33333333333334</v>
      </c>
      <c r="J497" s="153">
        <v>300</v>
      </c>
      <c r="K497" s="154" t="s">
        <v>3031</v>
      </c>
      <c r="L497" s="155"/>
      <c r="M497" s="155"/>
      <c r="N497" s="154"/>
      <c r="O497" s="154"/>
      <c r="P497" s="153">
        <f>IFERROR(VLOOKUP(F497,'[34]ON HAND'!$B$7:$I$1000,8,FALSE),0)</f>
        <v>29</v>
      </c>
      <c r="Q497" s="98" t="str">
        <f t="shared" si="49"/>
        <v>over</v>
      </c>
      <c r="R497" s="153"/>
      <c r="S497" s="153"/>
      <c r="T497" s="153"/>
    </row>
    <row r="498" spans="1:20" ht="33" x14ac:dyDescent="0.35">
      <c r="A498" s="200" t="s">
        <v>795</v>
      </c>
      <c r="B498" s="191" t="s">
        <v>810</v>
      </c>
      <c r="C498" s="192" t="s">
        <v>61</v>
      </c>
      <c r="D498" s="191" t="s">
        <v>2067</v>
      </c>
      <c r="E498" s="193" t="s">
        <v>2068</v>
      </c>
      <c r="F498" s="193" t="s">
        <v>2069</v>
      </c>
      <c r="G498" s="194" t="s">
        <v>2070</v>
      </c>
      <c r="H498" s="153">
        <v>0</v>
      </c>
      <c r="I498" s="153">
        <v>0</v>
      </c>
      <c r="J498" s="153">
        <v>0</v>
      </c>
      <c r="K498" s="154" t="s">
        <v>3031</v>
      </c>
      <c r="L498" s="155"/>
      <c r="M498" s="155"/>
      <c r="N498" s="154"/>
      <c r="O498" s="154"/>
      <c r="P498" s="153">
        <f>IFERROR(VLOOKUP(F498,'[34]ON HAND'!$B$7:$I$1000,8,FALSE),0)</f>
        <v>0</v>
      </c>
      <c r="Q498" s="98" t="str">
        <f t="shared" si="49"/>
        <v>over</v>
      </c>
      <c r="R498" s="153"/>
      <c r="S498" s="153"/>
      <c r="T498" s="153"/>
    </row>
    <row r="499" spans="1:20" x14ac:dyDescent="0.35">
      <c r="A499" s="200" t="s">
        <v>795</v>
      </c>
      <c r="B499" s="191" t="s">
        <v>810</v>
      </c>
      <c r="C499" s="192" t="s">
        <v>116</v>
      </c>
      <c r="D499" s="191" t="s">
        <v>2202</v>
      </c>
      <c r="E499" s="193" t="s">
        <v>2203</v>
      </c>
      <c r="F499" s="193" t="s">
        <v>2204</v>
      </c>
      <c r="G499" s="194" t="s">
        <v>2205</v>
      </c>
      <c r="H499" s="153">
        <v>0</v>
      </c>
      <c r="I499" s="153">
        <v>0</v>
      </c>
      <c r="J499" s="153">
        <v>0</v>
      </c>
      <c r="K499" s="154" t="s">
        <v>3031</v>
      </c>
      <c r="L499" s="155"/>
      <c r="M499" s="155"/>
      <c r="N499" s="154"/>
      <c r="O499" s="154"/>
      <c r="P499" s="153">
        <f>IFERROR(VLOOKUP(F499,'[34]ON HAND'!$B$7:$I$1000,8,FALSE),0)</f>
        <v>0</v>
      </c>
      <c r="Q499" s="98" t="str">
        <f t="shared" si="49"/>
        <v>over</v>
      </c>
      <c r="R499" s="153"/>
      <c r="S499" s="153"/>
      <c r="T499" s="153"/>
    </row>
    <row r="500" spans="1:20" x14ac:dyDescent="0.35">
      <c r="A500" s="200" t="s">
        <v>795</v>
      </c>
      <c r="B500" s="191" t="s">
        <v>810</v>
      </c>
      <c r="C500" s="192" t="s">
        <v>116</v>
      </c>
      <c r="D500" s="191" t="s">
        <v>2206</v>
      </c>
      <c r="E500" s="193" t="s">
        <v>2207</v>
      </c>
      <c r="F500" s="193" t="s">
        <v>2208</v>
      </c>
      <c r="G500" s="194" t="s">
        <v>1111</v>
      </c>
      <c r="H500" s="153">
        <v>0</v>
      </c>
      <c r="I500" s="153">
        <v>0</v>
      </c>
      <c r="J500" s="153">
        <v>0</v>
      </c>
      <c r="K500" s="154" t="s">
        <v>3031</v>
      </c>
      <c r="L500" s="155"/>
      <c r="M500" s="155"/>
      <c r="N500" s="154"/>
      <c r="O500" s="154"/>
      <c r="P500" s="153">
        <f>IFERROR(VLOOKUP(F500,'[34]ON HAND'!$B$7:$I$1000,8,FALSE),0)</f>
        <v>0</v>
      </c>
      <c r="Q500" s="98" t="str">
        <f t="shared" si="49"/>
        <v>over</v>
      </c>
      <c r="R500" s="153"/>
      <c r="S500" s="153"/>
      <c r="T500" s="153"/>
    </row>
    <row r="501" spans="1:20" ht="33" x14ac:dyDescent="0.35">
      <c r="A501" s="200" t="s">
        <v>795</v>
      </c>
      <c r="B501" s="191" t="s">
        <v>810</v>
      </c>
      <c r="C501" s="192" t="s">
        <v>61</v>
      </c>
      <c r="D501" s="191" t="s">
        <v>2359</v>
      </c>
      <c r="E501" s="193">
        <v>0</v>
      </c>
      <c r="F501" s="193" t="s">
        <v>2360</v>
      </c>
      <c r="G501" s="194" t="s">
        <v>2361</v>
      </c>
      <c r="H501" s="153">
        <v>0</v>
      </c>
      <c r="I501" s="153">
        <v>0</v>
      </c>
      <c r="J501" s="153">
        <v>0</v>
      </c>
      <c r="K501" s="154" t="s">
        <v>3031</v>
      </c>
      <c r="L501" s="155"/>
      <c r="M501" s="155"/>
      <c r="N501" s="154"/>
      <c r="O501" s="154"/>
      <c r="P501" s="153">
        <f>IFERROR(VLOOKUP(F501,'[34]ON HAND'!$B$7:$I$1000,8,FALSE),0)</f>
        <v>0</v>
      </c>
      <c r="Q501" s="98" t="str">
        <f t="shared" si="49"/>
        <v>over</v>
      </c>
      <c r="R501" s="153"/>
      <c r="S501" s="153"/>
      <c r="T501" s="153"/>
    </row>
    <row r="502" spans="1:20" ht="33" x14ac:dyDescent="0.35">
      <c r="A502" s="200" t="s">
        <v>795</v>
      </c>
      <c r="B502" s="191" t="s">
        <v>810</v>
      </c>
      <c r="C502" s="192" t="s">
        <v>61</v>
      </c>
      <c r="D502" s="191" t="s">
        <v>2362</v>
      </c>
      <c r="E502" s="193">
        <v>0</v>
      </c>
      <c r="F502" s="193" t="s">
        <v>2363</v>
      </c>
      <c r="G502" s="194" t="s">
        <v>2364</v>
      </c>
      <c r="H502" s="153">
        <v>0</v>
      </c>
      <c r="I502" s="153">
        <v>0</v>
      </c>
      <c r="J502" s="153">
        <v>0</v>
      </c>
      <c r="K502" s="154" t="s">
        <v>3031</v>
      </c>
      <c r="L502" s="155"/>
      <c r="M502" s="155"/>
      <c r="N502" s="154"/>
      <c r="O502" s="154"/>
      <c r="P502" s="153">
        <f>IFERROR(VLOOKUP(F502,'[34]ON HAND'!$B$7:$I$1000,8,FALSE),0)</f>
        <v>0</v>
      </c>
      <c r="Q502" s="98" t="str">
        <f t="shared" si="49"/>
        <v>over</v>
      </c>
      <c r="R502" s="153"/>
      <c r="S502" s="153"/>
      <c r="T502" s="153"/>
    </row>
    <row r="503" spans="1:20" ht="33" x14ac:dyDescent="0.35">
      <c r="A503" s="200" t="s">
        <v>795</v>
      </c>
      <c r="B503" s="191" t="s">
        <v>810</v>
      </c>
      <c r="C503" s="192" t="s">
        <v>249</v>
      </c>
      <c r="D503" s="191" t="s">
        <v>2365</v>
      </c>
      <c r="E503" s="193" t="s">
        <v>2366</v>
      </c>
      <c r="F503" s="193" t="s">
        <v>2367</v>
      </c>
      <c r="G503" s="194" t="s">
        <v>2368</v>
      </c>
      <c r="H503" s="153">
        <v>0</v>
      </c>
      <c r="I503" s="153">
        <v>0</v>
      </c>
      <c r="J503" s="153">
        <v>0</v>
      </c>
      <c r="K503" s="154" t="s">
        <v>3031</v>
      </c>
      <c r="L503" s="155"/>
      <c r="M503" s="155"/>
      <c r="N503" s="154"/>
      <c r="O503" s="154"/>
      <c r="P503" s="153">
        <f>IFERROR(VLOOKUP(F503,'[34]ON HAND'!$B$7:$I$1000,8,FALSE),0)</f>
        <v>0</v>
      </c>
      <c r="Q503" s="98" t="str">
        <f t="shared" si="49"/>
        <v>over</v>
      </c>
      <c r="R503" s="153"/>
      <c r="S503" s="153"/>
      <c r="T503" s="153"/>
    </row>
    <row r="504" spans="1:20" x14ac:dyDescent="0.35">
      <c r="A504" s="200" t="s">
        <v>795</v>
      </c>
      <c r="B504" s="191" t="s">
        <v>810</v>
      </c>
      <c r="C504" s="192" t="s">
        <v>129</v>
      </c>
      <c r="D504" s="191" t="s">
        <v>2384</v>
      </c>
      <c r="E504" s="193">
        <v>0</v>
      </c>
      <c r="F504" s="193" t="s">
        <v>2385</v>
      </c>
      <c r="G504" s="194" t="s">
        <v>2386</v>
      </c>
      <c r="H504" s="153">
        <v>0</v>
      </c>
      <c r="I504" s="153">
        <v>0</v>
      </c>
      <c r="J504" s="153">
        <v>0</v>
      </c>
      <c r="K504" s="154" t="s">
        <v>3031</v>
      </c>
      <c r="L504" s="155"/>
      <c r="M504" s="155"/>
      <c r="N504" s="154"/>
      <c r="O504" s="154"/>
      <c r="P504" s="153">
        <f>IFERROR(VLOOKUP(F504,'[34]ON HAND'!$B$7:$I$1000,8,FALSE),0)</f>
        <v>736</v>
      </c>
      <c r="Q504" s="98" t="str">
        <f t="shared" si="49"/>
        <v>over</v>
      </c>
      <c r="R504" s="153"/>
      <c r="S504" s="153"/>
      <c r="T504" s="153"/>
    </row>
    <row r="505" spans="1:20" ht="33" x14ac:dyDescent="0.35">
      <c r="A505" s="200" t="s">
        <v>795</v>
      </c>
      <c r="B505" s="191" t="s">
        <v>810</v>
      </c>
      <c r="C505" s="192" t="s">
        <v>61</v>
      </c>
      <c r="D505" s="191" t="s">
        <v>2387</v>
      </c>
      <c r="E505" s="193">
        <v>0</v>
      </c>
      <c r="F505" s="193" t="s">
        <v>2388</v>
      </c>
      <c r="G505" s="194" t="s">
        <v>2389</v>
      </c>
      <c r="H505" s="153">
        <v>0</v>
      </c>
      <c r="I505" s="153">
        <v>0</v>
      </c>
      <c r="J505" s="153">
        <v>0</v>
      </c>
      <c r="K505" s="154" t="s">
        <v>3031</v>
      </c>
      <c r="L505" s="155"/>
      <c r="M505" s="155"/>
      <c r="N505" s="154"/>
      <c r="O505" s="154"/>
      <c r="P505" s="153">
        <f>IFERROR(VLOOKUP(F505,'[34]ON HAND'!$B$7:$I$1000,8,FALSE),0)</f>
        <v>880</v>
      </c>
      <c r="Q505" s="98" t="str">
        <f t="shared" si="49"/>
        <v>over</v>
      </c>
      <c r="R505" s="153"/>
      <c r="S505" s="153"/>
      <c r="T505" s="153"/>
    </row>
    <row r="506" spans="1:20" ht="33" x14ac:dyDescent="0.35">
      <c r="A506" s="200" t="s">
        <v>795</v>
      </c>
      <c r="B506" s="191" t="s">
        <v>810</v>
      </c>
      <c r="C506" s="192" t="s">
        <v>61</v>
      </c>
      <c r="D506" s="191" t="s">
        <v>2449</v>
      </c>
      <c r="E506" s="193" t="s">
        <v>2450</v>
      </c>
      <c r="F506" s="193" t="s">
        <v>2451</v>
      </c>
      <c r="G506" s="194" t="s">
        <v>2452</v>
      </c>
      <c r="H506" s="153">
        <v>0</v>
      </c>
      <c r="I506" s="153">
        <v>0</v>
      </c>
      <c r="J506" s="153">
        <v>0</v>
      </c>
      <c r="K506" s="154" t="s">
        <v>3031</v>
      </c>
      <c r="L506" s="155"/>
      <c r="M506" s="155"/>
      <c r="N506" s="154"/>
      <c r="O506" s="154"/>
      <c r="P506" s="153">
        <f>IFERROR(VLOOKUP(F506,'[34]ON HAND'!$B$7:$I$1000,8,FALSE),0)</f>
        <v>0</v>
      </c>
      <c r="Q506" s="98" t="str">
        <f t="shared" si="49"/>
        <v>over</v>
      </c>
      <c r="R506" s="153"/>
      <c r="S506" s="153"/>
      <c r="T506" s="153"/>
    </row>
    <row r="507" spans="1:20" ht="33" x14ac:dyDescent="0.35">
      <c r="A507" s="200" t="s">
        <v>795</v>
      </c>
      <c r="B507" s="191" t="s">
        <v>810</v>
      </c>
      <c r="C507" s="192" t="s">
        <v>61</v>
      </c>
      <c r="D507" s="201" t="s">
        <v>2100</v>
      </c>
      <c r="E507" s="202" t="s">
        <v>2101</v>
      </c>
      <c r="F507" s="202" t="s">
        <v>2102</v>
      </c>
      <c r="G507" s="203" t="s">
        <v>2103</v>
      </c>
      <c r="H507" s="153">
        <v>0</v>
      </c>
      <c r="I507" s="153">
        <v>0</v>
      </c>
      <c r="J507" s="153">
        <v>0</v>
      </c>
      <c r="K507" s="154" t="s">
        <v>3031</v>
      </c>
      <c r="L507" s="155"/>
      <c r="M507" s="155"/>
      <c r="N507" s="154"/>
      <c r="O507" s="154"/>
      <c r="P507" s="153">
        <f>IFERROR(VLOOKUP(F507,'[34]ON HAND'!$B$7:$I$1000,8,FALSE),0)</f>
        <v>6668</v>
      </c>
      <c r="Q507" s="98" t="str">
        <f t="shared" si="49"/>
        <v>over</v>
      </c>
      <c r="R507" s="153"/>
      <c r="S507" s="153"/>
      <c r="T507" s="153"/>
    </row>
    <row r="508" spans="1:20" ht="33" x14ac:dyDescent="0.35">
      <c r="A508" s="200" t="s">
        <v>795</v>
      </c>
      <c r="B508" s="191" t="s">
        <v>810</v>
      </c>
      <c r="C508" s="192" t="s">
        <v>61</v>
      </c>
      <c r="D508" s="201" t="s">
        <v>2104</v>
      </c>
      <c r="E508" s="202" t="s">
        <v>2105</v>
      </c>
      <c r="F508" s="202" t="s">
        <v>2106</v>
      </c>
      <c r="G508" s="203" t="s">
        <v>2107</v>
      </c>
      <c r="H508" s="153">
        <v>0</v>
      </c>
      <c r="I508" s="153">
        <v>0</v>
      </c>
      <c r="J508" s="153">
        <v>0</v>
      </c>
      <c r="K508" s="154" t="s">
        <v>3031</v>
      </c>
      <c r="L508" s="155"/>
      <c r="M508" s="155"/>
      <c r="N508" s="154"/>
      <c r="O508" s="154"/>
      <c r="P508" s="153">
        <f>IFERROR(VLOOKUP(F508,'[34]ON HAND'!$B$7:$I$1000,8,FALSE),0)</f>
        <v>3400</v>
      </c>
      <c r="Q508" s="98" t="str">
        <f t="shared" si="49"/>
        <v>over</v>
      </c>
      <c r="R508" s="153"/>
      <c r="S508" s="153"/>
      <c r="T508" s="153"/>
    </row>
    <row r="509" spans="1:20" x14ac:dyDescent="0.35">
      <c r="A509" s="190" t="s">
        <v>10</v>
      </c>
      <c r="B509" s="191" t="s">
        <v>11</v>
      </c>
      <c r="C509" s="192" t="s">
        <v>12</v>
      </c>
      <c r="D509" s="191" t="s">
        <v>2568</v>
      </c>
      <c r="E509" s="193" t="s">
        <v>3035</v>
      </c>
      <c r="F509" s="193" t="s">
        <v>2568</v>
      </c>
      <c r="G509" s="194" t="s">
        <v>3036</v>
      </c>
      <c r="H509" s="153">
        <v>0</v>
      </c>
      <c r="I509" s="153">
        <v>0</v>
      </c>
      <c r="J509" s="153">
        <v>0</v>
      </c>
      <c r="K509" s="154" t="s">
        <v>3031</v>
      </c>
      <c r="L509" s="155"/>
      <c r="M509" s="155"/>
      <c r="N509" s="154"/>
      <c r="O509" s="154"/>
      <c r="P509" s="153">
        <f>IFERROR(VLOOKUP(F509,'[34]ON HAND'!$B$7:$I$1000,8,FALSE),0)</f>
        <v>0</v>
      </c>
      <c r="Q509" s="98" t="str">
        <f t="shared" si="49"/>
        <v>over</v>
      </c>
      <c r="R509" s="153"/>
      <c r="S509" s="153"/>
      <c r="T509" s="153"/>
    </row>
    <row r="510" spans="1:20" x14ac:dyDescent="0.35">
      <c r="A510" s="190" t="s">
        <v>10</v>
      </c>
      <c r="B510" s="191" t="s">
        <v>11</v>
      </c>
      <c r="C510" s="192" t="s">
        <v>12</v>
      </c>
      <c r="D510" s="191" t="s">
        <v>2568</v>
      </c>
      <c r="E510" s="193" t="s">
        <v>3037</v>
      </c>
      <c r="F510" s="193" t="s">
        <v>2568</v>
      </c>
      <c r="G510" s="194" t="s">
        <v>3038</v>
      </c>
      <c r="H510" s="153">
        <v>0</v>
      </c>
      <c r="I510" s="153">
        <v>0</v>
      </c>
      <c r="J510" s="153">
        <v>0</v>
      </c>
      <c r="K510" s="154" t="s">
        <v>3031</v>
      </c>
      <c r="L510" s="155"/>
      <c r="M510" s="155"/>
      <c r="N510" s="154"/>
      <c r="O510" s="154"/>
      <c r="P510" s="153">
        <f>IFERROR(VLOOKUP(F510,'[34]ON HAND'!$B$7:$I$1000,8,FALSE),0)</f>
        <v>0</v>
      </c>
      <c r="Q510" s="98" t="str">
        <f t="shared" si="49"/>
        <v>over</v>
      </c>
      <c r="R510" s="153"/>
      <c r="S510" s="153"/>
      <c r="T510" s="153"/>
    </row>
    <row r="511" spans="1:20" ht="33" x14ac:dyDescent="0.35">
      <c r="A511" s="190" t="s">
        <v>10</v>
      </c>
      <c r="B511" s="191" t="s">
        <v>17</v>
      </c>
      <c r="C511" s="192" t="s">
        <v>61</v>
      </c>
      <c r="D511" s="191" t="s">
        <v>3039</v>
      </c>
      <c r="E511" s="193" t="s">
        <v>3040</v>
      </c>
      <c r="F511" s="193" t="s">
        <v>2568</v>
      </c>
      <c r="G511" s="194" t="s">
        <v>3041</v>
      </c>
      <c r="H511" s="153">
        <v>0</v>
      </c>
      <c r="I511" s="153">
        <v>0</v>
      </c>
      <c r="J511" s="153">
        <v>0</v>
      </c>
      <c r="K511" s="154" t="s">
        <v>3031</v>
      </c>
      <c r="L511" s="155"/>
      <c r="M511" s="155"/>
      <c r="N511" s="154"/>
      <c r="O511" s="154"/>
      <c r="P511" s="153">
        <f>IFERROR(VLOOKUP(F511,'[34]ON HAND'!$B$7:$I$1000,8,FALSE),0)</f>
        <v>0</v>
      </c>
      <c r="Q511" s="98" t="str">
        <f t="shared" si="49"/>
        <v>over</v>
      </c>
      <c r="R511" s="153"/>
      <c r="S511" s="153"/>
      <c r="T511" s="153"/>
    </row>
    <row r="512" spans="1:20" ht="33" x14ac:dyDescent="0.35">
      <c r="A512" s="190" t="s">
        <v>10</v>
      </c>
      <c r="B512" s="191" t="s">
        <v>17</v>
      </c>
      <c r="C512" s="192" t="s">
        <v>61</v>
      </c>
      <c r="D512" s="191" t="s">
        <v>3042</v>
      </c>
      <c r="E512" s="193" t="s">
        <v>3043</v>
      </c>
      <c r="F512" s="193" t="s">
        <v>2568</v>
      </c>
      <c r="G512" s="194" t="s">
        <v>3044</v>
      </c>
      <c r="H512" s="153">
        <v>0</v>
      </c>
      <c r="I512" s="153">
        <v>0</v>
      </c>
      <c r="J512" s="153">
        <v>0</v>
      </c>
      <c r="K512" s="154" t="s">
        <v>3031</v>
      </c>
      <c r="L512" s="155"/>
      <c r="M512" s="155"/>
      <c r="N512" s="154"/>
      <c r="O512" s="154"/>
      <c r="P512" s="153">
        <f>IFERROR(VLOOKUP(F512,'[34]ON HAND'!$B$7:$I$1000,8,FALSE),0)</f>
        <v>0</v>
      </c>
      <c r="Q512" s="98" t="str">
        <f t="shared" si="49"/>
        <v>over</v>
      </c>
      <c r="R512" s="153"/>
      <c r="S512" s="153"/>
      <c r="T512" s="153"/>
    </row>
    <row r="513" spans="1:20" ht="33" x14ac:dyDescent="0.35">
      <c r="A513" s="190" t="s">
        <v>10</v>
      </c>
      <c r="B513" s="191" t="s">
        <v>17</v>
      </c>
      <c r="C513" s="192" t="s">
        <v>61</v>
      </c>
      <c r="D513" s="191" t="s">
        <v>3045</v>
      </c>
      <c r="E513" s="193" t="s">
        <v>2916</v>
      </c>
      <c r="F513" s="193" t="s">
        <v>2568</v>
      </c>
      <c r="G513" s="194" t="s">
        <v>2918</v>
      </c>
      <c r="H513" s="153">
        <v>0</v>
      </c>
      <c r="I513" s="153">
        <v>0</v>
      </c>
      <c r="J513" s="153">
        <v>0</v>
      </c>
      <c r="K513" s="154" t="s">
        <v>3031</v>
      </c>
      <c r="L513" s="155"/>
      <c r="M513" s="155"/>
      <c r="N513" s="154"/>
      <c r="O513" s="154"/>
      <c r="P513" s="153">
        <f>IFERROR(VLOOKUP(F513,'[34]ON HAND'!$B$7:$I$1000,8,FALSE),0)</f>
        <v>0</v>
      </c>
      <c r="Q513" s="98" t="str">
        <f t="shared" si="49"/>
        <v>over</v>
      </c>
      <c r="R513" s="153"/>
      <c r="S513" s="153"/>
      <c r="T513" s="153"/>
    </row>
    <row r="514" spans="1:20" ht="33" x14ac:dyDescent="0.35">
      <c r="A514" s="190" t="s">
        <v>10</v>
      </c>
      <c r="B514" s="191" t="s">
        <v>17</v>
      </c>
      <c r="C514" s="192" t="s">
        <v>61</v>
      </c>
      <c r="D514" s="191" t="s">
        <v>3046</v>
      </c>
      <c r="E514" s="193" t="s">
        <v>3047</v>
      </c>
      <c r="F514" s="193" t="s">
        <v>2568</v>
      </c>
      <c r="G514" s="194" t="s">
        <v>3048</v>
      </c>
      <c r="H514" s="153">
        <v>0</v>
      </c>
      <c r="I514" s="153">
        <v>0</v>
      </c>
      <c r="J514" s="153">
        <v>0</v>
      </c>
      <c r="K514" s="154" t="s">
        <v>3031</v>
      </c>
      <c r="L514" s="155"/>
      <c r="M514" s="155"/>
      <c r="N514" s="154"/>
      <c r="O514" s="154"/>
      <c r="P514" s="153">
        <f>IFERROR(VLOOKUP(F514,'[34]ON HAND'!$B$7:$I$1000,8,FALSE),0)</f>
        <v>0</v>
      </c>
      <c r="Q514" s="98" t="str">
        <f t="shared" si="49"/>
        <v>over</v>
      </c>
      <c r="R514" s="153"/>
      <c r="S514" s="153"/>
      <c r="T514" s="153"/>
    </row>
    <row r="515" spans="1:20" x14ac:dyDescent="0.35">
      <c r="A515" s="190" t="s">
        <v>10</v>
      </c>
      <c r="B515" s="191" t="s">
        <v>11</v>
      </c>
      <c r="C515" s="192" t="s">
        <v>12</v>
      </c>
      <c r="D515" s="191" t="s">
        <v>2569</v>
      </c>
      <c r="E515" s="193" t="s">
        <v>13</v>
      </c>
      <c r="F515" s="193" t="s">
        <v>14</v>
      </c>
      <c r="G515" s="194" t="s">
        <v>15</v>
      </c>
      <c r="H515" s="153">
        <v>0</v>
      </c>
      <c r="I515" s="153">
        <v>0</v>
      </c>
      <c r="J515" s="153">
        <v>0</v>
      </c>
      <c r="K515" s="154" t="s">
        <v>3031</v>
      </c>
      <c r="L515" s="155"/>
      <c r="M515" s="155"/>
      <c r="N515" s="154"/>
      <c r="O515" s="154"/>
      <c r="P515" s="153">
        <f>IFERROR(VLOOKUP(F515,'[34]ON HAND'!$B$7:$I$1000,8,FALSE),0)</f>
        <v>0</v>
      </c>
      <c r="Q515" s="98" t="str">
        <f t="shared" si="49"/>
        <v>over</v>
      </c>
      <c r="R515" s="153"/>
      <c r="S515" s="153"/>
      <c r="T515" s="153"/>
    </row>
    <row r="516" spans="1:20" x14ac:dyDescent="0.35">
      <c r="A516" s="190" t="s">
        <v>10</v>
      </c>
      <c r="B516" s="191" t="s">
        <v>11</v>
      </c>
      <c r="C516" s="192" t="s">
        <v>12</v>
      </c>
      <c r="D516" s="191" t="s">
        <v>1862</v>
      </c>
      <c r="E516" s="193" t="s">
        <v>1863</v>
      </c>
      <c r="F516" s="193" t="s">
        <v>1864</v>
      </c>
      <c r="G516" s="194" t="s">
        <v>1865</v>
      </c>
      <c r="H516" s="153">
        <v>0</v>
      </c>
      <c r="I516" s="153">
        <v>0</v>
      </c>
      <c r="J516" s="153">
        <v>0</v>
      </c>
      <c r="K516" s="154" t="s">
        <v>3031</v>
      </c>
      <c r="L516" s="155"/>
      <c r="M516" s="155"/>
      <c r="N516" s="154"/>
      <c r="O516" s="154"/>
      <c r="P516" s="153">
        <f>IFERROR(VLOOKUP(F516,'[34]ON HAND'!$B$7:$I$1000,8,FALSE),0)</f>
        <v>0</v>
      </c>
      <c r="Q516" s="98" t="str">
        <f t="shared" si="49"/>
        <v>over</v>
      </c>
      <c r="R516" s="153"/>
      <c r="S516" s="153"/>
      <c r="T516" s="153"/>
    </row>
    <row r="517" spans="1:20" x14ac:dyDescent="0.35">
      <c r="A517" s="190" t="s">
        <v>10</v>
      </c>
      <c r="B517" s="191" t="s">
        <v>46</v>
      </c>
      <c r="C517" s="192" t="s">
        <v>47</v>
      </c>
      <c r="D517" s="191" t="s">
        <v>1866</v>
      </c>
      <c r="E517" s="193">
        <v>0</v>
      </c>
      <c r="F517" s="193" t="s">
        <v>1867</v>
      </c>
      <c r="G517" s="194" t="s">
        <v>1868</v>
      </c>
      <c r="H517" s="153">
        <v>0</v>
      </c>
      <c r="I517" s="153">
        <v>0</v>
      </c>
      <c r="J517" s="153">
        <v>0</v>
      </c>
      <c r="K517" s="154" t="s">
        <v>3031</v>
      </c>
      <c r="L517" s="155"/>
      <c r="M517" s="155"/>
      <c r="N517" s="154"/>
      <c r="O517" s="154"/>
      <c r="P517" s="153">
        <f>IFERROR(VLOOKUP(F517,'[34]ON HAND'!$B$7:$I$1000,8,FALSE),0)</f>
        <v>0</v>
      </c>
      <c r="Q517" s="98" t="str">
        <f t="shared" si="49"/>
        <v>over</v>
      </c>
      <c r="R517" s="153"/>
      <c r="S517" s="153"/>
      <c r="T517" s="153"/>
    </row>
    <row r="518" spans="1:20" x14ac:dyDescent="0.35">
      <c r="A518" s="190" t="s">
        <v>10</v>
      </c>
      <c r="B518" s="191" t="s">
        <v>11</v>
      </c>
      <c r="C518" s="192" t="s">
        <v>47</v>
      </c>
      <c r="D518" s="191" t="s">
        <v>1869</v>
      </c>
      <c r="E518" s="193">
        <v>0</v>
      </c>
      <c r="F518" s="193" t="s">
        <v>1870</v>
      </c>
      <c r="G518" s="194" t="s">
        <v>1871</v>
      </c>
      <c r="H518" s="153">
        <v>0</v>
      </c>
      <c r="I518" s="153">
        <v>0</v>
      </c>
      <c r="J518" s="153">
        <v>0</v>
      </c>
      <c r="K518" s="154" t="s">
        <v>3031</v>
      </c>
      <c r="L518" s="155"/>
      <c r="M518" s="155"/>
      <c r="N518" s="154"/>
      <c r="O518" s="154"/>
      <c r="P518" s="153">
        <f>IFERROR(VLOOKUP(F518,'[34]ON HAND'!$B$7:$I$1000,8,FALSE),0)</f>
        <v>0</v>
      </c>
      <c r="Q518" s="98" t="str">
        <f t="shared" si="49"/>
        <v>over</v>
      </c>
      <c r="R518" s="153"/>
      <c r="S518" s="153"/>
      <c r="T518" s="153"/>
    </row>
    <row r="519" spans="1:20" x14ac:dyDescent="0.35">
      <c r="A519" s="190" t="s">
        <v>10</v>
      </c>
      <c r="B519" s="191" t="s">
        <v>11</v>
      </c>
      <c r="C519" s="192" t="s">
        <v>47</v>
      </c>
      <c r="D519" s="191" t="s">
        <v>52</v>
      </c>
      <c r="E519" s="193">
        <v>0</v>
      </c>
      <c r="F519" s="193" t="s">
        <v>53</v>
      </c>
      <c r="G519" s="194" t="s">
        <v>54</v>
      </c>
      <c r="H519" s="153">
        <v>0</v>
      </c>
      <c r="I519" s="153">
        <v>910</v>
      </c>
      <c r="J519" s="153">
        <v>1000</v>
      </c>
      <c r="K519" s="154" t="s">
        <v>3031</v>
      </c>
      <c r="L519" s="155"/>
      <c r="M519" s="155"/>
      <c r="N519" s="154"/>
      <c r="O519" s="154"/>
      <c r="P519" s="153">
        <f>IFERROR(VLOOKUP(F519,'[34]ON HAND'!$B$7:$I$1000,8,FALSE),0)</f>
        <v>0</v>
      </c>
      <c r="Q519" s="98" t="str">
        <f t="shared" si="49"/>
        <v>over</v>
      </c>
      <c r="R519" s="153"/>
      <c r="S519" s="153"/>
      <c r="T519" s="153"/>
    </row>
    <row r="520" spans="1:20" x14ac:dyDescent="0.35">
      <c r="A520" s="190" t="s">
        <v>10</v>
      </c>
      <c r="B520" s="191" t="s">
        <v>11</v>
      </c>
      <c r="C520" s="192" t="s">
        <v>12</v>
      </c>
      <c r="D520" s="191" t="s">
        <v>2891</v>
      </c>
      <c r="E520" s="193" t="s">
        <v>2892</v>
      </c>
      <c r="F520" s="193" t="s">
        <v>2893</v>
      </c>
      <c r="G520" s="194" t="s">
        <v>2894</v>
      </c>
      <c r="H520" s="153">
        <f>IFERROR(VLOOKUP(F520,[33]MPS!$F$7:$H$789,3,FALSE),0)</f>
        <v>0</v>
      </c>
      <c r="I520" s="153">
        <v>0</v>
      </c>
      <c r="J520" s="153">
        <v>0</v>
      </c>
      <c r="K520" s="154" t="s">
        <v>3031</v>
      </c>
      <c r="L520" s="155"/>
      <c r="M520" s="155"/>
      <c r="N520" s="154"/>
      <c r="O520" s="154"/>
      <c r="P520" s="153">
        <f>IFERROR(VLOOKUP(F520,'[34]ON HAND'!$B$7:$I$1000,8,FALSE),0)</f>
        <v>0</v>
      </c>
      <c r="Q520" s="98" t="str">
        <f t="shared" si="49"/>
        <v>over</v>
      </c>
      <c r="R520" s="153"/>
      <c r="S520" s="153"/>
      <c r="T520" s="153"/>
    </row>
    <row r="521" spans="1:20" x14ac:dyDescent="0.35">
      <c r="A521" s="190" t="s">
        <v>10</v>
      </c>
      <c r="B521" s="191" t="s">
        <v>46</v>
      </c>
      <c r="C521" s="192" t="s">
        <v>22</v>
      </c>
      <c r="D521" s="191" t="s">
        <v>2559</v>
      </c>
      <c r="E521" s="193">
        <v>0</v>
      </c>
      <c r="F521" s="193" t="s">
        <v>2560</v>
      </c>
      <c r="G521" s="194" t="s">
        <v>2561</v>
      </c>
      <c r="H521" s="153">
        <f>IFERROR(VLOOKUP(F521,[33]MPS!$F$7:$H$789,3,FALSE),0)</f>
        <v>0</v>
      </c>
      <c r="I521" s="153">
        <v>0</v>
      </c>
      <c r="J521" s="153">
        <v>0</v>
      </c>
      <c r="K521" s="154" t="s">
        <v>3031</v>
      </c>
      <c r="L521" s="155"/>
      <c r="M521" s="155"/>
      <c r="N521" s="154"/>
      <c r="O521" s="154"/>
      <c r="P521" s="153">
        <f>IFERROR(VLOOKUP(F521,'[34]ON HAND'!$B$7:$I$1000,8,FALSE),0)</f>
        <v>0</v>
      </c>
      <c r="Q521" s="98" t="str">
        <f t="shared" ref="Q521:Q584" si="50">IF(P521&lt;L521,"kritis",IF(P521&lt;M521,"aman","over"))</f>
        <v>over</v>
      </c>
      <c r="R521" s="153"/>
      <c r="S521" s="153"/>
      <c r="T521" s="153"/>
    </row>
    <row r="522" spans="1:20" ht="33" x14ac:dyDescent="0.35">
      <c r="A522" s="190" t="s">
        <v>10</v>
      </c>
      <c r="B522" s="191" t="s">
        <v>11</v>
      </c>
      <c r="C522" s="192" t="s">
        <v>61</v>
      </c>
      <c r="D522" s="191" t="s">
        <v>62</v>
      </c>
      <c r="E522" s="193" t="s">
        <v>63</v>
      </c>
      <c r="F522" s="193" t="s">
        <v>64</v>
      </c>
      <c r="G522" s="194" t="s">
        <v>65</v>
      </c>
      <c r="H522" s="153">
        <f>IFERROR(VLOOKUP(F522,[33]MPS!$F$7:$H$789,3,FALSE),0)</f>
        <v>0</v>
      </c>
      <c r="I522" s="153">
        <v>0</v>
      </c>
      <c r="J522" s="153">
        <v>0</v>
      </c>
      <c r="K522" s="154" t="s">
        <v>3031</v>
      </c>
      <c r="L522" s="155"/>
      <c r="M522" s="155"/>
      <c r="N522" s="154"/>
      <c r="O522" s="154"/>
      <c r="P522" s="153">
        <f>IFERROR(VLOOKUP(F522,'[34]ON HAND'!$B$7:$I$1000,8,FALSE),0)</f>
        <v>0</v>
      </c>
      <c r="Q522" s="98" t="str">
        <f t="shared" si="50"/>
        <v>over</v>
      </c>
      <c r="R522" s="153"/>
      <c r="S522" s="153"/>
      <c r="T522" s="153"/>
    </row>
    <row r="523" spans="1:20" ht="33" x14ac:dyDescent="0.35">
      <c r="A523" s="190" t="s">
        <v>10</v>
      </c>
      <c r="B523" s="191" t="s">
        <v>11</v>
      </c>
      <c r="C523" s="192" t="s">
        <v>61</v>
      </c>
      <c r="D523" s="191" t="s">
        <v>1872</v>
      </c>
      <c r="E523" s="193" t="s">
        <v>1873</v>
      </c>
      <c r="F523" s="193" t="s">
        <v>1874</v>
      </c>
      <c r="G523" s="194" t="s">
        <v>1875</v>
      </c>
      <c r="H523" s="153">
        <f>IFERROR(VLOOKUP(F523,[33]MPS!$F$7:$H$789,3,FALSE),0)</f>
        <v>0</v>
      </c>
      <c r="I523" s="153">
        <v>0</v>
      </c>
      <c r="J523" s="153">
        <v>0</v>
      </c>
      <c r="K523" s="154" t="s">
        <v>3031</v>
      </c>
      <c r="L523" s="155"/>
      <c r="M523" s="155"/>
      <c r="N523" s="154"/>
      <c r="O523" s="154"/>
      <c r="P523" s="153">
        <f>IFERROR(VLOOKUP(F523,'[34]ON HAND'!$B$7:$I$1000,8,FALSE),0)</f>
        <v>0</v>
      </c>
      <c r="Q523" s="98" t="str">
        <f t="shared" si="50"/>
        <v>over</v>
      </c>
      <c r="R523" s="153"/>
      <c r="S523" s="153"/>
      <c r="T523" s="153"/>
    </row>
    <row r="524" spans="1:20" x14ac:dyDescent="0.35">
      <c r="A524" s="190" t="s">
        <v>10</v>
      </c>
      <c r="B524" s="191" t="s">
        <v>11</v>
      </c>
      <c r="C524" s="192" t="s">
        <v>12</v>
      </c>
      <c r="D524" s="191" t="s">
        <v>1876</v>
      </c>
      <c r="E524" s="193" t="s">
        <v>1877</v>
      </c>
      <c r="F524" s="193" t="s">
        <v>1878</v>
      </c>
      <c r="G524" s="194" t="s">
        <v>1879</v>
      </c>
      <c r="H524" s="153">
        <f>IFERROR(VLOOKUP(F524,[33]MPS!$F$7:$H$789,3,FALSE),0)</f>
        <v>0</v>
      </c>
      <c r="I524" s="153">
        <v>0</v>
      </c>
      <c r="J524" s="153">
        <v>0</v>
      </c>
      <c r="K524" s="154" t="s">
        <v>3031</v>
      </c>
      <c r="L524" s="155"/>
      <c r="M524" s="155"/>
      <c r="N524" s="154"/>
      <c r="O524" s="154"/>
      <c r="P524" s="153">
        <f>IFERROR(VLOOKUP(F524,'[34]ON HAND'!$B$7:$I$1000,8,FALSE),0)</f>
        <v>3500</v>
      </c>
      <c r="Q524" s="98" t="str">
        <f t="shared" si="50"/>
        <v>over</v>
      </c>
      <c r="R524" s="153"/>
      <c r="S524" s="153"/>
      <c r="T524" s="153"/>
    </row>
    <row r="525" spans="1:20" ht="33" x14ac:dyDescent="0.35">
      <c r="A525" s="190" t="s">
        <v>10</v>
      </c>
      <c r="B525" s="191" t="s">
        <v>11</v>
      </c>
      <c r="C525" s="192" t="s">
        <v>61</v>
      </c>
      <c r="D525" s="191" t="s">
        <v>79</v>
      </c>
      <c r="E525" s="193" t="s">
        <v>80</v>
      </c>
      <c r="F525" s="193" t="s">
        <v>81</v>
      </c>
      <c r="G525" s="194" t="s">
        <v>82</v>
      </c>
      <c r="H525" s="153">
        <f>IFERROR(VLOOKUP(F525,[33]MPS!$F$7:$H$789,3,FALSE),0)</f>
        <v>0</v>
      </c>
      <c r="I525" s="153">
        <v>0</v>
      </c>
      <c r="J525" s="153">
        <v>0</v>
      </c>
      <c r="K525" s="154" t="s">
        <v>3031</v>
      </c>
      <c r="L525" s="155"/>
      <c r="M525" s="155"/>
      <c r="N525" s="154"/>
      <c r="O525" s="154"/>
      <c r="P525" s="153">
        <f>IFERROR(VLOOKUP(F525,'[34]ON HAND'!$B$7:$I$1000,8,FALSE),0)</f>
        <v>1290</v>
      </c>
      <c r="Q525" s="98" t="str">
        <f t="shared" si="50"/>
        <v>over</v>
      </c>
      <c r="R525" s="153"/>
      <c r="S525" s="153"/>
      <c r="T525" s="153"/>
    </row>
    <row r="526" spans="1:20" ht="33" x14ac:dyDescent="0.35">
      <c r="A526" s="190" t="s">
        <v>10</v>
      </c>
      <c r="B526" s="191" t="s">
        <v>11</v>
      </c>
      <c r="C526" s="192" t="s">
        <v>61</v>
      </c>
      <c r="D526" s="191" t="s">
        <v>2640</v>
      </c>
      <c r="E526" s="193" t="s">
        <v>86</v>
      </c>
      <c r="F526" s="193" t="s">
        <v>87</v>
      </c>
      <c r="G526" s="194" t="s">
        <v>88</v>
      </c>
      <c r="H526" s="153">
        <f>IFERROR(VLOOKUP(F526,[33]MPS!$F$7:$H$789,3,FALSE),0)</f>
        <v>0</v>
      </c>
      <c r="I526" s="153">
        <v>790</v>
      </c>
      <c r="J526" s="153">
        <v>1000</v>
      </c>
      <c r="K526" s="154" t="s">
        <v>3031</v>
      </c>
      <c r="L526" s="155"/>
      <c r="M526" s="155"/>
      <c r="N526" s="154"/>
      <c r="O526" s="154"/>
      <c r="P526" s="153">
        <f>IFERROR(VLOOKUP(F526,'[34]ON HAND'!$B$7:$I$1000,8,FALSE),0)</f>
        <v>0</v>
      </c>
      <c r="Q526" s="98" t="str">
        <f t="shared" si="50"/>
        <v>over</v>
      </c>
      <c r="R526" s="153"/>
      <c r="S526" s="153"/>
      <c r="T526" s="153"/>
    </row>
    <row r="527" spans="1:20" ht="33" x14ac:dyDescent="0.35">
      <c r="A527" s="190" t="s">
        <v>10</v>
      </c>
      <c r="B527" s="191" t="s">
        <v>11</v>
      </c>
      <c r="C527" s="192" t="s">
        <v>61</v>
      </c>
      <c r="D527" s="191" t="s">
        <v>2641</v>
      </c>
      <c r="E527" s="193" t="s">
        <v>89</v>
      </c>
      <c r="F527" s="193" t="s">
        <v>90</v>
      </c>
      <c r="G527" s="194" t="s">
        <v>91</v>
      </c>
      <c r="H527" s="153">
        <f>IFERROR(VLOOKUP(F527,[33]MPS!$F$7:$H$789,3,FALSE),0)</f>
        <v>0</v>
      </c>
      <c r="I527" s="153">
        <v>0</v>
      </c>
      <c r="J527" s="153">
        <v>0</v>
      </c>
      <c r="K527" s="154" t="s">
        <v>3031</v>
      </c>
      <c r="L527" s="155"/>
      <c r="M527" s="155"/>
      <c r="N527" s="154"/>
      <c r="O527" s="154"/>
      <c r="P527" s="153">
        <f>IFERROR(VLOOKUP(F527,'[34]ON HAND'!$B$7:$I$1000,8,FALSE),0)</f>
        <v>4000</v>
      </c>
      <c r="Q527" s="98" t="str">
        <f t="shared" si="50"/>
        <v>over</v>
      </c>
      <c r="R527" s="153"/>
      <c r="S527" s="153"/>
      <c r="T527" s="153"/>
    </row>
    <row r="528" spans="1:20" ht="33" x14ac:dyDescent="0.35">
      <c r="A528" s="190" t="s">
        <v>10</v>
      </c>
      <c r="B528" s="191" t="s">
        <v>11</v>
      </c>
      <c r="C528" s="192" t="s">
        <v>92</v>
      </c>
      <c r="D528" s="191" t="s">
        <v>2895</v>
      </c>
      <c r="E528" s="193" t="s">
        <v>94</v>
      </c>
      <c r="F528" s="193" t="s">
        <v>95</v>
      </c>
      <c r="G528" s="194" t="s">
        <v>96</v>
      </c>
      <c r="H528" s="153">
        <f>IFERROR(VLOOKUP(F528,[33]MPS!$F$7:$H$789,3,FALSE),0)</f>
        <v>0</v>
      </c>
      <c r="I528" s="153">
        <v>10</v>
      </c>
      <c r="J528" s="153">
        <v>10</v>
      </c>
      <c r="K528" s="154" t="s">
        <v>3031</v>
      </c>
      <c r="L528" s="155"/>
      <c r="M528" s="155"/>
      <c r="N528" s="154"/>
      <c r="O528" s="154"/>
      <c r="P528" s="153">
        <f>IFERROR(VLOOKUP(F528,'[34]ON HAND'!$B$7:$I$1000,8,FALSE),0)</f>
        <v>157</v>
      </c>
      <c r="Q528" s="98" t="str">
        <f t="shared" si="50"/>
        <v>over</v>
      </c>
      <c r="R528" s="153"/>
      <c r="S528" s="153"/>
      <c r="T528" s="153"/>
    </row>
    <row r="529" spans="1:20" ht="33" x14ac:dyDescent="0.35">
      <c r="A529" s="190" t="s">
        <v>10</v>
      </c>
      <c r="B529" s="191" t="s">
        <v>11</v>
      </c>
      <c r="C529" s="192" t="s">
        <v>61</v>
      </c>
      <c r="D529" s="191" t="s">
        <v>97</v>
      </c>
      <c r="E529" s="193" t="s">
        <v>98</v>
      </c>
      <c r="F529" s="193" t="s">
        <v>99</v>
      </c>
      <c r="G529" s="194" t="s">
        <v>100</v>
      </c>
      <c r="H529" s="153">
        <f>IFERROR(VLOOKUP(F529,[33]MPS!$F$7:$H$789,3,FALSE),0)</f>
        <v>0</v>
      </c>
      <c r="I529" s="153">
        <v>0</v>
      </c>
      <c r="J529" s="153">
        <v>0</v>
      </c>
      <c r="K529" s="154" t="s">
        <v>3031</v>
      </c>
      <c r="L529" s="155"/>
      <c r="M529" s="155"/>
      <c r="N529" s="154"/>
      <c r="O529" s="154"/>
      <c r="P529" s="153">
        <f>IFERROR(VLOOKUP(F529,'[34]ON HAND'!$B$7:$I$1000,8,FALSE),0)</f>
        <v>2618</v>
      </c>
      <c r="Q529" s="98" t="str">
        <f t="shared" si="50"/>
        <v>over</v>
      </c>
      <c r="R529" s="153"/>
      <c r="S529" s="153"/>
      <c r="T529" s="153"/>
    </row>
    <row r="530" spans="1:20" ht="33" x14ac:dyDescent="0.35">
      <c r="A530" s="190" t="s">
        <v>10</v>
      </c>
      <c r="B530" s="191" t="s">
        <v>11</v>
      </c>
      <c r="C530" s="192" t="s">
        <v>31</v>
      </c>
      <c r="D530" s="191" t="s">
        <v>3049</v>
      </c>
      <c r="E530" s="193" t="s">
        <v>1881</v>
      </c>
      <c r="F530" s="193" t="s">
        <v>1882</v>
      </c>
      <c r="G530" s="194" t="s">
        <v>1883</v>
      </c>
      <c r="H530" s="153">
        <f>IFERROR(VLOOKUP(F530,[33]MPS!$F$7:$H$789,3,FALSE),0)</f>
        <v>0</v>
      </c>
      <c r="I530" s="153">
        <v>0</v>
      </c>
      <c r="J530" s="153">
        <v>0</v>
      </c>
      <c r="K530" s="154" t="s">
        <v>3031</v>
      </c>
      <c r="L530" s="155"/>
      <c r="M530" s="155"/>
      <c r="N530" s="154"/>
      <c r="O530" s="154"/>
      <c r="P530" s="153">
        <f>IFERROR(VLOOKUP(F530,'[34]ON HAND'!$B$7:$I$1000,8,FALSE),0)</f>
        <v>0</v>
      </c>
      <c r="Q530" s="98" t="str">
        <f t="shared" si="50"/>
        <v>over</v>
      </c>
      <c r="R530" s="153"/>
      <c r="S530" s="153"/>
      <c r="T530" s="153"/>
    </row>
    <row r="531" spans="1:20" ht="33" x14ac:dyDescent="0.35">
      <c r="A531" s="190" t="s">
        <v>10</v>
      </c>
      <c r="B531" s="191" t="s">
        <v>11</v>
      </c>
      <c r="C531" s="192" t="s">
        <v>31</v>
      </c>
      <c r="D531" s="191" t="s">
        <v>2622</v>
      </c>
      <c r="E531" s="193" t="s">
        <v>1884</v>
      </c>
      <c r="F531" s="193" t="s">
        <v>1885</v>
      </c>
      <c r="G531" s="194" t="s">
        <v>1886</v>
      </c>
      <c r="H531" s="153">
        <f>IFERROR(VLOOKUP(F531,[33]MPS!$F$7:$H$789,3,FALSE),0)</f>
        <v>0</v>
      </c>
      <c r="I531" s="153">
        <v>100</v>
      </c>
      <c r="J531" s="153">
        <v>100</v>
      </c>
      <c r="K531" s="154" t="s">
        <v>3031</v>
      </c>
      <c r="L531" s="155"/>
      <c r="M531" s="155"/>
      <c r="N531" s="154"/>
      <c r="O531" s="154"/>
      <c r="P531" s="153">
        <f>IFERROR(VLOOKUP(F531,'[34]ON HAND'!$B$7:$I$1000,8,FALSE),0)</f>
        <v>184</v>
      </c>
      <c r="Q531" s="98" t="str">
        <f t="shared" si="50"/>
        <v>over</v>
      </c>
      <c r="R531" s="153"/>
      <c r="S531" s="153"/>
      <c r="T531" s="153"/>
    </row>
    <row r="532" spans="1:20" ht="33" x14ac:dyDescent="0.35">
      <c r="A532" s="190" t="s">
        <v>10</v>
      </c>
      <c r="B532" s="191" t="s">
        <v>17</v>
      </c>
      <c r="C532" s="192" t="s">
        <v>61</v>
      </c>
      <c r="D532" s="191" t="s">
        <v>1887</v>
      </c>
      <c r="E532" s="193" t="s">
        <v>1888</v>
      </c>
      <c r="F532" s="193" t="s">
        <v>1889</v>
      </c>
      <c r="G532" s="194" t="s">
        <v>1890</v>
      </c>
      <c r="H532" s="153">
        <f>IFERROR(VLOOKUP(F532,[33]MPS!$F$7:$H$789,3,FALSE),0)</f>
        <v>0</v>
      </c>
      <c r="I532" s="153">
        <v>0</v>
      </c>
      <c r="J532" s="153">
        <v>0</v>
      </c>
      <c r="K532" s="154" t="s">
        <v>3031</v>
      </c>
      <c r="L532" s="155"/>
      <c r="M532" s="155"/>
      <c r="N532" s="154"/>
      <c r="O532" s="154"/>
      <c r="P532" s="153">
        <f>IFERROR(VLOOKUP(F532,'[34]ON HAND'!$B$7:$I$1000,8,FALSE),0)</f>
        <v>350</v>
      </c>
      <c r="Q532" s="98" t="str">
        <f t="shared" si="50"/>
        <v>over</v>
      </c>
      <c r="R532" s="153"/>
      <c r="S532" s="153"/>
      <c r="T532" s="153"/>
    </row>
    <row r="533" spans="1:20" ht="33" x14ac:dyDescent="0.35">
      <c r="A533" s="190" t="s">
        <v>10</v>
      </c>
      <c r="B533" s="191" t="s">
        <v>16</v>
      </c>
      <c r="C533" s="192" t="s">
        <v>61</v>
      </c>
      <c r="D533" s="191" t="s">
        <v>125</v>
      </c>
      <c r="E533" s="193" t="s">
        <v>126</v>
      </c>
      <c r="F533" s="193" t="s">
        <v>127</v>
      </c>
      <c r="G533" s="194" t="s">
        <v>128</v>
      </c>
      <c r="H533" s="153">
        <f>IFERROR(VLOOKUP(F533,[33]MPS!$F$7:$H$789,3,FALSE),0)</f>
        <v>0</v>
      </c>
      <c r="I533" s="153">
        <v>350</v>
      </c>
      <c r="J533" s="153">
        <v>600</v>
      </c>
      <c r="K533" s="154" t="s">
        <v>3031</v>
      </c>
      <c r="L533" s="155"/>
      <c r="M533" s="155"/>
      <c r="N533" s="154"/>
      <c r="O533" s="154"/>
      <c r="P533" s="153">
        <f>IFERROR(VLOOKUP(F533,'[34]ON HAND'!$B$7:$I$1000,8,FALSE),0)</f>
        <v>700</v>
      </c>
      <c r="Q533" s="98" t="str">
        <f t="shared" si="50"/>
        <v>over</v>
      </c>
      <c r="R533" s="153"/>
      <c r="S533" s="153"/>
      <c r="T533" s="153"/>
    </row>
    <row r="534" spans="1:20" ht="33" x14ac:dyDescent="0.35">
      <c r="A534" s="190" t="s">
        <v>10</v>
      </c>
      <c r="B534" s="191" t="s">
        <v>16</v>
      </c>
      <c r="C534" s="192" t="s">
        <v>61</v>
      </c>
      <c r="D534" s="191" t="s">
        <v>2896</v>
      </c>
      <c r="E534" s="193" t="s">
        <v>149</v>
      </c>
      <c r="F534" s="193" t="s">
        <v>150</v>
      </c>
      <c r="G534" s="194" t="s">
        <v>151</v>
      </c>
      <c r="H534" s="153">
        <f>IFERROR(VLOOKUP(F534,[33]MPS!$F$7:$H$789,3,FALSE),0)</f>
        <v>0</v>
      </c>
      <c r="I534" s="153">
        <v>1000</v>
      </c>
      <c r="J534" s="153">
        <v>1000</v>
      </c>
      <c r="K534" s="154" t="s">
        <v>3031</v>
      </c>
      <c r="L534" s="155"/>
      <c r="M534" s="155"/>
      <c r="N534" s="154"/>
      <c r="O534" s="154"/>
      <c r="P534" s="153">
        <f>IFERROR(VLOOKUP(F534,'[34]ON HAND'!$B$7:$I$1000,8,FALSE),0)</f>
        <v>4834</v>
      </c>
      <c r="Q534" s="98" t="str">
        <f t="shared" si="50"/>
        <v>over</v>
      </c>
      <c r="R534" s="153"/>
      <c r="S534" s="153"/>
      <c r="T534" s="153"/>
    </row>
    <row r="535" spans="1:20" ht="33" x14ac:dyDescent="0.35">
      <c r="A535" s="190" t="s">
        <v>10</v>
      </c>
      <c r="B535" s="191" t="s">
        <v>16</v>
      </c>
      <c r="C535" s="192" t="s">
        <v>61</v>
      </c>
      <c r="D535" s="191" t="s">
        <v>152</v>
      </c>
      <c r="E535" s="193">
        <v>0</v>
      </c>
      <c r="F535" s="193" t="s">
        <v>153</v>
      </c>
      <c r="G535" s="194" t="s">
        <v>154</v>
      </c>
      <c r="H535" s="153">
        <f>IFERROR(VLOOKUP(F535,[33]MPS!$F$7:$H$789,3,FALSE),0)</f>
        <v>0</v>
      </c>
      <c r="I535" s="153">
        <v>266.66666666666669</v>
      </c>
      <c r="J535" s="153">
        <v>400</v>
      </c>
      <c r="K535" s="154" t="s">
        <v>3031</v>
      </c>
      <c r="L535" s="155"/>
      <c r="M535" s="155"/>
      <c r="N535" s="154"/>
      <c r="O535" s="154"/>
      <c r="P535" s="153">
        <f>IFERROR(VLOOKUP(F535,'[34]ON HAND'!$B$7:$I$1000,8,FALSE),0)</f>
        <v>897</v>
      </c>
      <c r="Q535" s="98" t="str">
        <f t="shared" si="50"/>
        <v>over</v>
      </c>
      <c r="R535" s="153"/>
      <c r="S535" s="153"/>
      <c r="T535" s="153"/>
    </row>
    <row r="536" spans="1:20" ht="33" x14ac:dyDescent="0.35">
      <c r="A536" s="190" t="s">
        <v>10</v>
      </c>
      <c r="B536" s="191" t="s">
        <v>16</v>
      </c>
      <c r="C536" s="192" t="s">
        <v>61</v>
      </c>
      <c r="D536" s="191" t="s">
        <v>155</v>
      </c>
      <c r="E536" s="193">
        <v>0</v>
      </c>
      <c r="F536" s="193" t="s">
        <v>156</v>
      </c>
      <c r="G536" s="194" t="s">
        <v>157</v>
      </c>
      <c r="H536" s="153">
        <f>IFERROR(VLOOKUP(F536,[33]MPS!$F$7:$H$789,3,FALSE),0)</f>
        <v>0</v>
      </c>
      <c r="I536" s="153">
        <v>1000</v>
      </c>
      <c r="J536" s="153">
        <v>1000</v>
      </c>
      <c r="K536" s="154" t="s">
        <v>3031</v>
      </c>
      <c r="L536" s="155"/>
      <c r="M536" s="155"/>
      <c r="N536" s="154"/>
      <c r="O536" s="154"/>
      <c r="P536" s="153">
        <f>IFERROR(VLOOKUP(F536,'[34]ON HAND'!$B$7:$I$1000,8,FALSE),0)</f>
        <v>2725</v>
      </c>
      <c r="Q536" s="98" t="str">
        <f t="shared" si="50"/>
        <v>over</v>
      </c>
      <c r="R536" s="153"/>
      <c r="S536" s="153"/>
      <c r="T536" s="153"/>
    </row>
    <row r="537" spans="1:20" ht="33" x14ac:dyDescent="0.35">
      <c r="A537" s="190" t="s">
        <v>10</v>
      </c>
      <c r="B537" s="191" t="s">
        <v>16</v>
      </c>
      <c r="C537" s="192" t="s">
        <v>61</v>
      </c>
      <c r="D537" s="191" t="s">
        <v>177</v>
      </c>
      <c r="E537" s="193" t="s">
        <v>178</v>
      </c>
      <c r="F537" s="193" t="s">
        <v>179</v>
      </c>
      <c r="G537" s="194" t="s">
        <v>2897</v>
      </c>
      <c r="H537" s="153">
        <f>IFERROR(VLOOKUP(F537,[33]MPS!$F$7:$H$789,3,FALSE),0)</f>
        <v>0</v>
      </c>
      <c r="I537" s="153">
        <v>0</v>
      </c>
      <c r="J537" s="153">
        <v>0</v>
      </c>
      <c r="K537" s="154" t="s">
        <v>3031</v>
      </c>
      <c r="L537" s="155"/>
      <c r="M537" s="155"/>
      <c r="N537" s="154"/>
      <c r="O537" s="154"/>
      <c r="P537" s="153">
        <f>IFERROR(VLOOKUP(F537,'[34]ON HAND'!$B$7:$I$1000,8,FALSE),0)</f>
        <v>0</v>
      </c>
      <c r="Q537" s="98" t="str">
        <f t="shared" si="50"/>
        <v>over</v>
      </c>
      <c r="R537" s="153"/>
      <c r="S537" s="153"/>
      <c r="T537" s="153"/>
    </row>
    <row r="538" spans="1:20" x14ac:dyDescent="0.35">
      <c r="A538" s="190" t="s">
        <v>10</v>
      </c>
      <c r="B538" s="191" t="s">
        <v>11</v>
      </c>
      <c r="C538" s="192" t="s">
        <v>12</v>
      </c>
      <c r="D538" s="191" t="s">
        <v>1910</v>
      </c>
      <c r="E538" s="193" t="s">
        <v>1911</v>
      </c>
      <c r="F538" s="193" t="s">
        <v>1912</v>
      </c>
      <c r="G538" s="194" t="s">
        <v>1913</v>
      </c>
      <c r="H538" s="153">
        <f>IFERROR(VLOOKUP(F538,[33]MPS!$F$7:$H$789,3,FALSE),0)</f>
        <v>0</v>
      </c>
      <c r="I538" s="153">
        <v>0</v>
      </c>
      <c r="J538" s="153">
        <v>0</v>
      </c>
      <c r="K538" s="154" t="s">
        <v>3031</v>
      </c>
      <c r="L538" s="155"/>
      <c r="M538" s="155"/>
      <c r="N538" s="154"/>
      <c r="O538" s="154"/>
      <c r="P538" s="153">
        <f>IFERROR(VLOOKUP(F538,'[34]ON HAND'!$B$7:$I$1000,8,FALSE),0)</f>
        <v>0</v>
      </c>
      <c r="Q538" s="98" t="str">
        <f t="shared" si="50"/>
        <v>over</v>
      </c>
      <c r="R538" s="153"/>
      <c r="S538" s="153"/>
      <c r="T538" s="153"/>
    </row>
    <row r="539" spans="1:20" ht="33" x14ac:dyDescent="0.35">
      <c r="A539" s="190" t="s">
        <v>10</v>
      </c>
      <c r="B539" s="191" t="s">
        <v>11</v>
      </c>
      <c r="C539" s="192" t="s">
        <v>61</v>
      </c>
      <c r="D539" s="191" t="s">
        <v>2648</v>
      </c>
      <c r="E539" s="193" t="s">
        <v>189</v>
      </c>
      <c r="F539" s="193" t="s">
        <v>190</v>
      </c>
      <c r="G539" s="194" t="s">
        <v>191</v>
      </c>
      <c r="H539" s="153">
        <f>IFERROR(VLOOKUP(F539,[33]MPS!$F$7:$H$789,3,FALSE),0)</f>
        <v>0</v>
      </c>
      <c r="I539" s="153">
        <v>0</v>
      </c>
      <c r="J539" s="153">
        <v>0</v>
      </c>
      <c r="K539" s="154" t="s">
        <v>3031</v>
      </c>
      <c r="L539" s="155"/>
      <c r="M539" s="155"/>
      <c r="N539" s="154"/>
      <c r="O539" s="154"/>
      <c r="P539" s="153">
        <f>IFERROR(VLOOKUP(F539,'[34]ON HAND'!$B$7:$I$1000,8,FALSE),0)</f>
        <v>1675</v>
      </c>
      <c r="Q539" s="98" t="str">
        <f t="shared" si="50"/>
        <v>over</v>
      </c>
      <c r="R539" s="153"/>
      <c r="S539" s="153"/>
      <c r="T539" s="153"/>
    </row>
    <row r="540" spans="1:20" ht="33" x14ac:dyDescent="0.35">
      <c r="A540" s="190" t="s">
        <v>10</v>
      </c>
      <c r="B540" s="191" t="s">
        <v>11</v>
      </c>
      <c r="C540" s="192" t="s">
        <v>92</v>
      </c>
      <c r="D540" s="191" t="s">
        <v>2599</v>
      </c>
      <c r="E540" s="193" t="s">
        <v>199</v>
      </c>
      <c r="F540" s="193" t="s">
        <v>200</v>
      </c>
      <c r="G540" s="194" t="s">
        <v>201</v>
      </c>
      <c r="H540" s="153">
        <f>IFERROR(VLOOKUP(F540,[33]MPS!$F$7:$H$789,3,FALSE),0)</f>
        <v>0</v>
      </c>
      <c r="I540" s="153">
        <v>0</v>
      </c>
      <c r="J540" s="153">
        <v>0</v>
      </c>
      <c r="K540" s="154" t="s">
        <v>3031</v>
      </c>
      <c r="L540" s="155"/>
      <c r="M540" s="155"/>
      <c r="N540" s="154"/>
      <c r="O540" s="154"/>
      <c r="P540" s="153">
        <f>IFERROR(VLOOKUP(F540,'[34]ON HAND'!$B$7:$I$1000,8,FALSE),0)</f>
        <v>0</v>
      </c>
      <c r="Q540" s="98" t="str">
        <f t="shared" si="50"/>
        <v>over</v>
      </c>
      <c r="R540" s="153"/>
      <c r="S540" s="153"/>
      <c r="T540" s="153"/>
    </row>
    <row r="541" spans="1:20" ht="33" x14ac:dyDescent="0.35">
      <c r="A541" s="190" t="s">
        <v>10</v>
      </c>
      <c r="B541" s="191" t="s">
        <v>17</v>
      </c>
      <c r="C541" s="192" t="s">
        <v>31</v>
      </c>
      <c r="D541" s="191" t="s">
        <v>2623</v>
      </c>
      <c r="E541" s="193" t="s">
        <v>1914</v>
      </c>
      <c r="F541" s="193" t="s">
        <v>1915</v>
      </c>
      <c r="G541" s="194" t="s">
        <v>1916</v>
      </c>
      <c r="H541" s="153">
        <f>IFERROR(VLOOKUP(F541,[33]MPS!$F$7:$H$789,3,FALSE),0)</f>
        <v>0</v>
      </c>
      <c r="I541" s="153">
        <v>0</v>
      </c>
      <c r="J541" s="153">
        <v>0</v>
      </c>
      <c r="K541" s="154" t="s">
        <v>3031</v>
      </c>
      <c r="L541" s="155"/>
      <c r="M541" s="155"/>
      <c r="N541" s="154"/>
      <c r="O541" s="154"/>
      <c r="P541" s="153">
        <f>IFERROR(VLOOKUP(F541,'[34]ON HAND'!$B$7:$I$1000,8,FALSE),0)</f>
        <v>0</v>
      </c>
      <c r="Q541" s="98" t="str">
        <f t="shared" si="50"/>
        <v>over</v>
      </c>
      <c r="R541" s="153"/>
      <c r="S541" s="153"/>
      <c r="T541" s="153"/>
    </row>
    <row r="542" spans="1:20" ht="33" x14ac:dyDescent="0.35">
      <c r="A542" s="190" t="s">
        <v>10</v>
      </c>
      <c r="B542" s="191" t="s">
        <v>17</v>
      </c>
      <c r="C542" s="192" t="s">
        <v>116</v>
      </c>
      <c r="D542" s="191" t="s">
        <v>2898</v>
      </c>
      <c r="E542" s="193" t="s">
        <v>2899</v>
      </c>
      <c r="F542" s="193" t="s">
        <v>2900</v>
      </c>
      <c r="G542" s="194" t="s">
        <v>2901</v>
      </c>
      <c r="H542" s="153">
        <f>IFERROR(VLOOKUP(F542,[33]MPS!$F$7:$H$789,3,FALSE),0)</f>
        <v>0</v>
      </c>
      <c r="I542" s="153">
        <v>0</v>
      </c>
      <c r="J542" s="153">
        <v>0</v>
      </c>
      <c r="K542" s="154" t="s">
        <v>3031</v>
      </c>
      <c r="L542" s="155"/>
      <c r="M542" s="155"/>
      <c r="N542" s="154"/>
      <c r="O542" s="154"/>
      <c r="P542" s="153">
        <f>IFERROR(VLOOKUP(F542,'[34]ON HAND'!$B$7:$I$1000,8,FALSE),0)</f>
        <v>0</v>
      </c>
      <c r="Q542" s="98" t="str">
        <f t="shared" si="50"/>
        <v>over</v>
      </c>
      <c r="R542" s="153"/>
      <c r="S542" s="153"/>
      <c r="T542" s="153"/>
    </row>
    <row r="543" spans="1:20" ht="33" x14ac:dyDescent="0.35">
      <c r="A543" s="190" t="s">
        <v>10</v>
      </c>
      <c r="B543" s="191" t="s">
        <v>17</v>
      </c>
      <c r="C543" s="192" t="s">
        <v>116</v>
      </c>
      <c r="D543" s="191" t="s">
        <v>2902</v>
      </c>
      <c r="E543" s="193" t="s">
        <v>2903</v>
      </c>
      <c r="F543" s="193" t="s">
        <v>2904</v>
      </c>
      <c r="G543" s="194" t="s">
        <v>2905</v>
      </c>
      <c r="H543" s="153">
        <f>IFERROR(VLOOKUP(F543,[33]MPS!$F$7:$H$789,3,FALSE),0)</f>
        <v>0</v>
      </c>
      <c r="I543" s="153">
        <v>0</v>
      </c>
      <c r="J543" s="153">
        <v>0</v>
      </c>
      <c r="K543" s="154" t="s">
        <v>3031</v>
      </c>
      <c r="L543" s="155"/>
      <c r="M543" s="155"/>
      <c r="N543" s="154"/>
      <c r="O543" s="154"/>
      <c r="P543" s="153">
        <f>IFERROR(VLOOKUP(F543,'[34]ON HAND'!$B$7:$I$1000,8,FALSE),0)</f>
        <v>0</v>
      </c>
      <c r="Q543" s="98" t="str">
        <f t="shared" si="50"/>
        <v>over</v>
      </c>
      <c r="R543" s="153"/>
      <c r="S543" s="153"/>
      <c r="T543" s="153"/>
    </row>
    <row r="544" spans="1:20" ht="33" x14ac:dyDescent="0.35">
      <c r="A544" s="190" t="s">
        <v>10</v>
      </c>
      <c r="B544" s="191" t="s">
        <v>17</v>
      </c>
      <c r="C544" s="192" t="s">
        <v>31</v>
      </c>
      <c r="D544" s="191" t="s">
        <v>2625</v>
      </c>
      <c r="E544" s="193" t="s">
        <v>1917</v>
      </c>
      <c r="F544" s="193" t="s">
        <v>1918</v>
      </c>
      <c r="G544" s="194" t="s">
        <v>1919</v>
      </c>
      <c r="H544" s="153">
        <f>IFERROR(VLOOKUP(F544,[33]MPS!$F$7:$H$789,3,FALSE),0)</f>
        <v>0</v>
      </c>
      <c r="I544" s="153">
        <v>0</v>
      </c>
      <c r="J544" s="153">
        <v>0</v>
      </c>
      <c r="K544" s="154" t="s">
        <v>3031</v>
      </c>
      <c r="L544" s="155"/>
      <c r="M544" s="155"/>
      <c r="N544" s="154"/>
      <c r="O544" s="154"/>
      <c r="P544" s="153">
        <f>IFERROR(VLOOKUP(F544,'[34]ON HAND'!$B$7:$I$1000,8,FALSE),0)</f>
        <v>0</v>
      </c>
      <c r="Q544" s="98" t="str">
        <f t="shared" si="50"/>
        <v>over</v>
      </c>
      <c r="R544" s="153"/>
      <c r="S544" s="153"/>
      <c r="T544" s="153"/>
    </row>
    <row r="545" spans="1:20" x14ac:dyDescent="0.35">
      <c r="A545" s="190" t="s">
        <v>10</v>
      </c>
      <c r="B545" s="191" t="s">
        <v>17</v>
      </c>
      <c r="C545" s="192" t="s">
        <v>22</v>
      </c>
      <c r="D545" s="191" t="s">
        <v>1920</v>
      </c>
      <c r="E545" s="193">
        <v>0</v>
      </c>
      <c r="F545" s="193" t="s">
        <v>1921</v>
      </c>
      <c r="G545" s="194" t="s">
        <v>1922</v>
      </c>
      <c r="H545" s="153">
        <f>IFERROR(VLOOKUP(F545,[33]MPS!$F$7:$H$789,3,FALSE),0)</f>
        <v>0</v>
      </c>
      <c r="I545" s="153">
        <v>0</v>
      </c>
      <c r="J545" s="153">
        <v>0</v>
      </c>
      <c r="K545" s="154" t="s">
        <v>3031</v>
      </c>
      <c r="L545" s="155"/>
      <c r="M545" s="155"/>
      <c r="N545" s="154"/>
      <c r="O545" s="154"/>
      <c r="P545" s="153">
        <f>IFERROR(VLOOKUP(F545,'[34]ON HAND'!$B$7:$I$1000,8,FALSE),0)</f>
        <v>0</v>
      </c>
      <c r="Q545" s="98" t="str">
        <f t="shared" si="50"/>
        <v>over</v>
      </c>
      <c r="R545" s="153"/>
      <c r="S545" s="153"/>
      <c r="T545" s="153"/>
    </row>
    <row r="546" spans="1:20" x14ac:dyDescent="0.35">
      <c r="A546" s="190" t="s">
        <v>10</v>
      </c>
      <c r="B546" s="191" t="s">
        <v>17</v>
      </c>
      <c r="C546" s="192" t="s">
        <v>22</v>
      </c>
      <c r="D546" s="191" t="s">
        <v>1923</v>
      </c>
      <c r="E546" s="193">
        <v>0</v>
      </c>
      <c r="F546" s="193" t="s">
        <v>1924</v>
      </c>
      <c r="G546" s="194" t="s">
        <v>1925</v>
      </c>
      <c r="H546" s="153">
        <f>IFERROR(VLOOKUP(F546,[33]MPS!$F$7:$H$789,3,FALSE),0)</f>
        <v>0</v>
      </c>
      <c r="I546" s="153">
        <v>0</v>
      </c>
      <c r="J546" s="153">
        <v>0</v>
      </c>
      <c r="K546" s="154" t="s">
        <v>3031</v>
      </c>
      <c r="L546" s="155"/>
      <c r="M546" s="155"/>
      <c r="N546" s="154"/>
      <c r="O546" s="154"/>
      <c r="P546" s="153">
        <f>IFERROR(VLOOKUP(F546,'[34]ON HAND'!$B$7:$I$1000,8,FALSE),0)</f>
        <v>0</v>
      </c>
      <c r="Q546" s="98" t="str">
        <f t="shared" si="50"/>
        <v>over</v>
      </c>
      <c r="R546" s="153"/>
      <c r="S546" s="153"/>
      <c r="T546" s="153"/>
    </row>
    <row r="547" spans="1:20" ht="33" x14ac:dyDescent="0.35">
      <c r="A547" s="190" t="s">
        <v>10</v>
      </c>
      <c r="B547" s="191" t="s">
        <v>17</v>
      </c>
      <c r="C547" s="192" t="s">
        <v>92</v>
      </c>
      <c r="D547" s="191" t="s">
        <v>2602</v>
      </c>
      <c r="E547" s="193" t="s">
        <v>242</v>
      </c>
      <c r="F547" s="193" t="s">
        <v>243</v>
      </c>
      <c r="G547" s="194" t="s">
        <v>244</v>
      </c>
      <c r="H547" s="153">
        <f>IFERROR(VLOOKUP(F547,[33]MPS!$F$7:$H$789,3,FALSE),0)</f>
        <v>0</v>
      </c>
      <c r="I547" s="153">
        <v>0</v>
      </c>
      <c r="J547" s="153">
        <v>0</v>
      </c>
      <c r="K547" s="154" t="s">
        <v>3031</v>
      </c>
      <c r="L547" s="155"/>
      <c r="M547" s="155"/>
      <c r="N547" s="154"/>
      <c r="O547" s="154"/>
      <c r="P547" s="153">
        <f>IFERROR(VLOOKUP(F547,'[34]ON HAND'!$B$7:$I$1000,8,FALSE),0)</f>
        <v>0</v>
      </c>
      <c r="Q547" s="98" t="str">
        <f t="shared" si="50"/>
        <v>over</v>
      </c>
      <c r="R547" s="153"/>
      <c r="S547" s="153"/>
      <c r="T547" s="153"/>
    </row>
    <row r="548" spans="1:20" ht="33" x14ac:dyDescent="0.35">
      <c r="A548" s="190" t="s">
        <v>10</v>
      </c>
      <c r="B548" s="191" t="s">
        <v>46</v>
      </c>
      <c r="C548" s="192" t="s">
        <v>249</v>
      </c>
      <c r="D548" s="191" t="s">
        <v>1950</v>
      </c>
      <c r="E548" s="193" t="s">
        <v>1951</v>
      </c>
      <c r="F548" s="193" t="s">
        <v>1952</v>
      </c>
      <c r="G548" s="194" t="s">
        <v>1953</v>
      </c>
      <c r="H548" s="153">
        <f>IFERROR(VLOOKUP(F548,[33]MPS!$F$7:$H$789,3,FALSE),0)</f>
        <v>0</v>
      </c>
      <c r="I548" s="153">
        <v>500</v>
      </c>
      <c r="J548" s="153">
        <v>500</v>
      </c>
      <c r="K548" s="154" t="s">
        <v>3031</v>
      </c>
      <c r="L548" s="155"/>
      <c r="M548" s="155"/>
      <c r="N548" s="154"/>
      <c r="O548" s="154"/>
      <c r="P548" s="153">
        <f>IFERROR(VLOOKUP(F548,'[34]ON HAND'!$B$7:$I$1000,8,FALSE),0)</f>
        <v>0</v>
      </c>
      <c r="Q548" s="98" t="str">
        <f t="shared" si="50"/>
        <v>over</v>
      </c>
      <c r="R548" s="153"/>
      <c r="S548" s="153"/>
      <c r="T548" s="153"/>
    </row>
    <row r="549" spans="1:20" ht="33" x14ac:dyDescent="0.35">
      <c r="A549" s="190" t="s">
        <v>10</v>
      </c>
      <c r="B549" s="191" t="s">
        <v>17</v>
      </c>
      <c r="C549" s="192" t="s">
        <v>116</v>
      </c>
      <c r="D549" s="191" t="s">
        <v>293</v>
      </c>
      <c r="E549" s="193" t="s">
        <v>294</v>
      </c>
      <c r="F549" s="193" t="s">
        <v>295</v>
      </c>
      <c r="G549" s="194" t="s">
        <v>296</v>
      </c>
      <c r="H549" s="153">
        <f>IFERROR(VLOOKUP(F549,[33]MPS!$F$7:$H$789,3,FALSE),0)</f>
        <v>0</v>
      </c>
      <c r="I549" s="153">
        <v>0</v>
      </c>
      <c r="J549" s="153">
        <v>0</v>
      </c>
      <c r="K549" s="154" t="s">
        <v>3031</v>
      </c>
      <c r="L549" s="155"/>
      <c r="M549" s="155"/>
      <c r="N549" s="154"/>
      <c r="O549" s="154"/>
      <c r="P549" s="153">
        <f>IFERROR(VLOOKUP(F549,'[34]ON HAND'!$B$7:$I$1000,8,FALSE),0)</f>
        <v>0</v>
      </c>
      <c r="Q549" s="98" t="str">
        <f t="shared" si="50"/>
        <v>over</v>
      </c>
      <c r="R549" s="153"/>
      <c r="S549" s="153"/>
      <c r="T549" s="153"/>
    </row>
    <row r="550" spans="1:20" x14ac:dyDescent="0.35">
      <c r="A550" s="190" t="s">
        <v>10</v>
      </c>
      <c r="B550" s="191" t="s">
        <v>11</v>
      </c>
      <c r="C550" s="192" t="s">
        <v>12</v>
      </c>
      <c r="D550" s="191" t="s">
        <v>2907</v>
      </c>
      <c r="E550" s="193" t="s">
        <v>2908</v>
      </c>
      <c r="F550" s="193" t="s">
        <v>2909</v>
      </c>
      <c r="G550" s="194" t="s">
        <v>2910</v>
      </c>
      <c r="H550" s="153">
        <f>IFERROR(VLOOKUP(F550,[33]MPS!$F$7:$H$789,3,FALSE),0)</f>
        <v>0</v>
      </c>
      <c r="I550" s="153">
        <v>0</v>
      </c>
      <c r="J550" s="153">
        <v>0</v>
      </c>
      <c r="K550" s="154" t="s">
        <v>3031</v>
      </c>
      <c r="L550" s="155"/>
      <c r="M550" s="155"/>
      <c r="N550" s="154"/>
      <c r="O550" s="154"/>
      <c r="P550" s="153">
        <f>IFERROR(VLOOKUP(F550,'[34]ON HAND'!$B$7:$I$1000,8,FALSE),0)</f>
        <v>0</v>
      </c>
      <c r="Q550" s="98" t="str">
        <f t="shared" si="50"/>
        <v>over</v>
      </c>
      <c r="R550" s="153"/>
      <c r="S550" s="153"/>
      <c r="T550" s="153"/>
    </row>
    <row r="551" spans="1:20" x14ac:dyDescent="0.35">
      <c r="A551" s="190" t="s">
        <v>10</v>
      </c>
      <c r="B551" s="191" t="s">
        <v>11</v>
      </c>
      <c r="C551" s="192" t="s">
        <v>254</v>
      </c>
      <c r="D551" s="191" t="s">
        <v>1954</v>
      </c>
      <c r="E551" s="193">
        <v>0</v>
      </c>
      <c r="F551" s="193" t="s">
        <v>1955</v>
      </c>
      <c r="G551" s="194" t="s">
        <v>1956</v>
      </c>
      <c r="H551" s="153">
        <f>IFERROR(VLOOKUP(F551,[33]MPS!$F$7:$H$789,3,FALSE),0)</f>
        <v>0</v>
      </c>
      <c r="I551" s="153">
        <v>0</v>
      </c>
      <c r="J551" s="153">
        <v>0</v>
      </c>
      <c r="K551" s="154" t="s">
        <v>3031</v>
      </c>
      <c r="L551" s="155"/>
      <c r="M551" s="155"/>
      <c r="N551" s="154"/>
      <c r="O551" s="154"/>
      <c r="P551" s="153">
        <f>IFERROR(VLOOKUP(F551,'[34]ON HAND'!$B$7:$I$1000,8,FALSE),0)</f>
        <v>300</v>
      </c>
      <c r="Q551" s="98" t="str">
        <f t="shared" si="50"/>
        <v>over</v>
      </c>
      <c r="R551" s="153"/>
      <c r="S551" s="153"/>
      <c r="T551" s="153"/>
    </row>
    <row r="552" spans="1:20" ht="33" x14ac:dyDescent="0.35">
      <c r="A552" s="190" t="s">
        <v>10</v>
      </c>
      <c r="B552" s="191" t="s">
        <v>17</v>
      </c>
      <c r="C552" s="192" t="s">
        <v>116</v>
      </c>
      <c r="D552" s="191" t="s">
        <v>1957</v>
      </c>
      <c r="E552" s="193" t="s">
        <v>1958</v>
      </c>
      <c r="F552" s="193" t="s">
        <v>1959</v>
      </c>
      <c r="G552" s="194" t="s">
        <v>1960</v>
      </c>
      <c r="H552" s="153">
        <f>IFERROR(VLOOKUP(F552,[33]MPS!$F$7:$H$789,3,FALSE),0)</f>
        <v>0</v>
      </c>
      <c r="I552" s="153">
        <v>0</v>
      </c>
      <c r="J552" s="153">
        <v>0</v>
      </c>
      <c r="K552" s="154" t="s">
        <v>3031</v>
      </c>
      <c r="L552" s="155"/>
      <c r="M552" s="155"/>
      <c r="N552" s="154"/>
      <c r="O552" s="154"/>
      <c r="P552" s="153">
        <f>IFERROR(VLOOKUP(F552,'[34]ON HAND'!$B$7:$I$1000,8,FALSE),0)</f>
        <v>0</v>
      </c>
      <c r="Q552" s="98" t="str">
        <f t="shared" si="50"/>
        <v>over</v>
      </c>
      <c r="R552" s="153"/>
      <c r="S552" s="153"/>
      <c r="T552" s="153"/>
    </row>
    <row r="553" spans="1:20" ht="33" x14ac:dyDescent="0.35">
      <c r="A553" s="190" t="s">
        <v>10</v>
      </c>
      <c r="B553" s="191" t="s">
        <v>17</v>
      </c>
      <c r="C553" s="192" t="s">
        <v>116</v>
      </c>
      <c r="D553" s="191" t="s">
        <v>1961</v>
      </c>
      <c r="E553" s="193" t="s">
        <v>1962</v>
      </c>
      <c r="F553" s="193" t="s">
        <v>1963</v>
      </c>
      <c r="G553" s="194" t="s">
        <v>1964</v>
      </c>
      <c r="H553" s="153">
        <f>IFERROR(VLOOKUP(F553,[33]MPS!$F$7:$H$789,3,FALSE),0)</f>
        <v>0</v>
      </c>
      <c r="I553" s="153">
        <v>0</v>
      </c>
      <c r="J553" s="153">
        <v>0</v>
      </c>
      <c r="K553" s="154" t="s">
        <v>3031</v>
      </c>
      <c r="L553" s="155"/>
      <c r="M553" s="155"/>
      <c r="N553" s="154"/>
      <c r="O553" s="154"/>
      <c r="P553" s="153">
        <f>IFERROR(VLOOKUP(F553,'[34]ON HAND'!$B$7:$I$1000,8,FALSE),0)</f>
        <v>0</v>
      </c>
      <c r="Q553" s="98" t="str">
        <f t="shared" si="50"/>
        <v>over</v>
      </c>
      <c r="R553" s="153"/>
      <c r="S553" s="153"/>
      <c r="T553" s="153"/>
    </row>
    <row r="554" spans="1:20" x14ac:dyDescent="0.35">
      <c r="A554" s="190" t="s">
        <v>10</v>
      </c>
      <c r="B554" s="191" t="s">
        <v>16</v>
      </c>
      <c r="C554" s="192" t="s">
        <v>116</v>
      </c>
      <c r="D554" s="191" t="s">
        <v>379</v>
      </c>
      <c r="E554" s="193" t="s">
        <v>2684</v>
      </c>
      <c r="F554" s="193" t="s">
        <v>380</v>
      </c>
      <c r="G554" s="194" t="s">
        <v>381</v>
      </c>
      <c r="H554" s="153">
        <f>IFERROR(VLOOKUP(F554,[33]MPS!$F$7:$H$789,3,FALSE),0)</f>
        <v>0</v>
      </c>
      <c r="I554" s="153">
        <v>1000</v>
      </c>
      <c r="J554" s="153">
        <v>1000</v>
      </c>
      <c r="K554" s="154" t="s">
        <v>3031</v>
      </c>
      <c r="L554" s="155"/>
      <c r="M554" s="155"/>
      <c r="N554" s="154"/>
      <c r="O554" s="154"/>
      <c r="P554" s="153">
        <f>IFERROR(VLOOKUP(F554,'[34]ON HAND'!$B$7:$I$1000,8,FALSE),0)</f>
        <v>3100</v>
      </c>
      <c r="Q554" s="98" t="str">
        <f t="shared" si="50"/>
        <v>over</v>
      </c>
      <c r="R554" s="153"/>
      <c r="S554" s="153"/>
      <c r="T554" s="153"/>
    </row>
    <row r="555" spans="1:20" ht="33" x14ac:dyDescent="0.35">
      <c r="A555" s="190" t="s">
        <v>10</v>
      </c>
      <c r="B555" s="191" t="s">
        <v>17</v>
      </c>
      <c r="C555" s="192" t="s">
        <v>129</v>
      </c>
      <c r="D555" s="191">
        <v>0</v>
      </c>
      <c r="E555" s="193" t="s">
        <v>418</v>
      </c>
      <c r="F555" s="193" t="s">
        <v>419</v>
      </c>
      <c r="G555" s="194" t="s">
        <v>420</v>
      </c>
      <c r="H555" s="153">
        <f>IFERROR(VLOOKUP(F555,[33]MPS!$F$7:$H$789,3,FALSE),0)</f>
        <v>0</v>
      </c>
      <c r="I555" s="153">
        <v>0</v>
      </c>
      <c r="J555" s="153">
        <v>0</v>
      </c>
      <c r="K555" s="154" t="s">
        <v>3031</v>
      </c>
      <c r="L555" s="155"/>
      <c r="M555" s="155"/>
      <c r="N555" s="154"/>
      <c r="O555" s="154"/>
      <c r="P555" s="153">
        <f>IFERROR(VLOOKUP(F555,'[34]ON HAND'!$B$7:$I$1000,8,FALSE),0)</f>
        <v>0</v>
      </c>
      <c r="Q555" s="98" t="str">
        <f t="shared" si="50"/>
        <v>over</v>
      </c>
      <c r="R555" s="153"/>
      <c r="S555" s="153"/>
      <c r="T555" s="153"/>
    </row>
    <row r="556" spans="1:20" ht="33" x14ac:dyDescent="0.35">
      <c r="A556" s="190" t="s">
        <v>10</v>
      </c>
      <c r="B556" s="191" t="s">
        <v>17</v>
      </c>
      <c r="C556" s="192" t="s">
        <v>129</v>
      </c>
      <c r="D556" s="191">
        <v>0</v>
      </c>
      <c r="E556" s="193" t="s">
        <v>421</v>
      </c>
      <c r="F556" s="193" t="s">
        <v>422</v>
      </c>
      <c r="G556" s="194" t="s">
        <v>423</v>
      </c>
      <c r="H556" s="153">
        <f>IFERROR(VLOOKUP(F556,[33]MPS!$F$7:$H$789,3,FALSE),0)</f>
        <v>0</v>
      </c>
      <c r="I556" s="153">
        <v>0</v>
      </c>
      <c r="J556" s="153">
        <v>0</v>
      </c>
      <c r="K556" s="154" t="s">
        <v>3031</v>
      </c>
      <c r="L556" s="155"/>
      <c r="M556" s="155"/>
      <c r="N556" s="154"/>
      <c r="O556" s="154"/>
      <c r="P556" s="153">
        <f>IFERROR(VLOOKUP(F556,'[34]ON HAND'!$B$7:$I$1000,8,FALSE),0)</f>
        <v>0</v>
      </c>
      <c r="Q556" s="98" t="str">
        <f t="shared" si="50"/>
        <v>over</v>
      </c>
      <c r="R556" s="153"/>
      <c r="S556" s="153"/>
      <c r="T556" s="153"/>
    </row>
    <row r="557" spans="1:20" ht="33" x14ac:dyDescent="0.35">
      <c r="A557" s="190" t="s">
        <v>10</v>
      </c>
      <c r="B557" s="191" t="s">
        <v>17</v>
      </c>
      <c r="C557" s="192" t="s">
        <v>61</v>
      </c>
      <c r="D557" s="191">
        <v>0</v>
      </c>
      <c r="E557" s="193">
        <v>0</v>
      </c>
      <c r="F557" s="193" t="s">
        <v>433</v>
      </c>
      <c r="G557" s="194" t="s">
        <v>434</v>
      </c>
      <c r="H557" s="153">
        <f>IFERROR(VLOOKUP(F557,[33]MPS!$F$7:$H$789,3,FALSE),0)</f>
        <v>0</v>
      </c>
      <c r="I557" s="153">
        <v>0</v>
      </c>
      <c r="J557" s="153">
        <v>0</v>
      </c>
      <c r="K557" s="154" t="s">
        <v>3031</v>
      </c>
      <c r="L557" s="155"/>
      <c r="M557" s="155"/>
      <c r="N557" s="154"/>
      <c r="O557" s="154"/>
      <c r="P557" s="153">
        <f>IFERROR(VLOOKUP(F557,'[34]ON HAND'!$B$7:$I$1000,8,FALSE),0)</f>
        <v>0</v>
      </c>
      <c r="Q557" s="98" t="str">
        <f t="shared" si="50"/>
        <v>over</v>
      </c>
      <c r="R557" s="153"/>
      <c r="S557" s="153"/>
      <c r="T557" s="153"/>
    </row>
    <row r="558" spans="1:20" ht="33" x14ac:dyDescent="0.35">
      <c r="A558" s="190" t="s">
        <v>10</v>
      </c>
      <c r="B558" s="191" t="s">
        <v>17</v>
      </c>
      <c r="C558" s="192" t="s">
        <v>92</v>
      </c>
      <c r="D558" s="191" t="s">
        <v>455</v>
      </c>
      <c r="E558" s="193" t="s">
        <v>456</v>
      </c>
      <c r="F558" s="193" t="s">
        <v>457</v>
      </c>
      <c r="G558" s="194" t="s">
        <v>458</v>
      </c>
      <c r="H558" s="153">
        <f>IFERROR(VLOOKUP(F558,[33]MPS!$F$7:$H$789,3,FALSE),0)</f>
        <v>0</v>
      </c>
      <c r="I558" s="153">
        <v>0</v>
      </c>
      <c r="J558" s="153">
        <v>0</v>
      </c>
      <c r="K558" s="154" t="s">
        <v>3031</v>
      </c>
      <c r="L558" s="155"/>
      <c r="M558" s="155"/>
      <c r="N558" s="154"/>
      <c r="O558" s="154"/>
      <c r="P558" s="153">
        <f>IFERROR(VLOOKUP(F558,'[34]ON HAND'!$B$7:$I$1000,8,FALSE),0)</f>
        <v>0</v>
      </c>
      <c r="Q558" s="98" t="str">
        <f t="shared" si="50"/>
        <v>over</v>
      </c>
      <c r="R558" s="153"/>
      <c r="S558" s="153"/>
      <c r="T558" s="153"/>
    </row>
    <row r="559" spans="1:20" ht="33" x14ac:dyDescent="0.35">
      <c r="A559" s="190" t="s">
        <v>10</v>
      </c>
      <c r="B559" s="191" t="s">
        <v>17</v>
      </c>
      <c r="C559" s="192" t="s">
        <v>61</v>
      </c>
      <c r="D559" s="191">
        <v>0</v>
      </c>
      <c r="E559" s="193" t="s">
        <v>490</v>
      </c>
      <c r="F559" s="193" t="s">
        <v>491</v>
      </c>
      <c r="G559" s="194" t="s">
        <v>492</v>
      </c>
      <c r="H559" s="153">
        <f>IFERROR(VLOOKUP(F559,[33]MPS!$F$7:$H$789,3,FALSE),0)</f>
        <v>0</v>
      </c>
      <c r="I559" s="153">
        <v>0</v>
      </c>
      <c r="J559" s="153">
        <v>0</v>
      </c>
      <c r="K559" s="154" t="s">
        <v>3031</v>
      </c>
      <c r="L559" s="155"/>
      <c r="M559" s="155"/>
      <c r="N559" s="154"/>
      <c r="O559" s="154"/>
      <c r="P559" s="153">
        <f>IFERROR(VLOOKUP(F559,'[34]ON HAND'!$B$7:$I$1000,8,FALSE),0)</f>
        <v>0</v>
      </c>
      <c r="Q559" s="98" t="str">
        <f t="shared" si="50"/>
        <v>over</v>
      </c>
      <c r="R559" s="153"/>
      <c r="S559" s="153"/>
      <c r="T559" s="153"/>
    </row>
    <row r="560" spans="1:20" ht="33" x14ac:dyDescent="0.35">
      <c r="A560" s="190" t="s">
        <v>10</v>
      </c>
      <c r="B560" s="191" t="s">
        <v>17</v>
      </c>
      <c r="C560" s="192" t="s">
        <v>129</v>
      </c>
      <c r="D560" s="191">
        <v>0</v>
      </c>
      <c r="E560" s="193" t="s">
        <v>493</v>
      </c>
      <c r="F560" s="193" t="s">
        <v>494</v>
      </c>
      <c r="G560" s="194" t="s">
        <v>495</v>
      </c>
      <c r="H560" s="153">
        <f>IFERROR(VLOOKUP(F560,[33]MPS!$F$7:$H$789,3,FALSE),0)</f>
        <v>0</v>
      </c>
      <c r="I560" s="153">
        <v>0</v>
      </c>
      <c r="J560" s="153">
        <v>0</v>
      </c>
      <c r="K560" s="154" t="s">
        <v>3031</v>
      </c>
      <c r="L560" s="155"/>
      <c r="M560" s="155"/>
      <c r="N560" s="154"/>
      <c r="O560" s="154"/>
      <c r="P560" s="153">
        <f>IFERROR(VLOOKUP(F560,'[34]ON HAND'!$B$7:$I$1000,8,FALSE),0)</f>
        <v>0</v>
      </c>
      <c r="Q560" s="98" t="str">
        <f t="shared" si="50"/>
        <v>over</v>
      </c>
      <c r="R560" s="153"/>
      <c r="S560" s="153"/>
      <c r="T560" s="153"/>
    </row>
    <row r="561" spans="1:20" ht="33" x14ac:dyDescent="0.35">
      <c r="A561" s="190" t="s">
        <v>10</v>
      </c>
      <c r="B561" s="191" t="s">
        <v>17</v>
      </c>
      <c r="C561" s="192" t="s">
        <v>61</v>
      </c>
      <c r="D561" s="191">
        <v>0</v>
      </c>
      <c r="E561" s="193" t="s">
        <v>496</v>
      </c>
      <c r="F561" s="193" t="s">
        <v>497</v>
      </c>
      <c r="G561" s="194" t="s">
        <v>498</v>
      </c>
      <c r="H561" s="153">
        <f>IFERROR(VLOOKUP(F561,[33]MPS!$F$7:$H$789,3,FALSE),0)</f>
        <v>0</v>
      </c>
      <c r="I561" s="153">
        <v>0</v>
      </c>
      <c r="J561" s="153">
        <v>0</v>
      </c>
      <c r="K561" s="154" t="s">
        <v>3031</v>
      </c>
      <c r="L561" s="155"/>
      <c r="M561" s="155"/>
      <c r="N561" s="154"/>
      <c r="O561" s="154"/>
      <c r="P561" s="153">
        <f>IFERROR(VLOOKUP(F561,'[34]ON HAND'!$B$7:$I$1000,8,FALSE),0)</f>
        <v>0</v>
      </c>
      <c r="Q561" s="98" t="str">
        <f t="shared" si="50"/>
        <v>over</v>
      </c>
      <c r="R561" s="153"/>
      <c r="S561" s="153"/>
      <c r="T561" s="153"/>
    </row>
    <row r="562" spans="1:20" ht="33" x14ac:dyDescent="0.35">
      <c r="A562" s="190" t="s">
        <v>10</v>
      </c>
      <c r="B562" s="191" t="s">
        <v>17</v>
      </c>
      <c r="C562" s="192" t="s">
        <v>129</v>
      </c>
      <c r="D562" s="191">
        <v>0</v>
      </c>
      <c r="E562" s="193" t="s">
        <v>499</v>
      </c>
      <c r="F562" s="193" t="s">
        <v>500</v>
      </c>
      <c r="G562" s="194" t="s">
        <v>501</v>
      </c>
      <c r="H562" s="153">
        <f>IFERROR(VLOOKUP(F562,[33]MPS!$F$7:$H$789,3,FALSE),0)</f>
        <v>0</v>
      </c>
      <c r="I562" s="153">
        <v>0</v>
      </c>
      <c r="J562" s="153">
        <v>0</v>
      </c>
      <c r="K562" s="154" t="s">
        <v>3031</v>
      </c>
      <c r="L562" s="155"/>
      <c r="M562" s="155"/>
      <c r="N562" s="154"/>
      <c r="O562" s="154"/>
      <c r="P562" s="153">
        <f>IFERROR(VLOOKUP(F562,'[34]ON HAND'!$B$7:$I$1000,8,FALSE),0)</f>
        <v>0</v>
      </c>
      <c r="Q562" s="98" t="str">
        <f t="shared" si="50"/>
        <v>over</v>
      </c>
      <c r="R562" s="153"/>
      <c r="S562" s="153"/>
      <c r="T562" s="153"/>
    </row>
    <row r="563" spans="1:20" ht="33" x14ac:dyDescent="0.35">
      <c r="A563" s="190" t="s">
        <v>10</v>
      </c>
      <c r="B563" s="191" t="s">
        <v>16</v>
      </c>
      <c r="C563" s="192" t="s">
        <v>61</v>
      </c>
      <c r="D563" s="191" t="s">
        <v>530</v>
      </c>
      <c r="E563" s="193" t="s">
        <v>531</v>
      </c>
      <c r="F563" s="193" t="s">
        <v>532</v>
      </c>
      <c r="G563" s="194" t="s">
        <v>533</v>
      </c>
      <c r="H563" s="153">
        <f>IFERROR(VLOOKUP(F563,[33]MPS!$F$7:$H$789,3,FALSE),0)</f>
        <v>0</v>
      </c>
      <c r="I563" s="153">
        <v>0</v>
      </c>
      <c r="J563" s="153">
        <v>0</v>
      </c>
      <c r="K563" s="154" t="s">
        <v>3031</v>
      </c>
      <c r="L563" s="155"/>
      <c r="M563" s="155"/>
      <c r="N563" s="154"/>
      <c r="O563" s="154"/>
      <c r="P563" s="153">
        <f>IFERROR(VLOOKUP(F563,'[34]ON HAND'!$B$7:$I$1000,8,FALSE),0)</f>
        <v>3888</v>
      </c>
      <c r="Q563" s="98" t="str">
        <f t="shared" si="50"/>
        <v>over</v>
      </c>
      <c r="R563" s="153"/>
      <c r="S563" s="153"/>
      <c r="T563" s="153"/>
    </row>
    <row r="564" spans="1:20" ht="33" x14ac:dyDescent="0.35">
      <c r="A564" s="190" t="s">
        <v>10</v>
      </c>
      <c r="B564" s="191" t="s">
        <v>16</v>
      </c>
      <c r="C564" s="192" t="s">
        <v>31</v>
      </c>
      <c r="D564" s="191" t="s">
        <v>2628</v>
      </c>
      <c r="E564" s="193" t="s">
        <v>1994</v>
      </c>
      <c r="F564" s="193" t="s">
        <v>1995</v>
      </c>
      <c r="G564" s="194" t="s">
        <v>1996</v>
      </c>
      <c r="H564" s="153">
        <f>IFERROR(VLOOKUP(F564,[33]MPS!$F$7:$H$789,3,FALSE),0)</f>
        <v>0</v>
      </c>
      <c r="I564" s="153">
        <v>0</v>
      </c>
      <c r="J564" s="153">
        <v>0</v>
      </c>
      <c r="K564" s="154" t="s">
        <v>3031</v>
      </c>
      <c r="L564" s="155"/>
      <c r="M564" s="155"/>
      <c r="N564" s="154"/>
      <c r="O564" s="154"/>
      <c r="P564" s="153">
        <f>IFERROR(VLOOKUP(F564,'[34]ON HAND'!$B$7:$I$1000,8,FALSE),0)</f>
        <v>0</v>
      </c>
      <c r="Q564" s="98" t="str">
        <f t="shared" si="50"/>
        <v>over</v>
      </c>
      <c r="R564" s="153"/>
      <c r="S564" s="153"/>
      <c r="T564" s="153"/>
    </row>
    <row r="565" spans="1:20" x14ac:dyDescent="0.35">
      <c r="A565" s="190" t="s">
        <v>10</v>
      </c>
      <c r="B565" s="191" t="s">
        <v>17</v>
      </c>
      <c r="C565" s="192" t="s">
        <v>116</v>
      </c>
      <c r="D565" s="191" t="s">
        <v>2911</v>
      </c>
      <c r="E565" s="193" t="s">
        <v>2912</v>
      </c>
      <c r="F565" s="193" t="s">
        <v>2913</v>
      </c>
      <c r="G565" s="194" t="s">
        <v>2914</v>
      </c>
      <c r="H565" s="153">
        <f>IFERROR(VLOOKUP(F565,[33]MPS!$F$7:$H$789,3,FALSE),0)</f>
        <v>0</v>
      </c>
      <c r="I565" s="153">
        <v>0</v>
      </c>
      <c r="J565" s="153">
        <v>0</v>
      </c>
      <c r="K565" s="154" t="s">
        <v>3031</v>
      </c>
      <c r="L565" s="155"/>
      <c r="M565" s="155"/>
      <c r="N565" s="154"/>
      <c r="O565" s="154"/>
      <c r="P565" s="153">
        <f>IFERROR(VLOOKUP(F565,'[34]ON HAND'!$B$7:$I$1000,8,FALSE),0)</f>
        <v>0</v>
      </c>
      <c r="Q565" s="98" t="str">
        <f t="shared" si="50"/>
        <v>over</v>
      </c>
      <c r="R565" s="153"/>
      <c r="S565" s="153"/>
      <c r="T565" s="153"/>
    </row>
    <row r="566" spans="1:20" ht="33" x14ac:dyDescent="0.35">
      <c r="A566" s="190" t="s">
        <v>10</v>
      </c>
      <c r="B566" s="191" t="s">
        <v>17</v>
      </c>
      <c r="C566" s="192" t="s">
        <v>61</v>
      </c>
      <c r="D566" s="191" t="s">
        <v>2013</v>
      </c>
      <c r="E566" s="193" t="s">
        <v>2014</v>
      </c>
      <c r="F566" s="193" t="s">
        <v>2015</v>
      </c>
      <c r="G566" s="194" t="s">
        <v>2016</v>
      </c>
      <c r="H566" s="153">
        <f>IFERROR(VLOOKUP(F566,[33]MPS!$F$7:$H$789,3,FALSE),0)</f>
        <v>0</v>
      </c>
      <c r="I566" s="153">
        <v>0</v>
      </c>
      <c r="J566" s="153">
        <v>0</v>
      </c>
      <c r="K566" s="154" t="s">
        <v>3031</v>
      </c>
      <c r="L566" s="155"/>
      <c r="M566" s="155"/>
      <c r="N566" s="154"/>
      <c r="O566" s="154"/>
      <c r="P566" s="153">
        <f>IFERROR(VLOOKUP(F566,'[34]ON HAND'!$B$7:$I$1000,8,FALSE),0)</f>
        <v>4250</v>
      </c>
      <c r="Q566" s="98" t="str">
        <f t="shared" si="50"/>
        <v>over</v>
      </c>
      <c r="R566" s="153"/>
      <c r="S566" s="153"/>
      <c r="T566" s="153"/>
    </row>
    <row r="567" spans="1:20" ht="33" x14ac:dyDescent="0.35">
      <c r="A567" s="190" t="s">
        <v>10</v>
      </c>
      <c r="B567" s="191" t="s">
        <v>17</v>
      </c>
      <c r="C567" s="192" t="s">
        <v>129</v>
      </c>
      <c r="D567" s="191" t="s">
        <v>616</v>
      </c>
      <c r="E567" s="193" t="s">
        <v>617</v>
      </c>
      <c r="F567" s="193" t="s">
        <v>618</v>
      </c>
      <c r="G567" s="194" t="s">
        <v>619</v>
      </c>
      <c r="H567" s="153">
        <f>IFERROR(VLOOKUP(F567,[33]MPS!$F$7:$H$789,3,FALSE),0)</f>
        <v>0</v>
      </c>
      <c r="I567" s="153">
        <v>0</v>
      </c>
      <c r="J567" s="153">
        <v>0</v>
      </c>
      <c r="K567" s="154" t="s">
        <v>3031</v>
      </c>
      <c r="L567" s="155"/>
      <c r="M567" s="155"/>
      <c r="N567" s="154"/>
      <c r="O567" s="154"/>
      <c r="P567" s="153">
        <f>IFERROR(VLOOKUP(F567,'[34]ON HAND'!$B$7:$I$1000,8,FALSE),0)</f>
        <v>2600</v>
      </c>
      <c r="Q567" s="98" t="str">
        <f t="shared" si="50"/>
        <v>over</v>
      </c>
      <c r="R567" s="153"/>
      <c r="S567" s="153"/>
      <c r="T567" s="153"/>
    </row>
    <row r="568" spans="1:20" ht="33" x14ac:dyDescent="0.35">
      <c r="A568" s="190" t="s">
        <v>10</v>
      </c>
      <c r="B568" s="191" t="s">
        <v>17</v>
      </c>
      <c r="C568" s="192" t="s">
        <v>31</v>
      </c>
      <c r="D568" s="191" t="s">
        <v>2629</v>
      </c>
      <c r="E568" s="193" t="s">
        <v>2017</v>
      </c>
      <c r="F568" s="193" t="s">
        <v>2018</v>
      </c>
      <c r="G568" s="194" t="s">
        <v>2019</v>
      </c>
      <c r="H568" s="153">
        <f>IFERROR(VLOOKUP(F568,[33]MPS!$F$7:$H$789,3,FALSE),0)</f>
        <v>0</v>
      </c>
      <c r="I568" s="153">
        <v>0</v>
      </c>
      <c r="J568" s="153">
        <v>0</v>
      </c>
      <c r="K568" s="154" t="s">
        <v>3031</v>
      </c>
      <c r="L568" s="155"/>
      <c r="M568" s="155"/>
      <c r="N568" s="154"/>
      <c r="O568" s="154"/>
      <c r="P568" s="153">
        <f>IFERROR(VLOOKUP(F568,'[34]ON HAND'!$B$7:$I$1000,8,FALSE),0)</f>
        <v>0</v>
      </c>
      <c r="Q568" s="98" t="str">
        <f t="shared" si="50"/>
        <v>over</v>
      </c>
      <c r="R568" s="153"/>
      <c r="S568" s="153"/>
      <c r="T568" s="153"/>
    </row>
    <row r="569" spans="1:20" ht="33" x14ac:dyDescent="0.35">
      <c r="A569" s="190" t="s">
        <v>10</v>
      </c>
      <c r="B569" s="191" t="s">
        <v>17</v>
      </c>
      <c r="C569" s="192" t="s">
        <v>61</v>
      </c>
      <c r="D569" s="191" t="s">
        <v>640</v>
      </c>
      <c r="E569" s="193" t="s">
        <v>641</v>
      </c>
      <c r="F569" s="193" t="s">
        <v>642</v>
      </c>
      <c r="G569" s="194" t="s">
        <v>643</v>
      </c>
      <c r="H569" s="153">
        <f>IFERROR(VLOOKUP(F569,[33]MPS!$F$7:$H$789,3,FALSE),0)</f>
        <v>0</v>
      </c>
      <c r="I569" s="153">
        <v>0</v>
      </c>
      <c r="J569" s="153">
        <v>0</v>
      </c>
      <c r="K569" s="154" t="s">
        <v>3031</v>
      </c>
      <c r="L569" s="155"/>
      <c r="M569" s="155"/>
      <c r="N569" s="154"/>
      <c r="O569" s="154"/>
      <c r="P569" s="153">
        <f>IFERROR(VLOOKUP(F569,'[34]ON HAND'!$B$7:$I$1000,8,FALSE),0)</f>
        <v>1500</v>
      </c>
      <c r="Q569" s="98" t="str">
        <f t="shared" si="50"/>
        <v>over</v>
      </c>
      <c r="R569" s="153"/>
      <c r="S569" s="153"/>
      <c r="T569" s="153"/>
    </row>
    <row r="570" spans="1:20" ht="33" x14ac:dyDescent="0.35">
      <c r="A570" s="190" t="s">
        <v>10</v>
      </c>
      <c r="B570" s="191" t="s">
        <v>17</v>
      </c>
      <c r="C570" s="192" t="s">
        <v>61</v>
      </c>
      <c r="D570" s="191" t="s">
        <v>646</v>
      </c>
      <c r="E570" s="193" t="s">
        <v>647</v>
      </c>
      <c r="F570" s="193" t="s">
        <v>648</v>
      </c>
      <c r="G570" s="194" t="s">
        <v>649</v>
      </c>
      <c r="H570" s="153">
        <f>IFERROR(VLOOKUP(F570,[33]MPS!$F$7:$H$789,3,FALSE),0)</f>
        <v>0</v>
      </c>
      <c r="I570" s="153">
        <v>0</v>
      </c>
      <c r="J570" s="153">
        <v>0</v>
      </c>
      <c r="K570" s="154" t="s">
        <v>3031</v>
      </c>
      <c r="L570" s="155"/>
      <c r="M570" s="155"/>
      <c r="N570" s="154"/>
      <c r="O570" s="154"/>
      <c r="P570" s="153">
        <f>IFERROR(VLOOKUP(F570,'[34]ON HAND'!$B$7:$I$1000,8,FALSE),0)</f>
        <v>1700</v>
      </c>
      <c r="Q570" s="98" t="str">
        <f t="shared" si="50"/>
        <v>over</v>
      </c>
      <c r="R570" s="153"/>
      <c r="S570" s="153"/>
      <c r="T570" s="153"/>
    </row>
    <row r="571" spans="1:20" ht="33" x14ac:dyDescent="0.35">
      <c r="A571" s="190" t="s">
        <v>10</v>
      </c>
      <c r="B571" s="191" t="s">
        <v>16</v>
      </c>
      <c r="C571" s="192" t="s">
        <v>31</v>
      </c>
      <c r="D571" s="191" t="s">
        <v>2631</v>
      </c>
      <c r="E571" s="193" t="s">
        <v>666</v>
      </c>
      <c r="F571" s="193" t="s">
        <v>667</v>
      </c>
      <c r="G571" s="194" t="s">
        <v>668</v>
      </c>
      <c r="H571" s="153">
        <f>IFERROR(VLOOKUP(F571,[33]MPS!$F$7:$H$789,3,FALSE),0)</f>
        <v>0</v>
      </c>
      <c r="I571" s="153">
        <v>200</v>
      </c>
      <c r="J571" s="153">
        <v>200</v>
      </c>
      <c r="K571" s="154" t="s">
        <v>3031</v>
      </c>
      <c r="L571" s="155"/>
      <c r="M571" s="155"/>
      <c r="N571" s="154"/>
      <c r="O571" s="154"/>
      <c r="P571" s="153">
        <f>IFERROR(VLOOKUP(F571,'[34]ON HAND'!$B$7:$I$1000,8,FALSE),0)</f>
        <v>1450</v>
      </c>
      <c r="Q571" s="98" t="str">
        <f t="shared" si="50"/>
        <v>over</v>
      </c>
      <c r="R571" s="153"/>
      <c r="S571" s="153"/>
      <c r="T571" s="153"/>
    </row>
    <row r="572" spans="1:20" ht="33" x14ac:dyDescent="0.35">
      <c r="A572" s="190" t="s">
        <v>10</v>
      </c>
      <c r="B572" s="191" t="s">
        <v>16</v>
      </c>
      <c r="C572" s="192" t="s">
        <v>61</v>
      </c>
      <c r="D572" s="191" t="s">
        <v>669</v>
      </c>
      <c r="E572" s="193">
        <v>0</v>
      </c>
      <c r="F572" s="193" t="s">
        <v>670</v>
      </c>
      <c r="G572" s="194" t="s">
        <v>671</v>
      </c>
      <c r="H572" s="153">
        <f>IFERROR(VLOOKUP(F572,[33]MPS!$F$7:$H$789,3,FALSE),0)</f>
        <v>0</v>
      </c>
      <c r="I572" s="153">
        <v>0</v>
      </c>
      <c r="J572" s="153">
        <v>0</v>
      </c>
      <c r="K572" s="154" t="s">
        <v>3031</v>
      </c>
      <c r="L572" s="155"/>
      <c r="M572" s="155"/>
      <c r="N572" s="154"/>
      <c r="O572" s="154"/>
      <c r="P572" s="153">
        <f>IFERROR(VLOOKUP(F572,'[34]ON HAND'!$B$7:$I$1000,8,FALSE),0)</f>
        <v>0</v>
      </c>
      <c r="Q572" s="98" t="str">
        <f t="shared" si="50"/>
        <v>over</v>
      </c>
      <c r="R572" s="153"/>
      <c r="S572" s="153"/>
      <c r="T572" s="153"/>
    </row>
    <row r="573" spans="1:20" ht="33" x14ac:dyDescent="0.35">
      <c r="A573" s="190" t="s">
        <v>10</v>
      </c>
      <c r="B573" s="191" t="s">
        <v>17</v>
      </c>
      <c r="C573" s="192" t="s">
        <v>249</v>
      </c>
      <c r="D573" s="191">
        <v>0</v>
      </c>
      <c r="E573" s="193">
        <v>0</v>
      </c>
      <c r="F573" s="193" t="s">
        <v>691</v>
      </c>
      <c r="G573" s="194" t="s">
        <v>692</v>
      </c>
      <c r="H573" s="153">
        <f>IFERROR(VLOOKUP(F573,[33]MPS!$F$7:$H$789,3,FALSE),0)</f>
        <v>0</v>
      </c>
      <c r="I573" s="153">
        <v>0</v>
      </c>
      <c r="J573" s="153">
        <v>0</v>
      </c>
      <c r="K573" s="154" t="s">
        <v>3031</v>
      </c>
      <c r="L573" s="155"/>
      <c r="M573" s="155"/>
      <c r="N573" s="154"/>
      <c r="O573" s="154"/>
      <c r="P573" s="153">
        <f>IFERROR(VLOOKUP(F573,'[34]ON HAND'!$B$7:$I$1000,8,FALSE),0)</f>
        <v>0</v>
      </c>
      <c r="Q573" s="98" t="str">
        <f t="shared" si="50"/>
        <v>over</v>
      </c>
      <c r="R573" s="153"/>
      <c r="S573" s="153"/>
      <c r="T573" s="153"/>
    </row>
    <row r="574" spans="1:20" ht="33" x14ac:dyDescent="0.35">
      <c r="A574" s="190" t="s">
        <v>10</v>
      </c>
      <c r="B574" s="191" t="s">
        <v>17</v>
      </c>
      <c r="C574" s="192" t="s">
        <v>31</v>
      </c>
      <c r="D574" s="191" t="s">
        <v>711</v>
      </c>
      <c r="E574" s="193" t="s">
        <v>712</v>
      </c>
      <c r="F574" s="193" t="s">
        <v>713</v>
      </c>
      <c r="G574" s="194" t="s">
        <v>714</v>
      </c>
      <c r="H574" s="153">
        <f>IFERROR(VLOOKUP(F574,[33]MPS!$F$7:$H$789,3,FALSE),0)</f>
        <v>0</v>
      </c>
      <c r="I574" s="153">
        <v>0</v>
      </c>
      <c r="J574" s="153">
        <v>0</v>
      </c>
      <c r="K574" s="154" t="s">
        <v>3031</v>
      </c>
      <c r="L574" s="155"/>
      <c r="M574" s="155"/>
      <c r="N574" s="154"/>
      <c r="O574" s="154"/>
      <c r="P574" s="153">
        <f>IFERROR(VLOOKUP(F574,'[34]ON HAND'!$B$7:$I$1000,8,FALSE),0)</f>
        <v>0</v>
      </c>
      <c r="Q574" s="98" t="str">
        <f t="shared" si="50"/>
        <v>over</v>
      </c>
      <c r="R574" s="153"/>
      <c r="S574" s="153"/>
      <c r="T574" s="153"/>
    </row>
    <row r="575" spans="1:20" ht="33" x14ac:dyDescent="0.35">
      <c r="A575" s="190" t="s">
        <v>10</v>
      </c>
      <c r="B575" s="191" t="s">
        <v>11</v>
      </c>
      <c r="C575" s="192" t="s">
        <v>61</v>
      </c>
      <c r="D575" s="191" t="s">
        <v>2651</v>
      </c>
      <c r="E575" s="193" t="s">
        <v>724</v>
      </c>
      <c r="F575" s="193" t="s">
        <v>725</v>
      </c>
      <c r="G575" s="194" t="s">
        <v>3053</v>
      </c>
      <c r="H575" s="153">
        <f>IFERROR(VLOOKUP(F575,[33]MPS!$F$7:$H$789,3,FALSE),0)</f>
        <v>0</v>
      </c>
      <c r="I575" s="153">
        <v>0</v>
      </c>
      <c r="J575" s="153">
        <v>0</v>
      </c>
      <c r="K575" s="154" t="s">
        <v>3031</v>
      </c>
      <c r="L575" s="155"/>
      <c r="M575" s="155"/>
      <c r="N575" s="154"/>
      <c r="O575" s="154"/>
      <c r="P575" s="153">
        <f>IFERROR(VLOOKUP(F575,'[34]ON HAND'!$B$7:$I$1000,8,FALSE),0)</f>
        <v>1543</v>
      </c>
      <c r="Q575" s="98" t="str">
        <f t="shared" si="50"/>
        <v>over</v>
      </c>
      <c r="R575" s="153"/>
      <c r="S575" s="153"/>
      <c r="T575" s="153"/>
    </row>
    <row r="576" spans="1:20" ht="33" x14ac:dyDescent="0.35">
      <c r="A576" s="190" t="s">
        <v>10</v>
      </c>
      <c r="B576" s="191" t="s">
        <v>17</v>
      </c>
      <c r="C576" s="192" t="s">
        <v>31</v>
      </c>
      <c r="D576" s="191" t="s">
        <v>735</v>
      </c>
      <c r="E576" s="193" t="s">
        <v>736</v>
      </c>
      <c r="F576" s="193" t="s">
        <v>737</v>
      </c>
      <c r="G576" s="194" t="s">
        <v>738</v>
      </c>
      <c r="H576" s="153">
        <f>IFERROR(VLOOKUP(F576,[33]MPS!$F$7:$H$789,3,FALSE),0)</f>
        <v>0</v>
      </c>
      <c r="I576" s="153">
        <v>0</v>
      </c>
      <c r="J576" s="153">
        <v>0</v>
      </c>
      <c r="K576" s="154" t="s">
        <v>3031</v>
      </c>
      <c r="L576" s="155"/>
      <c r="M576" s="155"/>
      <c r="N576" s="154"/>
      <c r="O576" s="154"/>
      <c r="P576" s="153">
        <f>IFERROR(VLOOKUP(F576,'[34]ON HAND'!$B$7:$I$1000,8,FALSE),0)</f>
        <v>0</v>
      </c>
      <c r="Q576" s="98" t="str">
        <f t="shared" si="50"/>
        <v>over</v>
      </c>
      <c r="R576" s="153"/>
      <c r="S576" s="153"/>
      <c r="T576" s="153"/>
    </row>
    <row r="577" spans="1:20" ht="33" x14ac:dyDescent="0.35">
      <c r="A577" s="190" t="s">
        <v>10</v>
      </c>
      <c r="B577" s="191" t="s">
        <v>11</v>
      </c>
      <c r="C577" s="192" t="s">
        <v>61</v>
      </c>
      <c r="D577" s="198" t="s">
        <v>3054</v>
      </c>
      <c r="E577" s="193" t="s">
        <v>747</v>
      </c>
      <c r="F577" s="193" t="s">
        <v>748</v>
      </c>
      <c r="G577" s="194" t="s">
        <v>749</v>
      </c>
      <c r="H577" s="153">
        <f>IFERROR(VLOOKUP(F577,[33]MPS!$F$7:$H$789,3,FALSE),0)</f>
        <v>0</v>
      </c>
      <c r="I577" s="153">
        <v>0</v>
      </c>
      <c r="J577" s="153">
        <v>0</v>
      </c>
      <c r="K577" s="154" t="s">
        <v>3031</v>
      </c>
      <c r="L577" s="155"/>
      <c r="M577" s="155"/>
      <c r="N577" s="154"/>
      <c r="O577" s="154"/>
      <c r="P577" s="153">
        <f>IFERROR(VLOOKUP(F577,'[34]ON HAND'!$B$7:$I$1000,8,FALSE),0)</f>
        <v>350</v>
      </c>
      <c r="Q577" s="98" t="str">
        <f t="shared" si="50"/>
        <v>over</v>
      </c>
      <c r="R577" s="153"/>
      <c r="S577" s="153"/>
      <c r="T577" s="153"/>
    </row>
    <row r="578" spans="1:20" ht="33" x14ac:dyDescent="0.35">
      <c r="A578" s="190" t="s">
        <v>10</v>
      </c>
      <c r="B578" s="191" t="s">
        <v>11</v>
      </c>
      <c r="C578" s="192" t="s">
        <v>61</v>
      </c>
      <c r="D578" s="198" t="s">
        <v>3055</v>
      </c>
      <c r="E578" s="193" t="s">
        <v>751</v>
      </c>
      <c r="F578" s="193" t="s">
        <v>752</v>
      </c>
      <c r="G578" s="194" t="s">
        <v>753</v>
      </c>
      <c r="H578" s="153">
        <f>IFERROR(VLOOKUP(F578,[33]MPS!$F$7:$H$789,3,FALSE),0)</f>
        <v>0</v>
      </c>
      <c r="I578" s="153">
        <v>500</v>
      </c>
      <c r="J578" s="153">
        <v>500</v>
      </c>
      <c r="K578" s="154" t="s">
        <v>3031</v>
      </c>
      <c r="L578" s="155"/>
      <c r="M578" s="155"/>
      <c r="N578" s="154"/>
      <c r="O578" s="154"/>
      <c r="P578" s="153">
        <f>IFERROR(VLOOKUP(F578,'[34]ON HAND'!$B$7:$I$1000,8,FALSE),0)</f>
        <v>200</v>
      </c>
      <c r="Q578" s="98" t="str">
        <f t="shared" si="50"/>
        <v>over</v>
      </c>
      <c r="R578" s="153"/>
      <c r="S578" s="153"/>
      <c r="T578" s="153"/>
    </row>
    <row r="579" spans="1:20" ht="33" x14ac:dyDescent="0.35">
      <c r="A579" s="190" t="s">
        <v>10</v>
      </c>
      <c r="B579" s="191" t="s">
        <v>11</v>
      </c>
      <c r="C579" s="192" t="s">
        <v>61</v>
      </c>
      <c r="D579" s="198" t="s">
        <v>3056</v>
      </c>
      <c r="E579" s="193" t="s">
        <v>755</v>
      </c>
      <c r="F579" s="193" t="s">
        <v>756</v>
      </c>
      <c r="G579" s="194" t="s">
        <v>757</v>
      </c>
      <c r="H579" s="153">
        <f>IFERROR(VLOOKUP(F579,[33]MPS!$F$7:$H$789,3,FALSE),0)</f>
        <v>0</v>
      </c>
      <c r="I579" s="153">
        <v>500</v>
      </c>
      <c r="J579" s="153">
        <v>500</v>
      </c>
      <c r="K579" s="154" t="s">
        <v>3031</v>
      </c>
      <c r="L579" s="155"/>
      <c r="M579" s="155"/>
      <c r="N579" s="154"/>
      <c r="O579" s="154"/>
      <c r="P579" s="153">
        <f>IFERROR(VLOOKUP(F579,'[34]ON HAND'!$B$7:$I$1000,8,FALSE),0)</f>
        <v>1150</v>
      </c>
      <c r="Q579" s="98" t="str">
        <f t="shared" si="50"/>
        <v>over</v>
      </c>
      <c r="R579" s="153"/>
      <c r="S579" s="153"/>
      <c r="T579" s="153"/>
    </row>
    <row r="580" spans="1:20" ht="33" x14ac:dyDescent="0.35">
      <c r="A580" s="190" t="s">
        <v>10</v>
      </c>
      <c r="B580" s="191" t="s">
        <v>11</v>
      </c>
      <c r="C580" s="192" t="s">
        <v>61</v>
      </c>
      <c r="D580" s="198" t="s">
        <v>3057</v>
      </c>
      <c r="E580" s="193" t="s">
        <v>759</v>
      </c>
      <c r="F580" s="193" t="s">
        <v>760</v>
      </c>
      <c r="G580" s="194" t="s">
        <v>761</v>
      </c>
      <c r="H580" s="153">
        <f>IFERROR(VLOOKUP(F580,[33]MPS!$F$7:$H$789,3,FALSE),0)</f>
        <v>0</v>
      </c>
      <c r="I580" s="153">
        <v>525</v>
      </c>
      <c r="J580" s="153">
        <v>600</v>
      </c>
      <c r="K580" s="154" t="s">
        <v>3031</v>
      </c>
      <c r="L580" s="155"/>
      <c r="M580" s="155"/>
      <c r="N580" s="154"/>
      <c r="O580" s="154"/>
      <c r="P580" s="153">
        <f>IFERROR(VLOOKUP(F580,'[34]ON HAND'!$B$7:$I$1000,8,FALSE),0)</f>
        <v>0</v>
      </c>
      <c r="Q580" s="98" t="str">
        <f t="shared" si="50"/>
        <v>over</v>
      </c>
      <c r="R580" s="153"/>
      <c r="S580" s="153"/>
      <c r="T580" s="153"/>
    </row>
    <row r="581" spans="1:20" ht="33" x14ac:dyDescent="0.35">
      <c r="A581" s="190" t="s">
        <v>10</v>
      </c>
      <c r="B581" s="191" t="s">
        <v>11</v>
      </c>
      <c r="C581" s="192" t="s">
        <v>61</v>
      </c>
      <c r="D581" s="198" t="s">
        <v>3058</v>
      </c>
      <c r="E581" s="193" t="s">
        <v>763</v>
      </c>
      <c r="F581" s="193" t="s">
        <v>764</v>
      </c>
      <c r="G581" s="194" t="s">
        <v>765</v>
      </c>
      <c r="H581" s="153">
        <f>IFERROR(VLOOKUP(F581,[33]MPS!$F$7:$H$789,3,FALSE),0)</f>
        <v>0</v>
      </c>
      <c r="I581" s="153">
        <v>0</v>
      </c>
      <c r="J581" s="153">
        <v>0</v>
      </c>
      <c r="K581" s="154" t="s">
        <v>3031</v>
      </c>
      <c r="L581" s="155"/>
      <c r="M581" s="155"/>
      <c r="N581" s="154"/>
      <c r="O581" s="154"/>
      <c r="P581" s="153">
        <f>IFERROR(VLOOKUP(F581,'[34]ON HAND'!$B$7:$I$1000,8,FALSE),0)</f>
        <v>1631</v>
      </c>
      <c r="Q581" s="98" t="str">
        <f t="shared" si="50"/>
        <v>over</v>
      </c>
      <c r="R581" s="153"/>
      <c r="S581" s="153"/>
      <c r="T581" s="153"/>
    </row>
    <row r="582" spans="1:20" ht="33" x14ac:dyDescent="0.35">
      <c r="A582" s="190" t="s">
        <v>10</v>
      </c>
      <c r="B582" s="191" t="s">
        <v>11</v>
      </c>
      <c r="C582" s="192" t="s">
        <v>61</v>
      </c>
      <c r="D582" s="198" t="s">
        <v>3059</v>
      </c>
      <c r="E582" s="193" t="s">
        <v>767</v>
      </c>
      <c r="F582" s="193" t="s">
        <v>768</v>
      </c>
      <c r="G582" s="194" t="s">
        <v>769</v>
      </c>
      <c r="H582" s="153">
        <f>IFERROR(VLOOKUP(F582,[33]MPS!$F$7:$H$789,3,FALSE),0)</f>
        <v>0</v>
      </c>
      <c r="I582" s="153">
        <v>0</v>
      </c>
      <c r="J582" s="153">
        <v>0</v>
      </c>
      <c r="K582" s="154" t="s">
        <v>3031</v>
      </c>
      <c r="L582" s="155"/>
      <c r="M582" s="155"/>
      <c r="N582" s="154"/>
      <c r="O582" s="154"/>
      <c r="P582" s="153">
        <f>IFERROR(VLOOKUP(F582,'[34]ON HAND'!$B$7:$I$1000,8,FALSE),0)</f>
        <v>0</v>
      </c>
      <c r="Q582" s="98" t="str">
        <f t="shared" si="50"/>
        <v>over</v>
      </c>
      <c r="R582" s="153"/>
      <c r="S582" s="153"/>
      <c r="T582" s="153"/>
    </row>
    <row r="583" spans="1:20" ht="33" x14ac:dyDescent="0.35">
      <c r="A583" s="190" t="s">
        <v>10</v>
      </c>
      <c r="B583" s="191" t="s">
        <v>11</v>
      </c>
      <c r="C583" s="192" t="s">
        <v>61</v>
      </c>
      <c r="D583" s="198" t="s">
        <v>3060</v>
      </c>
      <c r="E583" s="193" t="s">
        <v>771</v>
      </c>
      <c r="F583" s="193" t="s">
        <v>772</v>
      </c>
      <c r="G583" s="194" t="s">
        <v>773</v>
      </c>
      <c r="H583" s="153">
        <f>IFERROR(VLOOKUP(F583,[33]MPS!$F$7:$H$789,3,FALSE),0)</f>
        <v>0</v>
      </c>
      <c r="I583" s="153">
        <v>500</v>
      </c>
      <c r="J583" s="153">
        <v>500</v>
      </c>
      <c r="K583" s="154" t="s">
        <v>3031</v>
      </c>
      <c r="L583" s="155"/>
      <c r="M583" s="155"/>
      <c r="N583" s="154"/>
      <c r="O583" s="154"/>
      <c r="P583" s="153">
        <f>IFERROR(VLOOKUP(F583,'[34]ON HAND'!$B$7:$I$1000,8,FALSE),0)</f>
        <v>1450</v>
      </c>
      <c r="Q583" s="98" t="str">
        <f t="shared" si="50"/>
        <v>over</v>
      </c>
      <c r="R583" s="153"/>
      <c r="S583" s="153"/>
      <c r="T583" s="153"/>
    </row>
    <row r="584" spans="1:20" ht="33" x14ac:dyDescent="0.35">
      <c r="A584" s="190" t="s">
        <v>10</v>
      </c>
      <c r="B584" s="191" t="s">
        <v>11</v>
      </c>
      <c r="C584" s="192" t="s">
        <v>61</v>
      </c>
      <c r="D584" s="198" t="s">
        <v>3061</v>
      </c>
      <c r="E584" s="193" t="s">
        <v>775</v>
      </c>
      <c r="F584" s="193" t="s">
        <v>776</v>
      </c>
      <c r="G584" s="194" t="s">
        <v>777</v>
      </c>
      <c r="H584" s="153">
        <f>IFERROR(VLOOKUP(F584,[33]MPS!$F$7:$H$789,3,FALSE),0)</f>
        <v>0</v>
      </c>
      <c r="I584" s="153">
        <v>500</v>
      </c>
      <c r="J584" s="153">
        <v>500</v>
      </c>
      <c r="K584" s="154" t="s">
        <v>3031</v>
      </c>
      <c r="L584" s="155"/>
      <c r="M584" s="155"/>
      <c r="N584" s="154"/>
      <c r="O584" s="154"/>
      <c r="P584" s="153">
        <f>IFERROR(VLOOKUP(F584,'[34]ON HAND'!$B$7:$I$1000,8,FALSE),0)</f>
        <v>550</v>
      </c>
      <c r="Q584" s="98" t="str">
        <f t="shared" si="50"/>
        <v>over</v>
      </c>
      <c r="R584" s="153"/>
      <c r="S584" s="153"/>
      <c r="T584" s="153"/>
    </row>
    <row r="585" spans="1:20" ht="33" x14ac:dyDescent="0.35">
      <c r="A585" s="190" t="s">
        <v>10</v>
      </c>
      <c r="B585" s="191" t="s">
        <v>17</v>
      </c>
      <c r="C585" s="192" t="s">
        <v>61</v>
      </c>
      <c r="D585" s="191" t="s">
        <v>2915</v>
      </c>
      <c r="E585" s="193" t="s">
        <v>2916</v>
      </c>
      <c r="F585" s="193" t="s">
        <v>2917</v>
      </c>
      <c r="G585" s="194" t="s">
        <v>2918</v>
      </c>
      <c r="H585" s="153">
        <f>IFERROR(VLOOKUP(F585,[33]MPS!$F$7:$H$789,3,FALSE),0)</f>
        <v>0</v>
      </c>
      <c r="I585" s="153">
        <v>1000</v>
      </c>
      <c r="J585" s="153">
        <v>1000</v>
      </c>
      <c r="K585" s="154" t="s">
        <v>3031</v>
      </c>
      <c r="L585" s="155"/>
      <c r="M585" s="155"/>
      <c r="N585" s="154"/>
      <c r="O585" s="154"/>
      <c r="P585" s="153">
        <f>IFERROR(VLOOKUP(F585,'[34]ON HAND'!$B$7:$I$1000,8,FALSE),0)</f>
        <v>0</v>
      </c>
      <c r="Q585" s="98" t="str">
        <f t="shared" ref="Q585:Q648" si="51">IF(P585&lt;L585,"kritis",IF(P585&lt;M585,"aman","over"))</f>
        <v>over</v>
      </c>
      <c r="R585" s="153"/>
      <c r="S585" s="153"/>
      <c r="T585" s="153"/>
    </row>
    <row r="586" spans="1:20" ht="33" x14ac:dyDescent="0.35">
      <c r="A586" s="190" t="s">
        <v>10</v>
      </c>
      <c r="B586" s="191" t="s">
        <v>17</v>
      </c>
      <c r="C586" s="192" t="s">
        <v>61</v>
      </c>
      <c r="D586" s="191" t="s">
        <v>2036</v>
      </c>
      <c r="E586" s="193" t="s">
        <v>2037</v>
      </c>
      <c r="F586" s="193" t="s">
        <v>2038</v>
      </c>
      <c r="G586" s="194" t="s">
        <v>2039</v>
      </c>
      <c r="H586" s="153">
        <f>IFERROR(VLOOKUP(F586,[33]MPS!$F$7:$H$789,3,FALSE),0)</f>
        <v>0</v>
      </c>
      <c r="I586" s="153">
        <v>0</v>
      </c>
      <c r="J586" s="153">
        <v>0</v>
      </c>
      <c r="K586" s="154" t="s">
        <v>3031</v>
      </c>
      <c r="L586" s="155"/>
      <c r="M586" s="155"/>
      <c r="N586" s="154"/>
      <c r="O586" s="154"/>
      <c r="P586" s="153">
        <f>IFERROR(VLOOKUP(F586,'[34]ON HAND'!$B$7:$I$1000,8,FALSE),0)</f>
        <v>730</v>
      </c>
      <c r="Q586" s="98" t="str">
        <f t="shared" si="51"/>
        <v>over</v>
      </c>
      <c r="R586" s="153"/>
      <c r="S586" s="153"/>
      <c r="T586" s="153"/>
    </row>
    <row r="587" spans="1:20" ht="33" x14ac:dyDescent="0.35">
      <c r="A587" s="190" t="s">
        <v>10</v>
      </c>
      <c r="B587" s="191" t="s">
        <v>17</v>
      </c>
      <c r="C587" s="192" t="s">
        <v>61</v>
      </c>
      <c r="D587" s="191" t="s">
        <v>2040</v>
      </c>
      <c r="E587" s="193" t="s">
        <v>2041</v>
      </c>
      <c r="F587" s="193" t="s">
        <v>2042</v>
      </c>
      <c r="G587" s="194" t="s">
        <v>2043</v>
      </c>
      <c r="H587" s="153">
        <f>IFERROR(VLOOKUP(F587,[33]MPS!$F$7:$H$789,3,FALSE),0)</f>
        <v>0</v>
      </c>
      <c r="I587" s="153">
        <v>800</v>
      </c>
      <c r="J587" s="153">
        <v>800</v>
      </c>
      <c r="K587" s="154" t="s">
        <v>3031</v>
      </c>
      <c r="L587" s="155"/>
      <c r="M587" s="155"/>
      <c r="N587" s="154"/>
      <c r="O587" s="154"/>
      <c r="P587" s="153">
        <f>IFERROR(VLOOKUP(F587,'[34]ON HAND'!$B$7:$I$1000,8,FALSE),0)</f>
        <v>2700</v>
      </c>
      <c r="Q587" s="98" t="str">
        <f t="shared" si="51"/>
        <v>over</v>
      </c>
      <c r="R587" s="153"/>
      <c r="S587" s="153"/>
      <c r="T587" s="153"/>
    </row>
    <row r="588" spans="1:20" ht="33" x14ac:dyDescent="0.35">
      <c r="A588" s="190" t="s">
        <v>10</v>
      </c>
      <c r="B588" s="191" t="s">
        <v>17</v>
      </c>
      <c r="C588" s="192" t="s">
        <v>61</v>
      </c>
      <c r="D588" s="191" t="s">
        <v>2919</v>
      </c>
      <c r="E588" s="193" t="s">
        <v>2920</v>
      </c>
      <c r="F588" s="193" t="s">
        <v>2921</v>
      </c>
      <c r="G588" s="194" t="s">
        <v>2922</v>
      </c>
      <c r="H588" s="153">
        <f>IFERROR(VLOOKUP(F588,[33]MPS!$F$7:$H$789,3,FALSE),0)</f>
        <v>0</v>
      </c>
      <c r="I588" s="153">
        <v>800</v>
      </c>
      <c r="J588" s="153">
        <v>800</v>
      </c>
      <c r="K588" s="154" t="s">
        <v>3031</v>
      </c>
      <c r="L588" s="155"/>
      <c r="M588" s="155"/>
      <c r="N588" s="154"/>
      <c r="O588" s="154"/>
      <c r="P588" s="153">
        <f>IFERROR(VLOOKUP(F588,'[34]ON HAND'!$B$7:$I$1000,8,FALSE),0)</f>
        <v>3938</v>
      </c>
      <c r="Q588" s="98" t="str">
        <f t="shared" si="51"/>
        <v>over</v>
      </c>
      <c r="R588" s="153"/>
      <c r="S588" s="153"/>
      <c r="T588" s="153"/>
    </row>
    <row r="589" spans="1:20" x14ac:dyDescent="0.35">
      <c r="A589" s="190" t="s">
        <v>10</v>
      </c>
      <c r="B589" s="191" t="s">
        <v>11</v>
      </c>
      <c r="C589" s="192" t="s">
        <v>254</v>
      </c>
      <c r="D589" s="191" t="s">
        <v>2044</v>
      </c>
      <c r="E589" s="193" t="s">
        <v>2045</v>
      </c>
      <c r="F589" s="193" t="s">
        <v>2046</v>
      </c>
      <c r="G589" s="194" t="s">
        <v>2047</v>
      </c>
      <c r="H589" s="153">
        <f>IFERROR(VLOOKUP(F589,[33]MPS!$F$7:$H$789,3,FALSE),0)</f>
        <v>0</v>
      </c>
      <c r="I589" s="153">
        <v>0</v>
      </c>
      <c r="J589" s="153">
        <v>0</v>
      </c>
      <c r="K589" s="154" t="s">
        <v>3031</v>
      </c>
      <c r="L589" s="155"/>
      <c r="M589" s="155"/>
      <c r="N589" s="154"/>
      <c r="O589" s="154"/>
      <c r="P589" s="153">
        <f>IFERROR(VLOOKUP(F589,'[34]ON HAND'!$B$7:$I$1000,8,FALSE),0)</f>
        <v>0</v>
      </c>
      <c r="Q589" s="98" t="str">
        <f t="shared" si="51"/>
        <v>over</v>
      </c>
      <c r="R589" s="153"/>
      <c r="S589" s="153"/>
      <c r="T589" s="153"/>
    </row>
    <row r="590" spans="1:20" x14ac:dyDescent="0.35">
      <c r="A590" s="190" t="s">
        <v>10</v>
      </c>
      <c r="B590" s="191" t="s">
        <v>17</v>
      </c>
      <c r="C590" s="192" t="s">
        <v>116</v>
      </c>
      <c r="D590" s="191" t="s">
        <v>786</v>
      </c>
      <c r="E590" s="193">
        <v>0</v>
      </c>
      <c r="F590" s="193" t="s">
        <v>787</v>
      </c>
      <c r="G590" s="194" t="s">
        <v>788</v>
      </c>
      <c r="H590" s="153">
        <f>IFERROR(VLOOKUP(F590,[33]MPS!$F$7:$H$789,3,FALSE),0)</f>
        <v>0</v>
      </c>
      <c r="I590" s="153">
        <v>500</v>
      </c>
      <c r="J590" s="153">
        <v>500</v>
      </c>
      <c r="K590" s="154" t="s">
        <v>3031</v>
      </c>
      <c r="L590" s="155"/>
      <c r="M590" s="155"/>
      <c r="N590" s="154"/>
      <c r="O590" s="154"/>
      <c r="P590" s="153">
        <f>IFERROR(VLOOKUP(F590,'[34]ON HAND'!$B$7:$I$1000,8,FALSE),0)</f>
        <v>202</v>
      </c>
      <c r="Q590" s="98" t="str">
        <f t="shared" si="51"/>
        <v>over</v>
      </c>
      <c r="R590" s="153"/>
      <c r="S590" s="153"/>
      <c r="T590" s="153"/>
    </row>
    <row r="591" spans="1:20" x14ac:dyDescent="0.35">
      <c r="A591" s="190" t="s">
        <v>10</v>
      </c>
      <c r="B591" s="191" t="s">
        <v>11</v>
      </c>
      <c r="C591" s="192" t="s">
        <v>254</v>
      </c>
      <c r="D591" s="191" t="s">
        <v>3062</v>
      </c>
      <c r="E591" s="193" t="s">
        <v>2670</v>
      </c>
      <c r="F591" s="193" t="s">
        <v>3063</v>
      </c>
      <c r="G591" s="194" t="s">
        <v>3064</v>
      </c>
      <c r="H591" s="153">
        <f>IFERROR(VLOOKUP(F591,[33]MPS!$F$7:$H$789,3,FALSE),0)</f>
        <v>0</v>
      </c>
      <c r="I591" s="153">
        <v>0</v>
      </c>
      <c r="J591" s="153">
        <v>0</v>
      </c>
      <c r="K591" s="154" t="s">
        <v>3031</v>
      </c>
      <c r="L591" s="155"/>
      <c r="M591" s="155"/>
      <c r="N591" s="154"/>
      <c r="O591" s="154"/>
      <c r="P591" s="153">
        <f>IFERROR(VLOOKUP(F591,'[34]ON HAND'!$B$7:$I$1000,8,FALSE),0)</f>
        <v>0</v>
      </c>
      <c r="Q591" s="98" t="str">
        <f t="shared" si="51"/>
        <v>over</v>
      </c>
      <c r="R591" s="153"/>
      <c r="S591" s="153"/>
      <c r="T591" s="153"/>
    </row>
    <row r="592" spans="1:20" x14ac:dyDescent="0.35">
      <c r="A592" s="190" t="s">
        <v>10</v>
      </c>
      <c r="B592" s="191" t="s">
        <v>11</v>
      </c>
      <c r="C592" s="192" t="s">
        <v>12</v>
      </c>
      <c r="D592" s="191" t="s">
        <v>2051</v>
      </c>
      <c r="E592" s="193" t="s">
        <v>2923</v>
      </c>
      <c r="F592" s="193" t="s">
        <v>2053</v>
      </c>
      <c r="G592" s="194" t="s">
        <v>2924</v>
      </c>
      <c r="H592" s="153">
        <f>IFERROR(VLOOKUP(F592,[33]MPS!$F$7:$H$789,3,FALSE),0)</f>
        <v>0</v>
      </c>
      <c r="I592" s="153">
        <v>0</v>
      </c>
      <c r="J592" s="153">
        <v>0</v>
      </c>
      <c r="K592" s="154" t="s">
        <v>3031</v>
      </c>
      <c r="L592" s="155"/>
      <c r="M592" s="155"/>
      <c r="N592" s="154"/>
      <c r="O592" s="154"/>
      <c r="P592" s="153">
        <f>IFERROR(VLOOKUP(F592,'[34]ON HAND'!$B$7:$I$1000,8,FALSE),0)</f>
        <v>800</v>
      </c>
      <c r="Q592" s="98" t="str">
        <f t="shared" si="51"/>
        <v>over</v>
      </c>
      <c r="R592" s="153"/>
      <c r="S592" s="153"/>
      <c r="T592" s="153"/>
    </row>
    <row r="593" spans="1:20" x14ac:dyDescent="0.35">
      <c r="A593" s="190" t="s">
        <v>10</v>
      </c>
      <c r="B593" s="191" t="s">
        <v>11</v>
      </c>
      <c r="C593" s="192" t="s">
        <v>254</v>
      </c>
      <c r="D593" s="191" t="s">
        <v>2929</v>
      </c>
      <c r="E593" s="193" t="s">
        <v>2930</v>
      </c>
      <c r="F593" s="193" t="s">
        <v>2931</v>
      </c>
      <c r="G593" s="194" t="s">
        <v>2932</v>
      </c>
      <c r="H593" s="153">
        <f>IFERROR(VLOOKUP(F593,[33]MPS!$F$7:$H$789,3,FALSE),0)</f>
        <v>0</v>
      </c>
      <c r="I593" s="153">
        <v>0</v>
      </c>
      <c r="J593" s="153">
        <v>0</v>
      </c>
      <c r="K593" s="154" t="s">
        <v>3031</v>
      </c>
      <c r="L593" s="155"/>
      <c r="M593" s="155"/>
      <c r="N593" s="154"/>
      <c r="O593" s="154"/>
      <c r="P593" s="153">
        <f>IFERROR(VLOOKUP(F593,'[34]ON HAND'!$B$7:$I$1000,8,FALSE),0)</f>
        <v>0</v>
      </c>
      <c r="Q593" s="98" t="str">
        <f t="shared" si="51"/>
        <v>over</v>
      </c>
      <c r="R593" s="153"/>
      <c r="S593" s="153"/>
      <c r="T593" s="153"/>
    </row>
    <row r="594" spans="1:20" x14ac:dyDescent="0.35">
      <c r="A594" s="190" t="s">
        <v>10</v>
      </c>
      <c r="B594" s="191" t="s">
        <v>11</v>
      </c>
      <c r="C594" s="192" t="s">
        <v>254</v>
      </c>
      <c r="D594" s="191" t="s">
        <v>2568</v>
      </c>
      <c r="E594" s="193" t="s">
        <v>3079</v>
      </c>
      <c r="F594" s="191" t="s">
        <v>3080</v>
      </c>
      <c r="G594" s="194" t="s">
        <v>3081</v>
      </c>
      <c r="H594" s="153">
        <f>IFERROR(VLOOKUP(F594,[33]MPS!$F$7:$H$789,3,FALSE),0)</f>
        <v>0</v>
      </c>
      <c r="I594" s="153">
        <v>0</v>
      </c>
      <c r="J594" s="153">
        <v>0</v>
      </c>
      <c r="K594" s="154" t="s">
        <v>3031</v>
      </c>
      <c r="L594" s="155"/>
      <c r="M594" s="155"/>
      <c r="N594" s="154"/>
      <c r="O594" s="154"/>
      <c r="P594" s="153">
        <f>IFERROR(VLOOKUP(F594,'[34]ON HAND'!$B$7:$I$1000,8,FALSE),0)</f>
        <v>0</v>
      </c>
      <c r="Q594" s="98" t="str">
        <f t="shared" si="51"/>
        <v>over</v>
      </c>
      <c r="R594" s="153"/>
      <c r="S594" s="153"/>
      <c r="T594" s="153"/>
    </row>
    <row r="595" spans="1:20" x14ac:dyDescent="0.35">
      <c r="A595" s="190" t="s">
        <v>10</v>
      </c>
      <c r="B595" s="191" t="s">
        <v>11</v>
      </c>
      <c r="C595" s="192" t="s">
        <v>12</v>
      </c>
      <c r="D595" s="191" t="s">
        <v>2568</v>
      </c>
      <c r="E595" s="193" t="s">
        <v>3035</v>
      </c>
      <c r="F595" s="191" t="s">
        <v>3082</v>
      </c>
      <c r="G595" s="194" t="s">
        <v>3083</v>
      </c>
      <c r="H595" s="153">
        <f>IFERROR(VLOOKUP(F595,[33]MPS!$F$7:$H$789,3,FALSE),0)</f>
        <v>0</v>
      </c>
      <c r="I595" s="153">
        <v>0</v>
      </c>
      <c r="J595" s="153">
        <v>0</v>
      </c>
      <c r="K595" s="154" t="s">
        <v>3031</v>
      </c>
      <c r="L595" s="155"/>
      <c r="M595" s="155"/>
      <c r="N595" s="154"/>
      <c r="O595" s="154"/>
      <c r="P595" s="153">
        <f>IFERROR(VLOOKUP(F595,'[34]ON HAND'!$B$7:$I$1000,8,FALSE),0)</f>
        <v>0</v>
      </c>
      <c r="Q595" s="98" t="str">
        <f t="shared" si="51"/>
        <v>over</v>
      </c>
      <c r="R595" s="153"/>
      <c r="S595" s="153"/>
      <c r="T595" s="153"/>
    </row>
    <row r="596" spans="1:20" x14ac:dyDescent="0.35">
      <c r="A596" s="200" t="s">
        <v>795</v>
      </c>
      <c r="B596" s="191" t="s">
        <v>2562</v>
      </c>
      <c r="C596" s="192" t="s">
        <v>2731</v>
      </c>
      <c r="D596" s="191" t="s">
        <v>2752</v>
      </c>
      <c r="E596" s="193" t="s">
        <v>2753</v>
      </c>
      <c r="F596" s="193" t="s">
        <v>2754</v>
      </c>
      <c r="G596" s="194" t="s">
        <v>2755</v>
      </c>
      <c r="H596" s="153">
        <f>IFERROR(VLOOKUP(F596,[33]MPS!$F$7:$H$789,3,FALSE),0)</f>
        <v>0</v>
      </c>
      <c r="I596" s="153">
        <v>0</v>
      </c>
      <c r="J596" s="153">
        <v>0</v>
      </c>
      <c r="K596" s="154" t="s">
        <v>3031</v>
      </c>
      <c r="L596" s="155"/>
      <c r="M596" s="155"/>
      <c r="N596" s="154"/>
      <c r="O596" s="154"/>
      <c r="P596" s="153">
        <f>IFERROR(VLOOKUP(F596,'[34]ON HAND'!$B$7:$I$1000,8,FALSE),0)</f>
        <v>0</v>
      </c>
      <c r="Q596" s="98" t="str">
        <f t="shared" si="51"/>
        <v>over</v>
      </c>
      <c r="R596" s="153"/>
      <c r="S596" s="153"/>
      <c r="T596" s="153"/>
    </row>
    <row r="597" spans="1:20" ht="33" x14ac:dyDescent="0.35">
      <c r="A597" s="200" t="s">
        <v>795</v>
      </c>
      <c r="B597" s="191" t="s">
        <v>815</v>
      </c>
      <c r="C597" s="192" t="s">
        <v>12</v>
      </c>
      <c r="D597" s="201" t="s">
        <v>2055</v>
      </c>
      <c r="E597" s="202" t="s">
        <v>2056</v>
      </c>
      <c r="F597" s="202" t="s">
        <v>2057</v>
      </c>
      <c r="G597" s="203" t="s">
        <v>2058</v>
      </c>
      <c r="H597" s="153">
        <f>IFERROR(VLOOKUP(F597,[33]MPS!$F$7:$H$789,3,FALSE),0)</f>
        <v>0</v>
      </c>
      <c r="I597" s="153">
        <v>0</v>
      </c>
      <c r="J597" s="153">
        <v>0</v>
      </c>
      <c r="K597" s="154" t="s">
        <v>3031</v>
      </c>
      <c r="L597" s="155"/>
      <c r="M597" s="155"/>
      <c r="N597" s="154"/>
      <c r="O597" s="154"/>
      <c r="P597" s="153">
        <f>IFERROR(VLOOKUP(F597,'[34]ON HAND'!$B$7:$I$1000,8,FALSE),0)</f>
        <v>100</v>
      </c>
      <c r="Q597" s="98" t="str">
        <f t="shared" si="51"/>
        <v>over</v>
      </c>
      <c r="R597" s="153"/>
      <c r="S597" s="153"/>
      <c r="T597" s="153"/>
    </row>
    <row r="598" spans="1:20" ht="33" x14ac:dyDescent="0.35">
      <c r="A598" s="200" t="s">
        <v>795</v>
      </c>
      <c r="B598" s="191" t="s">
        <v>815</v>
      </c>
      <c r="C598" s="192" t="s">
        <v>12</v>
      </c>
      <c r="D598" s="191" t="s">
        <v>820</v>
      </c>
      <c r="E598" s="193" t="s">
        <v>821</v>
      </c>
      <c r="F598" s="193" t="s">
        <v>822</v>
      </c>
      <c r="G598" s="194" t="s">
        <v>823</v>
      </c>
      <c r="H598" s="153">
        <f>IFERROR(VLOOKUP(F598,[33]MPS!$F$7:$H$789,3,FALSE),0)</f>
        <v>0</v>
      </c>
      <c r="I598" s="153">
        <v>0</v>
      </c>
      <c r="J598" s="153">
        <v>0</v>
      </c>
      <c r="K598" s="154" t="s">
        <v>3031</v>
      </c>
      <c r="L598" s="155"/>
      <c r="M598" s="155"/>
      <c r="N598" s="154"/>
      <c r="O598" s="154"/>
      <c r="P598" s="153">
        <f>IFERROR(VLOOKUP(F598,'[34]ON HAND'!$B$7:$I$1000,8,FALSE),0)</f>
        <v>385</v>
      </c>
      <c r="Q598" s="98" t="str">
        <f t="shared" si="51"/>
        <v>over</v>
      </c>
      <c r="R598" s="153"/>
      <c r="S598" s="153"/>
      <c r="T598" s="153"/>
    </row>
    <row r="599" spans="1:20" ht="33" x14ac:dyDescent="0.35">
      <c r="A599" s="200" t="s">
        <v>795</v>
      </c>
      <c r="B599" s="191" t="s">
        <v>815</v>
      </c>
      <c r="C599" s="192" t="s">
        <v>12</v>
      </c>
      <c r="D599" s="201" t="s">
        <v>2059</v>
      </c>
      <c r="E599" s="202" t="s">
        <v>2060</v>
      </c>
      <c r="F599" s="202" t="s">
        <v>2061</v>
      </c>
      <c r="G599" s="203" t="s">
        <v>2062</v>
      </c>
      <c r="H599" s="153">
        <f>IFERROR(VLOOKUP(F599,[33]MPS!$F$7:$H$789,3,FALSE),0)</f>
        <v>0</v>
      </c>
      <c r="I599" s="153">
        <v>0</v>
      </c>
      <c r="J599" s="153">
        <v>0</v>
      </c>
      <c r="K599" s="154" t="s">
        <v>3031</v>
      </c>
      <c r="L599" s="155"/>
      <c r="M599" s="155"/>
      <c r="N599" s="154"/>
      <c r="O599" s="154"/>
      <c r="P599" s="153">
        <f>IFERROR(VLOOKUP(F599,'[34]ON HAND'!$B$7:$I$1000,8,FALSE),0)</f>
        <v>0</v>
      </c>
      <c r="Q599" s="98" t="str">
        <f t="shared" si="51"/>
        <v>over</v>
      </c>
      <c r="R599" s="153"/>
      <c r="S599" s="153"/>
      <c r="T599" s="153"/>
    </row>
    <row r="600" spans="1:20" x14ac:dyDescent="0.35">
      <c r="A600" s="200" t="s">
        <v>795</v>
      </c>
      <c r="B600" s="191" t="s">
        <v>810</v>
      </c>
      <c r="C600" s="192" t="s">
        <v>22</v>
      </c>
      <c r="D600" s="201" t="s">
        <v>2063</v>
      </c>
      <c r="E600" s="202" t="s">
        <v>2064</v>
      </c>
      <c r="F600" s="202" t="s">
        <v>2065</v>
      </c>
      <c r="G600" s="194" t="s">
        <v>3084</v>
      </c>
      <c r="H600" s="153">
        <f>IFERROR(VLOOKUP(F600,[33]MPS!$F$7:$H$789,3,FALSE),0)</f>
        <v>0</v>
      </c>
      <c r="I600" s="153">
        <v>0</v>
      </c>
      <c r="J600" s="153">
        <v>0</v>
      </c>
      <c r="K600" s="154" t="s">
        <v>3031</v>
      </c>
      <c r="L600" s="155"/>
      <c r="M600" s="155"/>
      <c r="N600" s="154"/>
      <c r="O600" s="154"/>
      <c r="P600" s="153">
        <f>IFERROR(VLOOKUP(F600,'[34]ON HAND'!$B$7:$I$1000,8,FALSE),0)</f>
        <v>27</v>
      </c>
      <c r="Q600" s="98" t="str">
        <f t="shared" si="51"/>
        <v>over</v>
      </c>
      <c r="R600" s="153"/>
      <c r="S600" s="153"/>
      <c r="T600" s="153"/>
    </row>
    <row r="601" spans="1:20" ht="33" x14ac:dyDescent="0.35">
      <c r="A601" s="200" t="s">
        <v>795</v>
      </c>
      <c r="B601" s="191" t="s">
        <v>810</v>
      </c>
      <c r="C601" s="192" t="s">
        <v>61</v>
      </c>
      <c r="D601" s="201" t="s">
        <v>2071</v>
      </c>
      <c r="E601" s="202" t="s">
        <v>2072</v>
      </c>
      <c r="F601" s="202" t="s">
        <v>2073</v>
      </c>
      <c r="G601" s="203" t="s">
        <v>2074</v>
      </c>
      <c r="H601" s="153">
        <f>IFERROR(VLOOKUP(F601,[33]MPS!$F$7:$H$789,3,FALSE),0)</f>
        <v>0</v>
      </c>
      <c r="I601" s="153">
        <v>0</v>
      </c>
      <c r="J601" s="153">
        <v>0</v>
      </c>
      <c r="K601" s="154" t="s">
        <v>3031</v>
      </c>
      <c r="L601" s="155"/>
      <c r="M601" s="155"/>
      <c r="N601" s="154"/>
      <c r="O601" s="154"/>
      <c r="P601" s="153">
        <f>IFERROR(VLOOKUP(F601,'[34]ON HAND'!$B$7:$I$1000,8,FALSE),0)</f>
        <v>500</v>
      </c>
      <c r="Q601" s="98" t="str">
        <f t="shared" si="51"/>
        <v>over</v>
      </c>
      <c r="R601" s="153"/>
      <c r="S601" s="153"/>
      <c r="T601" s="153"/>
    </row>
    <row r="602" spans="1:20" ht="33" x14ac:dyDescent="0.35">
      <c r="A602" s="200" t="s">
        <v>795</v>
      </c>
      <c r="B602" s="191" t="s">
        <v>810</v>
      </c>
      <c r="C602" s="192" t="s">
        <v>61</v>
      </c>
      <c r="D602" s="191" t="s">
        <v>830</v>
      </c>
      <c r="E602" s="193" t="s">
        <v>831</v>
      </c>
      <c r="F602" s="193" t="s">
        <v>832</v>
      </c>
      <c r="G602" s="194" t="s">
        <v>833</v>
      </c>
      <c r="H602" s="153">
        <f>IFERROR(VLOOKUP(F602,[33]MPS!$F$7:$H$789,3,FALSE),0)</f>
        <v>0</v>
      </c>
      <c r="I602" s="153">
        <v>0</v>
      </c>
      <c r="J602" s="153">
        <v>0</v>
      </c>
      <c r="K602" s="154" t="s">
        <v>3031</v>
      </c>
      <c r="L602" s="155"/>
      <c r="M602" s="155"/>
      <c r="N602" s="154"/>
      <c r="O602" s="154"/>
      <c r="P602" s="153">
        <f>IFERROR(VLOOKUP(F602,'[34]ON HAND'!$B$7:$I$1000,8,FALSE),0)</f>
        <v>3900</v>
      </c>
      <c r="Q602" s="98" t="str">
        <f t="shared" si="51"/>
        <v>over</v>
      </c>
      <c r="R602" s="153"/>
      <c r="S602" s="153"/>
      <c r="T602" s="153"/>
    </row>
    <row r="603" spans="1:20" x14ac:dyDescent="0.35">
      <c r="A603" s="200" t="s">
        <v>795</v>
      </c>
      <c r="B603" s="191" t="s">
        <v>810</v>
      </c>
      <c r="C603" s="192" t="s">
        <v>12</v>
      </c>
      <c r="D603" s="191" t="s">
        <v>2079</v>
      </c>
      <c r="E603" s="193">
        <v>0</v>
      </c>
      <c r="F603" s="193" t="s">
        <v>2080</v>
      </c>
      <c r="G603" s="194" t="s">
        <v>2081</v>
      </c>
      <c r="H603" s="153">
        <f>IFERROR(VLOOKUP(F603,[33]MPS!$F$7:$H$789,3,FALSE),0)</f>
        <v>0</v>
      </c>
      <c r="I603" s="153">
        <v>0</v>
      </c>
      <c r="J603" s="153">
        <v>0</v>
      </c>
      <c r="K603" s="154" t="s">
        <v>3031</v>
      </c>
      <c r="L603" s="155"/>
      <c r="M603" s="155"/>
      <c r="N603" s="154"/>
      <c r="O603" s="154"/>
      <c r="P603" s="153">
        <f>IFERROR(VLOOKUP(F603,'[34]ON HAND'!$B$7:$I$1000,8,FALSE),0)</f>
        <v>0</v>
      </c>
      <c r="Q603" s="98" t="str">
        <f t="shared" si="51"/>
        <v>over</v>
      </c>
      <c r="R603" s="153"/>
      <c r="S603" s="153"/>
      <c r="T603" s="153"/>
    </row>
    <row r="604" spans="1:20" x14ac:dyDescent="0.35">
      <c r="A604" s="200" t="s">
        <v>795</v>
      </c>
      <c r="B604" s="191" t="s">
        <v>810</v>
      </c>
      <c r="C604" s="192" t="s">
        <v>116</v>
      </c>
      <c r="D604" s="191" t="s">
        <v>2086</v>
      </c>
      <c r="E604" s="193" t="s">
        <v>2087</v>
      </c>
      <c r="F604" s="193" t="s">
        <v>2088</v>
      </c>
      <c r="G604" s="194" t="s">
        <v>2089</v>
      </c>
      <c r="H604" s="153">
        <f>IFERROR(VLOOKUP(F604,[33]MPS!$F$7:$H$789,3,FALSE),0)</f>
        <v>0</v>
      </c>
      <c r="I604" s="153">
        <v>0</v>
      </c>
      <c r="J604" s="153">
        <v>0</v>
      </c>
      <c r="K604" s="154" t="s">
        <v>3031</v>
      </c>
      <c r="L604" s="155"/>
      <c r="M604" s="155"/>
      <c r="N604" s="154"/>
      <c r="O604" s="154"/>
      <c r="P604" s="153">
        <f>IFERROR(VLOOKUP(F604,'[34]ON HAND'!$B$7:$I$1000,8,FALSE),0)</f>
        <v>637</v>
      </c>
      <c r="Q604" s="98" t="str">
        <f t="shared" si="51"/>
        <v>over</v>
      </c>
      <c r="R604" s="153"/>
      <c r="S604" s="153"/>
      <c r="T604" s="153"/>
    </row>
    <row r="605" spans="1:20" x14ac:dyDescent="0.35">
      <c r="A605" s="200" t="s">
        <v>795</v>
      </c>
      <c r="B605" s="191" t="s">
        <v>810</v>
      </c>
      <c r="C605" s="192" t="s">
        <v>129</v>
      </c>
      <c r="D605" s="191" t="s">
        <v>850</v>
      </c>
      <c r="E605" s="193" t="s">
        <v>851</v>
      </c>
      <c r="F605" s="193" t="s">
        <v>852</v>
      </c>
      <c r="G605" s="194" t="s">
        <v>853</v>
      </c>
      <c r="H605" s="153">
        <f>IFERROR(VLOOKUP(F605,[33]MPS!$F$7:$H$789,3,FALSE),0)</f>
        <v>0</v>
      </c>
      <c r="I605" s="153">
        <v>500</v>
      </c>
      <c r="J605" s="153">
        <v>500</v>
      </c>
      <c r="K605" s="154" t="s">
        <v>3031</v>
      </c>
      <c r="L605" s="155"/>
      <c r="M605" s="155"/>
      <c r="N605" s="154"/>
      <c r="O605" s="154"/>
      <c r="P605" s="153">
        <f>IFERROR(VLOOKUP(F605,'[34]ON HAND'!$B$7:$I$1000,8,FALSE),0)</f>
        <v>14665</v>
      </c>
      <c r="Q605" s="98" t="str">
        <f t="shared" si="51"/>
        <v>over</v>
      </c>
      <c r="R605" s="153"/>
      <c r="S605" s="153"/>
      <c r="T605" s="153"/>
    </row>
    <row r="606" spans="1:20" x14ac:dyDescent="0.35">
      <c r="A606" s="200" t="s">
        <v>795</v>
      </c>
      <c r="B606" s="191" t="s">
        <v>810</v>
      </c>
      <c r="C606" s="192" t="s">
        <v>129</v>
      </c>
      <c r="D606" s="201" t="s">
        <v>854</v>
      </c>
      <c r="E606" s="202" t="s">
        <v>855</v>
      </c>
      <c r="F606" s="202" t="s">
        <v>856</v>
      </c>
      <c r="G606" s="203" t="s">
        <v>857</v>
      </c>
      <c r="H606" s="153">
        <f>IFERROR(VLOOKUP(F606,[33]MPS!$F$7:$H$789,3,FALSE),0)</f>
        <v>0</v>
      </c>
      <c r="I606" s="153">
        <v>0</v>
      </c>
      <c r="J606" s="153">
        <v>0</v>
      </c>
      <c r="K606" s="154" t="s">
        <v>3031</v>
      </c>
      <c r="L606" s="155"/>
      <c r="M606" s="155"/>
      <c r="N606" s="154"/>
      <c r="O606" s="154"/>
      <c r="P606" s="153">
        <f>IFERROR(VLOOKUP(F606,'[34]ON HAND'!$B$7:$I$1000,8,FALSE),0)</f>
        <v>1320</v>
      </c>
      <c r="Q606" s="98" t="str">
        <f t="shared" si="51"/>
        <v>over</v>
      </c>
      <c r="R606" s="153"/>
      <c r="S606" s="153"/>
      <c r="T606" s="153"/>
    </row>
    <row r="607" spans="1:20" x14ac:dyDescent="0.35">
      <c r="A607" s="200" t="s">
        <v>795</v>
      </c>
      <c r="B607" s="191" t="s">
        <v>2562</v>
      </c>
      <c r="C607" s="192" t="s">
        <v>22</v>
      </c>
      <c r="D607" s="191" t="s">
        <v>2090</v>
      </c>
      <c r="E607" s="193" t="s">
        <v>2091</v>
      </c>
      <c r="F607" s="193" t="s">
        <v>2092</v>
      </c>
      <c r="G607" s="204" t="s">
        <v>2093</v>
      </c>
      <c r="H607" s="153">
        <f>IFERROR(VLOOKUP(F607,[33]MPS!$F$7:$H$789,3,FALSE),0)</f>
        <v>0</v>
      </c>
      <c r="I607" s="153">
        <v>0</v>
      </c>
      <c r="J607" s="153">
        <v>0</v>
      </c>
      <c r="K607" s="154" t="s">
        <v>3031</v>
      </c>
      <c r="L607" s="155"/>
      <c r="M607" s="155"/>
      <c r="N607" s="154"/>
      <c r="O607" s="154"/>
      <c r="P607" s="153">
        <f>IFERROR(VLOOKUP(F607,'[34]ON HAND'!$B$7:$I$1000,8,FALSE),0)</f>
        <v>0</v>
      </c>
      <c r="Q607" s="98" t="str">
        <f t="shared" si="51"/>
        <v>over</v>
      </c>
      <c r="R607" s="153"/>
      <c r="S607" s="153"/>
      <c r="T607" s="153"/>
    </row>
    <row r="608" spans="1:20" x14ac:dyDescent="0.35">
      <c r="A608" s="200" t="s">
        <v>795</v>
      </c>
      <c r="B608" s="191" t="s">
        <v>810</v>
      </c>
      <c r="C608" s="192" t="s">
        <v>12</v>
      </c>
      <c r="D608" s="191" t="s">
        <v>2094</v>
      </c>
      <c r="E608" s="193">
        <v>0</v>
      </c>
      <c r="F608" s="193" t="s">
        <v>2095</v>
      </c>
      <c r="G608" s="194" t="s">
        <v>2096</v>
      </c>
      <c r="H608" s="153">
        <f>IFERROR(VLOOKUP(F608,[33]MPS!$F$7:$H$789,3,FALSE),0)</f>
        <v>0</v>
      </c>
      <c r="I608" s="153">
        <v>0</v>
      </c>
      <c r="J608" s="153">
        <v>0</v>
      </c>
      <c r="K608" s="154" t="s">
        <v>3031</v>
      </c>
      <c r="L608" s="155"/>
      <c r="M608" s="155"/>
      <c r="N608" s="154"/>
      <c r="O608" s="154"/>
      <c r="P608" s="153">
        <f>IFERROR(VLOOKUP(F608,'[34]ON HAND'!$B$7:$I$1000,8,FALSE),0)</f>
        <v>0</v>
      </c>
      <c r="Q608" s="98" t="str">
        <f t="shared" si="51"/>
        <v>over</v>
      </c>
      <c r="R608" s="153"/>
      <c r="S608" s="153"/>
      <c r="T608" s="153"/>
    </row>
    <row r="609" spans="1:20" x14ac:dyDescent="0.35">
      <c r="A609" s="200" t="s">
        <v>795</v>
      </c>
      <c r="B609" s="191" t="s">
        <v>810</v>
      </c>
      <c r="C609" s="192" t="s">
        <v>12</v>
      </c>
      <c r="D609" s="191" t="s">
        <v>2097</v>
      </c>
      <c r="E609" s="193">
        <v>0</v>
      </c>
      <c r="F609" s="193" t="s">
        <v>2098</v>
      </c>
      <c r="G609" s="194" t="s">
        <v>2099</v>
      </c>
      <c r="H609" s="153">
        <f>IFERROR(VLOOKUP(F609,[33]MPS!$F$7:$H$789,3,FALSE),0)</f>
        <v>0</v>
      </c>
      <c r="I609" s="153">
        <v>0</v>
      </c>
      <c r="J609" s="153">
        <v>0</v>
      </c>
      <c r="K609" s="154" t="s">
        <v>3031</v>
      </c>
      <c r="L609" s="155"/>
      <c r="M609" s="155"/>
      <c r="N609" s="154"/>
      <c r="O609" s="154"/>
      <c r="P609" s="153">
        <f>IFERROR(VLOOKUP(F609,'[34]ON HAND'!$B$7:$I$1000,8,FALSE),0)</f>
        <v>0</v>
      </c>
      <c r="Q609" s="98" t="str">
        <f t="shared" si="51"/>
        <v>over</v>
      </c>
      <c r="R609" s="153"/>
      <c r="S609" s="153"/>
      <c r="T609" s="153"/>
    </row>
    <row r="610" spans="1:20" ht="33" x14ac:dyDescent="0.35">
      <c r="A610" s="200" t="s">
        <v>795</v>
      </c>
      <c r="B610" s="191" t="s">
        <v>810</v>
      </c>
      <c r="C610" s="192" t="s">
        <v>61</v>
      </c>
      <c r="D610" s="191" t="s">
        <v>858</v>
      </c>
      <c r="E610" s="193" t="s">
        <v>859</v>
      </c>
      <c r="F610" s="193" t="s">
        <v>860</v>
      </c>
      <c r="G610" s="194" t="s">
        <v>861</v>
      </c>
      <c r="H610" s="153">
        <f>IFERROR(VLOOKUP(F610,[33]MPS!$F$7:$H$789,3,FALSE),0)</f>
        <v>0</v>
      </c>
      <c r="I610" s="153">
        <v>200</v>
      </c>
      <c r="J610" s="153">
        <v>250</v>
      </c>
      <c r="K610" s="154" t="s">
        <v>3031</v>
      </c>
      <c r="L610" s="155"/>
      <c r="M610" s="155"/>
      <c r="N610" s="154"/>
      <c r="O610" s="154"/>
      <c r="P610" s="153">
        <f>IFERROR(VLOOKUP(F610,'[34]ON HAND'!$B$7:$I$1000,8,FALSE),0)</f>
        <v>668</v>
      </c>
      <c r="Q610" s="98" t="str">
        <f t="shared" si="51"/>
        <v>over</v>
      </c>
      <c r="R610" s="153"/>
      <c r="S610" s="153"/>
      <c r="T610" s="153"/>
    </row>
    <row r="611" spans="1:20" x14ac:dyDescent="0.35">
      <c r="A611" s="200" t="s">
        <v>795</v>
      </c>
      <c r="B611" s="191" t="s">
        <v>810</v>
      </c>
      <c r="C611" s="192" t="s">
        <v>116</v>
      </c>
      <c r="D611" s="201" t="s">
        <v>862</v>
      </c>
      <c r="E611" s="202" t="s">
        <v>863</v>
      </c>
      <c r="F611" s="202" t="s">
        <v>864</v>
      </c>
      <c r="G611" s="203" t="s">
        <v>865</v>
      </c>
      <c r="H611" s="153">
        <f>IFERROR(VLOOKUP(F611,[33]MPS!$F$7:$H$789,3,FALSE),0)</f>
        <v>0</v>
      </c>
      <c r="I611" s="153">
        <v>0</v>
      </c>
      <c r="J611" s="153">
        <v>0</v>
      </c>
      <c r="K611" s="154" t="s">
        <v>3031</v>
      </c>
      <c r="L611" s="155"/>
      <c r="M611" s="155"/>
      <c r="N611" s="154"/>
      <c r="O611" s="154"/>
      <c r="P611" s="153">
        <f>IFERROR(VLOOKUP(F611,'[34]ON HAND'!$B$7:$I$1000,8,FALSE),0)</f>
        <v>636</v>
      </c>
      <c r="Q611" s="98" t="str">
        <f t="shared" si="51"/>
        <v>over</v>
      </c>
      <c r="R611" s="153"/>
      <c r="S611" s="153"/>
      <c r="T611" s="153"/>
    </row>
    <row r="612" spans="1:20" x14ac:dyDescent="0.35">
      <c r="A612" s="200" t="s">
        <v>795</v>
      </c>
      <c r="B612" s="191" t="s">
        <v>810</v>
      </c>
      <c r="C612" s="192" t="s">
        <v>116</v>
      </c>
      <c r="D612" s="201" t="s">
        <v>893</v>
      </c>
      <c r="E612" s="202" t="s">
        <v>894</v>
      </c>
      <c r="F612" s="202" t="s">
        <v>895</v>
      </c>
      <c r="G612" s="203" t="s">
        <v>896</v>
      </c>
      <c r="H612" s="153">
        <f>IFERROR(VLOOKUP(F612,[33]MPS!$F$7:$H$789,3,FALSE),0)</f>
        <v>0</v>
      </c>
      <c r="I612" s="153">
        <v>150</v>
      </c>
      <c r="J612" s="153">
        <v>150</v>
      </c>
      <c r="K612" s="154" t="s">
        <v>3031</v>
      </c>
      <c r="L612" s="155"/>
      <c r="M612" s="155"/>
      <c r="N612" s="154"/>
      <c r="O612" s="154"/>
      <c r="P612" s="153">
        <f>IFERROR(VLOOKUP(F612,'[34]ON HAND'!$B$7:$I$1000,8,FALSE),0)</f>
        <v>550</v>
      </c>
      <c r="Q612" s="98" t="str">
        <f t="shared" si="51"/>
        <v>over</v>
      </c>
      <c r="R612" s="153"/>
      <c r="S612" s="153"/>
      <c r="T612" s="153"/>
    </row>
    <row r="613" spans="1:20" ht="33" x14ac:dyDescent="0.35">
      <c r="A613" s="200" t="s">
        <v>795</v>
      </c>
      <c r="B613" s="191" t="s">
        <v>810</v>
      </c>
      <c r="C613" s="192" t="s">
        <v>92</v>
      </c>
      <c r="D613" s="201"/>
      <c r="E613" s="202">
        <v>0</v>
      </c>
      <c r="F613" s="202" t="s">
        <v>912</v>
      </c>
      <c r="G613" s="203" t="s">
        <v>913</v>
      </c>
      <c r="H613" s="153">
        <f>IFERROR(VLOOKUP(F613,[33]MPS!$F$7:$H$789,3,FALSE),0)</f>
        <v>0</v>
      </c>
      <c r="I613" s="153">
        <v>0</v>
      </c>
      <c r="J613" s="153">
        <v>0</v>
      </c>
      <c r="K613" s="154" t="s">
        <v>3031</v>
      </c>
      <c r="L613" s="155"/>
      <c r="M613" s="155"/>
      <c r="N613" s="154"/>
      <c r="O613" s="154"/>
      <c r="P613" s="153">
        <f>IFERROR(VLOOKUP(F613,'[34]ON HAND'!$B$7:$I$1000,8,FALSE),0)</f>
        <v>0</v>
      </c>
      <c r="Q613" s="98" t="str">
        <f t="shared" si="51"/>
        <v>over</v>
      </c>
      <c r="R613" s="153"/>
      <c r="S613" s="153"/>
      <c r="T613" s="153"/>
    </row>
    <row r="614" spans="1:20" ht="33" x14ac:dyDescent="0.35">
      <c r="A614" s="200" t="s">
        <v>795</v>
      </c>
      <c r="B614" s="191" t="s">
        <v>810</v>
      </c>
      <c r="C614" s="192" t="s">
        <v>92</v>
      </c>
      <c r="D614" s="201"/>
      <c r="E614" s="202" t="s">
        <v>915</v>
      </c>
      <c r="F614" s="202" t="s">
        <v>916</v>
      </c>
      <c r="G614" s="203" t="s">
        <v>917</v>
      </c>
      <c r="H614" s="153">
        <f>IFERROR(VLOOKUP(F614,[33]MPS!$F$7:$H$789,3,FALSE),0)</f>
        <v>0</v>
      </c>
      <c r="I614" s="153">
        <v>0</v>
      </c>
      <c r="J614" s="153">
        <v>0</v>
      </c>
      <c r="K614" s="154" t="s">
        <v>3031</v>
      </c>
      <c r="L614" s="155"/>
      <c r="M614" s="155"/>
      <c r="N614" s="154"/>
      <c r="O614" s="154"/>
      <c r="P614" s="153">
        <f>IFERROR(VLOOKUP(F614,'[34]ON HAND'!$B$7:$I$1000,8,FALSE),0)</f>
        <v>0</v>
      </c>
      <c r="Q614" s="98" t="str">
        <f t="shared" si="51"/>
        <v>over</v>
      </c>
      <c r="R614" s="153"/>
      <c r="S614" s="153"/>
      <c r="T614" s="153"/>
    </row>
    <row r="615" spans="1:20" ht="33" x14ac:dyDescent="0.35">
      <c r="A615" s="200" t="s">
        <v>795</v>
      </c>
      <c r="B615" s="191" t="s">
        <v>810</v>
      </c>
      <c r="C615" s="192" t="s">
        <v>61</v>
      </c>
      <c r="D615" s="201" t="s">
        <v>922</v>
      </c>
      <c r="E615" s="202">
        <v>0</v>
      </c>
      <c r="F615" s="202" t="s">
        <v>923</v>
      </c>
      <c r="G615" s="194" t="s">
        <v>924</v>
      </c>
      <c r="H615" s="153">
        <f>IFERROR(VLOOKUP(F615,[33]MPS!$F$7:$H$789,3,FALSE),0)</f>
        <v>0</v>
      </c>
      <c r="I615" s="153">
        <v>0</v>
      </c>
      <c r="J615" s="153">
        <v>0</v>
      </c>
      <c r="K615" s="154" t="s">
        <v>3031</v>
      </c>
      <c r="L615" s="155"/>
      <c r="M615" s="155"/>
      <c r="N615" s="154"/>
      <c r="O615" s="154"/>
      <c r="P615" s="153">
        <f>IFERROR(VLOOKUP(F615,'[34]ON HAND'!$B$7:$I$1000,8,FALSE),0)</f>
        <v>0</v>
      </c>
      <c r="Q615" s="98" t="str">
        <f t="shared" si="51"/>
        <v>over</v>
      </c>
      <c r="R615" s="153"/>
      <c r="S615" s="153"/>
      <c r="T615" s="153"/>
    </row>
    <row r="616" spans="1:20" ht="33" x14ac:dyDescent="0.35">
      <c r="A616" s="200" t="s">
        <v>795</v>
      </c>
      <c r="B616" s="191" t="s">
        <v>810</v>
      </c>
      <c r="C616" s="192" t="s">
        <v>61</v>
      </c>
      <c r="D616" s="191" t="s">
        <v>2108</v>
      </c>
      <c r="E616" s="193" t="s">
        <v>2109</v>
      </c>
      <c r="F616" s="193" t="s">
        <v>2110</v>
      </c>
      <c r="G616" s="194" t="s">
        <v>953</v>
      </c>
      <c r="H616" s="153">
        <f>IFERROR(VLOOKUP(F616,[33]MPS!$F$7:$H$789,3,FALSE),0)</f>
        <v>0</v>
      </c>
      <c r="I616" s="153">
        <v>0</v>
      </c>
      <c r="J616" s="153">
        <v>0</v>
      </c>
      <c r="K616" s="154" t="s">
        <v>3031</v>
      </c>
      <c r="L616" s="155"/>
      <c r="M616" s="155"/>
      <c r="N616" s="154"/>
      <c r="O616" s="154"/>
      <c r="P616" s="153">
        <f>IFERROR(VLOOKUP(F616,'[34]ON HAND'!$B$7:$I$1000,8,FALSE),0)</f>
        <v>0</v>
      </c>
      <c r="Q616" s="98" t="str">
        <f t="shared" si="51"/>
        <v>over</v>
      </c>
      <c r="R616" s="153"/>
      <c r="S616" s="153"/>
      <c r="T616" s="153"/>
    </row>
    <row r="617" spans="1:20" ht="33" x14ac:dyDescent="0.35">
      <c r="A617" s="200" t="s">
        <v>795</v>
      </c>
      <c r="B617" s="191" t="s">
        <v>810</v>
      </c>
      <c r="C617" s="192" t="s">
        <v>61</v>
      </c>
      <c r="D617" s="191" t="s">
        <v>962</v>
      </c>
      <c r="E617" s="193" t="s">
        <v>963</v>
      </c>
      <c r="F617" s="193" t="s">
        <v>964</v>
      </c>
      <c r="G617" s="194" t="s">
        <v>965</v>
      </c>
      <c r="H617" s="153">
        <f>IFERROR(VLOOKUP(F617,[33]MPS!$F$7:$H$789,3,FALSE),0)</f>
        <v>0</v>
      </c>
      <c r="I617" s="153">
        <v>200</v>
      </c>
      <c r="J617" s="153">
        <v>250</v>
      </c>
      <c r="K617" s="154" t="s">
        <v>3031</v>
      </c>
      <c r="L617" s="155"/>
      <c r="M617" s="155"/>
      <c r="N617" s="154"/>
      <c r="O617" s="154"/>
      <c r="P617" s="153">
        <f>IFERROR(VLOOKUP(F617,'[34]ON HAND'!$B$7:$I$1000,8,FALSE),0)</f>
        <v>1720</v>
      </c>
      <c r="Q617" s="98" t="str">
        <f t="shared" si="51"/>
        <v>over</v>
      </c>
      <c r="R617" s="153"/>
      <c r="S617" s="153"/>
      <c r="T617" s="153"/>
    </row>
    <row r="618" spans="1:20" ht="33" x14ac:dyDescent="0.35">
      <c r="A618" s="200" t="s">
        <v>795</v>
      </c>
      <c r="B618" s="191" t="s">
        <v>810</v>
      </c>
      <c r="C618" s="192" t="s">
        <v>61</v>
      </c>
      <c r="D618" s="201" t="s">
        <v>2111</v>
      </c>
      <c r="E618" s="202" t="s">
        <v>2112</v>
      </c>
      <c r="F618" s="202" t="s">
        <v>2113</v>
      </c>
      <c r="G618" s="203" t="s">
        <v>2114</v>
      </c>
      <c r="H618" s="153">
        <f>IFERROR(VLOOKUP(F618,[33]MPS!$F$7:$H$789,3,FALSE),0)</f>
        <v>0</v>
      </c>
      <c r="I618" s="153">
        <v>500</v>
      </c>
      <c r="J618" s="153">
        <v>500</v>
      </c>
      <c r="K618" s="154" t="s">
        <v>3031</v>
      </c>
      <c r="L618" s="155"/>
      <c r="M618" s="155"/>
      <c r="N618" s="154"/>
      <c r="O618" s="154"/>
      <c r="P618" s="153">
        <f>IFERROR(VLOOKUP(F618,'[34]ON HAND'!$B$7:$I$1000,8,FALSE),0)</f>
        <v>1300</v>
      </c>
      <c r="Q618" s="98" t="str">
        <f t="shared" si="51"/>
        <v>over</v>
      </c>
      <c r="R618" s="153"/>
      <c r="S618" s="153"/>
      <c r="T618" s="153"/>
    </row>
    <row r="619" spans="1:20" x14ac:dyDescent="0.35">
      <c r="A619" s="200" t="s">
        <v>795</v>
      </c>
      <c r="B619" s="191" t="s">
        <v>810</v>
      </c>
      <c r="C619" s="192" t="s">
        <v>129</v>
      </c>
      <c r="D619" s="201" t="s">
        <v>978</v>
      </c>
      <c r="E619" s="202" t="s">
        <v>979</v>
      </c>
      <c r="F619" s="202" t="s">
        <v>980</v>
      </c>
      <c r="G619" s="203" t="s">
        <v>981</v>
      </c>
      <c r="H619" s="153">
        <f>IFERROR(VLOOKUP(F619,[33]MPS!$F$7:$H$789,3,FALSE),0)</f>
        <v>0</v>
      </c>
      <c r="I619" s="153">
        <v>0</v>
      </c>
      <c r="J619" s="153">
        <v>0</v>
      </c>
      <c r="K619" s="154" t="s">
        <v>3031</v>
      </c>
      <c r="L619" s="155"/>
      <c r="M619" s="155"/>
      <c r="N619" s="154"/>
      <c r="O619" s="154"/>
      <c r="P619" s="153">
        <f>IFERROR(VLOOKUP(F619,'[34]ON HAND'!$B$7:$I$1000,8,FALSE),0)</f>
        <v>0</v>
      </c>
      <c r="Q619" s="98" t="str">
        <f t="shared" si="51"/>
        <v>over</v>
      </c>
      <c r="R619" s="153"/>
      <c r="S619" s="153"/>
      <c r="T619" s="153"/>
    </row>
    <row r="620" spans="1:20" x14ac:dyDescent="0.35">
      <c r="A620" s="200" t="s">
        <v>795</v>
      </c>
      <c r="B620" s="191" t="s">
        <v>810</v>
      </c>
      <c r="C620" s="192" t="s">
        <v>116</v>
      </c>
      <c r="D620" s="191" t="s">
        <v>2123</v>
      </c>
      <c r="E620" s="193" t="s">
        <v>2689</v>
      </c>
      <c r="F620" s="193" t="s">
        <v>2124</v>
      </c>
      <c r="G620" s="194" t="s">
        <v>2125</v>
      </c>
      <c r="H620" s="153">
        <f>IFERROR(VLOOKUP(F620,[33]MPS!$F$7:$H$789,3,FALSE),0)</f>
        <v>0</v>
      </c>
      <c r="I620" s="153">
        <v>0</v>
      </c>
      <c r="J620" s="153">
        <v>0</v>
      </c>
      <c r="K620" s="154" t="s">
        <v>3031</v>
      </c>
      <c r="L620" s="155"/>
      <c r="M620" s="155"/>
      <c r="N620" s="154"/>
      <c r="O620" s="154"/>
      <c r="P620" s="153">
        <f>IFERROR(VLOOKUP(F620,'[34]ON HAND'!$B$7:$I$1000,8,FALSE),0)</f>
        <v>0</v>
      </c>
      <c r="Q620" s="98" t="str">
        <f t="shared" si="51"/>
        <v>over</v>
      </c>
      <c r="R620" s="153"/>
      <c r="S620" s="153"/>
      <c r="T620" s="153"/>
    </row>
    <row r="621" spans="1:20" x14ac:dyDescent="0.35">
      <c r="A621" s="200" t="s">
        <v>795</v>
      </c>
      <c r="B621" s="191" t="s">
        <v>810</v>
      </c>
      <c r="C621" s="192" t="s">
        <v>116</v>
      </c>
      <c r="D621" s="191" t="s">
        <v>2690</v>
      </c>
      <c r="E621" s="193" t="s">
        <v>2691</v>
      </c>
      <c r="F621" s="193" t="s">
        <v>2692</v>
      </c>
      <c r="G621" s="194" t="s">
        <v>2693</v>
      </c>
      <c r="H621" s="153">
        <f>IFERROR(VLOOKUP(F621,[33]MPS!$F$7:$H$789,3,FALSE),0)</f>
        <v>0</v>
      </c>
      <c r="I621" s="153">
        <v>0</v>
      </c>
      <c r="J621" s="153">
        <v>0</v>
      </c>
      <c r="K621" s="154" t="s">
        <v>3031</v>
      </c>
      <c r="L621" s="155"/>
      <c r="M621" s="155"/>
      <c r="N621" s="154"/>
      <c r="O621" s="154"/>
      <c r="P621" s="153">
        <f>IFERROR(VLOOKUP(F621,'[34]ON HAND'!$B$7:$I$1000,8,FALSE),0)</f>
        <v>0</v>
      </c>
      <c r="Q621" s="98" t="str">
        <f t="shared" si="51"/>
        <v>over</v>
      </c>
      <c r="R621" s="153"/>
      <c r="S621" s="153"/>
      <c r="T621" s="153"/>
    </row>
    <row r="622" spans="1:20" ht="33" x14ac:dyDescent="0.35">
      <c r="A622" s="200" t="s">
        <v>795</v>
      </c>
      <c r="B622" s="191" t="s">
        <v>810</v>
      </c>
      <c r="C622" s="192" t="s">
        <v>61</v>
      </c>
      <c r="D622" s="201" t="s">
        <v>2130</v>
      </c>
      <c r="E622" s="202" t="s">
        <v>2131</v>
      </c>
      <c r="F622" s="202" t="s">
        <v>2132</v>
      </c>
      <c r="G622" s="203" t="s">
        <v>2133</v>
      </c>
      <c r="H622" s="153">
        <f>IFERROR(VLOOKUP(F622,[33]MPS!$F$7:$H$789,3,FALSE),0)</f>
        <v>0</v>
      </c>
      <c r="I622" s="153">
        <v>0</v>
      </c>
      <c r="J622" s="153">
        <v>0</v>
      </c>
      <c r="K622" s="154" t="s">
        <v>3031</v>
      </c>
      <c r="L622" s="155"/>
      <c r="M622" s="155"/>
      <c r="N622" s="154"/>
      <c r="O622" s="154"/>
      <c r="P622" s="153">
        <f>IFERROR(VLOOKUP(F622,'[34]ON HAND'!$B$7:$I$1000,8,FALSE),0)</f>
        <v>412</v>
      </c>
      <c r="Q622" s="98" t="str">
        <f t="shared" si="51"/>
        <v>over</v>
      </c>
      <c r="R622" s="153"/>
      <c r="S622" s="153"/>
      <c r="T622" s="153"/>
    </row>
    <row r="623" spans="1:20" ht="33" x14ac:dyDescent="0.35">
      <c r="A623" s="200" t="s">
        <v>795</v>
      </c>
      <c r="B623" s="191" t="s">
        <v>810</v>
      </c>
      <c r="C623" s="192" t="s">
        <v>61</v>
      </c>
      <c r="D623" s="191" t="s">
        <v>1032</v>
      </c>
      <c r="E623" s="193" t="s">
        <v>1033</v>
      </c>
      <c r="F623" s="193" t="s">
        <v>1034</v>
      </c>
      <c r="G623" s="194" t="s">
        <v>1035</v>
      </c>
      <c r="H623" s="153">
        <f>IFERROR(VLOOKUP(F623,[33]MPS!$F$7:$H$789,3,FALSE),0)</f>
        <v>0</v>
      </c>
      <c r="I623" s="153">
        <v>0</v>
      </c>
      <c r="J623" s="153">
        <v>0</v>
      </c>
      <c r="K623" s="154" t="s">
        <v>3031</v>
      </c>
      <c r="L623" s="155"/>
      <c r="M623" s="155"/>
      <c r="N623" s="154"/>
      <c r="O623" s="154"/>
      <c r="P623" s="153">
        <f>IFERROR(VLOOKUP(F623,'[34]ON HAND'!$B$7:$I$1000,8,FALSE),0)</f>
        <v>1232</v>
      </c>
      <c r="Q623" s="98" t="str">
        <f t="shared" si="51"/>
        <v>over</v>
      </c>
      <c r="R623" s="153"/>
      <c r="S623" s="153"/>
      <c r="T623" s="153"/>
    </row>
    <row r="624" spans="1:20" ht="33" x14ac:dyDescent="0.35">
      <c r="A624" s="200" t="s">
        <v>795</v>
      </c>
      <c r="B624" s="191" t="s">
        <v>810</v>
      </c>
      <c r="C624" s="192" t="s">
        <v>129</v>
      </c>
      <c r="D624" s="191" t="s">
        <v>1036</v>
      </c>
      <c r="E624" s="193" t="s">
        <v>1037</v>
      </c>
      <c r="F624" s="193" t="s">
        <v>1038</v>
      </c>
      <c r="G624" s="194" t="s">
        <v>2588</v>
      </c>
      <c r="H624" s="153">
        <f>IFERROR(VLOOKUP(F624,[33]MPS!$F$7:$H$789,3,FALSE),0)</f>
        <v>0</v>
      </c>
      <c r="I624" s="153">
        <v>200</v>
      </c>
      <c r="J624" s="153">
        <v>200</v>
      </c>
      <c r="K624" s="154" t="s">
        <v>3031</v>
      </c>
      <c r="L624" s="155"/>
      <c r="M624" s="155"/>
      <c r="N624" s="154"/>
      <c r="O624" s="154"/>
      <c r="P624" s="153">
        <f>IFERROR(VLOOKUP(F624,'[34]ON HAND'!$B$7:$I$1000,8,FALSE),0)</f>
        <v>680</v>
      </c>
      <c r="Q624" s="98" t="str">
        <f t="shared" si="51"/>
        <v>over</v>
      </c>
      <c r="R624" s="153"/>
      <c r="S624" s="153"/>
      <c r="T624" s="153"/>
    </row>
    <row r="625" spans="1:20" ht="33" x14ac:dyDescent="0.35">
      <c r="A625" s="200" t="s">
        <v>795</v>
      </c>
      <c r="B625" s="191" t="s">
        <v>810</v>
      </c>
      <c r="C625" s="192" t="s">
        <v>61</v>
      </c>
      <c r="D625" s="191" t="s">
        <v>2137</v>
      </c>
      <c r="E625" s="193" t="s">
        <v>2138</v>
      </c>
      <c r="F625" s="193" t="s">
        <v>2139</v>
      </c>
      <c r="G625" s="194" t="s">
        <v>2140</v>
      </c>
      <c r="H625" s="153">
        <f>IFERROR(VLOOKUP(F625,[33]MPS!$F$7:$H$789,3,FALSE),0)</f>
        <v>0</v>
      </c>
      <c r="I625" s="153">
        <v>0</v>
      </c>
      <c r="J625" s="153">
        <v>0</v>
      </c>
      <c r="K625" s="154" t="s">
        <v>3031</v>
      </c>
      <c r="L625" s="155"/>
      <c r="M625" s="155"/>
      <c r="N625" s="154"/>
      <c r="O625" s="154"/>
      <c r="P625" s="153">
        <f>IFERROR(VLOOKUP(F625,'[34]ON HAND'!$B$7:$I$1000,8,FALSE),0)</f>
        <v>5833</v>
      </c>
      <c r="Q625" s="98" t="str">
        <f t="shared" si="51"/>
        <v>over</v>
      </c>
      <c r="R625" s="153"/>
      <c r="S625" s="153"/>
      <c r="T625" s="153"/>
    </row>
    <row r="626" spans="1:20" ht="33" x14ac:dyDescent="0.35">
      <c r="A626" s="200" t="s">
        <v>795</v>
      </c>
      <c r="B626" s="191" t="s">
        <v>810</v>
      </c>
      <c r="C626" s="192" t="s">
        <v>61</v>
      </c>
      <c r="D626" s="191" t="s">
        <v>2141</v>
      </c>
      <c r="E626" s="193" t="s">
        <v>2142</v>
      </c>
      <c r="F626" s="193" t="s">
        <v>2143</v>
      </c>
      <c r="G626" s="194" t="s">
        <v>2144</v>
      </c>
      <c r="H626" s="153">
        <f>IFERROR(VLOOKUP(F626,[33]MPS!$F$7:$H$789,3,FALSE),0)</f>
        <v>0</v>
      </c>
      <c r="I626" s="153">
        <v>0</v>
      </c>
      <c r="J626" s="153">
        <v>0</v>
      </c>
      <c r="K626" s="154" t="s">
        <v>3031</v>
      </c>
      <c r="L626" s="155"/>
      <c r="M626" s="155"/>
      <c r="N626" s="154"/>
      <c r="O626" s="154"/>
      <c r="P626" s="153">
        <f>IFERROR(VLOOKUP(F626,'[34]ON HAND'!$B$7:$I$1000,8,FALSE),0)</f>
        <v>7246</v>
      </c>
      <c r="Q626" s="98" t="str">
        <f t="shared" si="51"/>
        <v>over</v>
      </c>
      <c r="R626" s="153"/>
      <c r="S626" s="153"/>
      <c r="T626" s="153"/>
    </row>
    <row r="627" spans="1:20" x14ac:dyDescent="0.35">
      <c r="A627" s="200" t="s">
        <v>795</v>
      </c>
      <c r="B627" s="191" t="s">
        <v>810</v>
      </c>
      <c r="C627" s="192"/>
      <c r="D627" s="191"/>
      <c r="E627" s="193"/>
      <c r="F627" s="193" t="s">
        <v>3158</v>
      </c>
      <c r="G627" s="218" t="s">
        <v>3160</v>
      </c>
      <c r="H627" s="153">
        <f>IFERROR(VLOOKUP(F627,[33]MPS!$F$7:$H$789,3,FALSE),0)</f>
        <v>0</v>
      </c>
      <c r="I627" s="153">
        <v>0</v>
      </c>
      <c r="J627" s="153">
        <v>0</v>
      </c>
      <c r="K627" s="154" t="s">
        <v>3031</v>
      </c>
      <c r="L627" s="155"/>
      <c r="M627" s="155"/>
      <c r="N627" s="154"/>
      <c r="O627" s="154"/>
      <c r="P627" s="153">
        <f>IFERROR(VLOOKUP(F627,'[34]ON HAND'!$B$7:$I$1000,8,FALSE),0)</f>
        <v>0</v>
      </c>
      <c r="Q627" s="98" t="str">
        <f t="shared" si="51"/>
        <v>over</v>
      </c>
      <c r="R627" s="153"/>
      <c r="S627" s="153"/>
      <c r="T627" s="153"/>
    </row>
    <row r="628" spans="1:20" ht="33" x14ac:dyDescent="0.35">
      <c r="A628" s="200" t="s">
        <v>795</v>
      </c>
      <c r="B628" s="191" t="s">
        <v>810</v>
      </c>
      <c r="C628" s="192" t="s">
        <v>61</v>
      </c>
      <c r="D628" s="191" t="s">
        <v>1055</v>
      </c>
      <c r="E628" s="193" t="s">
        <v>1056</v>
      </c>
      <c r="F628" s="193" t="s">
        <v>1057</v>
      </c>
      <c r="G628" s="194" t="s">
        <v>1058</v>
      </c>
      <c r="H628" s="153">
        <f>IFERROR(VLOOKUP(F628,[33]MPS!$F$7:$H$789,3,FALSE),0)</f>
        <v>0</v>
      </c>
      <c r="I628" s="153">
        <v>0</v>
      </c>
      <c r="J628" s="153">
        <v>0</v>
      </c>
      <c r="K628" s="154" t="s">
        <v>3031</v>
      </c>
      <c r="L628" s="155"/>
      <c r="M628" s="155"/>
      <c r="N628" s="154"/>
      <c r="O628" s="154"/>
      <c r="P628" s="153">
        <f>IFERROR(VLOOKUP(F628,'[34]ON HAND'!$B$7:$I$1000,8,FALSE),0)</f>
        <v>0</v>
      </c>
      <c r="Q628" s="98" t="str">
        <f t="shared" si="51"/>
        <v>over</v>
      </c>
      <c r="R628" s="153"/>
      <c r="S628" s="153"/>
      <c r="T628" s="153"/>
    </row>
    <row r="629" spans="1:20" ht="33" x14ac:dyDescent="0.35">
      <c r="A629" s="200" t="s">
        <v>795</v>
      </c>
      <c r="B629" s="191" t="s">
        <v>810</v>
      </c>
      <c r="C629" s="192" t="s">
        <v>22</v>
      </c>
      <c r="D629" s="191" t="s">
        <v>1059</v>
      </c>
      <c r="E629" s="193" t="s">
        <v>1060</v>
      </c>
      <c r="F629" s="193" t="s">
        <v>1061</v>
      </c>
      <c r="G629" s="194" t="s">
        <v>1062</v>
      </c>
      <c r="H629" s="153">
        <f>IFERROR(VLOOKUP(F629,[33]MPS!$F$7:$H$789,3,FALSE),0)</f>
        <v>0</v>
      </c>
      <c r="I629" s="153">
        <v>0</v>
      </c>
      <c r="J629" s="153">
        <v>0</v>
      </c>
      <c r="K629" s="154" t="s">
        <v>3031</v>
      </c>
      <c r="L629" s="155"/>
      <c r="M629" s="155"/>
      <c r="N629" s="154"/>
      <c r="O629" s="154"/>
      <c r="P629" s="153">
        <f>IFERROR(VLOOKUP(F629,'[34]ON HAND'!$B$7:$I$1000,8,FALSE),0)</f>
        <v>0</v>
      </c>
      <c r="Q629" s="98" t="str">
        <f t="shared" si="51"/>
        <v>over</v>
      </c>
      <c r="R629" s="153"/>
      <c r="S629" s="153"/>
      <c r="T629" s="153"/>
    </row>
    <row r="630" spans="1:20" ht="33" x14ac:dyDescent="0.35">
      <c r="A630" s="200" t="s">
        <v>795</v>
      </c>
      <c r="B630" s="191" t="s">
        <v>810</v>
      </c>
      <c r="C630" s="192" t="s">
        <v>61</v>
      </c>
      <c r="D630" s="191" t="s">
        <v>2145</v>
      </c>
      <c r="E630" s="193" t="s">
        <v>2146</v>
      </c>
      <c r="F630" s="193" t="s">
        <v>2147</v>
      </c>
      <c r="G630" s="194" t="s">
        <v>2148</v>
      </c>
      <c r="H630" s="153">
        <f>IFERROR(VLOOKUP(F630,[33]MPS!$F$7:$H$789,3,FALSE),0)</f>
        <v>0</v>
      </c>
      <c r="I630" s="153">
        <v>0</v>
      </c>
      <c r="J630" s="153">
        <v>0</v>
      </c>
      <c r="K630" s="154" t="s">
        <v>3031</v>
      </c>
      <c r="L630" s="155"/>
      <c r="M630" s="155"/>
      <c r="N630" s="154"/>
      <c r="O630" s="154"/>
      <c r="P630" s="153">
        <f>IFERROR(VLOOKUP(F630,'[34]ON HAND'!$B$7:$I$1000,8,FALSE),0)</f>
        <v>0</v>
      </c>
      <c r="Q630" s="98" t="str">
        <f t="shared" si="51"/>
        <v>over</v>
      </c>
      <c r="R630" s="153"/>
      <c r="S630" s="153"/>
      <c r="T630" s="153"/>
    </row>
    <row r="631" spans="1:20" x14ac:dyDescent="0.35">
      <c r="A631" s="200" t="s">
        <v>795</v>
      </c>
      <c r="B631" s="191" t="s">
        <v>810</v>
      </c>
      <c r="C631" s="192" t="s">
        <v>129</v>
      </c>
      <c r="D631" s="191" t="s">
        <v>1067</v>
      </c>
      <c r="E631" s="193" t="s">
        <v>1068</v>
      </c>
      <c r="F631" s="193" t="s">
        <v>1069</v>
      </c>
      <c r="G631" s="194" t="s">
        <v>1070</v>
      </c>
      <c r="H631" s="153">
        <f>IFERROR(VLOOKUP(F631,[33]MPS!$F$7:$H$789,3,FALSE),0)</f>
        <v>0</v>
      </c>
      <c r="I631" s="153">
        <v>500</v>
      </c>
      <c r="J631" s="153">
        <v>500</v>
      </c>
      <c r="K631" s="154" t="s">
        <v>3031</v>
      </c>
      <c r="L631" s="155"/>
      <c r="M631" s="155"/>
      <c r="N631" s="154"/>
      <c r="O631" s="154"/>
      <c r="P631" s="153">
        <f>IFERROR(VLOOKUP(F631,'[34]ON HAND'!$B$7:$I$1000,8,FALSE),0)</f>
        <v>15205</v>
      </c>
      <c r="Q631" s="98" t="str">
        <f t="shared" si="51"/>
        <v>over</v>
      </c>
      <c r="R631" s="153"/>
      <c r="S631" s="153"/>
      <c r="T631" s="153"/>
    </row>
    <row r="632" spans="1:20" ht="33" x14ac:dyDescent="0.35">
      <c r="A632" s="200" t="s">
        <v>795</v>
      </c>
      <c r="B632" s="191" t="s">
        <v>810</v>
      </c>
      <c r="C632" s="192" t="s">
        <v>61</v>
      </c>
      <c r="D632" s="191" t="s">
        <v>1071</v>
      </c>
      <c r="E632" s="193" t="s">
        <v>1072</v>
      </c>
      <c r="F632" s="193" t="s">
        <v>1073</v>
      </c>
      <c r="G632" s="194" t="s">
        <v>1074</v>
      </c>
      <c r="H632" s="153">
        <f>IFERROR(VLOOKUP(F632,[33]MPS!$F$7:$H$789,3,FALSE),0)</f>
        <v>0</v>
      </c>
      <c r="I632" s="153">
        <v>0</v>
      </c>
      <c r="J632" s="153">
        <v>0</v>
      </c>
      <c r="K632" s="154" t="s">
        <v>3031</v>
      </c>
      <c r="L632" s="155"/>
      <c r="M632" s="155"/>
      <c r="N632" s="154"/>
      <c r="O632" s="154"/>
      <c r="P632" s="153">
        <f>IFERROR(VLOOKUP(F632,'[34]ON HAND'!$B$7:$I$1000,8,FALSE),0)</f>
        <v>8802</v>
      </c>
      <c r="Q632" s="98" t="str">
        <f t="shared" si="51"/>
        <v>over</v>
      </c>
      <c r="R632" s="153"/>
      <c r="S632" s="153"/>
      <c r="T632" s="153"/>
    </row>
    <row r="633" spans="1:20" ht="33" x14ac:dyDescent="0.35">
      <c r="A633" s="200" t="s">
        <v>795</v>
      </c>
      <c r="B633" s="191" t="s">
        <v>810</v>
      </c>
      <c r="C633" s="192" t="s">
        <v>61</v>
      </c>
      <c r="D633" s="191" t="s">
        <v>1075</v>
      </c>
      <c r="E633" s="193" t="s">
        <v>1076</v>
      </c>
      <c r="F633" s="193" t="s">
        <v>1077</v>
      </c>
      <c r="G633" s="194" t="s">
        <v>953</v>
      </c>
      <c r="H633" s="153">
        <f>IFERROR(VLOOKUP(F633,[33]MPS!$F$7:$H$789,3,FALSE),0)</f>
        <v>0</v>
      </c>
      <c r="I633" s="153">
        <v>300</v>
      </c>
      <c r="J633" s="153">
        <v>300</v>
      </c>
      <c r="K633" s="154" t="s">
        <v>3031</v>
      </c>
      <c r="L633" s="155"/>
      <c r="M633" s="155"/>
      <c r="N633" s="154"/>
      <c r="O633" s="154"/>
      <c r="P633" s="153">
        <f>IFERROR(VLOOKUP(F633,'[34]ON HAND'!$B$7:$I$1000,8,FALSE),0)</f>
        <v>300</v>
      </c>
      <c r="Q633" s="98" t="str">
        <f t="shared" si="51"/>
        <v>over</v>
      </c>
      <c r="R633" s="153"/>
      <c r="S633" s="153"/>
      <c r="T633" s="153"/>
    </row>
    <row r="634" spans="1:20" ht="33" x14ac:dyDescent="0.35">
      <c r="A634" s="200" t="s">
        <v>795</v>
      </c>
      <c r="B634" s="191" t="s">
        <v>810</v>
      </c>
      <c r="C634" s="192" t="s">
        <v>61</v>
      </c>
      <c r="D634" s="201" t="s">
        <v>1078</v>
      </c>
      <c r="E634" s="202" t="s">
        <v>1079</v>
      </c>
      <c r="F634" s="202" t="s">
        <v>1080</v>
      </c>
      <c r="G634" s="203" t="s">
        <v>1081</v>
      </c>
      <c r="H634" s="153">
        <f>IFERROR(VLOOKUP(F634,[33]MPS!$F$7:$H$789,3,FALSE),0)</f>
        <v>0</v>
      </c>
      <c r="I634" s="153">
        <v>0</v>
      </c>
      <c r="J634" s="153">
        <v>0</v>
      </c>
      <c r="K634" s="154" t="s">
        <v>3031</v>
      </c>
      <c r="L634" s="155"/>
      <c r="M634" s="155"/>
      <c r="N634" s="154"/>
      <c r="O634" s="154"/>
      <c r="P634" s="153">
        <f>IFERROR(VLOOKUP(F634,'[34]ON HAND'!$B$7:$I$1000,8,FALSE),0)</f>
        <v>2200</v>
      </c>
      <c r="Q634" s="98" t="str">
        <f t="shared" si="51"/>
        <v>over</v>
      </c>
      <c r="R634" s="153"/>
      <c r="S634" s="153"/>
      <c r="T634" s="153"/>
    </row>
    <row r="635" spans="1:20" ht="33" x14ac:dyDescent="0.35">
      <c r="A635" s="200" t="s">
        <v>795</v>
      </c>
      <c r="B635" s="191" t="s">
        <v>810</v>
      </c>
      <c r="C635" s="192" t="s">
        <v>61</v>
      </c>
      <c r="D635" s="191" t="s">
        <v>2149</v>
      </c>
      <c r="E635" s="193" t="s">
        <v>2150</v>
      </c>
      <c r="F635" s="193" t="s">
        <v>2151</v>
      </c>
      <c r="G635" s="194" t="s">
        <v>2152</v>
      </c>
      <c r="H635" s="153">
        <f>IFERROR(VLOOKUP(F635,[33]MPS!$F$7:$H$789,3,FALSE),0)</f>
        <v>0</v>
      </c>
      <c r="I635" s="153">
        <v>0</v>
      </c>
      <c r="J635" s="153">
        <v>0</v>
      </c>
      <c r="K635" s="154" t="s">
        <v>3031</v>
      </c>
      <c r="L635" s="155"/>
      <c r="M635" s="155"/>
      <c r="N635" s="154"/>
      <c r="O635" s="154"/>
      <c r="P635" s="153">
        <f>IFERROR(VLOOKUP(F635,'[34]ON HAND'!$B$7:$I$1000,8,FALSE),0)</f>
        <v>937</v>
      </c>
      <c r="Q635" s="98" t="str">
        <f t="shared" si="51"/>
        <v>over</v>
      </c>
      <c r="R635" s="153"/>
      <c r="S635" s="153"/>
      <c r="T635" s="153"/>
    </row>
    <row r="636" spans="1:20" x14ac:dyDescent="0.35">
      <c r="A636" s="200" t="s">
        <v>795</v>
      </c>
      <c r="B636" s="191" t="s">
        <v>810</v>
      </c>
      <c r="C636" s="192" t="s">
        <v>129</v>
      </c>
      <c r="D636" s="191" t="s">
        <v>1086</v>
      </c>
      <c r="E636" s="193" t="s">
        <v>1087</v>
      </c>
      <c r="F636" s="193" t="s">
        <v>1088</v>
      </c>
      <c r="G636" s="194" t="s">
        <v>1089</v>
      </c>
      <c r="H636" s="153">
        <f>IFERROR(VLOOKUP(F636,[33]MPS!$F$7:$H$789,3,FALSE),0)</f>
        <v>0</v>
      </c>
      <c r="I636" s="153">
        <v>0</v>
      </c>
      <c r="J636" s="153">
        <v>0</v>
      </c>
      <c r="K636" s="154" t="s">
        <v>3031</v>
      </c>
      <c r="L636" s="155"/>
      <c r="M636" s="155"/>
      <c r="N636" s="154"/>
      <c r="O636" s="154"/>
      <c r="P636" s="153">
        <f>IFERROR(VLOOKUP(F636,'[34]ON HAND'!$B$7:$I$1000,8,FALSE),0)</f>
        <v>2885</v>
      </c>
      <c r="Q636" s="98" t="str">
        <f t="shared" si="51"/>
        <v>over</v>
      </c>
      <c r="R636" s="153"/>
      <c r="S636" s="153"/>
      <c r="T636" s="153"/>
    </row>
    <row r="637" spans="1:20" ht="33" x14ac:dyDescent="0.35">
      <c r="A637" s="200" t="s">
        <v>795</v>
      </c>
      <c r="B637" s="191" t="s">
        <v>810</v>
      </c>
      <c r="C637" s="192" t="s">
        <v>61</v>
      </c>
      <c r="D637" s="201" t="s">
        <v>1093</v>
      </c>
      <c r="E637" s="202" t="s">
        <v>1094</v>
      </c>
      <c r="F637" s="202" t="s">
        <v>1095</v>
      </c>
      <c r="G637" s="203" t="s">
        <v>1096</v>
      </c>
      <c r="H637" s="153">
        <f>IFERROR(VLOOKUP(F637,[33]MPS!$F$7:$H$789,3,FALSE),0)</f>
        <v>0</v>
      </c>
      <c r="I637" s="153">
        <v>400</v>
      </c>
      <c r="J637" s="153">
        <v>500</v>
      </c>
      <c r="K637" s="154" t="s">
        <v>3031</v>
      </c>
      <c r="L637" s="155"/>
      <c r="M637" s="155"/>
      <c r="N637" s="154"/>
      <c r="O637" s="154"/>
      <c r="P637" s="153">
        <f>IFERROR(VLOOKUP(F637,'[34]ON HAND'!$B$7:$I$1000,8,FALSE),0)</f>
        <v>720</v>
      </c>
      <c r="Q637" s="98" t="str">
        <f t="shared" si="51"/>
        <v>over</v>
      </c>
      <c r="R637" s="153"/>
      <c r="S637" s="153"/>
      <c r="T637" s="153"/>
    </row>
    <row r="638" spans="1:20" ht="33" x14ac:dyDescent="0.35">
      <c r="A638" s="200" t="s">
        <v>795</v>
      </c>
      <c r="B638" s="191" t="s">
        <v>815</v>
      </c>
      <c r="C638" s="192" t="s">
        <v>61</v>
      </c>
      <c r="D638" s="191" t="s">
        <v>2160</v>
      </c>
      <c r="E638" s="193">
        <v>0</v>
      </c>
      <c r="F638" s="193" t="s">
        <v>2161</v>
      </c>
      <c r="G638" s="194" t="s">
        <v>2162</v>
      </c>
      <c r="H638" s="153">
        <f>IFERROR(VLOOKUP(F638,[33]MPS!$F$7:$H$789,3,FALSE),0)</f>
        <v>0</v>
      </c>
      <c r="I638" s="153">
        <v>0</v>
      </c>
      <c r="J638" s="153">
        <v>0</v>
      </c>
      <c r="K638" s="154" t="s">
        <v>3031</v>
      </c>
      <c r="L638" s="155"/>
      <c r="M638" s="155"/>
      <c r="N638" s="154"/>
      <c r="O638" s="154"/>
      <c r="P638" s="153">
        <f>IFERROR(VLOOKUP(F638,'[34]ON HAND'!$B$7:$I$1000,8,FALSE),0)</f>
        <v>600</v>
      </c>
      <c r="Q638" s="98" t="str">
        <f t="shared" si="51"/>
        <v>over</v>
      </c>
      <c r="R638" s="153"/>
      <c r="S638" s="153"/>
      <c r="T638" s="153"/>
    </row>
    <row r="639" spans="1:20" ht="33" x14ac:dyDescent="0.35">
      <c r="A639" s="200" t="s">
        <v>795</v>
      </c>
      <c r="B639" s="191" t="s">
        <v>810</v>
      </c>
      <c r="C639" s="192" t="s">
        <v>61</v>
      </c>
      <c r="D639" s="191" t="s">
        <v>2163</v>
      </c>
      <c r="E639" s="193" t="s">
        <v>2164</v>
      </c>
      <c r="F639" s="193" t="s">
        <v>2165</v>
      </c>
      <c r="G639" s="194" t="s">
        <v>2166</v>
      </c>
      <c r="H639" s="153">
        <f>IFERROR(VLOOKUP(F639,[33]MPS!$F$7:$H$789,3,FALSE),0)</f>
        <v>0</v>
      </c>
      <c r="I639" s="153">
        <v>0</v>
      </c>
      <c r="J639" s="153">
        <v>0</v>
      </c>
      <c r="K639" s="154" t="s">
        <v>3031</v>
      </c>
      <c r="L639" s="155"/>
      <c r="M639" s="155"/>
      <c r="N639" s="154"/>
      <c r="O639" s="154"/>
      <c r="P639" s="153">
        <f>IFERROR(VLOOKUP(F639,'[34]ON HAND'!$B$7:$I$1000,8,FALSE),0)</f>
        <v>0</v>
      </c>
      <c r="Q639" s="98" t="str">
        <f t="shared" si="51"/>
        <v>over</v>
      </c>
      <c r="R639" s="153"/>
      <c r="S639" s="153"/>
      <c r="T639" s="153"/>
    </row>
    <row r="640" spans="1:20" ht="33" x14ac:dyDescent="0.35">
      <c r="A640" s="200" t="s">
        <v>795</v>
      </c>
      <c r="B640" s="191" t="s">
        <v>810</v>
      </c>
      <c r="C640" s="192" t="s">
        <v>61</v>
      </c>
      <c r="D640" s="201" t="s">
        <v>2186</v>
      </c>
      <c r="E640" s="202" t="s">
        <v>2187</v>
      </c>
      <c r="F640" s="202" t="s">
        <v>2188</v>
      </c>
      <c r="G640" s="203" t="s">
        <v>2953</v>
      </c>
      <c r="H640" s="153">
        <f>IFERROR(VLOOKUP(F640,[33]MPS!$F$7:$H$789,3,FALSE),0)</f>
        <v>0</v>
      </c>
      <c r="I640" s="153">
        <v>0</v>
      </c>
      <c r="J640" s="153">
        <v>0</v>
      </c>
      <c r="K640" s="154" t="s">
        <v>3031</v>
      </c>
      <c r="L640" s="155"/>
      <c r="M640" s="155"/>
      <c r="N640" s="154"/>
      <c r="O640" s="154"/>
      <c r="P640" s="153">
        <f>IFERROR(VLOOKUP(F640,'[34]ON HAND'!$B$7:$I$1000,8,FALSE),0)</f>
        <v>838</v>
      </c>
      <c r="Q640" s="98" t="str">
        <f t="shared" si="51"/>
        <v>over</v>
      </c>
      <c r="R640" s="153"/>
      <c r="S640" s="153"/>
      <c r="T640" s="153"/>
    </row>
    <row r="641" spans="1:20" ht="33" x14ac:dyDescent="0.35">
      <c r="A641" s="200" t="s">
        <v>795</v>
      </c>
      <c r="B641" s="191" t="s">
        <v>810</v>
      </c>
      <c r="C641" s="192" t="s">
        <v>61</v>
      </c>
      <c r="D641" s="201" t="s">
        <v>2189</v>
      </c>
      <c r="E641" s="202" t="s">
        <v>2190</v>
      </c>
      <c r="F641" s="202" t="s">
        <v>2191</v>
      </c>
      <c r="G641" s="203" t="s">
        <v>2192</v>
      </c>
      <c r="H641" s="153">
        <f>IFERROR(VLOOKUP(F641,[33]MPS!$F$7:$H$789,3,FALSE),0)</f>
        <v>0</v>
      </c>
      <c r="I641" s="153">
        <v>0</v>
      </c>
      <c r="J641" s="153">
        <v>0</v>
      </c>
      <c r="K641" s="154" t="s">
        <v>3031</v>
      </c>
      <c r="L641" s="155"/>
      <c r="M641" s="155"/>
      <c r="N641" s="154"/>
      <c r="O641" s="154"/>
      <c r="P641" s="153">
        <f>IFERROR(VLOOKUP(F641,'[34]ON HAND'!$B$7:$I$1000,8,FALSE),0)</f>
        <v>100</v>
      </c>
      <c r="Q641" s="98" t="str">
        <f t="shared" si="51"/>
        <v>over</v>
      </c>
      <c r="R641" s="153"/>
      <c r="S641" s="153"/>
      <c r="T641" s="153"/>
    </row>
    <row r="642" spans="1:20" ht="33" x14ac:dyDescent="0.35">
      <c r="A642" s="200" t="s">
        <v>795</v>
      </c>
      <c r="B642" s="191" t="s">
        <v>810</v>
      </c>
      <c r="C642" s="192" t="s">
        <v>61</v>
      </c>
      <c r="D642" s="191" t="s">
        <v>2197</v>
      </c>
      <c r="E642" s="193" t="s">
        <v>2198</v>
      </c>
      <c r="F642" s="193" t="s">
        <v>2199</v>
      </c>
      <c r="G642" s="194" t="s">
        <v>2200</v>
      </c>
      <c r="H642" s="153">
        <f>IFERROR(VLOOKUP(F642,[33]MPS!$F$7:$H$789,3,FALSE),0)</f>
        <v>0</v>
      </c>
      <c r="I642" s="153">
        <v>0</v>
      </c>
      <c r="J642" s="153">
        <v>0</v>
      </c>
      <c r="K642" s="154" t="s">
        <v>3031</v>
      </c>
      <c r="L642" s="155"/>
      <c r="M642" s="155"/>
      <c r="N642" s="154"/>
      <c r="O642" s="154"/>
      <c r="P642" s="153">
        <f>IFERROR(VLOOKUP(F642,'[34]ON HAND'!$B$7:$I$1000,8,FALSE),0)</f>
        <v>3346</v>
      </c>
      <c r="Q642" s="98" t="str">
        <f t="shared" si="51"/>
        <v>over</v>
      </c>
      <c r="R642" s="153"/>
      <c r="S642" s="153"/>
      <c r="T642" s="153"/>
    </row>
    <row r="643" spans="1:20" x14ac:dyDescent="0.35">
      <c r="A643" s="200" t="s">
        <v>795</v>
      </c>
      <c r="B643" s="191" t="s">
        <v>810</v>
      </c>
      <c r="C643" s="192" t="s">
        <v>116</v>
      </c>
      <c r="D643" s="191" t="s">
        <v>2209</v>
      </c>
      <c r="E643" s="193" t="s">
        <v>2210</v>
      </c>
      <c r="F643" s="193" t="s">
        <v>2211</v>
      </c>
      <c r="G643" s="194" t="s">
        <v>2212</v>
      </c>
      <c r="H643" s="153">
        <f>IFERROR(VLOOKUP(F643,[33]MPS!$F$7:$H$789,3,FALSE),0)</f>
        <v>0</v>
      </c>
      <c r="I643" s="153">
        <v>0</v>
      </c>
      <c r="J643" s="153">
        <v>0</v>
      </c>
      <c r="K643" s="154" t="s">
        <v>3031</v>
      </c>
      <c r="L643" s="155"/>
      <c r="M643" s="155"/>
      <c r="N643" s="154"/>
      <c r="O643" s="154"/>
      <c r="P643" s="153">
        <f>IFERROR(VLOOKUP(F643,'[34]ON HAND'!$B$7:$I$1000,8,FALSE),0)</f>
        <v>0</v>
      </c>
      <c r="Q643" s="98" t="str">
        <f t="shared" si="51"/>
        <v>over</v>
      </c>
      <c r="R643" s="153"/>
      <c r="S643" s="153"/>
      <c r="T643" s="153"/>
    </row>
    <row r="644" spans="1:20" ht="33" x14ac:dyDescent="0.35">
      <c r="A644" s="200" t="s">
        <v>795</v>
      </c>
      <c r="B644" s="191" t="s">
        <v>815</v>
      </c>
      <c r="C644" s="192" t="s">
        <v>12</v>
      </c>
      <c r="D644" s="191" t="s">
        <v>1141</v>
      </c>
      <c r="E644" s="193" t="s">
        <v>1142</v>
      </c>
      <c r="F644" s="193" t="s">
        <v>1143</v>
      </c>
      <c r="G644" s="194" t="s">
        <v>1144</v>
      </c>
      <c r="H644" s="153">
        <f>IFERROR(VLOOKUP(F644,[33]MPS!$F$7:$H$789,3,FALSE),0)</f>
        <v>0</v>
      </c>
      <c r="I644" s="153">
        <v>0</v>
      </c>
      <c r="J644" s="153">
        <v>0</v>
      </c>
      <c r="K644" s="154" t="s">
        <v>3031</v>
      </c>
      <c r="L644" s="155"/>
      <c r="M644" s="155"/>
      <c r="N644" s="154"/>
      <c r="O644" s="154"/>
      <c r="P644" s="153">
        <f>IFERROR(VLOOKUP(F644,'[34]ON HAND'!$B$7:$I$1000,8,FALSE),0)</f>
        <v>0</v>
      </c>
      <c r="Q644" s="98" t="str">
        <f t="shared" si="51"/>
        <v>over</v>
      </c>
      <c r="R644" s="153"/>
      <c r="S644" s="153"/>
      <c r="T644" s="153"/>
    </row>
    <row r="645" spans="1:20" x14ac:dyDescent="0.35">
      <c r="A645" s="200" t="s">
        <v>795</v>
      </c>
      <c r="B645" s="191" t="s">
        <v>810</v>
      </c>
      <c r="C645" s="192" t="s">
        <v>22</v>
      </c>
      <c r="D645" s="201" t="s">
        <v>2213</v>
      </c>
      <c r="E645" s="202" t="s">
        <v>2214</v>
      </c>
      <c r="F645" s="202" t="s">
        <v>2215</v>
      </c>
      <c r="G645" s="203" t="s">
        <v>2216</v>
      </c>
      <c r="H645" s="153">
        <f>IFERROR(VLOOKUP(F645,[33]MPS!$F$7:$H$789,3,FALSE),0)</f>
        <v>0</v>
      </c>
      <c r="I645" s="153">
        <v>200</v>
      </c>
      <c r="J645" s="153">
        <v>200</v>
      </c>
      <c r="K645" s="154" t="s">
        <v>3031</v>
      </c>
      <c r="L645" s="155"/>
      <c r="M645" s="155"/>
      <c r="N645" s="154"/>
      <c r="O645" s="154"/>
      <c r="P645" s="153">
        <f>IFERROR(VLOOKUP(F645,'[34]ON HAND'!$B$7:$I$1000,8,FALSE),0)</f>
        <v>500</v>
      </c>
      <c r="Q645" s="98" t="str">
        <f t="shared" si="51"/>
        <v>over</v>
      </c>
      <c r="R645" s="153"/>
      <c r="S645" s="153"/>
      <c r="T645" s="153"/>
    </row>
    <row r="646" spans="1:20" ht="33" x14ac:dyDescent="0.35">
      <c r="A646" s="200" t="s">
        <v>795</v>
      </c>
      <c r="B646" s="191" t="s">
        <v>810</v>
      </c>
      <c r="C646" s="192" t="s">
        <v>61</v>
      </c>
      <c r="D646" s="191" t="s">
        <v>2217</v>
      </c>
      <c r="E646" s="193">
        <v>0</v>
      </c>
      <c r="F646" s="193" t="s">
        <v>2218</v>
      </c>
      <c r="G646" s="194" t="s">
        <v>2219</v>
      </c>
      <c r="H646" s="153">
        <f>IFERROR(VLOOKUP(F646,[33]MPS!$F$7:$H$789,3,FALSE),0)</f>
        <v>0</v>
      </c>
      <c r="I646" s="153">
        <v>0</v>
      </c>
      <c r="J646" s="153">
        <v>0</v>
      </c>
      <c r="K646" s="154" t="s">
        <v>3031</v>
      </c>
      <c r="L646" s="155"/>
      <c r="M646" s="155"/>
      <c r="N646" s="154"/>
      <c r="O646" s="154"/>
      <c r="P646" s="153">
        <f>IFERROR(VLOOKUP(F646,'[34]ON HAND'!$B$7:$I$1000,8,FALSE),0)</f>
        <v>0</v>
      </c>
      <c r="Q646" s="98" t="str">
        <f t="shared" si="51"/>
        <v>over</v>
      </c>
      <c r="R646" s="153"/>
      <c r="S646" s="153"/>
      <c r="T646" s="153"/>
    </row>
    <row r="647" spans="1:20" ht="33" x14ac:dyDescent="0.35">
      <c r="A647" s="200" t="s">
        <v>795</v>
      </c>
      <c r="B647" s="191" t="s">
        <v>810</v>
      </c>
      <c r="C647" s="192" t="s">
        <v>61</v>
      </c>
      <c r="D647" s="191" t="s">
        <v>2220</v>
      </c>
      <c r="E647" s="193">
        <v>0</v>
      </c>
      <c r="F647" s="193" t="s">
        <v>2221</v>
      </c>
      <c r="G647" s="194" t="s">
        <v>2222</v>
      </c>
      <c r="H647" s="153">
        <f>IFERROR(VLOOKUP(F647,[33]MPS!$F$7:$H$789,3,FALSE),0)</f>
        <v>0</v>
      </c>
      <c r="I647" s="153">
        <v>0</v>
      </c>
      <c r="J647" s="153">
        <v>0</v>
      </c>
      <c r="K647" s="154" t="s">
        <v>3031</v>
      </c>
      <c r="L647" s="155"/>
      <c r="M647" s="155"/>
      <c r="N647" s="154"/>
      <c r="O647" s="154"/>
      <c r="P647" s="153">
        <f>IFERROR(VLOOKUP(F647,'[34]ON HAND'!$B$7:$I$1000,8,FALSE),0)</f>
        <v>0</v>
      </c>
      <c r="Q647" s="98" t="str">
        <f t="shared" si="51"/>
        <v>over</v>
      </c>
      <c r="R647" s="153"/>
      <c r="S647" s="153"/>
      <c r="T647" s="153"/>
    </row>
    <row r="648" spans="1:20" ht="33" x14ac:dyDescent="0.35">
      <c r="A648" s="200" t="s">
        <v>795</v>
      </c>
      <c r="B648" s="191" t="s">
        <v>810</v>
      </c>
      <c r="C648" s="192" t="s">
        <v>61</v>
      </c>
      <c r="D648" s="191" t="s">
        <v>2223</v>
      </c>
      <c r="E648" s="193">
        <v>0</v>
      </c>
      <c r="F648" s="193" t="s">
        <v>2224</v>
      </c>
      <c r="G648" s="194" t="s">
        <v>2225</v>
      </c>
      <c r="H648" s="153">
        <f>IFERROR(VLOOKUP(F648,[33]MPS!$F$7:$H$789,3,FALSE),0)</f>
        <v>0</v>
      </c>
      <c r="I648" s="153">
        <v>0</v>
      </c>
      <c r="J648" s="153">
        <v>0</v>
      </c>
      <c r="K648" s="154" t="s">
        <v>3031</v>
      </c>
      <c r="L648" s="155"/>
      <c r="M648" s="155"/>
      <c r="N648" s="154"/>
      <c r="O648" s="154"/>
      <c r="P648" s="153">
        <f>IFERROR(VLOOKUP(F648,'[34]ON HAND'!$B$7:$I$1000,8,FALSE),0)</f>
        <v>0</v>
      </c>
      <c r="Q648" s="98" t="str">
        <f t="shared" si="51"/>
        <v>over</v>
      </c>
      <c r="R648" s="153"/>
      <c r="S648" s="153"/>
      <c r="T648" s="153"/>
    </row>
    <row r="649" spans="1:20" ht="33" x14ac:dyDescent="0.35">
      <c r="A649" s="200" t="s">
        <v>795</v>
      </c>
      <c r="B649" s="191" t="s">
        <v>810</v>
      </c>
      <c r="C649" s="192" t="s">
        <v>61</v>
      </c>
      <c r="D649" s="201" t="s">
        <v>2226</v>
      </c>
      <c r="E649" s="202" t="s">
        <v>2227</v>
      </c>
      <c r="F649" s="202" t="s">
        <v>2228</v>
      </c>
      <c r="G649" s="203" t="s">
        <v>2229</v>
      </c>
      <c r="H649" s="153">
        <f>IFERROR(VLOOKUP(F649,[33]MPS!$F$7:$H$789,3,FALSE),0)</f>
        <v>0</v>
      </c>
      <c r="I649" s="153">
        <v>250</v>
      </c>
      <c r="J649" s="153">
        <v>250</v>
      </c>
      <c r="K649" s="154" t="s">
        <v>3031</v>
      </c>
      <c r="L649" s="155"/>
      <c r="M649" s="155"/>
      <c r="N649" s="154"/>
      <c r="O649" s="154"/>
      <c r="P649" s="153">
        <f>IFERROR(VLOOKUP(F649,'[34]ON HAND'!$B$7:$I$1000,8,FALSE),0)</f>
        <v>400</v>
      </c>
      <c r="Q649" s="98" t="str">
        <f t="shared" ref="Q649:Q712" si="52">IF(P649&lt;L649,"kritis",IF(P649&lt;M649,"aman","over"))</f>
        <v>over</v>
      </c>
      <c r="R649" s="153"/>
      <c r="S649" s="153"/>
      <c r="T649" s="153"/>
    </row>
    <row r="650" spans="1:20" ht="33" x14ac:dyDescent="0.35">
      <c r="A650" s="200" t="s">
        <v>795</v>
      </c>
      <c r="B650" s="191" t="s">
        <v>810</v>
      </c>
      <c r="C650" s="192" t="s">
        <v>61</v>
      </c>
      <c r="D650" s="201" t="s">
        <v>1145</v>
      </c>
      <c r="E650" s="202" t="s">
        <v>1146</v>
      </c>
      <c r="F650" s="202" t="s">
        <v>1147</v>
      </c>
      <c r="G650" s="203" t="s">
        <v>1148</v>
      </c>
      <c r="H650" s="153">
        <f>IFERROR(VLOOKUP(F650,[33]MPS!$F$7:$H$789,3,FALSE),0)</f>
        <v>0</v>
      </c>
      <c r="I650" s="153">
        <v>0</v>
      </c>
      <c r="J650" s="153">
        <v>0</v>
      </c>
      <c r="K650" s="154" t="s">
        <v>3031</v>
      </c>
      <c r="L650" s="155"/>
      <c r="M650" s="155"/>
      <c r="N650" s="154"/>
      <c r="O650" s="154"/>
      <c r="P650" s="153">
        <f>IFERROR(VLOOKUP(F650,'[34]ON HAND'!$B$7:$I$1000,8,FALSE),0)</f>
        <v>1696</v>
      </c>
      <c r="Q650" s="98" t="str">
        <f t="shared" si="52"/>
        <v>over</v>
      </c>
      <c r="R650" s="153"/>
      <c r="S650" s="153"/>
      <c r="T650" s="153"/>
    </row>
    <row r="651" spans="1:20" ht="33" x14ac:dyDescent="0.35">
      <c r="A651" s="200" t="s">
        <v>795</v>
      </c>
      <c r="B651" s="191" t="s">
        <v>810</v>
      </c>
      <c r="C651" s="192" t="s">
        <v>61</v>
      </c>
      <c r="D651" s="201" t="s">
        <v>1149</v>
      </c>
      <c r="E651" s="202" t="s">
        <v>1150</v>
      </c>
      <c r="F651" s="202" t="s">
        <v>1151</v>
      </c>
      <c r="G651" s="203" t="s">
        <v>1152</v>
      </c>
      <c r="H651" s="153">
        <f>IFERROR(VLOOKUP(F651,[33]MPS!$F$7:$H$789,3,FALSE),0)</f>
        <v>0</v>
      </c>
      <c r="I651" s="153">
        <v>300</v>
      </c>
      <c r="J651" s="153">
        <v>300</v>
      </c>
      <c r="K651" s="154" t="s">
        <v>3031</v>
      </c>
      <c r="L651" s="155"/>
      <c r="M651" s="155"/>
      <c r="N651" s="154"/>
      <c r="O651" s="154"/>
      <c r="P651" s="153">
        <f>IFERROR(VLOOKUP(F651,'[34]ON HAND'!$B$7:$I$1000,8,FALSE),0)</f>
        <v>1332</v>
      </c>
      <c r="Q651" s="98" t="str">
        <f t="shared" si="52"/>
        <v>over</v>
      </c>
      <c r="R651" s="153"/>
      <c r="S651" s="153"/>
      <c r="T651" s="153"/>
    </row>
    <row r="652" spans="1:20" ht="33" x14ac:dyDescent="0.35">
      <c r="A652" s="200" t="s">
        <v>795</v>
      </c>
      <c r="B652" s="191" t="s">
        <v>810</v>
      </c>
      <c r="C652" s="192" t="s">
        <v>61</v>
      </c>
      <c r="D652" s="191" t="s">
        <v>1153</v>
      </c>
      <c r="E652" s="193" t="s">
        <v>1154</v>
      </c>
      <c r="F652" s="193" t="s">
        <v>1155</v>
      </c>
      <c r="G652" s="194" t="s">
        <v>1156</v>
      </c>
      <c r="H652" s="153">
        <f>IFERROR(VLOOKUP(F652,[33]MPS!$F$7:$H$789,3,FALSE),0)</f>
        <v>0</v>
      </c>
      <c r="I652" s="153">
        <v>0</v>
      </c>
      <c r="J652" s="153">
        <v>0</v>
      </c>
      <c r="K652" s="154" t="s">
        <v>3031</v>
      </c>
      <c r="L652" s="155"/>
      <c r="M652" s="155"/>
      <c r="N652" s="154"/>
      <c r="O652" s="154"/>
      <c r="P652" s="153">
        <f>IFERROR(VLOOKUP(F652,'[34]ON HAND'!$B$7:$I$1000,8,FALSE),0)</f>
        <v>0</v>
      </c>
      <c r="Q652" s="98" t="str">
        <f t="shared" si="52"/>
        <v>over</v>
      </c>
      <c r="R652" s="153"/>
      <c r="S652" s="153"/>
      <c r="T652" s="153"/>
    </row>
    <row r="653" spans="1:20" ht="33" x14ac:dyDescent="0.35">
      <c r="A653" s="200" t="s">
        <v>795</v>
      </c>
      <c r="B653" s="191" t="s">
        <v>810</v>
      </c>
      <c r="C653" s="192" t="s">
        <v>61</v>
      </c>
      <c r="D653" s="191" t="s">
        <v>1157</v>
      </c>
      <c r="E653" s="193" t="s">
        <v>1158</v>
      </c>
      <c r="F653" s="193" t="s">
        <v>1159</v>
      </c>
      <c r="G653" s="194" t="s">
        <v>1160</v>
      </c>
      <c r="H653" s="153">
        <f>IFERROR(VLOOKUP(F653,[33]MPS!$F$7:$H$789,3,FALSE),0)</f>
        <v>0</v>
      </c>
      <c r="I653" s="153">
        <v>0</v>
      </c>
      <c r="J653" s="153">
        <v>0</v>
      </c>
      <c r="K653" s="154" t="s">
        <v>3031</v>
      </c>
      <c r="L653" s="155"/>
      <c r="M653" s="155"/>
      <c r="N653" s="154"/>
      <c r="O653" s="154"/>
      <c r="P653" s="153">
        <f>IFERROR(VLOOKUP(F653,'[34]ON HAND'!$B$7:$I$1000,8,FALSE),0)</f>
        <v>1320</v>
      </c>
      <c r="Q653" s="98" t="str">
        <f t="shared" si="52"/>
        <v>over</v>
      </c>
      <c r="R653" s="153"/>
      <c r="S653" s="153"/>
      <c r="T653" s="153"/>
    </row>
    <row r="654" spans="1:20" x14ac:dyDescent="0.35">
      <c r="A654" s="200" t="s">
        <v>795</v>
      </c>
      <c r="B654" s="191" t="s">
        <v>810</v>
      </c>
      <c r="C654" s="192" t="s">
        <v>116</v>
      </c>
      <c r="D654" s="191" t="s">
        <v>3091</v>
      </c>
      <c r="E654" s="193" t="s">
        <v>3092</v>
      </c>
      <c r="F654" s="193" t="s">
        <v>3093</v>
      </c>
      <c r="G654" s="194" t="s">
        <v>3094</v>
      </c>
      <c r="H654" s="153">
        <f>IFERROR(VLOOKUP(F654,[33]MPS!$F$7:$H$789,3,FALSE),0)</f>
        <v>0</v>
      </c>
      <c r="I654" s="153">
        <v>0</v>
      </c>
      <c r="J654" s="153">
        <v>0</v>
      </c>
      <c r="K654" s="154" t="s">
        <v>3031</v>
      </c>
      <c r="L654" s="155"/>
      <c r="M654" s="155"/>
      <c r="N654" s="154"/>
      <c r="O654" s="154"/>
      <c r="P654" s="153">
        <f>IFERROR(VLOOKUP(F654,'[34]ON HAND'!$B$7:$I$1000,8,FALSE),0)</f>
        <v>0</v>
      </c>
      <c r="Q654" s="98" t="str">
        <f t="shared" si="52"/>
        <v>over</v>
      </c>
      <c r="R654" s="153"/>
      <c r="S654" s="153"/>
      <c r="T654" s="153"/>
    </row>
    <row r="655" spans="1:20" ht="33" x14ac:dyDescent="0.35">
      <c r="A655" s="200" t="s">
        <v>795</v>
      </c>
      <c r="B655" s="191" t="s">
        <v>810</v>
      </c>
      <c r="C655" s="192" t="s">
        <v>61</v>
      </c>
      <c r="D655" s="191" t="s">
        <v>1166</v>
      </c>
      <c r="E655" s="193" t="s">
        <v>1167</v>
      </c>
      <c r="F655" s="193" t="s">
        <v>1168</v>
      </c>
      <c r="G655" s="194" t="s">
        <v>1169</v>
      </c>
      <c r="H655" s="153">
        <f>IFERROR(VLOOKUP(F655,[33]MPS!$F$7:$H$789,3,FALSE),0)</f>
        <v>0</v>
      </c>
      <c r="I655" s="153">
        <v>0</v>
      </c>
      <c r="J655" s="153">
        <v>0</v>
      </c>
      <c r="K655" s="154" t="s">
        <v>3031</v>
      </c>
      <c r="L655" s="155"/>
      <c r="M655" s="155"/>
      <c r="N655" s="154"/>
      <c r="O655" s="154"/>
      <c r="P655" s="153">
        <f>IFERROR(VLOOKUP(F655,'[34]ON HAND'!$B$7:$I$1000,8,FALSE),0)</f>
        <v>498</v>
      </c>
      <c r="Q655" s="98" t="str">
        <f t="shared" si="52"/>
        <v>over</v>
      </c>
      <c r="R655" s="153"/>
      <c r="S655" s="153"/>
      <c r="T655" s="153"/>
    </row>
    <row r="656" spans="1:20" ht="33" x14ac:dyDescent="0.35">
      <c r="A656" s="200" t="s">
        <v>795</v>
      </c>
      <c r="B656" s="191" t="s">
        <v>3090</v>
      </c>
      <c r="C656" s="192" t="s">
        <v>31</v>
      </c>
      <c r="D656" s="201" t="s">
        <v>1170</v>
      </c>
      <c r="E656" s="202" t="s">
        <v>1171</v>
      </c>
      <c r="F656" s="202" t="s">
        <v>1172</v>
      </c>
      <c r="G656" s="203" t="s">
        <v>1173</v>
      </c>
      <c r="H656" s="153">
        <f>IFERROR(VLOOKUP(F656,[33]MPS!$F$7:$H$789,3,FALSE),0)</f>
        <v>0</v>
      </c>
      <c r="I656" s="153">
        <v>0</v>
      </c>
      <c r="J656" s="153">
        <v>0</v>
      </c>
      <c r="K656" s="154" t="s">
        <v>3031</v>
      </c>
      <c r="L656" s="155"/>
      <c r="M656" s="155"/>
      <c r="N656" s="154"/>
      <c r="O656" s="154"/>
      <c r="P656" s="153">
        <f>IFERROR(VLOOKUP(F656,'[34]ON HAND'!$B$7:$I$1000,8,FALSE),0)</f>
        <v>198</v>
      </c>
      <c r="Q656" s="98" t="str">
        <f t="shared" si="52"/>
        <v>over</v>
      </c>
      <c r="R656" s="153"/>
      <c r="S656" s="153"/>
      <c r="T656" s="153"/>
    </row>
    <row r="657" spans="1:20" ht="33" x14ac:dyDescent="0.35">
      <c r="A657" s="200" t="s">
        <v>795</v>
      </c>
      <c r="B657" s="191" t="s">
        <v>810</v>
      </c>
      <c r="C657" s="192" t="s">
        <v>31</v>
      </c>
      <c r="D657" s="191" t="s">
        <v>2238</v>
      </c>
      <c r="E657" s="193" t="s">
        <v>2239</v>
      </c>
      <c r="F657" s="193" t="s">
        <v>2240</v>
      </c>
      <c r="G657" s="194" t="s">
        <v>2241</v>
      </c>
      <c r="H657" s="153">
        <f>IFERROR(VLOOKUP(F657,[33]MPS!$F$7:$H$789,3,FALSE),0)</f>
        <v>0</v>
      </c>
      <c r="I657" s="153">
        <v>0</v>
      </c>
      <c r="J657" s="153">
        <v>0</v>
      </c>
      <c r="K657" s="154" t="s">
        <v>3031</v>
      </c>
      <c r="L657" s="155"/>
      <c r="M657" s="155"/>
      <c r="N657" s="154"/>
      <c r="O657" s="154"/>
      <c r="P657" s="153">
        <f>IFERROR(VLOOKUP(F657,'[34]ON HAND'!$B$7:$I$1000,8,FALSE),0)</f>
        <v>342</v>
      </c>
      <c r="Q657" s="98" t="str">
        <f t="shared" si="52"/>
        <v>over</v>
      </c>
      <c r="R657" s="153"/>
      <c r="S657" s="153"/>
      <c r="T657" s="153"/>
    </row>
    <row r="658" spans="1:20" ht="33" x14ac:dyDescent="0.35">
      <c r="A658" s="200" t="s">
        <v>795</v>
      </c>
      <c r="B658" s="191" t="s">
        <v>810</v>
      </c>
      <c r="C658" s="192" t="s">
        <v>61</v>
      </c>
      <c r="D658" s="191" t="s">
        <v>2242</v>
      </c>
      <c r="E658" s="193" t="s">
        <v>2243</v>
      </c>
      <c r="F658" s="193" t="s">
        <v>2244</v>
      </c>
      <c r="G658" s="194" t="s">
        <v>2245</v>
      </c>
      <c r="H658" s="153">
        <f>IFERROR(VLOOKUP(F658,[33]MPS!$F$7:$H$789,3,FALSE),0)</f>
        <v>0</v>
      </c>
      <c r="I658" s="153">
        <v>200</v>
      </c>
      <c r="J658" s="153">
        <v>200</v>
      </c>
      <c r="K658" s="154" t="s">
        <v>3031</v>
      </c>
      <c r="L658" s="155"/>
      <c r="M658" s="155"/>
      <c r="N658" s="154"/>
      <c r="O658" s="154"/>
      <c r="P658" s="153">
        <f>IFERROR(VLOOKUP(F658,'[34]ON HAND'!$B$7:$I$1000,8,FALSE),0)</f>
        <v>1650</v>
      </c>
      <c r="Q658" s="98" t="str">
        <f t="shared" si="52"/>
        <v>over</v>
      </c>
      <c r="R658" s="153"/>
      <c r="S658" s="153"/>
      <c r="T658" s="153"/>
    </row>
    <row r="659" spans="1:20" ht="33" x14ac:dyDescent="0.35">
      <c r="A659" s="200" t="s">
        <v>795</v>
      </c>
      <c r="B659" s="191" t="s">
        <v>810</v>
      </c>
      <c r="C659" s="192" t="s">
        <v>61</v>
      </c>
      <c r="D659" s="191" t="s">
        <v>2254</v>
      </c>
      <c r="E659" s="193" t="s">
        <v>2255</v>
      </c>
      <c r="F659" s="193" t="s">
        <v>2256</v>
      </c>
      <c r="G659" s="194" t="s">
        <v>2257</v>
      </c>
      <c r="H659" s="153">
        <f>IFERROR(VLOOKUP(F659,[33]MPS!$F$7:$H$789,3,FALSE),0)</f>
        <v>0</v>
      </c>
      <c r="I659" s="153">
        <v>0</v>
      </c>
      <c r="J659" s="153">
        <v>0</v>
      </c>
      <c r="K659" s="154" t="s">
        <v>3031</v>
      </c>
      <c r="L659" s="155"/>
      <c r="M659" s="155"/>
      <c r="N659" s="154"/>
      <c r="O659" s="154"/>
      <c r="P659" s="153">
        <f>IFERROR(VLOOKUP(F659,'[34]ON HAND'!$B$7:$I$1000,8,FALSE),0)</f>
        <v>0</v>
      </c>
      <c r="Q659" s="98" t="str">
        <f t="shared" si="52"/>
        <v>over</v>
      </c>
      <c r="R659" s="153"/>
      <c r="S659" s="153"/>
      <c r="T659" s="153"/>
    </row>
    <row r="660" spans="1:20" x14ac:dyDescent="0.35">
      <c r="A660" s="200" t="s">
        <v>795</v>
      </c>
      <c r="B660" s="191" t="s">
        <v>810</v>
      </c>
      <c r="C660" s="192" t="s">
        <v>116</v>
      </c>
      <c r="D660" s="191" t="s">
        <v>2258</v>
      </c>
      <c r="E660" s="193">
        <v>0</v>
      </c>
      <c r="F660" s="193" t="s">
        <v>2259</v>
      </c>
      <c r="G660" s="194" t="s">
        <v>2260</v>
      </c>
      <c r="H660" s="153">
        <f>IFERROR(VLOOKUP(F660,[33]MPS!$F$7:$H$789,3,FALSE),0)</f>
        <v>0</v>
      </c>
      <c r="I660" s="153">
        <v>0</v>
      </c>
      <c r="J660" s="153">
        <v>0</v>
      </c>
      <c r="K660" s="154" t="s">
        <v>3031</v>
      </c>
      <c r="L660" s="155"/>
      <c r="M660" s="155"/>
      <c r="N660" s="154"/>
      <c r="O660" s="154"/>
      <c r="P660" s="153">
        <f>IFERROR(VLOOKUP(F660,'[34]ON HAND'!$B$7:$I$1000,8,FALSE),0)</f>
        <v>0</v>
      </c>
      <c r="Q660" s="98" t="str">
        <f t="shared" si="52"/>
        <v>over</v>
      </c>
      <c r="R660" s="153"/>
      <c r="S660" s="153"/>
      <c r="T660" s="153"/>
    </row>
    <row r="661" spans="1:20" ht="33" x14ac:dyDescent="0.35">
      <c r="A661" s="200" t="s">
        <v>795</v>
      </c>
      <c r="B661" s="191" t="s">
        <v>810</v>
      </c>
      <c r="C661" s="192" t="s">
        <v>61</v>
      </c>
      <c r="D661" s="191" t="s">
        <v>2261</v>
      </c>
      <c r="E661" s="193">
        <v>0</v>
      </c>
      <c r="F661" s="193" t="s">
        <v>2262</v>
      </c>
      <c r="G661" s="194" t="s">
        <v>2263</v>
      </c>
      <c r="H661" s="153">
        <f>IFERROR(VLOOKUP(F661,[33]MPS!$F$7:$H$789,3,FALSE),0)</f>
        <v>0</v>
      </c>
      <c r="I661" s="153">
        <v>0</v>
      </c>
      <c r="J661" s="153">
        <v>0</v>
      </c>
      <c r="K661" s="154" t="s">
        <v>3031</v>
      </c>
      <c r="L661" s="155"/>
      <c r="M661" s="155"/>
      <c r="N661" s="154"/>
      <c r="O661" s="154"/>
      <c r="P661" s="153">
        <f>IFERROR(VLOOKUP(F661,'[34]ON HAND'!$B$7:$I$1000,8,FALSE),0)</f>
        <v>0</v>
      </c>
      <c r="Q661" s="98" t="str">
        <f t="shared" si="52"/>
        <v>over</v>
      </c>
      <c r="R661" s="153"/>
      <c r="S661" s="153"/>
      <c r="T661" s="153"/>
    </row>
    <row r="662" spans="1:20" ht="33" x14ac:dyDescent="0.35">
      <c r="A662" s="200" t="s">
        <v>795</v>
      </c>
      <c r="B662" s="191" t="s">
        <v>3090</v>
      </c>
      <c r="C662" s="192" t="s">
        <v>61</v>
      </c>
      <c r="D662" s="191" t="s">
        <v>2264</v>
      </c>
      <c r="E662" s="193" t="s">
        <v>2265</v>
      </c>
      <c r="F662" s="193" t="s">
        <v>2266</v>
      </c>
      <c r="G662" s="194" t="s">
        <v>2267</v>
      </c>
      <c r="H662" s="153">
        <f>IFERROR(VLOOKUP(F662,[33]MPS!$F$7:$H$789,3,FALSE),0)</f>
        <v>0</v>
      </c>
      <c r="I662" s="153">
        <v>0</v>
      </c>
      <c r="J662" s="153">
        <v>0</v>
      </c>
      <c r="K662" s="154" t="s">
        <v>3031</v>
      </c>
      <c r="L662" s="155"/>
      <c r="M662" s="155"/>
      <c r="N662" s="154"/>
      <c r="O662" s="154"/>
      <c r="P662" s="153">
        <f>IFERROR(VLOOKUP(F662,'[34]ON HAND'!$B$7:$I$1000,8,FALSE),0)</f>
        <v>500</v>
      </c>
      <c r="Q662" s="98" t="str">
        <f t="shared" si="52"/>
        <v>over</v>
      </c>
      <c r="R662" s="153"/>
      <c r="S662" s="153"/>
      <c r="T662" s="153"/>
    </row>
    <row r="663" spans="1:20" ht="33" x14ac:dyDescent="0.35">
      <c r="A663" s="200" t="s">
        <v>795</v>
      </c>
      <c r="B663" s="191" t="s">
        <v>810</v>
      </c>
      <c r="C663" s="192" t="s">
        <v>61</v>
      </c>
      <c r="D663" s="191" t="s">
        <v>2655</v>
      </c>
      <c r="E663" s="193" t="s">
        <v>2276</v>
      </c>
      <c r="F663" s="193" t="s">
        <v>2277</v>
      </c>
      <c r="G663" s="194" t="s">
        <v>2278</v>
      </c>
      <c r="H663" s="153">
        <f>IFERROR(VLOOKUP(F663,[33]MPS!$F$7:$H$789,3,FALSE),0)</f>
        <v>0</v>
      </c>
      <c r="I663" s="153">
        <v>0</v>
      </c>
      <c r="J663" s="153">
        <v>0</v>
      </c>
      <c r="K663" s="154" t="s">
        <v>3031</v>
      </c>
      <c r="L663" s="155"/>
      <c r="M663" s="155"/>
      <c r="N663" s="154"/>
      <c r="O663" s="154"/>
      <c r="P663" s="153">
        <f>IFERROR(VLOOKUP(F663,'[34]ON HAND'!$B$7:$I$1000,8,FALSE),0)</f>
        <v>0</v>
      </c>
      <c r="Q663" s="98" t="str">
        <f t="shared" si="52"/>
        <v>over</v>
      </c>
      <c r="R663" s="153"/>
      <c r="S663" s="153"/>
      <c r="T663" s="153"/>
    </row>
    <row r="664" spans="1:20" ht="33" x14ac:dyDescent="0.35">
      <c r="A664" s="200" t="s">
        <v>795</v>
      </c>
      <c r="B664" s="191" t="s">
        <v>810</v>
      </c>
      <c r="C664" s="192" t="s">
        <v>61</v>
      </c>
      <c r="D664" s="191" t="s">
        <v>2279</v>
      </c>
      <c r="E664" s="193" t="s">
        <v>2280</v>
      </c>
      <c r="F664" s="193" t="s">
        <v>2281</v>
      </c>
      <c r="G664" s="194" t="s">
        <v>2282</v>
      </c>
      <c r="H664" s="153">
        <f>IFERROR(VLOOKUP(F664,[33]MPS!$F$7:$H$789,3,FALSE),0)</f>
        <v>0</v>
      </c>
      <c r="I664" s="153">
        <v>0</v>
      </c>
      <c r="J664" s="153">
        <v>0</v>
      </c>
      <c r="K664" s="154" t="s">
        <v>3031</v>
      </c>
      <c r="L664" s="155"/>
      <c r="M664" s="155"/>
      <c r="N664" s="154"/>
      <c r="O664" s="154"/>
      <c r="P664" s="153">
        <f>IFERROR(VLOOKUP(F664,'[34]ON HAND'!$B$7:$I$1000,8,FALSE),0)</f>
        <v>0</v>
      </c>
      <c r="Q664" s="98" t="str">
        <f t="shared" si="52"/>
        <v>over</v>
      </c>
      <c r="R664" s="153"/>
      <c r="S664" s="153"/>
      <c r="T664" s="153"/>
    </row>
    <row r="665" spans="1:20" ht="33" x14ac:dyDescent="0.35">
      <c r="A665" s="200" t="s">
        <v>795</v>
      </c>
      <c r="B665" s="191" t="s">
        <v>810</v>
      </c>
      <c r="C665" s="192" t="s">
        <v>61</v>
      </c>
      <c r="D665" s="191" t="s">
        <v>1213</v>
      </c>
      <c r="E665" s="193">
        <v>0</v>
      </c>
      <c r="F665" s="193" t="s">
        <v>1214</v>
      </c>
      <c r="G665" s="194" t="s">
        <v>1215</v>
      </c>
      <c r="H665" s="153">
        <f>IFERROR(VLOOKUP(F665,[33]MPS!$F$7:$H$789,3,FALSE),0)</f>
        <v>0</v>
      </c>
      <c r="I665" s="153">
        <v>0</v>
      </c>
      <c r="J665" s="153">
        <v>0</v>
      </c>
      <c r="K665" s="154" t="s">
        <v>3031</v>
      </c>
      <c r="L665" s="155"/>
      <c r="M665" s="155"/>
      <c r="N665" s="154"/>
      <c r="O665" s="154"/>
      <c r="P665" s="153">
        <f>IFERROR(VLOOKUP(F665,'[34]ON HAND'!$B$7:$I$1000,8,FALSE),0)</f>
        <v>0</v>
      </c>
      <c r="Q665" s="98" t="str">
        <f t="shared" si="52"/>
        <v>over</v>
      </c>
      <c r="R665" s="153"/>
      <c r="S665" s="153"/>
      <c r="T665" s="153"/>
    </row>
    <row r="666" spans="1:20" ht="33" x14ac:dyDescent="0.35">
      <c r="A666" s="200" t="s">
        <v>795</v>
      </c>
      <c r="B666" s="191" t="s">
        <v>810</v>
      </c>
      <c r="C666" s="192" t="s">
        <v>61</v>
      </c>
      <c r="D666" s="191" t="s">
        <v>1222</v>
      </c>
      <c r="E666" s="193">
        <v>0</v>
      </c>
      <c r="F666" s="193" t="s">
        <v>1223</v>
      </c>
      <c r="G666" s="194" t="s">
        <v>1224</v>
      </c>
      <c r="H666" s="153">
        <f>IFERROR(VLOOKUP(F666,[33]MPS!$F$7:$H$789,3,FALSE),0)</f>
        <v>0</v>
      </c>
      <c r="I666" s="153">
        <v>0</v>
      </c>
      <c r="J666" s="153">
        <v>0</v>
      </c>
      <c r="K666" s="154" t="s">
        <v>3031</v>
      </c>
      <c r="L666" s="155"/>
      <c r="M666" s="155"/>
      <c r="N666" s="154"/>
      <c r="O666" s="154"/>
      <c r="P666" s="153">
        <f>IFERROR(VLOOKUP(F666,'[34]ON HAND'!$B$7:$I$1000,8,FALSE),0)</f>
        <v>3595</v>
      </c>
      <c r="Q666" s="98" t="str">
        <f t="shared" si="52"/>
        <v>over</v>
      </c>
      <c r="R666" s="153"/>
      <c r="S666" s="153"/>
      <c r="T666" s="153"/>
    </row>
    <row r="667" spans="1:20" ht="33" x14ac:dyDescent="0.35">
      <c r="A667" s="200" t="s">
        <v>795</v>
      </c>
      <c r="B667" s="191" t="s">
        <v>3090</v>
      </c>
      <c r="C667" s="192" t="s">
        <v>61</v>
      </c>
      <c r="D667" s="191" t="s">
        <v>1225</v>
      </c>
      <c r="E667" s="193" t="s">
        <v>1226</v>
      </c>
      <c r="F667" s="193" t="s">
        <v>1227</v>
      </c>
      <c r="G667" s="194" t="s">
        <v>1228</v>
      </c>
      <c r="H667" s="153">
        <f>IFERROR(VLOOKUP(F667,[33]MPS!$F$7:$H$789,3,FALSE),0)</f>
        <v>0</v>
      </c>
      <c r="I667" s="153">
        <v>0</v>
      </c>
      <c r="J667" s="153">
        <v>0</v>
      </c>
      <c r="K667" s="154" t="s">
        <v>3031</v>
      </c>
      <c r="L667" s="155"/>
      <c r="M667" s="155"/>
      <c r="N667" s="154"/>
      <c r="O667" s="154"/>
      <c r="P667" s="153">
        <f>IFERROR(VLOOKUP(F667,'[34]ON HAND'!$B$7:$I$1000,8,FALSE),0)</f>
        <v>3800</v>
      </c>
      <c r="Q667" s="98" t="str">
        <f t="shared" si="52"/>
        <v>over</v>
      </c>
      <c r="R667" s="153"/>
      <c r="S667" s="153"/>
      <c r="T667" s="153"/>
    </row>
    <row r="668" spans="1:20" x14ac:dyDescent="0.35">
      <c r="A668" s="200" t="s">
        <v>795</v>
      </c>
      <c r="B668" s="191" t="s">
        <v>810</v>
      </c>
      <c r="C668" s="192" t="s">
        <v>129</v>
      </c>
      <c r="D668" s="191" t="s">
        <v>1241</v>
      </c>
      <c r="E668" s="193">
        <v>0</v>
      </c>
      <c r="F668" s="193" t="s">
        <v>1242</v>
      </c>
      <c r="G668" s="194" t="s">
        <v>1243</v>
      </c>
      <c r="H668" s="153">
        <f>IFERROR(VLOOKUP(F668,[33]MPS!$F$7:$H$789,3,FALSE),0)</f>
        <v>0</v>
      </c>
      <c r="I668" s="153">
        <v>500</v>
      </c>
      <c r="J668" s="153">
        <v>500</v>
      </c>
      <c r="K668" s="154" t="s">
        <v>3031</v>
      </c>
      <c r="L668" s="155"/>
      <c r="M668" s="155"/>
      <c r="N668" s="154"/>
      <c r="O668" s="154"/>
      <c r="P668" s="153">
        <f>IFERROR(VLOOKUP(F668,'[34]ON HAND'!$B$7:$I$1000,8,FALSE),0)</f>
        <v>3296</v>
      </c>
      <c r="Q668" s="98" t="str">
        <f t="shared" si="52"/>
        <v>over</v>
      </c>
      <c r="R668" s="153"/>
      <c r="S668" s="153"/>
      <c r="T668" s="153"/>
    </row>
    <row r="669" spans="1:20" ht="33" x14ac:dyDescent="0.35">
      <c r="A669" s="200" t="s">
        <v>795</v>
      </c>
      <c r="B669" s="191" t="s">
        <v>810</v>
      </c>
      <c r="C669" s="192" t="s">
        <v>61</v>
      </c>
      <c r="D669" s="191" t="s">
        <v>1266</v>
      </c>
      <c r="E669" s="193" t="s">
        <v>1267</v>
      </c>
      <c r="F669" s="193" t="s">
        <v>1268</v>
      </c>
      <c r="G669" s="194" t="s">
        <v>1269</v>
      </c>
      <c r="H669" s="153">
        <f>IFERROR(VLOOKUP(F669,[33]MPS!$F$7:$H$789,3,FALSE),0)</f>
        <v>0</v>
      </c>
      <c r="I669" s="153">
        <v>0</v>
      </c>
      <c r="J669" s="153">
        <v>0</v>
      </c>
      <c r="K669" s="154" t="s">
        <v>3031</v>
      </c>
      <c r="L669" s="155"/>
      <c r="M669" s="155"/>
      <c r="N669" s="154"/>
      <c r="O669" s="154"/>
      <c r="P669" s="153">
        <f>IFERROR(VLOOKUP(F669,'[34]ON HAND'!$B$7:$I$1000,8,FALSE),0)</f>
        <v>0</v>
      </c>
      <c r="Q669" s="98" t="str">
        <f t="shared" si="52"/>
        <v>over</v>
      </c>
      <c r="R669" s="153"/>
      <c r="S669" s="153"/>
      <c r="T669" s="153"/>
    </row>
    <row r="670" spans="1:20" ht="33" x14ac:dyDescent="0.35">
      <c r="A670" s="200" t="s">
        <v>795</v>
      </c>
      <c r="B670" s="191" t="s">
        <v>810</v>
      </c>
      <c r="C670" s="192" t="s">
        <v>61</v>
      </c>
      <c r="D670" s="191" t="s">
        <v>2287</v>
      </c>
      <c r="E670" s="193" t="s">
        <v>2288</v>
      </c>
      <c r="F670" s="193" t="s">
        <v>2289</v>
      </c>
      <c r="G670" s="194" t="s">
        <v>2290</v>
      </c>
      <c r="H670" s="153">
        <f>IFERROR(VLOOKUP(F670,[33]MPS!$F$7:$H$789,3,FALSE),0)</f>
        <v>0</v>
      </c>
      <c r="I670" s="153">
        <v>0</v>
      </c>
      <c r="J670" s="153">
        <v>0</v>
      </c>
      <c r="K670" s="154" t="s">
        <v>3031</v>
      </c>
      <c r="L670" s="155"/>
      <c r="M670" s="155"/>
      <c r="N670" s="154"/>
      <c r="O670" s="154"/>
      <c r="P670" s="153">
        <f>IFERROR(VLOOKUP(F670,'[34]ON HAND'!$B$7:$I$1000,8,FALSE),0)</f>
        <v>0</v>
      </c>
      <c r="Q670" s="98" t="str">
        <f t="shared" si="52"/>
        <v>over</v>
      </c>
      <c r="R670" s="153"/>
      <c r="S670" s="153"/>
      <c r="T670" s="153"/>
    </row>
    <row r="671" spans="1:20" ht="33" x14ac:dyDescent="0.35">
      <c r="A671" s="200" t="s">
        <v>795</v>
      </c>
      <c r="B671" s="191" t="s">
        <v>810</v>
      </c>
      <c r="C671" s="192" t="s">
        <v>61</v>
      </c>
      <c r="D671" s="191" t="s">
        <v>2291</v>
      </c>
      <c r="E671" s="193" t="s">
        <v>2292</v>
      </c>
      <c r="F671" s="193" t="s">
        <v>2293</v>
      </c>
      <c r="G671" s="194" t="s">
        <v>2294</v>
      </c>
      <c r="H671" s="153">
        <f>IFERROR(VLOOKUP(F671,[33]MPS!$F$7:$H$789,3,FALSE),0)</f>
        <v>0</v>
      </c>
      <c r="I671" s="153">
        <v>0</v>
      </c>
      <c r="J671" s="153">
        <v>0</v>
      </c>
      <c r="K671" s="154" t="s">
        <v>3031</v>
      </c>
      <c r="L671" s="155"/>
      <c r="M671" s="155"/>
      <c r="N671" s="154"/>
      <c r="O671" s="154"/>
      <c r="P671" s="153">
        <f>IFERROR(VLOOKUP(F671,'[34]ON HAND'!$B$7:$I$1000,8,FALSE),0)</f>
        <v>1360</v>
      </c>
      <c r="Q671" s="98" t="str">
        <f t="shared" si="52"/>
        <v>over</v>
      </c>
      <c r="R671" s="153"/>
      <c r="S671" s="153"/>
      <c r="T671" s="153"/>
    </row>
    <row r="672" spans="1:20" ht="33" x14ac:dyDescent="0.35">
      <c r="A672" s="200" t="s">
        <v>795</v>
      </c>
      <c r="B672" s="191" t="s">
        <v>810</v>
      </c>
      <c r="C672" s="192" t="s">
        <v>61</v>
      </c>
      <c r="D672" s="191" t="s">
        <v>1298</v>
      </c>
      <c r="E672" s="193" t="s">
        <v>1299</v>
      </c>
      <c r="F672" s="193" t="s">
        <v>1300</v>
      </c>
      <c r="G672" s="194" t="s">
        <v>1301</v>
      </c>
      <c r="H672" s="153">
        <f>IFERROR(VLOOKUP(F672,[33]MPS!$F$7:$H$789,3,FALSE),0)</f>
        <v>0</v>
      </c>
      <c r="I672" s="153">
        <v>50</v>
      </c>
      <c r="J672" s="153">
        <v>50</v>
      </c>
      <c r="K672" s="154" t="s">
        <v>3031</v>
      </c>
      <c r="L672" s="155"/>
      <c r="M672" s="155"/>
      <c r="N672" s="154"/>
      <c r="O672" s="154"/>
      <c r="P672" s="153">
        <f>IFERROR(VLOOKUP(F672,'[34]ON HAND'!$B$7:$I$1000,8,FALSE),0)</f>
        <v>1823</v>
      </c>
      <c r="Q672" s="98" t="str">
        <f t="shared" si="52"/>
        <v>over</v>
      </c>
      <c r="R672" s="153"/>
      <c r="S672" s="153"/>
      <c r="T672" s="153"/>
    </row>
    <row r="673" spans="1:20" ht="33" x14ac:dyDescent="0.35">
      <c r="A673" s="200" t="s">
        <v>795</v>
      </c>
      <c r="B673" s="191" t="s">
        <v>810</v>
      </c>
      <c r="C673" s="192" t="s">
        <v>61</v>
      </c>
      <c r="D673" s="191" t="s">
        <v>2295</v>
      </c>
      <c r="E673" s="193" t="s">
        <v>2296</v>
      </c>
      <c r="F673" s="193" t="s">
        <v>2297</v>
      </c>
      <c r="G673" s="194" t="s">
        <v>2298</v>
      </c>
      <c r="H673" s="153">
        <f>IFERROR(VLOOKUP(F673,[33]MPS!$F$7:$H$789,3,FALSE),0)</f>
        <v>0</v>
      </c>
      <c r="I673" s="153">
        <v>100</v>
      </c>
      <c r="J673" s="153">
        <v>100</v>
      </c>
      <c r="K673" s="154" t="s">
        <v>3031</v>
      </c>
      <c r="L673" s="155"/>
      <c r="M673" s="155"/>
      <c r="N673" s="154"/>
      <c r="O673" s="154"/>
      <c r="P673" s="153">
        <f>IFERROR(VLOOKUP(F673,'[34]ON HAND'!$B$7:$I$1000,8,FALSE),0)</f>
        <v>1036</v>
      </c>
      <c r="Q673" s="98" t="str">
        <f t="shared" si="52"/>
        <v>over</v>
      </c>
      <c r="R673" s="153"/>
      <c r="S673" s="153"/>
      <c r="T673" s="153"/>
    </row>
    <row r="674" spans="1:20" ht="33" x14ac:dyDescent="0.35">
      <c r="A674" s="200" t="s">
        <v>795</v>
      </c>
      <c r="B674" s="191" t="s">
        <v>810</v>
      </c>
      <c r="C674" s="192" t="s">
        <v>61</v>
      </c>
      <c r="D674" s="191" t="s">
        <v>2299</v>
      </c>
      <c r="E674" s="193" t="s">
        <v>2300</v>
      </c>
      <c r="F674" s="193" t="s">
        <v>2301</v>
      </c>
      <c r="G674" s="194" t="s">
        <v>2302</v>
      </c>
      <c r="H674" s="153">
        <f>IFERROR(VLOOKUP(F674,[33]MPS!$F$7:$H$789,3,FALSE),0)</f>
        <v>0</v>
      </c>
      <c r="I674" s="153">
        <v>0</v>
      </c>
      <c r="J674" s="153">
        <v>0</v>
      </c>
      <c r="K674" s="154" t="s">
        <v>3031</v>
      </c>
      <c r="L674" s="155"/>
      <c r="M674" s="155"/>
      <c r="N674" s="154"/>
      <c r="O674" s="154"/>
      <c r="P674" s="153">
        <f>IFERROR(VLOOKUP(F674,'[34]ON HAND'!$B$7:$I$1000,8,FALSE),0)</f>
        <v>0</v>
      </c>
      <c r="Q674" s="98" t="str">
        <f t="shared" si="52"/>
        <v>over</v>
      </c>
      <c r="R674" s="153"/>
      <c r="S674" s="153"/>
      <c r="T674" s="153"/>
    </row>
    <row r="675" spans="1:20" ht="33" x14ac:dyDescent="0.35">
      <c r="A675" s="200" t="s">
        <v>795</v>
      </c>
      <c r="B675" s="191" t="s">
        <v>810</v>
      </c>
      <c r="C675" s="192" t="s">
        <v>61</v>
      </c>
      <c r="D675" s="191" t="s">
        <v>2303</v>
      </c>
      <c r="E675" s="193" t="s">
        <v>2304</v>
      </c>
      <c r="F675" s="193" t="s">
        <v>2305</v>
      </c>
      <c r="G675" s="194" t="s">
        <v>2306</v>
      </c>
      <c r="H675" s="153">
        <f>IFERROR(VLOOKUP(F675,[33]MPS!$F$7:$H$789,3,FALSE),0)</f>
        <v>0</v>
      </c>
      <c r="I675" s="153">
        <v>0</v>
      </c>
      <c r="J675" s="153">
        <v>0</v>
      </c>
      <c r="K675" s="154" t="s">
        <v>3031</v>
      </c>
      <c r="L675" s="155"/>
      <c r="M675" s="155"/>
      <c r="N675" s="154"/>
      <c r="O675" s="154"/>
      <c r="P675" s="153">
        <f>IFERROR(VLOOKUP(F675,'[34]ON HAND'!$B$7:$I$1000,8,FALSE),0)</f>
        <v>0</v>
      </c>
      <c r="Q675" s="98" t="str">
        <f t="shared" si="52"/>
        <v>over</v>
      </c>
      <c r="R675" s="153"/>
      <c r="S675" s="153"/>
      <c r="T675" s="153"/>
    </row>
    <row r="676" spans="1:20" ht="33" x14ac:dyDescent="0.35">
      <c r="A676" s="200" t="s">
        <v>795</v>
      </c>
      <c r="B676" s="191" t="s">
        <v>810</v>
      </c>
      <c r="C676" s="192" t="s">
        <v>61</v>
      </c>
      <c r="D676" s="191" t="s">
        <v>2307</v>
      </c>
      <c r="E676" s="193" t="s">
        <v>2308</v>
      </c>
      <c r="F676" s="193" t="s">
        <v>2309</v>
      </c>
      <c r="G676" s="194" t="s">
        <v>2310</v>
      </c>
      <c r="H676" s="153">
        <f>IFERROR(VLOOKUP(F676,[33]MPS!$F$7:$H$789,3,FALSE),0)</f>
        <v>0</v>
      </c>
      <c r="I676" s="153">
        <v>0</v>
      </c>
      <c r="J676" s="153">
        <v>0</v>
      </c>
      <c r="K676" s="154" t="s">
        <v>3031</v>
      </c>
      <c r="L676" s="155"/>
      <c r="M676" s="155"/>
      <c r="N676" s="154"/>
      <c r="O676" s="154"/>
      <c r="P676" s="153">
        <f>IFERROR(VLOOKUP(F676,'[34]ON HAND'!$B$7:$I$1000,8,FALSE),0)</f>
        <v>0</v>
      </c>
      <c r="Q676" s="98" t="str">
        <f t="shared" si="52"/>
        <v>over</v>
      </c>
      <c r="R676" s="153"/>
      <c r="S676" s="153"/>
      <c r="T676" s="153"/>
    </row>
    <row r="677" spans="1:20" ht="33" x14ac:dyDescent="0.35">
      <c r="A677" s="200" t="s">
        <v>795</v>
      </c>
      <c r="B677" s="191" t="s">
        <v>810</v>
      </c>
      <c r="C677" s="192" t="s">
        <v>61</v>
      </c>
      <c r="D677" s="191" t="s">
        <v>2311</v>
      </c>
      <c r="E677" s="193" t="s">
        <v>2312</v>
      </c>
      <c r="F677" s="193" t="s">
        <v>2313</v>
      </c>
      <c r="G677" s="194" t="s">
        <v>2314</v>
      </c>
      <c r="H677" s="153">
        <f>IFERROR(VLOOKUP(F677,[33]MPS!$F$7:$H$789,3,FALSE),0)</f>
        <v>0</v>
      </c>
      <c r="I677" s="153">
        <v>0</v>
      </c>
      <c r="J677" s="153">
        <v>0</v>
      </c>
      <c r="K677" s="154" t="s">
        <v>3031</v>
      </c>
      <c r="L677" s="155"/>
      <c r="M677" s="155"/>
      <c r="N677" s="154"/>
      <c r="O677" s="154"/>
      <c r="P677" s="153">
        <f>IFERROR(VLOOKUP(F677,'[34]ON HAND'!$B$7:$I$1000,8,FALSE),0)</f>
        <v>0</v>
      </c>
      <c r="Q677" s="98" t="str">
        <f t="shared" si="52"/>
        <v>over</v>
      </c>
      <c r="R677" s="153"/>
      <c r="S677" s="153"/>
      <c r="T677" s="153"/>
    </row>
    <row r="678" spans="1:20" ht="33" x14ac:dyDescent="0.35">
      <c r="A678" s="200" t="s">
        <v>795</v>
      </c>
      <c r="B678" s="191" t="s">
        <v>810</v>
      </c>
      <c r="C678" s="192" t="s">
        <v>61</v>
      </c>
      <c r="D678" s="191" t="s">
        <v>2315</v>
      </c>
      <c r="E678" s="193" t="s">
        <v>2316</v>
      </c>
      <c r="F678" s="193" t="s">
        <v>2317</v>
      </c>
      <c r="G678" s="194" t="s">
        <v>2318</v>
      </c>
      <c r="H678" s="153">
        <f>IFERROR(VLOOKUP(F678,[33]MPS!$F$7:$H$789,3,FALSE),0)</f>
        <v>0</v>
      </c>
      <c r="I678" s="153">
        <v>0</v>
      </c>
      <c r="J678" s="153">
        <v>0</v>
      </c>
      <c r="K678" s="154" t="s">
        <v>3031</v>
      </c>
      <c r="L678" s="155"/>
      <c r="M678" s="155"/>
      <c r="N678" s="154"/>
      <c r="O678" s="154"/>
      <c r="P678" s="153">
        <f>IFERROR(VLOOKUP(F678,'[34]ON HAND'!$B$7:$I$1000,8,FALSE),0)</f>
        <v>0</v>
      </c>
      <c r="Q678" s="98" t="str">
        <f t="shared" si="52"/>
        <v>over</v>
      </c>
      <c r="R678" s="153"/>
      <c r="S678" s="153"/>
      <c r="T678" s="153"/>
    </row>
    <row r="679" spans="1:20" x14ac:dyDescent="0.35">
      <c r="A679" s="200" t="s">
        <v>795</v>
      </c>
      <c r="B679" s="191" t="s">
        <v>810</v>
      </c>
      <c r="C679" s="192" t="s">
        <v>116</v>
      </c>
      <c r="D679" s="201" t="s">
        <v>1302</v>
      </c>
      <c r="E679" s="202" t="s">
        <v>1303</v>
      </c>
      <c r="F679" s="202" t="s">
        <v>1304</v>
      </c>
      <c r="G679" s="203" t="s">
        <v>1305</v>
      </c>
      <c r="H679" s="153">
        <f>IFERROR(VLOOKUP(F679,[33]MPS!$F$7:$H$789,3,FALSE),0)</f>
        <v>0</v>
      </c>
      <c r="I679" s="153">
        <v>250</v>
      </c>
      <c r="J679" s="153">
        <v>250</v>
      </c>
      <c r="K679" s="154" t="s">
        <v>3031</v>
      </c>
      <c r="L679" s="155"/>
      <c r="M679" s="155"/>
      <c r="N679" s="154"/>
      <c r="O679" s="154"/>
      <c r="P679" s="153">
        <f>IFERROR(VLOOKUP(F679,'[34]ON HAND'!$B$7:$I$1000,8,FALSE),0)</f>
        <v>365</v>
      </c>
      <c r="Q679" s="98" t="str">
        <f t="shared" si="52"/>
        <v>over</v>
      </c>
      <c r="R679" s="153"/>
      <c r="S679" s="153"/>
      <c r="T679" s="153"/>
    </row>
    <row r="680" spans="1:20" x14ac:dyDescent="0.35">
      <c r="A680" s="200" t="s">
        <v>795</v>
      </c>
      <c r="B680" s="191" t="s">
        <v>810</v>
      </c>
      <c r="C680" s="192" t="s">
        <v>116</v>
      </c>
      <c r="D680" s="191" t="s">
        <v>2319</v>
      </c>
      <c r="E680" s="193" t="s">
        <v>2320</v>
      </c>
      <c r="F680" s="193" t="s">
        <v>2321</v>
      </c>
      <c r="G680" s="194" t="s">
        <v>2322</v>
      </c>
      <c r="H680" s="153">
        <f>IFERROR(VLOOKUP(F680,[33]MPS!$F$7:$H$789,3,FALSE),0)</f>
        <v>0</v>
      </c>
      <c r="I680" s="153">
        <v>100</v>
      </c>
      <c r="J680" s="153">
        <v>100</v>
      </c>
      <c r="K680" s="154" t="s">
        <v>3031</v>
      </c>
      <c r="L680" s="155"/>
      <c r="M680" s="155"/>
      <c r="N680" s="154"/>
      <c r="O680" s="154"/>
      <c r="P680" s="153">
        <f>IFERROR(VLOOKUP(F680,'[34]ON HAND'!$B$7:$I$1000,8,FALSE),0)</f>
        <v>2790</v>
      </c>
      <c r="Q680" s="98" t="str">
        <f t="shared" si="52"/>
        <v>over</v>
      </c>
      <c r="R680" s="153"/>
      <c r="S680" s="153"/>
      <c r="T680" s="153"/>
    </row>
    <row r="681" spans="1:20" x14ac:dyDescent="0.35">
      <c r="A681" s="200" t="s">
        <v>795</v>
      </c>
      <c r="B681" s="191" t="s">
        <v>810</v>
      </c>
      <c r="C681" s="192" t="s">
        <v>116</v>
      </c>
      <c r="D681" s="191" t="s">
        <v>2323</v>
      </c>
      <c r="E681" s="193" t="s">
        <v>2324</v>
      </c>
      <c r="F681" s="193" t="s">
        <v>2325</v>
      </c>
      <c r="G681" s="194" t="s">
        <v>2326</v>
      </c>
      <c r="H681" s="153">
        <f>IFERROR(VLOOKUP(F681,[33]MPS!$F$7:$H$789,3,FALSE),0)</f>
        <v>0</v>
      </c>
      <c r="I681" s="153">
        <v>0</v>
      </c>
      <c r="J681" s="153">
        <v>0</v>
      </c>
      <c r="K681" s="154" t="s">
        <v>3031</v>
      </c>
      <c r="L681" s="155"/>
      <c r="M681" s="155"/>
      <c r="N681" s="154"/>
      <c r="O681" s="154"/>
      <c r="P681" s="153">
        <f>IFERROR(VLOOKUP(F681,'[34]ON HAND'!$B$7:$I$1000,8,FALSE),0)</f>
        <v>0</v>
      </c>
      <c r="Q681" s="98" t="str">
        <f t="shared" si="52"/>
        <v>over</v>
      </c>
      <c r="R681" s="153"/>
      <c r="S681" s="153"/>
      <c r="T681" s="153"/>
    </row>
    <row r="682" spans="1:20" x14ac:dyDescent="0.35">
      <c r="A682" s="200" t="s">
        <v>795</v>
      </c>
      <c r="B682" s="191" t="s">
        <v>810</v>
      </c>
      <c r="C682" s="192" t="s">
        <v>116</v>
      </c>
      <c r="D682" s="201" t="s">
        <v>2327</v>
      </c>
      <c r="E682" s="202" t="s">
        <v>2328</v>
      </c>
      <c r="F682" s="202" t="s">
        <v>2329</v>
      </c>
      <c r="G682" s="203" t="s">
        <v>2330</v>
      </c>
      <c r="H682" s="153">
        <f>IFERROR(VLOOKUP(F682,[33]MPS!$F$7:$H$789,3,FALSE),0)</f>
        <v>0</v>
      </c>
      <c r="I682" s="153">
        <v>0</v>
      </c>
      <c r="J682" s="153">
        <v>0</v>
      </c>
      <c r="K682" s="154" t="s">
        <v>3031</v>
      </c>
      <c r="L682" s="155"/>
      <c r="M682" s="155"/>
      <c r="N682" s="154"/>
      <c r="O682" s="154"/>
      <c r="P682" s="153">
        <f>IFERROR(VLOOKUP(F682,'[34]ON HAND'!$B$7:$I$1000,8,FALSE),0)</f>
        <v>0</v>
      </c>
      <c r="Q682" s="98" t="str">
        <f t="shared" si="52"/>
        <v>over</v>
      </c>
      <c r="R682" s="153"/>
      <c r="S682" s="153"/>
      <c r="T682" s="153"/>
    </row>
    <row r="683" spans="1:20" ht="33" x14ac:dyDescent="0.35">
      <c r="A683" s="200" t="s">
        <v>795</v>
      </c>
      <c r="B683" s="191" t="s">
        <v>810</v>
      </c>
      <c r="C683" s="192" t="s">
        <v>22</v>
      </c>
      <c r="D683" s="191" t="s">
        <v>1322</v>
      </c>
      <c r="E683" s="193" t="s">
        <v>2563</v>
      </c>
      <c r="F683" s="193" t="s">
        <v>1323</v>
      </c>
      <c r="G683" s="194" t="s">
        <v>1324</v>
      </c>
      <c r="H683" s="153">
        <f>IFERROR(VLOOKUP(F683,[33]MPS!$F$7:$H$789,3,FALSE),0)</f>
        <v>0</v>
      </c>
      <c r="I683" s="153">
        <v>28.888888888888889</v>
      </c>
      <c r="J683" s="153">
        <v>40</v>
      </c>
      <c r="K683" s="154" t="s">
        <v>3031</v>
      </c>
      <c r="L683" s="155"/>
      <c r="M683" s="155"/>
      <c r="N683" s="154"/>
      <c r="O683" s="154"/>
      <c r="P683" s="153">
        <f>IFERROR(VLOOKUP(F683,'[34]ON HAND'!$B$7:$I$1000,8,FALSE),0)</f>
        <v>308</v>
      </c>
      <c r="Q683" s="98" t="str">
        <f t="shared" si="52"/>
        <v>over</v>
      </c>
      <c r="R683" s="153"/>
      <c r="S683" s="153"/>
      <c r="T683" s="153"/>
    </row>
    <row r="684" spans="1:20" x14ac:dyDescent="0.35">
      <c r="A684" s="200" t="s">
        <v>795</v>
      </c>
      <c r="B684" s="191" t="s">
        <v>810</v>
      </c>
      <c r="C684" s="192" t="s">
        <v>116</v>
      </c>
      <c r="D684" s="191" t="s">
        <v>1333</v>
      </c>
      <c r="E684" s="193" t="s">
        <v>1334</v>
      </c>
      <c r="F684" s="193" t="s">
        <v>1335</v>
      </c>
      <c r="G684" s="194" t="s">
        <v>1336</v>
      </c>
      <c r="H684" s="153">
        <f>IFERROR(VLOOKUP(F684,[33]MPS!$F$7:$H$789,3,FALSE),0)</f>
        <v>0</v>
      </c>
      <c r="I684" s="153">
        <v>0</v>
      </c>
      <c r="J684" s="153">
        <v>0</v>
      </c>
      <c r="K684" s="154" t="s">
        <v>3031</v>
      </c>
      <c r="L684" s="155"/>
      <c r="M684" s="155"/>
      <c r="N684" s="154"/>
      <c r="O684" s="154"/>
      <c r="P684" s="153">
        <f>IFERROR(VLOOKUP(F684,'[34]ON HAND'!$B$7:$I$1000,8,FALSE),0)</f>
        <v>3460</v>
      </c>
      <c r="Q684" s="98" t="str">
        <f t="shared" si="52"/>
        <v>over</v>
      </c>
      <c r="R684" s="153"/>
      <c r="S684" s="153"/>
      <c r="T684" s="153"/>
    </row>
    <row r="685" spans="1:20" x14ac:dyDescent="0.35">
      <c r="A685" s="200" t="s">
        <v>795</v>
      </c>
      <c r="B685" s="191" t="s">
        <v>810</v>
      </c>
      <c r="C685" s="192" t="s">
        <v>116</v>
      </c>
      <c r="D685" s="191" t="s">
        <v>1337</v>
      </c>
      <c r="E685" s="193" t="s">
        <v>1338</v>
      </c>
      <c r="F685" s="193" t="s">
        <v>1339</v>
      </c>
      <c r="G685" s="194" t="s">
        <v>1340</v>
      </c>
      <c r="H685" s="153">
        <f>IFERROR(VLOOKUP(F685,[33]MPS!$F$7:$H$789,3,FALSE),0)</f>
        <v>0</v>
      </c>
      <c r="I685" s="153">
        <v>0</v>
      </c>
      <c r="J685" s="153">
        <v>0</v>
      </c>
      <c r="K685" s="154" t="s">
        <v>3031</v>
      </c>
      <c r="L685" s="155"/>
      <c r="M685" s="155"/>
      <c r="N685" s="154"/>
      <c r="O685" s="154"/>
      <c r="P685" s="153">
        <f>IFERROR(VLOOKUP(F685,'[34]ON HAND'!$B$7:$I$1000,8,FALSE),0)</f>
        <v>3214</v>
      </c>
      <c r="Q685" s="98" t="str">
        <f t="shared" si="52"/>
        <v>over</v>
      </c>
      <c r="R685" s="153"/>
      <c r="S685" s="153"/>
      <c r="T685" s="153"/>
    </row>
    <row r="686" spans="1:20" ht="33" x14ac:dyDescent="0.35">
      <c r="A686" s="200" t="s">
        <v>795</v>
      </c>
      <c r="B686" s="191" t="s">
        <v>810</v>
      </c>
      <c r="C686" s="192" t="s">
        <v>249</v>
      </c>
      <c r="D686" s="201" t="s">
        <v>1421</v>
      </c>
      <c r="E686" s="202" t="s">
        <v>1422</v>
      </c>
      <c r="F686" s="202" t="s">
        <v>1423</v>
      </c>
      <c r="G686" s="203" t="s">
        <v>1111</v>
      </c>
      <c r="H686" s="153">
        <f>IFERROR(VLOOKUP(F686,[33]MPS!$F$7:$H$789,3,FALSE),0)</f>
        <v>0</v>
      </c>
      <c r="I686" s="153">
        <v>0</v>
      </c>
      <c r="J686" s="153">
        <v>0</v>
      </c>
      <c r="K686" s="154" t="s">
        <v>3031</v>
      </c>
      <c r="L686" s="155"/>
      <c r="M686" s="155"/>
      <c r="N686" s="154"/>
      <c r="O686" s="154"/>
      <c r="P686" s="153">
        <f>IFERROR(VLOOKUP(F686,'[34]ON HAND'!$B$7:$I$1000,8,FALSE),0)</f>
        <v>760</v>
      </c>
      <c r="Q686" s="98" t="str">
        <f t="shared" si="52"/>
        <v>over</v>
      </c>
      <c r="R686" s="153"/>
      <c r="S686" s="153"/>
      <c r="T686" s="153"/>
    </row>
    <row r="687" spans="1:20" ht="30" x14ac:dyDescent="0.35">
      <c r="A687" s="200" t="s">
        <v>795</v>
      </c>
      <c r="B687" s="191" t="s">
        <v>810</v>
      </c>
      <c r="C687" s="192" t="s">
        <v>116</v>
      </c>
      <c r="D687" s="201" t="s">
        <v>1424</v>
      </c>
      <c r="E687" s="202" t="s">
        <v>1425</v>
      </c>
      <c r="F687" s="202" t="s">
        <v>1426</v>
      </c>
      <c r="G687" s="203" t="s">
        <v>1427</v>
      </c>
      <c r="H687" s="153">
        <f>IFERROR(VLOOKUP(F687,[33]MPS!$F$7:$H$789,3,FALSE),0)</f>
        <v>0</v>
      </c>
      <c r="I687" s="153">
        <v>500</v>
      </c>
      <c r="J687" s="153">
        <v>500</v>
      </c>
      <c r="K687" s="154" t="s">
        <v>3031</v>
      </c>
      <c r="L687" s="155"/>
      <c r="M687" s="155"/>
      <c r="N687" s="154"/>
      <c r="O687" s="154"/>
      <c r="P687" s="153">
        <f>IFERROR(VLOOKUP(F687,'[34]ON HAND'!$B$7:$I$1000,8,FALSE),0)</f>
        <v>1000</v>
      </c>
      <c r="Q687" s="98" t="str">
        <f t="shared" si="52"/>
        <v>over</v>
      </c>
      <c r="R687" s="153"/>
      <c r="S687" s="153"/>
      <c r="T687" s="153"/>
    </row>
    <row r="688" spans="1:20" ht="33" x14ac:dyDescent="0.35">
      <c r="A688" s="200" t="s">
        <v>795</v>
      </c>
      <c r="B688" s="191" t="s">
        <v>3090</v>
      </c>
      <c r="C688" s="192" t="s">
        <v>61</v>
      </c>
      <c r="D688" s="191" t="s">
        <v>1460</v>
      </c>
      <c r="E688" s="193" t="s">
        <v>1461</v>
      </c>
      <c r="F688" s="193" t="s">
        <v>1462</v>
      </c>
      <c r="G688" s="194" t="s">
        <v>1463</v>
      </c>
      <c r="H688" s="153">
        <f>IFERROR(VLOOKUP(F688,[33]MPS!$F$7:$H$789,3,FALSE),0)</f>
        <v>0</v>
      </c>
      <c r="I688" s="153">
        <v>0</v>
      </c>
      <c r="J688" s="153">
        <v>0</v>
      </c>
      <c r="K688" s="154" t="s">
        <v>3031</v>
      </c>
      <c r="L688" s="155"/>
      <c r="M688" s="155"/>
      <c r="N688" s="154"/>
      <c r="O688" s="154"/>
      <c r="P688" s="153">
        <f>IFERROR(VLOOKUP(F688,'[34]ON HAND'!$B$7:$I$1000,8,FALSE),0)</f>
        <v>3210</v>
      </c>
      <c r="Q688" s="98" t="str">
        <f t="shared" si="52"/>
        <v>over</v>
      </c>
      <c r="R688" s="153"/>
      <c r="S688" s="153"/>
      <c r="T688" s="153"/>
    </row>
    <row r="689" spans="1:20" x14ac:dyDescent="0.35">
      <c r="A689" s="200" t="s">
        <v>795</v>
      </c>
      <c r="B689" s="191" t="s">
        <v>810</v>
      </c>
      <c r="C689" s="192" t="s">
        <v>116</v>
      </c>
      <c r="D689" s="201" t="s">
        <v>1490</v>
      </c>
      <c r="E689" s="202" t="s">
        <v>1491</v>
      </c>
      <c r="F689" s="202" t="s">
        <v>1492</v>
      </c>
      <c r="G689" s="203" t="s">
        <v>1493</v>
      </c>
      <c r="H689" s="153">
        <f>IFERROR(VLOOKUP(F689,[33]MPS!$F$7:$H$789,3,FALSE),0)</f>
        <v>0</v>
      </c>
      <c r="I689" s="153">
        <v>0</v>
      </c>
      <c r="J689" s="153">
        <v>0</v>
      </c>
      <c r="K689" s="154" t="s">
        <v>3031</v>
      </c>
      <c r="L689" s="155"/>
      <c r="M689" s="155"/>
      <c r="N689" s="154"/>
      <c r="O689" s="154"/>
      <c r="P689" s="153">
        <f>IFERROR(VLOOKUP(F689,'[34]ON HAND'!$B$7:$I$1000,8,FALSE),0)</f>
        <v>650</v>
      </c>
      <c r="Q689" s="98" t="str">
        <f t="shared" si="52"/>
        <v>over</v>
      </c>
      <c r="R689" s="153"/>
      <c r="S689" s="153"/>
      <c r="T689" s="153"/>
    </row>
    <row r="690" spans="1:20" x14ac:dyDescent="0.35">
      <c r="A690" s="200" t="s">
        <v>795</v>
      </c>
      <c r="B690" s="191" t="s">
        <v>810</v>
      </c>
      <c r="C690" s="192" t="s">
        <v>116</v>
      </c>
      <c r="D690" s="201" t="s">
        <v>1494</v>
      </c>
      <c r="E690" s="202" t="s">
        <v>1495</v>
      </c>
      <c r="F690" s="202" t="s">
        <v>1496</v>
      </c>
      <c r="G690" s="203" t="s">
        <v>1497</v>
      </c>
      <c r="H690" s="153">
        <f>IFERROR(VLOOKUP(F690,[33]MPS!$F$7:$H$789,3,FALSE),0)</f>
        <v>0</v>
      </c>
      <c r="I690" s="153">
        <v>0</v>
      </c>
      <c r="J690" s="153">
        <v>0</v>
      </c>
      <c r="K690" s="154" t="s">
        <v>3031</v>
      </c>
      <c r="L690" s="155"/>
      <c r="M690" s="155"/>
      <c r="N690" s="154"/>
      <c r="O690" s="154"/>
      <c r="P690" s="153">
        <f>IFERROR(VLOOKUP(F690,'[34]ON HAND'!$B$7:$I$1000,8,FALSE),0)</f>
        <v>620</v>
      </c>
      <c r="Q690" s="98" t="str">
        <f t="shared" si="52"/>
        <v>over</v>
      </c>
      <c r="R690" s="153"/>
      <c r="S690" s="153"/>
      <c r="T690" s="153"/>
    </row>
    <row r="691" spans="1:20" x14ac:dyDescent="0.35">
      <c r="A691" s="200" t="s">
        <v>795</v>
      </c>
      <c r="B691" s="191" t="s">
        <v>810</v>
      </c>
      <c r="C691" s="192" t="s">
        <v>116</v>
      </c>
      <c r="D691" s="191" t="s">
        <v>1498</v>
      </c>
      <c r="E691" s="193" t="s">
        <v>1499</v>
      </c>
      <c r="F691" s="193" t="s">
        <v>1500</v>
      </c>
      <c r="G691" s="194" t="s">
        <v>1501</v>
      </c>
      <c r="H691" s="153">
        <f>IFERROR(VLOOKUP(F691,[33]MPS!$F$7:$H$789,3,FALSE),0)</f>
        <v>0</v>
      </c>
      <c r="I691" s="153">
        <v>450</v>
      </c>
      <c r="J691" s="153">
        <v>500</v>
      </c>
      <c r="K691" s="154" t="s">
        <v>3031</v>
      </c>
      <c r="L691" s="155"/>
      <c r="M691" s="155"/>
      <c r="N691" s="154"/>
      <c r="O691" s="154"/>
      <c r="P691" s="153">
        <f>IFERROR(VLOOKUP(F691,'[34]ON HAND'!$B$7:$I$1000,8,FALSE),0)</f>
        <v>1700</v>
      </c>
      <c r="Q691" s="98" t="str">
        <f t="shared" si="52"/>
        <v>over</v>
      </c>
      <c r="R691" s="153"/>
      <c r="S691" s="153"/>
      <c r="T691" s="153"/>
    </row>
    <row r="692" spans="1:20" x14ac:dyDescent="0.35">
      <c r="A692" s="200" t="s">
        <v>795</v>
      </c>
      <c r="B692" s="191" t="s">
        <v>810</v>
      </c>
      <c r="C692" s="192" t="s">
        <v>116</v>
      </c>
      <c r="D692" s="191" t="s">
        <v>1502</v>
      </c>
      <c r="E692" s="193" t="s">
        <v>1503</v>
      </c>
      <c r="F692" s="193" t="s">
        <v>1504</v>
      </c>
      <c r="G692" s="194" t="s">
        <v>1505</v>
      </c>
      <c r="H692" s="153">
        <f>IFERROR(VLOOKUP(F692,[33]MPS!$F$7:$H$789,3,FALSE),0)</f>
        <v>0</v>
      </c>
      <c r="I692" s="153">
        <v>450</v>
      </c>
      <c r="J692" s="153">
        <v>500</v>
      </c>
      <c r="K692" s="154" t="s">
        <v>3031</v>
      </c>
      <c r="L692" s="155"/>
      <c r="M692" s="155"/>
      <c r="N692" s="154"/>
      <c r="O692" s="154"/>
      <c r="P692" s="153">
        <f>IFERROR(VLOOKUP(F692,'[34]ON HAND'!$B$7:$I$1000,8,FALSE),0)</f>
        <v>1300</v>
      </c>
      <c r="Q692" s="98" t="str">
        <f t="shared" si="52"/>
        <v>over</v>
      </c>
      <c r="R692" s="153"/>
      <c r="S692" s="153"/>
      <c r="T692" s="153"/>
    </row>
    <row r="693" spans="1:20" x14ac:dyDescent="0.35">
      <c r="A693" s="200" t="s">
        <v>795</v>
      </c>
      <c r="B693" s="191" t="s">
        <v>810</v>
      </c>
      <c r="C693" s="192" t="s">
        <v>116</v>
      </c>
      <c r="D693" s="191" t="s">
        <v>1506</v>
      </c>
      <c r="E693" s="193" t="s">
        <v>1507</v>
      </c>
      <c r="F693" s="193" t="s">
        <v>1508</v>
      </c>
      <c r="G693" s="194" t="s">
        <v>1509</v>
      </c>
      <c r="H693" s="153">
        <f>IFERROR(VLOOKUP(F693,[33]MPS!$F$7:$H$789,3,FALSE),0)</f>
        <v>0</v>
      </c>
      <c r="I693" s="153">
        <v>500</v>
      </c>
      <c r="J693" s="153">
        <v>500</v>
      </c>
      <c r="K693" s="154" t="s">
        <v>3031</v>
      </c>
      <c r="L693" s="155"/>
      <c r="M693" s="155"/>
      <c r="N693" s="154"/>
      <c r="O693" s="154"/>
      <c r="P693" s="153">
        <f>IFERROR(VLOOKUP(F693,'[34]ON HAND'!$B$7:$I$1000,8,FALSE),0)</f>
        <v>2070</v>
      </c>
      <c r="Q693" s="98" t="str">
        <f t="shared" si="52"/>
        <v>over</v>
      </c>
      <c r="R693" s="153"/>
      <c r="S693" s="153"/>
      <c r="T693" s="153"/>
    </row>
    <row r="694" spans="1:20" ht="33" x14ac:dyDescent="0.35">
      <c r="A694" s="200" t="s">
        <v>795</v>
      </c>
      <c r="B694" s="191" t="s">
        <v>810</v>
      </c>
      <c r="C694" s="192" t="s">
        <v>61</v>
      </c>
      <c r="D694" s="191" t="s">
        <v>1522</v>
      </c>
      <c r="E694" s="193" t="s">
        <v>1523</v>
      </c>
      <c r="F694" s="193" t="s">
        <v>1524</v>
      </c>
      <c r="G694" s="194" t="s">
        <v>2656</v>
      </c>
      <c r="H694" s="153">
        <f>IFERROR(VLOOKUP(F694,[33]MPS!$F$7:$H$789,3,FALSE),0)</f>
        <v>0</v>
      </c>
      <c r="I694" s="153">
        <v>0</v>
      </c>
      <c r="J694" s="153">
        <v>0</v>
      </c>
      <c r="K694" s="154" t="s">
        <v>3031</v>
      </c>
      <c r="L694" s="155"/>
      <c r="M694" s="155"/>
      <c r="N694" s="154"/>
      <c r="O694" s="154"/>
      <c r="P694" s="153">
        <f>IFERROR(VLOOKUP(F694,'[34]ON HAND'!$B$7:$I$1000,8,FALSE),0)</f>
        <v>0</v>
      </c>
      <c r="Q694" s="98" t="str">
        <f t="shared" si="52"/>
        <v>over</v>
      </c>
      <c r="R694" s="153"/>
      <c r="S694" s="153"/>
      <c r="T694" s="153"/>
    </row>
    <row r="695" spans="1:20" ht="33" x14ac:dyDescent="0.35">
      <c r="A695" s="200" t="s">
        <v>795</v>
      </c>
      <c r="B695" s="191" t="s">
        <v>810</v>
      </c>
      <c r="C695" s="192" t="s">
        <v>61</v>
      </c>
      <c r="D695" s="191" t="s">
        <v>2350</v>
      </c>
      <c r="E695" s="193" t="s">
        <v>2351</v>
      </c>
      <c r="F695" s="193" t="s">
        <v>2352</v>
      </c>
      <c r="G695" s="194" t="s">
        <v>2353</v>
      </c>
      <c r="H695" s="153">
        <f>IFERROR(VLOOKUP(F695,[33]MPS!$F$7:$H$789,3,FALSE),0)</f>
        <v>0</v>
      </c>
      <c r="I695" s="153">
        <v>0</v>
      </c>
      <c r="J695" s="153">
        <v>0</v>
      </c>
      <c r="K695" s="154" t="s">
        <v>3031</v>
      </c>
      <c r="L695" s="155"/>
      <c r="M695" s="155"/>
      <c r="N695" s="154"/>
      <c r="O695" s="154"/>
      <c r="P695" s="153">
        <f>IFERROR(VLOOKUP(F695,'[34]ON HAND'!$B$7:$I$1000,8,FALSE),0)</f>
        <v>130</v>
      </c>
      <c r="Q695" s="98" t="str">
        <f t="shared" si="52"/>
        <v>over</v>
      </c>
      <c r="R695" s="153"/>
      <c r="S695" s="153"/>
      <c r="T695" s="153"/>
    </row>
    <row r="696" spans="1:20" ht="33" x14ac:dyDescent="0.35">
      <c r="A696" s="200" t="s">
        <v>795</v>
      </c>
      <c r="B696" s="191" t="s">
        <v>3090</v>
      </c>
      <c r="C696" s="192" t="s">
        <v>61</v>
      </c>
      <c r="D696" s="191" t="s">
        <v>2659</v>
      </c>
      <c r="E696" s="193" t="s">
        <v>2660</v>
      </c>
      <c r="F696" s="193" t="s">
        <v>1580</v>
      </c>
      <c r="G696" s="194" t="s">
        <v>1581</v>
      </c>
      <c r="H696" s="153">
        <f>IFERROR(VLOOKUP(F696,[33]MPS!$F$7:$H$789,3,FALSE),0)</f>
        <v>0</v>
      </c>
      <c r="I696" s="153">
        <v>0</v>
      </c>
      <c r="J696" s="153">
        <v>0</v>
      </c>
      <c r="K696" s="154" t="s">
        <v>3031</v>
      </c>
      <c r="L696" s="155"/>
      <c r="M696" s="155"/>
      <c r="N696" s="154"/>
      <c r="O696" s="154"/>
      <c r="P696" s="153">
        <f>IFERROR(VLOOKUP(F696,'[34]ON HAND'!$B$7:$I$1000,8,FALSE),0)</f>
        <v>0</v>
      </c>
      <c r="Q696" s="98" t="str">
        <f t="shared" si="52"/>
        <v>over</v>
      </c>
      <c r="R696" s="153"/>
      <c r="S696" s="153"/>
      <c r="T696" s="153"/>
    </row>
    <row r="697" spans="1:20" ht="33" x14ac:dyDescent="0.35">
      <c r="A697" s="200" t="s">
        <v>795</v>
      </c>
      <c r="B697" s="191" t="s">
        <v>810</v>
      </c>
      <c r="C697" s="192" t="s">
        <v>61</v>
      </c>
      <c r="D697" s="191" t="s">
        <v>1601</v>
      </c>
      <c r="E697" s="193">
        <v>0</v>
      </c>
      <c r="F697" s="193" t="s">
        <v>1602</v>
      </c>
      <c r="G697" s="194" t="s">
        <v>1603</v>
      </c>
      <c r="H697" s="153">
        <f>IFERROR(VLOOKUP(F697,[33]MPS!$F$7:$H$789,3,FALSE),0)</f>
        <v>0</v>
      </c>
      <c r="I697" s="153">
        <v>0</v>
      </c>
      <c r="J697" s="153">
        <v>0</v>
      </c>
      <c r="K697" s="154" t="s">
        <v>3031</v>
      </c>
      <c r="L697" s="155"/>
      <c r="M697" s="155"/>
      <c r="N697" s="154"/>
      <c r="O697" s="154"/>
      <c r="P697" s="153">
        <f>IFERROR(VLOOKUP(F697,'[34]ON HAND'!$B$7:$I$1000,8,FALSE),0)</f>
        <v>6460</v>
      </c>
      <c r="Q697" s="98" t="str">
        <f t="shared" si="52"/>
        <v>over</v>
      </c>
      <c r="R697" s="153"/>
      <c r="S697" s="153"/>
      <c r="T697" s="153"/>
    </row>
    <row r="698" spans="1:20" ht="33" x14ac:dyDescent="0.35">
      <c r="A698" s="200" t="s">
        <v>795</v>
      </c>
      <c r="B698" s="191" t="s">
        <v>810</v>
      </c>
      <c r="C698" s="192" t="s">
        <v>61</v>
      </c>
      <c r="D698" s="191" t="s">
        <v>1614</v>
      </c>
      <c r="E698" s="193" t="s">
        <v>1615</v>
      </c>
      <c r="F698" s="193" t="s">
        <v>1616</v>
      </c>
      <c r="G698" s="194" t="s">
        <v>1617</v>
      </c>
      <c r="H698" s="153">
        <f>IFERROR(VLOOKUP(F698,[33]MPS!$F$7:$H$789,3,FALSE),0)</f>
        <v>0</v>
      </c>
      <c r="I698" s="153">
        <v>0</v>
      </c>
      <c r="J698" s="153">
        <v>0</v>
      </c>
      <c r="K698" s="154" t="s">
        <v>3031</v>
      </c>
      <c r="L698" s="155"/>
      <c r="M698" s="155"/>
      <c r="N698" s="154"/>
      <c r="O698" s="154"/>
      <c r="P698" s="153">
        <f>IFERROR(VLOOKUP(F698,'[34]ON HAND'!$B$7:$I$1000,8,FALSE),0)</f>
        <v>3460</v>
      </c>
      <c r="Q698" s="98" t="str">
        <f t="shared" si="52"/>
        <v>over</v>
      </c>
      <c r="R698" s="153"/>
      <c r="S698" s="153"/>
      <c r="T698" s="153"/>
    </row>
    <row r="699" spans="1:20" ht="33" x14ac:dyDescent="0.35">
      <c r="A699" s="200" t="s">
        <v>795</v>
      </c>
      <c r="B699" s="191" t="s">
        <v>3090</v>
      </c>
      <c r="C699" s="192" t="s">
        <v>61</v>
      </c>
      <c r="D699" s="191" t="s">
        <v>2369</v>
      </c>
      <c r="E699" s="193" t="s">
        <v>2370</v>
      </c>
      <c r="F699" s="193" t="s">
        <v>2371</v>
      </c>
      <c r="G699" s="194" t="s">
        <v>2372</v>
      </c>
      <c r="H699" s="153">
        <f>IFERROR(VLOOKUP(F699,[33]MPS!$F$7:$H$789,3,FALSE),0)</f>
        <v>0</v>
      </c>
      <c r="I699" s="153">
        <v>0</v>
      </c>
      <c r="J699" s="153">
        <v>0</v>
      </c>
      <c r="K699" s="154" t="s">
        <v>3031</v>
      </c>
      <c r="L699" s="155"/>
      <c r="M699" s="155"/>
      <c r="N699" s="154"/>
      <c r="O699" s="154"/>
      <c r="P699" s="153">
        <f>IFERROR(VLOOKUP(F699,'[34]ON HAND'!$B$7:$I$1000,8,FALSE),0)</f>
        <v>270</v>
      </c>
      <c r="Q699" s="98" t="str">
        <f t="shared" si="52"/>
        <v>over</v>
      </c>
      <c r="R699" s="153"/>
      <c r="S699" s="153"/>
      <c r="T699" s="153"/>
    </row>
    <row r="700" spans="1:20" ht="33" x14ac:dyDescent="0.35">
      <c r="A700" s="200" t="s">
        <v>795</v>
      </c>
      <c r="B700" s="191" t="s">
        <v>3090</v>
      </c>
      <c r="C700" s="192" t="s">
        <v>61</v>
      </c>
      <c r="D700" s="191" t="s">
        <v>2377</v>
      </c>
      <c r="E700" s="193" t="s">
        <v>2378</v>
      </c>
      <c r="F700" s="193" t="s">
        <v>2379</v>
      </c>
      <c r="G700" s="194" t="s">
        <v>2380</v>
      </c>
      <c r="H700" s="153">
        <f>IFERROR(VLOOKUP(F700,[33]MPS!$F$7:$H$789,3,FALSE),0)</f>
        <v>0</v>
      </c>
      <c r="I700" s="153">
        <v>0</v>
      </c>
      <c r="J700" s="153">
        <v>0</v>
      </c>
      <c r="K700" s="154" t="s">
        <v>3031</v>
      </c>
      <c r="L700" s="155"/>
      <c r="M700" s="155"/>
      <c r="N700" s="154"/>
      <c r="O700" s="154"/>
      <c r="P700" s="153">
        <f>IFERROR(VLOOKUP(F700,'[34]ON HAND'!$B$7:$I$1000,8,FALSE),0)</f>
        <v>1207</v>
      </c>
      <c r="Q700" s="98" t="str">
        <f t="shared" si="52"/>
        <v>over</v>
      </c>
      <c r="R700" s="153"/>
      <c r="S700" s="153"/>
      <c r="T700" s="153"/>
    </row>
    <row r="701" spans="1:20" ht="33" x14ac:dyDescent="0.35">
      <c r="A701" s="200" t="s">
        <v>795</v>
      </c>
      <c r="B701" s="191" t="s">
        <v>810</v>
      </c>
      <c r="C701" s="192" t="s">
        <v>61</v>
      </c>
      <c r="D701" s="191" t="s">
        <v>1630</v>
      </c>
      <c r="E701" s="193" t="s">
        <v>1631</v>
      </c>
      <c r="F701" s="193" t="s">
        <v>1632</v>
      </c>
      <c r="G701" s="194" t="s">
        <v>1633</v>
      </c>
      <c r="H701" s="153">
        <f>IFERROR(VLOOKUP(F701,[33]MPS!$F$7:$H$789,3,FALSE),0)</f>
        <v>0</v>
      </c>
      <c r="I701" s="153">
        <v>0</v>
      </c>
      <c r="J701" s="153">
        <v>0</v>
      </c>
      <c r="K701" s="154" t="s">
        <v>3031</v>
      </c>
      <c r="L701" s="155"/>
      <c r="M701" s="155"/>
      <c r="N701" s="154"/>
      <c r="O701" s="154"/>
      <c r="P701" s="153">
        <f>IFERROR(VLOOKUP(F701,'[34]ON HAND'!$B$7:$I$1000,8,FALSE),0)</f>
        <v>450</v>
      </c>
      <c r="Q701" s="98" t="str">
        <f t="shared" si="52"/>
        <v>over</v>
      </c>
      <c r="R701" s="153"/>
      <c r="S701" s="153"/>
      <c r="T701" s="153"/>
    </row>
    <row r="702" spans="1:20" ht="33" x14ac:dyDescent="0.35">
      <c r="A702" s="200" t="s">
        <v>795</v>
      </c>
      <c r="B702" s="191" t="s">
        <v>3090</v>
      </c>
      <c r="C702" s="192" t="s">
        <v>61</v>
      </c>
      <c r="D702" s="191" t="s">
        <v>1634</v>
      </c>
      <c r="E702" s="193" t="s">
        <v>1635</v>
      </c>
      <c r="F702" s="193" t="s">
        <v>1636</v>
      </c>
      <c r="G702" s="194" t="s">
        <v>1637</v>
      </c>
      <c r="H702" s="153">
        <f>IFERROR(VLOOKUP(F702,[33]MPS!$F$7:$H$789,3,FALSE),0)</f>
        <v>0</v>
      </c>
      <c r="I702" s="153">
        <v>333.33333333333331</v>
      </c>
      <c r="J702" s="153">
        <v>400</v>
      </c>
      <c r="K702" s="154" t="s">
        <v>3031</v>
      </c>
      <c r="L702" s="155"/>
      <c r="M702" s="155"/>
      <c r="N702" s="154"/>
      <c r="O702" s="154"/>
      <c r="P702" s="153">
        <f>IFERROR(VLOOKUP(F702,'[34]ON HAND'!$B$7:$I$1000,8,FALSE),0)</f>
        <v>1100</v>
      </c>
      <c r="Q702" s="98" t="str">
        <f t="shared" si="52"/>
        <v>over</v>
      </c>
      <c r="R702" s="153"/>
      <c r="S702" s="153"/>
      <c r="T702" s="153"/>
    </row>
    <row r="703" spans="1:20" ht="33" x14ac:dyDescent="0.35">
      <c r="A703" s="200" t="s">
        <v>795</v>
      </c>
      <c r="B703" s="191" t="s">
        <v>810</v>
      </c>
      <c r="C703" s="192" t="s">
        <v>61</v>
      </c>
      <c r="D703" s="191" t="s">
        <v>1638</v>
      </c>
      <c r="E703" s="193">
        <v>0</v>
      </c>
      <c r="F703" s="193" t="s">
        <v>1639</v>
      </c>
      <c r="G703" s="194" t="s">
        <v>1640</v>
      </c>
      <c r="H703" s="153">
        <f>IFERROR(VLOOKUP(F703,[33]MPS!$F$7:$H$789,3,FALSE),0)</f>
        <v>0</v>
      </c>
      <c r="I703" s="153">
        <v>133.33333333333334</v>
      </c>
      <c r="J703" s="153">
        <v>250</v>
      </c>
      <c r="K703" s="154" t="s">
        <v>3031</v>
      </c>
      <c r="L703" s="155"/>
      <c r="M703" s="155"/>
      <c r="N703" s="154"/>
      <c r="O703" s="154"/>
      <c r="P703" s="153">
        <f>IFERROR(VLOOKUP(F703,'[34]ON HAND'!$B$7:$I$1000,8,FALSE),0)</f>
        <v>710</v>
      </c>
      <c r="Q703" s="98" t="str">
        <f t="shared" si="52"/>
        <v>over</v>
      </c>
      <c r="R703" s="153"/>
      <c r="S703" s="153"/>
      <c r="T703" s="153"/>
    </row>
    <row r="704" spans="1:20" ht="33" x14ac:dyDescent="0.35">
      <c r="A704" s="200" t="s">
        <v>795</v>
      </c>
      <c r="B704" s="191" t="s">
        <v>810</v>
      </c>
      <c r="C704" s="192" t="s">
        <v>61</v>
      </c>
      <c r="D704" s="191" t="s">
        <v>1641</v>
      </c>
      <c r="E704" s="193">
        <v>0</v>
      </c>
      <c r="F704" s="193" t="s">
        <v>1642</v>
      </c>
      <c r="G704" s="194" t="s">
        <v>1643</v>
      </c>
      <c r="H704" s="153">
        <f>IFERROR(VLOOKUP(F704,[33]MPS!$F$7:$H$789,3,FALSE),0)</f>
        <v>0</v>
      </c>
      <c r="I704" s="153">
        <v>133.33333333333334</v>
      </c>
      <c r="J704" s="153">
        <v>250</v>
      </c>
      <c r="K704" s="154" t="s">
        <v>3031</v>
      </c>
      <c r="L704" s="155"/>
      <c r="M704" s="155"/>
      <c r="N704" s="154"/>
      <c r="O704" s="154"/>
      <c r="P704" s="153">
        <f>IFERROR(VLOOKUP(F704,'[34]ON HAND'!$B$7:$I$1000,8,FALSE),0)</f>
        <v>70</v>
      </c>
      <c r="Q704" s="98" t="str">
        <f t="shared" si="52"/>
        <v>over</v>
      </c>
      <c r="R704" s="153"/>
      <c r="S704" s="153"/>
      <c r="T704" s="153"/>
    </row>
    <row r="705" spans="1:20" ht="33" x14ac:dyDescent="0.35">
      <c r="A705" s="200" t="s">
        <v>795</v>
      </c>
      <c r="B705" s="191" t="s">
        <v>810</v>
      </c>
      <c r="C705" s="192" t="s">
        <v>61</v>
      </c>
      <c r="D705" s="191" t="s">
        <v>1644</v>
      </c>
      <c r="E705" s="193" t="s">
        <v>1645</v>
      </c>
      <c r="F705" s="193" t="s">
        <v>1646</v>
      </c>
      <c r="G705" s="194" t="s">
        <v>1647</v>
      </c>
      <c r="H705" s="153">
        <f>IFERROR(VLOOKUP(F705,[33]MPS!$F$7:$H$789,3,FALSE),0)</f>
        <v>0</v>
      </c>
      <c r="I705" s="153">
        <v>0</v>
      </c>
      <c r="J705" s="153">
        <v>0</v>
      </c>
      <c r="K705" s="154" t="s">
        <v>3031</v>
      </c>
      <c r="L705" s="155"/>
      <c r="M705" s="155"/>
      <c r="N705" s="154"/>
      <c r="O705" s="154"/>
      <c r="P705" s="153">
        <f>IFERROR(VLOOKUP(F705,'[34]ON HAND'!$B$7:$I$1000,8,FALSE),0)</f>
        <v>2525</v>
      </c>
      <c r="Q705" s="98" t="str">
        <f t="shared" si="52"/>
        <v>over</v>
      </c>
      <c r="R705" s="153"/>
      <c r="S705" s="153"/>
      <c r="T705" s="153"/>
    </row>
    <row r="706" spans="1:20" ht="33" x14ac:dyDescent="0.35">
      <c r="A706" s="200" t="s">
        <v>795</v>
      </c>
      <c r="B706" s="191" t="s">
        <v>810</v>
      </c>
      <c r="C706" s="192" t="s">
        <v>61</v>
      </c>
      <c r="D706" s="191" t="s">
        <v>1659</v>
      </c>
      <c r="E706" s="193">
        <v>0</v>
      </c>
      <c r="F706" s="193" t="s">
        <v>1660</v>
      </c>
      <c r="G706" s="194" t="s">
        <v>1661</v>
      </c>
      <c r="H706" s="153">
        <f>IFERROR(VLOOKUP(F706,[33]MPS!$F$7:$H$789,3,FALSE),0)</f>
        <v>0</v>
      </c>
      <c r="I706" s="153">
        <v>0</v>
      </c>
      <c r="J706" s="153">
        <v>0</v>
      </c>
      <c r="K706" s="154" t="s">
        <v>3031</v>
      </c>
      <c r="L706" s="155"/>
      <c r="M706" s="155"/>
      <c r="N706" s="154"/>
      <c r="O706" s="154"/>
      <c r="P706" s="153">
        <f>IFERROR(VLOOKUP(F706,'[34]ON HAND'!$B$7:$I$1000,8,FALSE),0)</f>
        <v>822</v>
      </c>
      <c r="Q706" s="98" t="str">
        <f t="shared" si="52"/>
        <v>over</v>
      </c>
      <c r="R706" s="153"/>
      <c r="S706" s="153"/>
      <c r="T706" s="153"/>
    </row>
    <row r="707" spans="1:20" ht="33" x14ac:dyDescent="0.35">
      <c r="A707" s="200" t="s">
        <v>795</v>
      </c>
      <c r="B707" s="191" t="s">
        <v>810</v>
      </c>
      <c r="C707" s="192" t="s">
        <v>61</v>
      </c>
      <c r="D707" s="191" t="s">
        <v>1680</v>
      </c>
      <c r="E707" s="193">
        <v>0</v>
      </c>
      <c r="F707" s="193" t="s">
        <v>1681</v>
      </c>
      <c r="G707" s="194" t="s">
        <v>1682</v>
      </c>
      <c r="H707" s="153">
        <f>IFERROR(VLOOKUP(F707,[33]MPS!$F$7:$H$789,3,FALSE),0)</f>
        <v>0</v>
      </c>
      <c r="I707" s="153">
        <v>0</v>
      </c>
      <c r="J707" s="153">
        <v>0</v>
      </c>
      <c r="K707" s="154" t="s">
        <v>3031</v>
      </c>
      <c r="L707" s="155"/>
      <c r="M707" s="155"/>
      <c r="N707" s="154"/>
      <c r="O707" s="154"/>
      <c r="P707" s="153">
        <f>IFERROR(VLOOKUP(F707,'[34]ON HAND'!$B$7:$I$1000,8,FALSE),0)</f>
        <v>55</v>
      </c>
      <c r="Q707" s="98" t="str">
        <f t="shared" si="52"/>
        <v>over</v>
      </c>
      <c r="R707" s="153"/>
      <c r="S707" s="153"/>
      <c r="T707" s="153"/>
    </row>
    <row r="708" spans="1:20" ht="33" x14ac:dyDescent="0.35">
      <c r="A708" s="200" t="s">
        <v>795</v>
      </c>
      <c r="B708" s="191" t="s">
        <v>810</v>
      </c>
      <c r="C708" s="192" t="s">
        <v>61</v>
      </c>
      <c r="D708" s="191" t="s">
        <v>2390</v>
      </c>
      <c r="E708" s="193" t="s">
        <v>2391</v>
      </c>
      <c r="F708" s="193" t="s">
        <v>2392</v>
      </c>
      <c r="G708" s="194" t="s">
        <v>2393</v>
      </c>
      <c r="H708" s="153">
        <f>IFERROR(VLOOKUP(F708,[33]MPS!$F$7:$H$789,3,FALSE),0)</f>
        <v>0</v>
      </c>
      <c r="I708" s="153">
        <v>0</v>
      </c>
      <c r="J708" s="153">
        <v>0</v>
      </c>
      <c r="K708" s="154" t="s">
        <v>3031</v>
      </c>
      <c r="L708" s="155"/>
      <c r="M708" s="155"/>
      <c r="N708" s="154"/>
      <c r="O708" s="154"/>
      <c r="P708" s="153">
        <f>IFERROR(VLOOKUP(F708,'[34]ON HAND'!$B$7:$I$1000,8,FALSE),0)</f>
        <v>1304</v>
      </c>
      <c r="Q708" s="98" t="str">
        <f t="shared" si="52"/>
        <v>over</v>
      </c>
      <c r="R708" s="153"/>
      <c r="S708" s="153"/>
      <c r="T708" s="153"/>
    </row>
    <row r="709" spans="1:20" ht="33" x14ac:dyDescent="0.35">
      <c r="A709" s="200" t="s">
        <v>795</v>
      </c>
      <c r="B709" s="191" t="s">
        <v>810</v>
      </c>
      <c r="C709" s="192" t="s">
        <v>61</v>
      </c>
      <c r="D709" s="191" t="s">
        <v>2394</v>
      </c>
      <c r="E709" s="193" t="s">
        <v>2395</v>
      </c>
      <c r="F709" s="193" t="s">
        <v>2396</v>
      </c>
      <c r="G709" s="194" t="s">
        <v>2397</v>
      </c>
      <c r="H709" s="153">
        <f>IFERROR(VLOOKUP(F709,[33]MPS!$F$7:$H$789,3,FALSE),0)</f>
        <v>0</v>
      </c>
      <c r="I709" s="153">
        <v>0</v>
      </c>
      <c r="J709" s="153">
        <v>0</v>
      </c>
      <c r="K709" s="154" t="s">
        <v>3031</v>
      </c>
      <c r="L709" s="155"/>
      <c r="M709" s="155"/>
      <c r="N709" s="154"/>
      <c r="O709" s="154"/>
      <c r="P709" s="153">
        <f>IFERROR(VLOOKUP(F709,'[34]ON HAND'!$B$7:$I$1000,8,FALSE),0)</f>
        <v>12724</v>
      </c>
      <c r="Q709" s="98" t="str">
        <f t="shared" si="52"/>
        <v>over</v>
      </c>
      <c r="R709" s="153"/>
      <c r="S709" s="153"/>
      <c r="T709" s="153"/>
    </row>
    <row r="710" spans="1:20" ht="33" x14ac:dyDescent="0.35">
      <c r="A710" s="200" t="s">
        <v>795</v>
      </c>
      <c r="B710" s="191" t="s">
        <v>810</v>
      </c>
      <c r="C710" s="192" t="s">
        <v>61</v>
      </c>
      <c r="D710" s="191" t="s">
        <v>2398</v>
      </c>
      <c r="E710" s="193" t="s">
        <v>2399</v>
      </c>
      <c r="F710" s="193" t="s">
        <v>2400</v>
      </c>
      <c r="G710" s="194" t="s">
        <v>2401</v>
      </c>
      <c r="H710" s="153">
        <f>IFERROR(VLOOKUP(F710,[33]MPS!$F$7:$H$789,3,FALSE),0)</f>
        <v>0</v>
      </c>
      <c r="I710" s="153">
        <v>0</v>
      </c>
      <c r="J710" s="153">
        <v>0</v>
      </c>
      <c r="K710" s="154" t="s">
        <v>3031</v>
      </c>
      <c r="L710" s="155"/>
      <c r="M710" s="155"/>
      <c r="N710" s="154"/>
      <c r="O710" s="154"/>
      <c r="P710" s="153">
        <f>IFERROR(VLOOKUP(F710,'[34]ON HAND'!$B$7:$I$1000,8,FALSE),0)</f>
        <v>0</v>
      </c>
      <c r="Q710" s="98" t="str">
        <f t="shared" si="52"/>
        <v>over</v>
      </c>
      <c r="R710" s="153"/>
      <c r="S710" s="153"/>
      <c r="T710" s="153"/>
    </row>
    <row r="711" spans="1:20" ht="33" x14ac:dyDescent="0.35">
      <c r="A711" s="200" t="s">
        <v>795</v>
      </c>
      <c r="B711" s="191" t="s">
        <v>810</v>
      </c>
      <c r="C711" s="192" t="s">
        <v>61</v>
      </c>
      <c r="D711" s="191" t="s">
        <v>2406</v>
      </c>
      <c r="E711" s="193">
        <v>0</v>
      </c>
      <c r="F711" s="193" t="s">
        <v>2407</v>
      </c>
      <c r="G711" s="194" t="s">
        <v>2408</v>
      </c>
      <c r="H711" s="153">
        <f>IFERROR(VLOOKUP(F711,[33]MPS!$F$7:$H$789,3,FALSE),0)</f>
        <v>0</v>
      </c>
      <c r="I711" s="153">
        <v>50</v>
      </c>
      <c r="J711" s="153">
        <v>50</v>
      </c>
      <c r="K711" s="154" t="s">
        <v>3031</v>
      </c>
      <c r="L711" s="155"/>
      <c r="M711" s="155"/>
      <c r="N711" s="154"/>
      <c r="O711" s="154"/>
      <c r="P711" s="153">
        <f>IFERROR(VLOOKUP(F711,'[34]ON HAND'!$B$7:$I$1000,8,FALSE),0)</f>
        <v>910</v>
      </c>
      <c r="Q711" s="98" t="str">
        <f t="shared" si="52"/>
        <v>over</v>
      </c>
      <c r="R711" s="153"/>
      <c r="S711" s="153"/>
      <c r="T711" s="153"/>
    </row>
    <row r="712" spans="1:20" ht="33" x14ac:dyDescent="0.35">
      <c r="A712" s="200" t="s">
        <v>795</v>
      </c>
      <c r="B712" s="191" t="s">
        <v>810</v>
      </c>
      <c r="C712" s="192" t="s">
        <v>61</v>
      </c>
      <c r="D712" s="191" t="s">
        <v>2413</v>
      </c>
      <c r="E712" s="193" t="s">
        <v>2414</v>
      </c>
      <c r="F712" s="193" t="s">
        <v>2415</v>
      </c>
      <c r="G712" s="194" t="s">
        <v>2416</v>
      </c>
      <c r="H712" s="153">
        <f>IFERROR(VLOOKUP(F712,[33]MPS!$F$7:$H$789,3,FALSE),0)</f>
        <v>0</v>
      </c>
      <c r="I712" s="153">
        <v>0</v>
      </c>
      <c r="J712" s="153">
        <v>0</v>
      </c>
      <c r="K712" s="154" t="s">
        <v>3031</v>
      </c>
      <c r="L712" s="155"/>
      <c r="M712" s="155"/>
      <c r="N712" s="154"/>
      <c r="O712" s="154"/>
      <c r="P712" s="153">
        <f>IFERROR(VLOOKUP(F712,'[34]ON HAND'!$B$7:$I$1000,8,FALSE),0)</f>
        <v>545</v>
      </c>
      <c r="Q712" s="98" t="str">
        <f t="shared" si="52"/>
        <v>over</v>
      </c>
      <c r="R712" s="153"/>
      <c r="S712" s="153"/>
      <c r="T712" s="153"/>
    </row>
    <row r="713" spans="1:20" ht="33" x14ac:dyDescent="0.35">
      <c r="A713" s="200" t="s">
        <v>795</v>
      </c>
      <c r="B713" s="191" t="s">
        <v>810</v>
      </c>
      <c r="C713" s="192" t="s">
        <v>61</v>
      </c>
      <c r="D713" s="191" t="s">
        <v>2417</v>
      </c>
      <c r="E713" s="193" t="s">
        <v>2418</v>
      </c>
      <c r="F713" s="193" t="s">
        <v>2419</v>
      </c>
      <c r="G713" s="194" t="s">
        <v>2420</v>
      </c>
      <c r="H713" s="153">
        <f>IFERROR(VLOOKUP(F713,[33]MPS!$F$7:$H$789,3,FALSE),0)</f>
        <v>0</v>
      </c>
      <c r="I713" s="153">
        <v>0</v>
      </c>
      <c r="J713" s="153">
        <v>0</v>
      </c>
      <c r="K713" s="154" t="s">
        <v>3031</v>
      </c>
      <c r="L713" s="155"/>
      <c r="M713" s="155"/>
      <c r="N713" s="154"/>
      <c r="O713" s="154"/>
      <c r="P713" s="153">
        <f>IFERROR(VLOOKUP(F713,'[34]ON HAND'!$B$7:$I$1000,8,FALSE),0)</f>
        <v>1140</v>
      </c>
      <c r="Q713" s="98" t="str">
        <f t="shared" ref="Q713:Q771" si="53">IF(P713&lt;L713,"kritis",IF(P713&lt;M713,"aman","over"))</f>
        <v>over</v>
      </c>
      <c r="R713" s="153"/>
      <c r="S713" s="153"/>
      <c r="T713" s="153"/>
    </row>
    <row r="714" spans="1:20" ht="33" x14ac:dyDescent="0.35">
      <c r="A714" s="200" t="s">
        <v>795</v>
      </c>
      <c r="B714" s="191" t="s">
        <v>810</v>
      </c>
      <c r="C714" s="192" t="s">
        <v>61</v>
      </c>
      <c r="D714" s="191" t="s">
        <v>2421</v>
      </c>
      <c r="E714" s="193" t="s">
        <v>2422</v>
      </c>
      <c r="F714" s="193" t="s">
        <v>2423</v>
      </c>
      <c r="G714" s="194" t="s">
        <v>2424</v>
      </c>
      <c r="H714" s="153">
        <f>IFERROR(VLOOKUP(F714,[33]MPS!$F$7:$H$789,3,FALSE),0)</f>
        <v>0</v>
      </c>
      <c r="I714" s="153">
        <v>0</v>
      </c>
      <c r="J714" s="153">
        <v>0</v>
      </c>
      <c r="K714" s="154" t="s">
        <v>3031</v>
      </c>
      <c r="L714" s="155"/>
      <c r="M714" s="155"/>
      <c r="N714" s="154"/>
      <c r="O714" s="154"/>
      <c r="P714" s="153">
        <f>IFERROR(VLOOKUP(F714,'[34]ON HAND'!$B$7:$I$1000,8,FALSE),0)</f>
        <v>10429</v>
      </c>
      <c r="Q714" s="98" t="str">
        <f t="shared" si="53"/>
        <v>over</v>
      </c>
      <c r="R714" s="153"/>
      <c r="S714" s="153"/>
      <c r="T714" s="153"/>
    </row>
    <row r="715" spans="1:20" x14ac:dyDescent="0.35">
      <c r="A715" s="200" t="s">
        <v>795</v>
      </c>
      <c r="B715" s="191" t="s">
        <v>810</v>
      </c>
      <c r="C715" s="192" t="s">
        <v>116</v>
      </c>
      <c r="D715" s="191" t="s">
        <v>2428</v>
      </c>
      <c r="E715" s="193" t="s">
        <v>2429</v>
      </c>
      <c r="F715" s="193" t="s">
        <v>2430</v>
      </c>
      <c r="G715" s="194" t="s">
        <v>2431</v>
      </c>
      <c r="H715" s="153">
        <f>IFERROR(VLOOKUP(F715,[33]MPS!$F$7:$H$789,3,FALSE),0)</f>
        <v>0</v>
      </c>
      <c r="I715" s="153">
        <v>0</v>
      </c>
      <c r="J715" s="153">
        <v>0</v>
      </c>
      <c r="K715" s="154" t="s">
        <v>3031</v>
      </c>
      <c r="L715" s="155"/>
      <c r="M715" s="155"/>
      <c r="N715" s="154"/>
      <c r="O715" s="154"/>
      <c r="P715" s="153">
        <f>IFERROR(VLOOKUP(F715,'[34]ON HAND'!$B$7:$I$1000,8,FALSE),0)</f>
        <v>2200</v>
      </c>
      <c r="Q715" s="98" t="str">
        <f t="shared" si="53"/>
        <v>over</v>
      </c>
      <c r="R715" s="153"/>
      <c r="S715" s="153"/>
      <c r="T715" s="153"/>
    </row>
    <row r="716" spans="1:20" ht="33" x14ac:dyDescent="0.35">
      <c r="A716" s="200" t="s">
        <v>795</v>
      </c>
      <c r="B716" s="191" t="s">
        <v>810</v>
      </c>
      <c r="C716" s="192" t="s">
        <v>61</v>
      </c>
      <c r="D716" s="191" t="s">
        <v>1689</v>
      </c>
      <c r="E716" s="193">
        <v>0</v>
      </c>
      <c r="F716" s="193" t="s">
        <v>1690</v>
      </c>
      <c r="G716" s="194" t="s">
        <v>1691</v>
      </c>
      <c r="H716" s="153">
        <f>IFERROR(VLOOKUP(F716,[33]MPS!$F$7:$H$789,3,FALSE),0)</f>
        <v>0</v>
      </c>
      <c r="I716" s="153">
        <v>0</v>
      </c>
      <c r="J716" s="153">
        <v>0</v>
      </c>
      <c r="K716" s="154" t="s">
        <v>3031</v>
      </c>
      <c r="L716" s="155"/>
      <c r="M716" s="155"/>
      <c r="N716" s="154"/>
      <c r="O716" s="154"/>
      <c r="P716" s="153">
        <f>IFERROR(VLOOKUP(F716,'[34]ON HAND'!$B$7:$I$1000,8,FALSE),0)</f>
        <v>3700</v>
      </c>
      <c r="Q716" s="98" t="str">
        <f t="shared" si="53"/>
        <v>over</v>
      </c>
      <c r="R716" s="153"/>
      <c r="S716" s="153"/>
      <c r="T716" s="153"/>
    </row>
    <row r="717" spans="1:20" x14ac:dyDescent="0.35">
      <c r="A717" s="200" t="s">
        <v>795</v>
      </c>
      <c r="B717" s="191" t="s">
        <v>810</v>
      </c>
      <c r="C717" s="192" t="s">
        <v>116</v>
      </c>
      <c r="D717" s="201" t="s">
        <v>1692</v>
      </c>
      <c r="E717" s="202" t="s">
        <v>1692</v>
      </c>
      <c r="F717" s="202" t="s">
        <v>1693</v>
      </c>
      <c r="G717" s="203" t="s">
        <v>1694</v>
      </c>
      <c r="H717" s="153">
        <f>IFERROR(VLOOKUP(F717,[33]MPS!$F$7:$H$789,3,FALSE),0)</f>
        <v>0</v>
      </c>
      <c r="I717" s="153">
        <v>0</v>
      </c>
      <c r="J717" s="153">
        <v>0</v>
      </c>
      <c r="K717" s="154" t="s">
        <v>3031</v>
      </c>
      <c r="L717" s="155"/>
      <c r="M717" s="155"/>
      <c r="N717" s="154"/>
      <c r="O717" s="154"/>
      <c r="P717" s="153">
        <f>IFERROR(VLOOKUP(F717,'[34]ON HAND'!$B$7:$I$1000,8,FALSE),0)</f>
        <v>1100</v>
      </c>
      <c r="Q717" s="98" t="str">
        <f t="shared" si="53"/>
        <v>over</v>
      </c>
      <c r="R717" s="153"/>
      <c r="S717" s="153"/>
      <c r="T717" s="153"/>
    </row>
    <row r="718" spans="1:20" x14ac:dyDescent="0.35">
      <c r="A718" s="200" t="s">
        <v>795</v>
      </c>
      <c r="B718" s="191" t="s">
        <v>810</v>
      </c>
      <c r="C718" s="192" t="s">
        <v>116</v>
      </c>
      <c r="D718" s="201" t="s">
        <v>2432</v>
      </c>
      <c r="E718" s="202">
        <v>0</v>
      </c>
      <c r="F718" s="202" t="s">
        <v>2433</v>
      </c>
      <c r="G718" s="203" t="s">
        <v>2434</v>
      </c>
      <c r="H718" s="153">
        <f>IFERROR(VLOOKUP(F718,[33]MPS!$F$7:$H$789,3,FALSE),0)</f>
        <v>0</v>
      </c>
      <c r="I718" s="153">
        <v>0</v>
      </c>
      <c r="J718" s="153">
        <v>0</v>
      </c>
      <c r="K718" s="154" t="s">
        <v>3031</v>
      </c>
      <c r="L718" s="155"/>
      <c r="M718" s="155"/>
      <c r="N718" s="154"/>
      <c r="O718" s="154"/>
      <c r="P718" s="153">
        <f>IFERROR(VLOOKUP(F718,'[34]ON HAND'!$B$7:$I$1000,8,FALSE),0)</f>
        <v>2000</v>
      </c>
      <c r="Q718" s="98" t="str">
        <f t="shared" si="53"/>
        <v>over</v>
      </c>
      <c r="R718" s="153"/>
      <c r="S718" s="153"/>
      <c r="T718" s="153"/>
    </row>
    <row r="719" spans="1:20" x14ac:dyDescent="0.35">
      <c r="A719" s="200" t="s">
        <v>795</v>
      </c>
      <c r="B719" s="191" t="s">
        <v>810</v>
      </c>
      <c r="C719" s="192" t="s">
        <v>116</v>
      </c>
      <c r="D719" s="191" t="s">
        <v>2706</v>
      </c>
      <c r="E719" s="193">
        <v>0</v>
      </c>
      <c r="F719" s="193" t="s">
        <v>2435</v>
      </c>
      <c r="G719" s="194" t="s">
        <v>2436</v>
      </c>
      <c r="H719" s="153">
        <f>IFERROR(VLOOKUP(F719,[33]MPS!$F$7:$H$789,3,FALSE),0)</f>
        <v>0</v>
      </c>
      <c r="I719" s="153">
        <v>0</v>
      </c>
      <c r="J719" s="153">
        <v>0</v>
      </c>
      <c r="K719" s="154" t="s">
        <v>3031</v>
      </c>
      <c r="L719" s="155"/>
      <c r="M719" s="155"/>
      <c r="N719" s="154"/>
      <c r="O719" s="154"/>
      <c r="P719" s="153">
        <f>IFERROR(VLOOKUP(F719,'[34]ON HAND'!$B$7:$I$1000,8,FALSE),0)</f>
        <v>2430</v>
      </c>
      <c r="Q719" s="98" t="str">
        <f t="shared" si="53"/>
        <v>over</v>
      </c>
      <c r="R719" s="153"/>
      <c r="S719" s="153"/>
      <c r="T719" s="153"/>
    </row>
    <row r="720" spans="1:20" ht="33" x14ac:dyDescent="0.35">
      <c r="A720" s="200" t="s">
        <v>795</v>
      </c>
      <c r="B720" s="191" t="s">
        <v>810</v>
      </c>
      <c r="C720" s="192" t="s">
        <v>61</v>
      </c>
      <c r="D720" s="191" t="s">
        <v>1695</v>
      </c>
      <c r="E720" s="193">
        <v>0</v>
      </c>
      <c r="F720" s="193" t="s">
        <v>1696</v>
      </c>
      <c r="G720" s="194" t="s">
        <v>1697</v>
      </c>
      <c r="H720" s="153">
        <f>IFERROR(VLOOKUP(F720,[33]MPS!$F$7:$H$789,3,FALSE),0)</f>
        <v>0</v>
      </c>
      <c r="I720" s="153">
        <v>0</v>
      </c>
      <c r="J720" s="153">
        <v>0</v>
      </c>
      <c r="K720" s="154" t="s">
        <v>3031</v>
      </c>
      <c r="L720" s="155"/>
      <c r="M720" s="155"/>
      <c r="N720" s="154"/>
      <c r="O720" s="154"/>
      <c r="P720" s="153">
        <f>IFERROR(VLOOKUP(F720,'[34]ON HAND'!$B$7:$I$1000,8,FALSE),0)</f>
        <v>687</v>
      </c>
      <c r="Q720" s="98" t="str">
        <f t="shared" si="53"/>
        <v>over</v>
      </c>
      <c r="R720" s="153"/>
      <c r="S720" s="153"/>
      <c r="T720" s="153"/>
    </row>
    <row r="721" spans="1:20" ht="33" x14ac:dyDescent="0.35">
      <c r="A721" s="200" t="s">
        <v>795</v>
      </c>
      <c r="B721" s="191" t="s">
        <v>810</v>
      </c>
      <c r="C721" s="192" t="s">
        <v>61</v>
      </c>
      <c r="D721" s="191" t="s">
        <v>2437</v>
      </c>
      <c r="E721" s="193" t="s">
        <v>2438</v>
      </c>
      <c r="F721" s="193" t="s">
        <v>2439</v>
      </c>
      <c r="G721" s="194" t="s">
        <v>2440</v>
      </c>
      <c r="H721" s="153">
        <f>IFERROR(VLOOKUP(F721,[33]MPS!$F$7:$H$789,3,FALSE),0)</f>
        <v>0</v>
      </c>
      <c r="I721" s="153">
        <v>0</v>
      </c>
      <c r="J721" s="153">
        <v>0</v>
      </c>
      <c r="K721" s="154" t="s">
        <v>3031</v>
      </c>
      <c r="L721" s="155"/>
      <c r="M721" s="155"/>
      <c r="N721" s="154"/>
      <c r="O721" s="154"/>
      <c r="P721" s="153">
        <f>IFERROR(VLOOKUP(F721,'[34]ON HAND'!$B$7:$I$1000,8,FALSE),0)</f>
        <v>3990</v>
      </c>
      <c r="Q721" s="98" t="str">
        <f t="shared" si="53"/>
        <v>over</v>
      </c>
      <c r="R721" s="153"/>
      <c r="S721" s="153"/>
      <c r="T721" s="153"/>
    </row>
    <row r="722" spans="1:20" ht="33" x14ac:dyDescent="0.35">
      <c r="A722" s="200" t="s">
        <v>795</v>
      </c>
      <c r="B722" s="191" t="s">
        <v>810</v>
      </c>
      <c r="C722" s="192" t="s">
        <v>61</v>
      </c>
      <c r="D722" s="191" t="s">
        <v>1701</v>
      </c>
      <c r="E722" s="193" t="s">
        <v>1702</v>
      </c>
      <c r="F722" s="193" t="s">
        <v>1703</v>
      </c>
      <c r="G722" s="194" t="s">
        <v>1704</v>
      </c>
      <c r="H722" s="153">
        <f>IFERROR(VLOOKUP(F722,[33]MPS!$F$7:$H$789,3,FALSE),0)</f>
        <v>0</v>
      </c>
      <c r="I722" s="153">
        <v>0</v>
      </c>
      <c r="J722" s="153">
        <v>0</v>
      </c>
      <c r="K722" s="154" t="s">
        <v>3031</v>
      </c>
      <c r="L722" s="155"/>
      <c r="M722" s="155"/>
      <c r="N722" s="154"/>
      <c r="O722" s="154"/>
      <c r="P722" s="153">
        <f>IFERROR(VLOOKUP(F722,'[34]ON HAND'!$B$7:$I$1000,8,FALSE),0)</f>
        <v>1800</v>
      </c>
      <c r="Q722" s="98" t="str">
        <f t="shared" si="53"/>
        <v>over</v>
      </c>
      <c r="R722" s="153"/>
      <c r="S722" s="153"/>
      <c r="T722" s="153"/>
    </row>
    <row r="723" spans="1:20" ht="33" x14ac:dyDescent="0.35">
      <c r="A723" s="200" t="s">
        <v>795</v>
      </c>
      <c r="B723" s="191" t="s">
        <v>810</v>
      </c>
      <c r="C723" s="192" t="s">
        <v>61</v>
      </c>
      <c r="D723" s="191" t="s">
        <v>2445</v>
      </c>
      <c r="E723" s="193" t="s">
        <v>2446</v>
      </c>
      <c r="F723" s="193" t="s">
        <v>2447</v>
      </c>
      <c r="G723" s="194" t="s">
        <v>2448</v>
      </c>
      <c r="H723" s="153">
        <f>IFERROR(VLOOKUP(F723,[33]MPS!$F$7:$H$789,3,FALSE),0)</f>
        <v>0</v>
      </c>
      <c r="I723" s="153">
        <v>0</v>
      </c>
      <c r="J723" s="153">
        <v>0</v>
      </c>
      <c r="K723" s="154" t="s">
        <v>3031</v>
      </c>
      <c r="L723" s="155"/>
      <c r="M723" s="155"/>
      <c r="N723" s="154"/>
      <c r="O723" s="154"/>
      <c r="P723" s="153">
        <f>IFERROR(VLOOKUP(F723,'[34]ON HAND'!$B$7:$I$1000,8,FALSE),0)</f>
        <v>0</v>
      </c>
      <c r="Q723" s="98" t="str">
        <f t="shared" si="53"/>
        <v>over</v>
      </c>
      <c r="R723" s="153"/>
      <c r="S723" s="153"/>
      <c r="T723" s="153"/>
    </row>
    <row r="724" spans="1:20" ht="33" x14ac:dyDescent="0.35">
      <c r="A724" s="200" t="s">
        <v>795</v>
      </c>
      <c r="B724" s="191" t="s">
        <v>810</v>
      </c>
      <c r="C724" s="192" t="s">
        <v>61</v>
      </c>
      <c r="D724" s="201" t="s">
        <v>2457</v>
      </c>
      <c r="E724" s="202" t="s">
        <v>2458</v>
      </c>
      <c r="F724" s="202" t="s">
        <v>2459</v>
      </c>
      <c r="G724" s="203" t="s">
        <v>2460</v>
      </c>
      <c r="H724" s="153">
        <f>IFERROR(VLOOKUP(F724,[33]MPS!$F$7:$H$789,3,FALSE),0)</f>
        <v>0</v>
      </c>
      <c r="I724" s="153">
        <v>0</v>
      </c>
      <c r="J724" s="153">
        <v>0</v>
      </c>
      <c r="K724" s="154" t="s">
        <v>3031</v>
      </c>
      <c r="L724" s="155"/>
      <c r="M724" s="155"/>
      <c r="N724" s="154"/>
      <c r="O724" s="154"/>
      <c r="P724" s="153">
        <f>IFERROR(VLOOKUP(F724,'[34]ON HAND'!$B$7:$I$1000,8,FALSE),0)</f>
        <v>350</v>
      </c>
      <c r="Q724" s="98" t="str">
        <f t="shared" si="53"/>
        <v>over</v>
      </c>
      <c r="R724" s="153"/>
      <c r="S724" s="153"/>
      <c r="T724" s="153"/>
    </row>
    <row r="725" spans="1:20" ht="33" x14ac:dyDescent="0.35">
      <c r="A725" s="200" t="s">
        <v>795</v>
      </c>
      <c r="B725" s="191" t="s">
        <v>810</v>
      </c>
      <c r="C725" s="192" t="s">
        <v>61</v>
      </c>
      <c r="D725" s="191" t="s">
        <v>2461</v>
      </c>
      <c r="E725" s="193" t="s">
        <v>2956</v>
      </c>
      <c r="F725" s="193" t="s">
        <v>2463</v>
      </c>
      <c r="G725" s="194" t="s">
        <v>2957</v>
      </c>
      <c r="H725" s="153">
        <f>IFERROR(VLOOKUP(F725,[33]MPS!$F$7:$H$789,3,FALSE),0)</f>
        <v>0</v>
      </c>
      <c r="I725" s="153">
        <v>0</v>
      </c>
      <c r="J725" s="153">
        <v>0</v>
      </c>
      <c r="K725" s="154" t="s">
        <v>3031</v>
      </c>
      <c r="L725" s="155"/>
      <c r="M725" s="155"/>
      <c r="N725" s="154"/>
      <c r="O725" s="154"/>
      <c r="P725" s="153">
        <f>IFERROR(VLOOKUP(F725,'[34]ON HAND'!$B$7:$I$1000,8,FALSE),0)</f>
        <v>413</v>
      </c>
      <c r="Q725" s="98" t="str">
        <f t="shared" si="53"/>
        <v>over</v>
      </c>
      <c r="R725" s="153"/>
      <c r="S725" s="153"/>
      <c r="T725" s="153"/>
    </row>
    <row r="726" spans="1:20" x14ac:dyDescent="0.35">
      <c r="A726" s="200" t="s">
        <v>795</v>
      </c>
      <c r="B726" s="191" t="s">
        <v>810</v>
      </c>
      <c r="C726" s="192" t="s">
        <v>22</v>
      </c>
      <c r="D726" s="191" t="s">
        <v>2564</v>
      </c>
      <c r="E726" s="193" t="s">
        <v>2565</v>
      </c>
      <c r="F726" s="193" t="s">
        <v>1705</v>
      </c>
      <c r="G726" s="194" t="s">
        <v>2958</v>
      </c>
      <c r="H726" s="153">
        <f>IFERROR(VLOOKUP(F726,[33]MPS!$F$7:$H$789,3,FALSE),0)</f>
        <v>0</v>
      </c>
      <c r="I726" s="153">
        <v>0</v>
      </c>
      <c r="J726" s="153">
        <v>0</v>
      </c>
      <c r="K726" s="154" t="s">
        <v>3031</v>
      </c>
      <c r="L726" s="155"/>
      <c r="M726" s="155"/>
      <c r="N726" s="154"/>
      <c r="O726" s="154"/>
      <c r="P726" s="153">
        <f>IFERROR(VLOOKUP(F726,'[34]ON HAND'!$B$7:$I$1000,8,FALSE),0)</f>
        <v>0</v>
      </c>
      <c r="Q726" s="98" t="str">
        <f t="shared" si="53"/>
        <v>over</v>
      </c>
      <c r="R726" s="153"/>
      <c r="S726" s="153"/>
      <c r="T726" s="153"/>
    </row>
    <row r="727" spans="1:20" ht="33" x14ac:dyDescent="0.35">
      <c r="A727" s="200" t="s">
        <v>795</v>
      </c>
      <c r="B727" s="191" t="s">
        <v>815</v>
      </c>
      <c r="C727" s="192" t="s">
        <v>22</v>
      </c>
      <c r="D727" s="191" t="s">
        <v>2465</v>
      </c>
      <c r="E727" s="193" t="s">
        <v>2566</v>
      </c>
      <c r="F727" s="193" t="s">
        <v>2466</v>
      </c>
      <c r="G727" s="194" t="s">
        <v>2467</v>
      </c>
      <c r="H727" s="153">
        <f>IFERROR(VLOOKUP(F727,[33]MPS!$F$7:$H$789,3,FALSE),0)</f>
        <v>0</v>
      </c>
      <c r="I727" s="153">
        <v>0</v>
      </c>
      <c r="J727" s="153">
        <v>0</v>
      </c>
      <c r="K727" s="154" t="s">
        <v>3031</v>
      </c>
      <c r="L727" s="155"/>
      <c r="M727" s="155"/>
      <c r="N727" s="154"/>
      <c r="O727" s="154"/>
      <c r="P727" s="153">
        <f>IFERROR(VLOOKUP(F727,'[34]ON HAND'!$B$7:$I$1000,8,FALSE),0)</f>
        <v>13</v>
      </c>
      <c r="Q727" s="98" t="str">
        <f t="shared" si="53"/>
        <v>over</v>
      </c>
      <c r="R727" s="153"/>
      <c r="S727" s="153"/>
      <c r="T727" s="153"/>
    </row>
    <row r="728" spans="1:20" ht="33" x14ac:dyDescent="0.35">
      <c r="A728" s="200" t="s">
        <v>795</v>
      </c>
      <c r="B728" s="191" t="s">
        <v>810</v>
      </c>
      <c r="C728" s="192" t="s">
        <v>61</v>
      </c>
      <c r="D728" s="201" t="s">
        <v>1709</v>
      </c>
      <c r="E728" s="202">
        <v>0</v>
      </c>
      <c r="F728" s="202" t="s">
        <v>1710</v>
      </c>
      <c r="G728" s="203" t="s">
        <v>1711</v>
      </c>
      <c r="H728" s="153">
        <f>IFERROR(VLOOKUP(F728,[33]MPS!$F$7:$H$789,3,FALSE),0)</f>
        <v>0</v>
      </c>
      <c r="I728" s="153">
        <v>100</v>
      </c>
      <c r="J728" s="153">
        <v>100</v>
      </c>
      <c r="K728" s="154" t="s">
        <v>3031</v>
      </c>
      <c r="L728" s="155"/>
      <c r="M728" s="155"/>
      <c r="N728" s="154"/>
      <c r="O728" s="154"/>
      <c r="P728" s="153">
        <f>IFERROR(VLOOKUP(F728,'[34]ON HAND'!$B$7:$I$1000,8,FALSE),0)</f>
        <v>1060</v>
      </c>
      <c r="Q728" s="98" t="str">
        <f t="shared" si="53"/>
        <v>over</v>
      </c>
      <c r="R728" s="153"/>
      <c r="S728" s="153"/>
      <c r="T728" s="153"/>
    </row>
    <row r="729" spans="1:20" x14ac:dyDescent="0.35">
      <c r="A729" s="200" t="s">
        <v>795</v>
      </c>
      <c r="B729" s="191" t="s">
        <v>810</v>
      </c>
      <c r="C729" s="192" t="s">
        <v>116</v>
      </c>
      <c r="D729" s="191" t="s">
        <v>2468</v>
      </c>
      <c r="E729" s="193">
        <v>0</v>
      </c>
      <c r="F729" s="193" t="s">
        <v>2469</v>
      </c>
      <c r="G729" s="194" t="s">
        <v>2470</v>
      </c>
      <c r="H729" s="153">
        <f>IFERROR(VLOOKUP(F729,[33]MPS!$F$7:$H$789,3,FALSE),0)</f>
        <v>0</v>
      </c>
      <c r="I729" s="153">
        <v>0</v>
      </c>
      <c r="J729" s="153">
        <v>0</v>
      </c>
      <c r="K729" s="154" t="s">
        <v>3031</v>
      </c>
      <c r="L729" s="155"/>
      <c r="M729" s="155"/>
      <c r="N729" s="154"/>
      <c r="O729" s="154"/>
      <c r="P729" s="153">
        <f>IFERROR(VLOOKUP(F729,'[34]ON HAND'!$B$7:$I$1000,8,FALSE),0)</f>
        <v>1792</v>
      </c>
      <c r="Q729" s="98" t="str">
        <f t="shared" si="53"/>
        <v>over</v>
      </c>
      <c r="R729" s="153"/>
      <c r="S729" s="153"/>
      <c r="T729" s="153"/>
    </row>
    <row r="730" spans="1:20" x14ac:dyDescent="0.35">
      <c r="A730" s="200" t="s">
        <v>795</v>
      </c>
      <c r="B730" s="191" t="s">
        <v>810</v>
      </c>
      <c r="C730" s="192" t="s">
        <v>116</v>
      </c>
      <c r="D730" s="191" t="s">
        <v>1722</v>
      </c>
      <c r="E730" s="193">
        <v>0</v>
      </c>
      <c r="F730" s="193" t="s">
        <v>1723</v>
      </c>
      <c r="G730" s="194" t="s">
        <v>1724</v>
      </c>
      <c r="H730" s="153">
        <f>IFERROR(VLOOKUP(F730,[33]MPS!$F$7:$H$789,3,FALSE),0)</f>
        <v>0</v>
      </c>
      <c r="I730" s="153">
        <v>0</v>
      </c>
      <c r="J730" s="153">
        <v>0</v>
      </c>
      <c r="K730" s="154" t="s">
        <v>3031</v>
      </c>
      <c r="L730" s="155"/>
      <c r="M730" s="155"/>
      <c r="N730" s="154"/>
      <c r="O730" s="154"/>
      <c r="P730" s="153">
        <f>IFERROR(VLOOKUP(F730,'[34]ON HAND'!$B$7:$I$1000,8,FALSE),0)</f>
        <v>1848</v>
      </c>
      <c r="Q730" s="98" t="str">
        <f t="shared" si="53"/>
        <v>over</v>
      </c>
      <c r="R730" s="153"/>
      <c r="S730" s="153"/>
      <c r="T730" s="153"/>
    </row>
    <row r="731" spans="1:20" ht="33" x14ac:dyDescent="0.35">
      <c r="A731" s="200" t="s">
        <v>795</v>
      </c>
      <c r="B731" s="191" t="s">
        <v>810</v>
      </c>
      <c r="C731" s="192" t="s">
        <v>61</v>
      </c>
      <c r="D731" s="191" t="s">
        <v>1729</v>
      </c>
      <c r="E731" s="193" t="s">
        <v>1730</v>
      </c>
      <c r="F731" s="193" t="s">
        <v>1731</v>
      </c>
      <c r="G731" s="194" t="s">
        <v>1732</v>
      </c>
      <c r="H731" s="153">
        <f>IFERROR(VLOOKUP(F731,[33]MPS!$F$7:$H$789,3,FALSE),0)</f>
        <v>0</v>
      </c>
      <c r="I731" s="153">
        <v>0</v>
      </c>
      <c r="J731" s="153">
        <v>0</v>
      </c>
      <c r="K731" s="154" t="s">
        <v>3031</v>
      </c>
      <c r="L731" s="155"/>
      <c r="M731" s="155"/>
      <c r="N731" s="154"/>
      <c r="O731" s="154"/>
      <c r="P731" s="153">
        <f>IFERROR(VLOOKUP(F731,'[34]ON HAND'!$B$7:$I$1000,8,FALSE),0)</f>
        <v>150</v>
      </c>
      <c r="Q731" s="98" t="str">
        <f t="shared" si="53"/>
        <v>over</v>
      </c>
      <c r="R731" s="153"/>
      <c r="S731" s="153"/>
      <c r="T731" s="153"/>
    </row>
    <row r="732" spans="1:20" ht="33" x14ac:dyDescent="0.35">
      <c r="A732" s="200" t="s">
        <v>795</v>
      </c>
      <c r="B732" s="191" t="s">
        <v>810</v>
      </c>
      <c r="C732" s="192" t="s">
        <v>61</v>
      </c>
      <c r="D732" s="191" t="s">
        <v>2471</v>
      </c>
      <c r="E732" s="193" t="s">
        <v>2472</v>
      </c>
      <c r="F732" s="193" t="s">
        <v>2473</v>
      </c>
      <c r="G732" s="194" t="s">
        <v>2474</v>
      </c>
      <c r="H732" s="153">
        <f>IFERROR(VLOOKUP(F732,[33]MPS!$F$7:$H$789,3,FALSE),0)</f>
        <v>0</v>
      </c>
      <c r="I732" s="153">
        <v>0</v>
      </c>
      <c r="J732" s="153">
        <v>0</v>
      </c>
      <c r="K732" s="154" t="s">
        <v>3031</v>
      </c>
      <c r="L732" s="155"/>
      <c r="M732" s="155"/>
      <c r="N732" s="154"/>
      <c r="O732" s="154"/>
      <c r="P732" s="153">
        <f>IFERROR(VLOOKUP(F732,'[34]ON HAND'!$B$7:$I$1000,8,FALSE),0)</f>
        <v>3830</v>
      </c>
      <c r="Q732" s="98" t="str">
        <f t="shared" si="53"/>
        <v>over</v>
      </c>
      <c r="R732" s="153"/>
      <c r="S732" s="153"/>
      <c r="T732" s="153"/>
    </row>
    <row r="733" spans="1:20" ht="33" x14ac:dyDescent="0.35">
      <c r="A733" s="200" t="s">
        <v>795</v>
      </c>
      <c r="B733" s="191" t="s">
        <v>810</v>
      </c>
      <c r="C733" s="192" t="s">
        <v>61</v>
      </c>
      <c r="D733" s="191" t="s">
        <v>2475</v>
      </c>
      <c r="E733" s="193" t="s">
        <v>2476</v>
      </c>
      <c r="F733" s="193" t="s">
        <v>2477</v>
      </c>
      <c r="G733" s="194" t="s">
        <v>2478</v>
      </c>
      <c r="H733" s="153">
        <f>IFERROR(VLOOKUP(F733,[33]MPS!$F$7:$H$789,3,FALSE),0)</f>
        <v>0</v>
      </c>
      <c r="I733" s="153">
        <v>0</v>
      </c>
      <c r="J733" s="153">
        <v>0</v>
      </c>
      <c r="K733" s="154" t="s">
        <v>3031</v>
      </c>
      <c r="L733" s="155"/>
      <c r="M733" s="155"/>
      <c r="N733" s="154"/>
      <c r="O733" s="154"/>
      <c r="P733" s="153">
        <f>IFERROR(VLOOKUP(F733,'[34]ON HAND'!$B$7:$I$1000,8,FALSE),0)</f>
        <v>0</v>
      </c>
      <c r="Q733" s="98" t="str">
        <f t="shared" si="53"/>
        <v>over</v>
      </c>
      <c r="R733" s="153"/>
      <c r="S733" s="153"/>
      <c r="T733" s="153"/>
    </row>
    <row r="734" spans="1:20" ht="33" x14ac:dyDescent="0.35">
      <c r="A734" s="200" t="s">
        <v>795</v>
      </c>
      <c r="B734" s="191" t="s">
        <v>810</v>
      </c>
      <c r="C734" s="192" t="s">
        <v>61</v>
      </c>
      <c r="D734" s="191" t="s">
        <v>1745</v>
      </c>
      <c r="E734" s="193" t="s">
        <v>1746</v>
      </c>
      <c r="F734" s="193" t="s">
        <v>1747</v>
      </c>
      <c r="G734" s="194" t="s">
        <v>1748</v>
      </c>
      <c r="H734" s="153">
        <f>IFERROR(VLOOKUP(F734,[33]MPS!$F$7:$H$789,3,FALSE),0)</f>
        <v>0</v>
      </c>
      <c r="I734" s="153">
        <v>0</v>
      </c>
      <c r="J734" s="153">
        <v>0</v>
      </c>
      <c r="K734" s="154" t="s">
        <v>3031</v>
      </c>
      <c r="L734" s="155"/>
      <c r="M734" s="155"/>
      <c r="N734" s="154"/>
      <c r="O734" s="154"/>
      <c r="P734" s="153">
        <f>IFERROR(VLOOKUP(F734,'[34]ON HAND'!$B$7:$I$1000,8,FALSE),0)</f>
        <v>0</v>
      </c>
      <c r="Q734" s="98" t="str">
        <f t="shared" si="53"/>
        <v>over</v>
      </c>
      <c r="R734" s="153"/>
      <c r="S734" s="153"/>
      <c r="T734" s="153"/>
    </row>
    <row r="735" spans="1:20" ht="33" x14ac:dyDescent="0.35">
      <c r="A735" s="200" t="s">
        <v>795</v>
      </c>
      <c r="B735" s="191" t="s">
        <v>810</v>
      </c>
      <c r="C735" s="192" t="s">
        <v>61</v>
      </c>
      <c r="D735" s="191" t="s">
        <v>1749</v>
      </c>
      <c r="E735" s="193" t="s">
        <v>1750</v>
      </c>
      <c r="F735" s="193" t="s">
        <v>1751</v>
      </c>
      <c r="G735" s="194" t="s">
        <v>1752</v>
      </c>
      <c r="H735" s="153">
        <f>IFERROR(VLOOKUP(F735,[33]MPS!$F$7:$H$789,3,FALSE),0)</f>
        <v>0</v>
      </c>
      <c r="I735" s="153">
        <v>0</v>
      </c>
      <c r="J735" s="153">
        <v>0</v>
      </c>
      <c r="K735" s="154" t="s">
        <v>3031</v>
      </c>
      <c r="L735" s="155"/>
      <c r="M735" s="155"/>
      <c r="N735" s="154"/>
      <c r="O735" s="154"/>
      <c r="P735" s="153">
        <f>IFERROR(VLOOKUP(F735,'[34]ON HAND'!$B$7:$I$1000,8,FALSE),0)</f>
        <v>430</v>
      </c>
      <c r="Q735" s="98" t="str">
        <f t="shared" si="53"/>
        <v>over</v>
      </c>
      <c r="R735" s="153"/>
      <c r="S735" s="153"/>
      <c r="T735" s="153"/>
    </row>
    <row r="736" spans="1:20" ht="33" x14ac:dyDescent="0.35">
      <c r="A736" s="200" t="s">
        <v>795</v>
      </c>
      <c r="B736" s="191" t="s">
        <v>810</v>
      </c>
      <c r="C736" s="192" t="s">
        <v>61</v>
      </c>
      <c r="D736" s="201" t="s">
        <v>2482</v>
      </c>
      <c r="E736" s="202">
        <v>0</v>
      </c>
      <c r="F736" s="202" t="s">
        <v>2483</v>
      </c>
      <c r="G736" s="203" t="s">
        <v>2484</v>
      </c>
      <c r="H736" s="153">
        <f>IFERROR(VLOOKUP(F736,[33]MPS!$F$7:$H$789,3,FALSE),0)</f>
        <v>0</v>
      </c>
      <c r="I736" s="153">
        <v>0</v>
      </c>
      <c r="J736" s="153">
        <v>0</v>
      </c>
      <c r="K736" s="154" t="s">
        <v>3031</v>
      </c>
      <c r="L736" s="155"/>
      <c r="M736" s="155"/>
      <c r="N736" s="154"/>
      <c r="O736" s="154"/>
      <c r="P736" s="153">
        <f>IFERROR(VLOOKUP(F736,'[34]ON HAND'!$B$7:$I$1000,8,FALSE),0)</f>
        <v>461</v>
      </c>
      <c r="Q736" s="98" t="str">
        <f t="shared" si="53"/>
        <v>over</v>
      </c>
      <c r="R736" s="153"/>
      <c r="S736" s="153"/>
      <c r="T736" s="153"/>
    </row>
    <row r="737" spans="1:20" ht="33" x14ac:dyDescent="0.35">
      <c r="A737" s="200" t="s">
        <v>795</v>
      </c>
      <c r="B737" s="191" t="s">
        <v>810</v>
      </c>
      <c r="C737" s="192" t="s">
        <v>61</v>
      </c>
      <c r="D737" s="201" t="s">
        <v>2485</v>
      </c>
      <c r="E737" s="202">
        <v>0</v>
      </c>
      <c r="F737" s="202" t="s">
        <v>2486</v>
      </c>
      <c r="G737" s="203" t="s">
        <v>2487</v>
      </c>
      <c r="H737" s="153">
        <f>IFERROR(VLOOKUP(F737,[33]MPS!$F$7:$H$789,3,FALSE),0)</f>
        <v>0</v>
      </c>
      <c r="I737" s="153">
        <v>0</v>
      </c>
      <c r="J737" s="153">
        <v>0</v>
      </c>
      <c r="K737" s="154" t="s">
        <v>3031</v>
      </c>
      <c r="L737" s="155"/>
      <c r="M737" s="155"/>
      <c r="N737" s="154"/>
      <c r="O737" s="154"/>
      <c r="P737" s="153">
        <f>IFERROR(VLOOKUP(F737,'[34]ON HAND'!$B$7:$I$1000,8,FALSE),0)</f>
        <v>0</v>
      </c>
      <c r="Q737" s="98" t="str">
        <f t="shared" si="53"/>
        <v>over</v>
      </c>
      <c r="R737" s="153"/>
      <c r="S737" s="153"/>
      <c r="T737" s="153"/>
    </row>
    <row r="738" spans="1:20" ht="33" x14ac:dyDescent="0.35">
      <c r="A738" s="200" t="s">
        <v>795</v>
      </c>
      <c r="B738" s="191" t="s">
        <v>810</v>
      </c>
      <c r="C738" s="192" t="s">
        <v>61</v>
      </c>
      <c r="D738" s="201" t="s">
        <v>2488</v>
      </c>
      <c r="E738" s="202" t="s">
        <v>2489</v>
      </c>
      <c r="F738" s="202" t="s">
        <v>2490</v>
      </c>
      <c r="G738" s="203" t="s">
        <v>2491</v>
      </c>
      <c r="H738" s="153">
        <f>IFERROR(VLOOKUP(F738,[33]MPS!$F$7:$H$789,3,FALSE),0)</f>
        <v>0</v>
      </c>
      <c r="I738" s="153">
        <v>200</v>
      </c>
      <c r="J738" s="153">
        <v>200</v>
      </c>
      <c r="K738" s="154" t="s">
        <v>3031</v>
      </c>
      <c r="L738" s="155"/>
      <c r="M738" s="155"/>
      <c r="N738" s="154"/>
      <c r="O738" s="154"/>
      <c r="P738" s="153">
        <f>IFERROR(VLOOKUP(F738,'[34]ON HAND'!$B$7:$I$1000,8,FALSE),0)</f>
        <v>2837</v>
      </c>
      <c r="Q738" s="98" t="str">
        <f t="shared" si="53"/>
        <v>over</v>
      </c>
      <c r="R738" s="153"/>
      <c r="S738" s="153"/>
      <c r="T738" s="153"/>
    </row>
    <row r="739" spans="1:20" ht="33" x14ac:dyDescent="0.35">
      <c r="A739" s="200" t="s">
        <v>795</v>
      </c>
      <c r="B739" s="191" t="s">
        <v>810</v>
      </c>
      <c r="C739" s="192" t="s">
        <v>61</v>
      </c>
      <c r="D739" s="191" t="s">
        <v>2492</v>
      </c>
      <c r="E739" s="193" t="s">
        <v>2493</v>
      </c>
      <c r="F739" s="193" t="s">
        <v>2494</v>
      </c>
      <c r="G739" s="194" t="s">
        <v>2495</v>
      </c>
      <c r="H739" s="153">
        <f>IFERROR(VLOOKUP(F739,[33]MPS!$F$7:$H$789,3,FALSE),0)</f>
        <v>0</v>
      </c>
      <c r="I739" s="153">
        <v>0</v>
      </c>
      <c r="J739" s="153">
        <v>0</v>
      </c>
      <c r="K739" s="154" t="s">
        <v>3031</v>
      </c>
      <c r="L739" s="155"/>
      <c r="M739" s="155"/>
      <c r="N739" s="154"/>
      <c r="O739" s="154"/>
      <c r="P739" s="153">
        <f>IFERROR(VLOOKUP(F739,'[34]ON HAND'!$B$7:$I$1000,8,FALSE),0)</f>
        <v>285</v>
      </c>
      <c r="Q739" s="98" t="str">
        <f t="shared" si="53"/>
        <v>over</v>
      </c>
      <c r="R739" s="153"/>
      <c r="S739" s="153"/>
      <c r="T739" s="153"/>
    </row>
    <row r="740" spans="1:20" ht="33" x14ac:dyDescent="0.35">
      <c r="A740" s="200" t="s">
        <v>795</v>
      </c>
      <c r="B740" s="191" t="s">
        <v>810</v>
      </c>
      <c r="C740" s="192" t="s">
        <v>61</v>
      </c>
      <c r="D740" s="191" t="s">
        <v>2496</v>
      </c>
      <c r="E740" s="193" t="s">
        <v>2497</v>
      </c>
      <c r="F740" s="193" t="s">
        <v>2498</v>
      </c>
      <c r="G740" s="194" t="s">
        <v>2499</v>
      </c>
      <c r="H740" s="153">
        <f>IFERROR(VLOOKUP(F740,[33]MPS!$F$7:$H$789,3,FALSE),0)</f>
        <v>0</v>
      </c>
      <c r="I740" s="153">
        <v>0</v>
      </c>
      <c r="J740" s="153">
        <v>0</v>
      </c>
      <c r="K740" s="154" t="s">
        <v>3031</v>
      </c>
      <c r="L740" s="155"/>
      <c r="M740" s="155"/>
      <c r="N740" s="154"/>
      <c r="O740" s="154"/>
      <c r="P740" s="153">
        <f>IFERROR(VLOOKUP(F740,'[34]ON HAND'!$B$7:$I$1000,8,FALSE),0)</f>
        <v>1200</v>
      </c>
      <c r="Q740" s="98" t="str">
        <f t="shared" si="53"/>
        <v>over</v>
      </c>
      <c r="R740" s="153"/>
      <c r="S740" s="153"/>
      <c r="T740" s="153"/>
    </row>
    <row r="741" spans="1:20" ht="33" x14ac:dyDescent="0.35">
      <c r="A741" s="200" t="s">
        <v>795</v>
      </c>
      <c r="B741" s="191" t="s">
        <v>810</v>
      </c>
      <c r="C741" s="192" t="s">
        <v>61</v>
      </c>
      <c r="D741" s="191" t="s">
        <v>2503</v>
      </c>
      <c r="E741" s="193" t="s">
        <v>2504</v>
      </c>
      <c r="F741" s="193" t="s">
        <v>2505</v>
      </c>
      <c r="G741" s="194" t="s">
        <v>2506</v>
      </c>
      <c r="H741" s="153">
        <f>IFERROR(VLOOKUP(F741,[33]MPS!$F$7:$H$789,3,FALSE),0)</f>
        <v>0</v>
      </c>
      <c r="I741" s="153">
        <v>0</v>
      </c>
      <c r="J741" s="153">
        <v>0</v>
      </c>
      <c r="K741" s="154" t="s">
        <v>3031</v>
      </c>
      <c r="L741" s="155"/>
      <c r="M741" s="155"/>
      <c r="N741" s="154"/>
      <c r="O741" s="154"/>
      <c r="P741" s="153">
        <f>IFERROR(VLOOKUP(F741,'[34]ON HAND'!$B$7:$I$1000,8,FALSE),0)</f>
        <v>1253</v>
      </c>
      <c r="Q741" s="98" t="str">
        <f t="shared" si="53"/>
        <v>over</v>
      </c>
      <c r="R741" s="153"/>
      <c r="S741" s="153"/>
      <c r="T741" s="153"/>
    </row>
    <row r="742" spans="1:20" ht="33" x14ac:dyDescent="0.35">
      <c r="A742" s="200" t="s">
        <v>795</v>
      </c>
      <c r="B742" s="191" t="s">
        <v>810</v>
      </c>
      <c r="C742" s="192" t="s">
        <v>61</v>
      </c>
      <c r="D742" s="191" t="s">
        <v>2507</v>
      </c>
      <c r="E742" s="193" t="s">
        <v>2508</v>
      </c>
      <c r="F742" s="193" t="s">
        <v>2509</v>
      </c>
      <c r="G742" s="194" t="s">
        <v>2510</v>
      </c>
      <c r="H742" s="153">
        <f>IFERROR(VLOOKUP(F742,[33]MPS!$F$7:$H$789,3,FALSE),0)</f>
        <v>0</v>
      </c>
      <c r="I742" s="153">
        <v>100</v>
      </c>
      <c r="J742" s="153">
        <v>100</v>
      </c>
      <c r="K742" s="154" t="s">
        <v>3031</v>
      </c>
      <c r="L742" s="155"/>
      <c r="M742" s="155"/>
      <c r="N742" s="154"/>
      <c r="O742" s="154"/>
      <c r="P742" s="153">
        <f>IFERROR(VLOOKUP(F742,'[34]ON HAND'!$B$7:$I$1000,8,FALSE),0)</f>
        <v>3675</v>
      </c>
      <c r="Q742" s="98" t="str">
        <f t="shared" si="53"/>
        <v>over</v>
      </c>
      <c r="R742" s="153"/>
      <c r="S742" s="153"/>
      <c r="T742" s="153"/>
    </row>
    <row r="743" spans="1:20" ht="33" x14ac:dyDescent="0.35">
      <c r="A743" s="200" t="s">
        <v>795</v>
      </c>
      <c r="B743" s="191" t="s">
        <v>810</v>
      </c>
      <c r="C743" s="192" t="s">
        <v>61</v>
      </c>
      <c r="D743" s="201" t="s">
        <v>2511</v>
      </c>
      <c r="E743" s="202" t="s">
        <v>2512</v>
      </c>
      <c r="F743" s="202" t="s">
        <v>2513</v>
      </c>
      <c r="G743" s="203" t="s">
        <v>2514</v>
      </c>
      <c r="H743" s="153">
        <f>IFERROR(VLOOKUP(F743,[33]MPS!$F$7:$H$789,3,FALSE),0)</f>
        <v>0</v>
      </c>
      <c r="I743" s="153">
        <v>0</v>
      </c>
      <c r="J743" s="153">
        <v>0</v>
      </c>
      <c r="K743" s="154" t="s">
        <v>3031</v>
      </c>
      <c r="L743" s="155"/>
      <c r="M743" s="155"/>
      <c r="N743" s="154"/>
      <c r="O743" s="154"/>
      <c r="P743" s="153">
        <f>IFERROR(VLOOKUP(F743,'[34]ON HAND'!$B$7:$I$1000,8,FALSE),0)</f>
        <v>1861</v>
      </c>
      <c r="Q743" s="98" t="str">
        <f t="shared" si="53"/>
        <v>over</v>
      </c>
      <c r="R743" s="153"/>
      <c r="S743" s="153"/>
      <c r="T743" s="153"/>
    </row>
    <row r="744" spans="1:20" ht="33" x14ac:dyDescent="0.35">
      <c r="A744" s="200" t="s">
        <v>795</v>
      </c>
      <c r="B744" s="191" t="s">
        <v>810</v>
      </c>
      <c r="C744" s="192" t="s">
        <v>61</v>
      </c>
      <c r="D744" s="191" t="s">
        <v>1753</v>
      </c>
      <c r="E744" s="193">
        <v>0</v>
      </c>
      <c r="F744" s="193" t="s">
        <v>1754</v>
      </c>
      <c r="G744" s="194" t="s">
        <v>1755</v>
      </c>
      <c r="H744" s="153">
        <f>IFERROR(VLOOKUP(F744,[33]MPS!$F$7:$H$789,3,FALSE),0)</f>
        <v>0</v>
      </c>
      <c r="I744" s="153">
        <v>0</v>
      </c>
      <c r="J744" s="153">
        <v>0</v>
      </c>
      <c r="K744" s="154" t="s">
        <v>3031</v>
      </c>
      <c r="L744" s="155"/>
      <c r="M744" s="155"/>
      <c r="N744" s="154"/>
      <c r="O744" s="154"/>
      <c r="P744" s="153">
        <f>IFERROR(VLOOKUP(F744,'[34]ON HAND'!$B$7:$I$1000,8,FALSE),0)</f>
        <v>1410</v>
      </c>
      <c r="Q744" s="98" t="str">
        <f t="shared" si="53"/>
        <v>over</v>
      </c>
      <c r="R744" s="153"/>
      <c r="S744" s="153"/>
      <c r="T744" s="153"/>
    </row>
    <row r="745" spans="1:20" ht="33" x14ac:dyDescent="0.35">
      <c r="A745" s="200" t="s">
        <v>795</v>
      </c>
      <c r="B745" s="191" t="s">
        <v>810</v>
      </c>
      <c r="C745" s="192" t="s">
        <v>61</v>
      </c>
      <c r="D745" s="191" t="s">
        <v>2530</v>
      </c>
      <c r="E745" s="193">
        <v>0</v>
      </c>
      <c r="F745" s="193" t="s">
        <v>2531</v>
      </c>
      <c r="G745" s="194" t="s">
        <v>2532</v>
      </c>
      <c r="H745" s="153">
        <f>IFERROR(VLOOKUP(F745,[33]MPS!$F$7:$H$789,3,FALSE),0)</f>
        <v>0</v>
      </c>
      <c r="I745" s="153">
        <v>50</v>
      </c>
      <c r="J745" s="153">
        <v>50</v>
      </c>
      <c r="K745" s="154" t="s">
        <v>3031</v>
      </c>
      <c r="L745" s="155"/>
      <c r="M745" s="155"/>
      <c r="N745" s="154"/>
      <c r="O745" s="154"/>
      <c r="P745" s="153">
        <f>IFERROR(VLOOKUP(F745,'[34]ON HAND'!$B$7:$I$1000,8,FALSE),0)</f>
        <v>174</v>
      </c>
      <c r="Q745" s="98" t="str">
        <f t="shared" si="53"/>
        <v>over</v>
      </c>
      <c r="R745" s="153"/>
      <c r="S745" s="153"/>
      <c r="T745" s="153"/>
    </row>
    <row r="746" spans="1:20" ht="33" x14ac:dyDescent="0.35">
      <c r="A746" s="200" t="s">
        <v>795</v>
      </c>
      <c r="B746" s="191" t="s">
        <v>810</v>
      </c>
      <c r="C746" s="192" t="s">
        <v>116</v>
      </c>
      <c r="D746" s="191" t="s">
        <v>2967</v>
      </c>
      <c r="E746" s="193" t="s">
        <v>2968</v>
      </c>
      <c r="F746" s="193" t="s">
        <v>2969</v>
      </c>
      <c r="G746" s="194" t="s">
        <v>2970</v>
      </c>
      <c r="H746" s="153">
        <f>IFERROR(VLOOKUP(F746,[33]MPS!$F$7:$H$789,3,FALSE),0)</f>
        <v>0</v>
      </c>
      <c r="I746" s="153">
        <v>0</v>
      </c>
      <c r="J746" s="153">
        <v>0</v>
      </c>
      <c r="K746" s="154" t="s">
        <v>3031</v>
      </c>
      <c r="L746" s="155"/>
      <c r="M746" s="155"/>
      <c r="N746" s="154"/>
      <c r="O746" s="154"/>
      <c r="P746" s="153">
        <f>IFERROR(VLOOKUP(F746,'[34]ON HAND'!$B$7:$I$1000,8,FALSE),0)</f>
        <v>0</v>
      </c>
      <c r="Q746" s="98" t="str">
        <f t="shared" si="53"/>
        <v>over</v>
      </c>
      <c r="R746" s="153"/>
      <c r="S746" s="153"/>
      <c r="T746" s="153"/>
    </row>
    <row r="747" spans="1:20" ht="33" x14ac:dyDescent="0.35">
      <c r="A747" s="200" t="s">
        <v>795</v>
      </c>
      <c r="B747" s="191" t="s">
        <v>810</v>
      </c>
      <c r="C747" s="192" t="s">
        <v>61</v>
      </c>
      <c r="D747" s="191" t="s">
        <v>2971</v>
      </c>
      <c r="E747" s="193" t="s">
        <v>2972</v>
      </c>
      <c r="F747" s="193" t="s">
        <v>2540</v>
      </c>
      <c r="G747" s="194" t="s">
        <v>2973</v>
      </c>
      <c r="H747" s="153">
        <f>IFERROR(VLOOKUP(F747,[33]MPS!$F$7:$H$789,3,FALSE),0)</f>
        <v>0</v>
      </c>
      <c r="I747" s="153">
        <v>0</v>
      </c>
      <c r="J747" s="153">
        <v>0</v>
      </c>
      <c r="K747" s="154" t="s">
        <v>3031</v>
      </c>
      <c r="L747" s="155"/>
      <c r="M747" s="155"/>
      <c r="N747" s="154"/>
      <c r="O747" s="154"/>
      <c r="P747" s="153">
        <f>IFERROR(VLOOKUP(F747,'[34]ON HAND'!$B$7:$I$1000,8,FALSE),0)</f>
        <v>593</v>
      </c>
      <c r="Q747" s="98" t="str">
        <f t="shared" si="53"/>
        <v>over</v>
      </c>
      <c r="R747" s="153"/>
      <c r="S747" s="153"/>
      <c r="T747" s="153"/>
    </row>
    <row r="748" spans="1:20" x14ac:dyDescent="0.35">
      <c r="A748" s="200" t="s">
        <v>795</v>
      </c>
      <c r="B748" s="191" t="s">
        <v>810</v>
      </c>
      <c r="C748" s="192" t="s">
        <v>116</v>
      </c>
      <c r="D748" s="191"/>
      <c r="E748" s="193" t="s">
        <v>2714</v>
      </c>
      <c r="F748" s="193" t="s">
        <v>2540</v>
      </c>
      <c r="G748" s="194" t="s">
        <v>2715</v>
      </c>
      <c r="H748" s="153">
        <f>IFERROR(VLOOKUP(F748,[33]MPS!$F$7:$H$789,3,FALSE),0)</f>
        <v>0</v>
      </c>
      <c r="I748" s="153">
        <v>0</v>
      </c>
      <c r="J748" s="153">
        <v>0</v>
      </c>
      <c r="K748" s="154" t="s">
        <v>3031</v>
      </c>
      <c r="L748" s="155"/>
      <c r="M748" s="155"/>
      <c r="N748" s="154"/>
      <c r="O748" s="154"/>
      <c r="P748" s="153">
        <f>IFERROR(VLOOKUP(F748,'[34]ON HAND'!$B$7:$I$1000,8,FALSE),0)</f>
        <v>593</v>
      </c>
      <c r="Q748" s="98" t="str">
        <f t="shared" si="53"/>
        <v>over</v>
      </c>
      <c r="R748" s="153"/>
      <c r="S748" s="153"/>
      <c r="T748" s="153"/>
    </row>
    <row r="749" spans="1:20" ht="33" x14ac:dyDescent="0.35">
      <c r="A749" s="200" t="s">
        <v>795</v>
      </c>
      <c r="B749" s="191" t="s">
        <v>810</v>
      </c>
      <c r="C749" s="192" t="s">
        <v>61</v>
      </c>
      <c r="D749" s="191" t="s">
        <v>2974</v>
      </c>
      <c r="E749" s="193" t="s">
        <v>2975</v>
      </c>
      <c r="F749" s="193" t="s">
        <v>2541</v>
      </c>
      <c r="G749" s="194" t="s">
        <v>2976</v>
      </c>
      <c r="H749" s="153">
        <f>IFERROR(VLOOKUP(F749,[33]MPS!$F$7:$H$789,3,FALSE),0)</f>
        <v>0</v>
      </c>
      <c r="I749" s="153">
        <v>0</v>
      </c>
      <c r="J749" s="153">
        <v>0</v>
      </c>
      <c r="K749" s="154" t="s">
        <v>3031</v>
      </c>
      <c r="L749" s="155"/>
      <c r="M749" s="155"/>
      <c r="N749" s="154"/>
      <c r="O749" s="154"/>
      <c r="P749" s="153">
        <f>IFERROR(VLOOKUP(F749,'[34]ON HAND'!$B$7:$I$1000,8,FALSE),0)</f>
        <v>537</v>
      </c>
      <c r="Q749" s="98" t="str">
        <f t="shared" si="53"/>
        <v>over</v>
      </c>
      <c r="R749" s="153"/>
      <c r="S749" s="153"/>
      <c r="T749" s="153"/>
    </row>
    <row r="750" spans="1:20" x14ac:dyDescent="0.35">
      <c r="A750" s="200" t="s">
        <v>795</v>
      </c>
      <c r="B750" s="191" t="s">
        <v>810</v>
      </c>
      <c r="C750" s="192" t="s">
        <v>129</v>
      </c>
      <c r="D750" s="201" t="s">
        <v>2589</v>
      </c>
      <c r="E750" s="202" t="s">
        <v>2584</v>
      </c>
      <c r="F750" s="202" t="s">
        <v>2542</v>
      </c>
      <c r="G750" s="203" t="s">
        <v>2543</v>
      </c>
      <c r="H750" s="153">
        <f>IFERROR(VLOOKUP(F750,[33]MPS!$F$7:$H$789,3,FALSE),0)</f>
        <v>0</v>
      </c>
      <c r="I750" s="153">
        <v>1175</v>
      </c>
      <c r="J750" s="153">
        <v>1600</v>
      </c>
      <c r="K750" s="154" t="s">
        <v>3031</v>
      </c>
      <c r="L750" s="155"/>
      <c r="M750" s="155"/>
      <c r="N750" s="154"/>
      <c r="O750" s="154"/>
      <c r="P750" s="153">
        <f>IFERROR(VLOOKUP(F750,'[34]ON HAND'!$B$7:$I$1000,8,FALSE),0)</f>
        <v>1183</v>
      </c>
      <c r="Q750" s="98" t="str">
        <f t="shared" si="53"/>
        <v>over</v>
      </c>
      <c r="R750" s="153"/>
      <c r="S750" s="153"/>
      <c r="T750" s="153"/>
    </row>
    <row r="751" spans="1:20" ht="33" x14ac:dyDescent="0.35">
      <c r="A751" s="200" t="s">
        <v>795</v>
      </c>
      <c r="B751" s="191" t="s">
        <v>3090</v>
      </c>
      <c r="C751" s="192" t="s">
        <v>61</v>
      </c>
      <c r="D751" s="201" t="s">
        <v>2665</v>
      </c>
      <c r="E751" s="202" t="s">
        <v>2666</v>
      </c>
      <c r="F751" s="202" t="s">
        <v>2544</v>
      </c>
      <c r="G751" s="203" t="s">
        <v>2545</v>
      </c>
      <c r="H751" s="153">
        <f>IFERROR(VLOOKUP(F751,[33]MPS!$F$7:$H$789,3,FALSE),0)</f>
        <v>0</v>
      </c>
      <c r="I751" s="153">
        <v>0</v>
      </c>
      <c r="J751" s="153">
        <v>0</v>
      </c>
      <c r="K751" s="154" t="s">
        <v>3031</v>
      </c>
      <c r="L751" s="155"/>
      <c r="M751" s="155"/>
      <c r="N751" s="154"/>
      <c r="O751" s="154"/>
      <c r="P751" s="153">
        <f>IFERROR(VLOOKUP(F751,'[34]ON HAND'!$B$7:$I$1000,8,FALSE),0)</f>
        <v>1430</v>
      </c>
      <c r="Q751" s="98" t="str">
        <f t="shared" si="53"/>
        <v>over</v>
      </c>
      <c r="R751" s="153"/>
      <c r="S751" s="153"/>
      <c r="T751" s="153"/>
    </row>
    <row r="752" spans="1:20" ht="33" x14ac:dyDescent="0.35">
      <c r="A752" s="200" t="s">
        <v>795</v>
      </c>
      <c r="B752" s="191" t="s">
        <v>810</v>
      </c>
      <c r="C752" s="192" t="s">
        <v>61</v>
      </c>
      <c r="D752" s="191" t="s">
        <v>2546</v>
      </c>
      <c r="E752" s="193" t="s">
        <v>2977</v>
      </c>
      <c r="F752" s="193" t="s">
        <v>2548</v>
      </c>
      <c r="G752" s="194" t="s">
        <v>2978</v>
      </c>
      <c r="H752" s="153">
        <f>IFERROR(VLOOKUP(F752,[33]MPS!$F$7:$H$789,3,FALSE),0)</f>
        <v>0</v>
      </c>
      <c r="I752" s="153">
        <v>0</v>
      </c>
      <c r="J752" s="153">
        <v>0</v>
      </c>
      <c r="K752" s="154" t="s">
        <v>3031</v>
      </c>
      <c r="L752" s="155"/>
      <c r="M752" s="155"/>
      <c r="N752" s="154"/>
      <c r="O752" s="154"/>
      <c r="P752" s="153">
        <f>IFERROR(VLOOKUP(F752,'[34]ON HAND'!$B$7:$I$1000,8,FALSE),0)</f>
        <v>3651</v>
      </c>
      <c r="Q752" s="98" t="str">
        <f t="shared" si="53"/>
        <v>over</v>
      </c>
      <c r="R752" s="153"/>
      <c r="S752" s="153"/>
      <c r="T752" s="153"/>
    </row>
    <row r="753" spans="1:20" ht="33" x14ac:dyDescent="0.35">
      <c r="A753" s="200" t="s">
        <v>795</v>
      </c>
      <c r="B753" s="191" t="s">
        <v>810</v>
      </c>
      <c r="C753" s="192" t="s">
        <v>249</v>
      </c>
      <c r="D753" s="201" t="s">
        <v>3107</v>
      </c>
      <c r="E753" s="202" t="s">
        <v>2718</v>
      </c>
      <c r="F753" s="202" t="s">
        <v>2551</v>
      </c>
      <c r="G753" s="203" t="s">
        <v>2552</v>
      </c>
      <c r="H753" s="153">
        <f>IFERROR(VLOOKUP(F753,[33]MPS!$F$7:$H$789,3,FALSE),0)</f>
        <v>0</v>
      </c>
      <c r="I753" s="153">
        <v>0</v>
      </c>
      <c r="J753" s="153">
        <v>0</v>
      </c>
      <c r="K753" s="154" t="s">
        <v>3031</v>
      </c>
      <c r="L753" s="155"/>
      <c r="M753" s="155"/>
      <c r="N753" s="154"/>
      <c r="O753" s="154"/>
      <c r="P753" s="153">
        <f>IFERROR(VLOOKUP(F753,'[34]ON HAND'!$B$7:$I$1000,8,FALSE),0)</f>
        <v>260</v>
      </c>
      <c r="Q753" s="98" t="str">
        <f t="shared" si="53"/>
        <v>over</v>
      </c>
      <c r="R753" s="153"/>
      <c r="S753" s="153"/>
      <c r="T753" s="153"/>
    </row>
    <row r="754" spans="1:20" ht="33" x14ac:dyDescent="0.35">
      <c r="A754" s="200" t="s">
        <v>795</v>
      </c>
      <c r="B754" s="191" t="s">
        <v>810</v>
      </c>
      <c r="C754" s="192" t="s">
        <v>61</v>
      </c>
      <c r="D754" s="201" t="s">
        <v>2979</v>
      </c>
      <c r="E754" s="202" t="s">
        <v>2980</v>
      </c>
      <c r="F754" s="202" t="s">
        <v>2981</v>
      </c>
      <c r="G754" s="203" t="s">
        <v>2982</v>
      </c>
      <c r="H754" s="153">
        <f>IFERROR(VLOOKUP(F754,[33]MPS!$F$7:$H$789,3,FALSE),0)</f>
        <v>0</v>
      </c>
      <c r="I754" s="153">
        <v>100</v>
      </c>
      <c r="J754" s="153">
        <v>100</v>
      </c>
      <c r="K754" s="154" t="s">
        <v>3031</v>
      </c>
      <c r="L754" s="155"/>
      <c r="M754" s="155"/>
      <c r="N754" s="154"/>
      <c r="O754" s="154"/>
      <c r="P754" s="153">
        <f>IFERROR(VLOOKUP(F754,'[34]ON HAND'!$B$7:$I$1000,8,FALSE),0)</f>
        <v>250</v>
      </c>
      <c r="Q754" s="98" t="str">
        <f t="shared" si="53"/>
        <v>over</v>
      </c>
      <c r="R754" s="153"/>
      <c r="S754" s="153"/>
      <c r="T754" s="153"/>
    </row>
    <row r="755" spans="1:20" ht="33" x14ac:dyDescent="0.35">
      <c r="A755" s="200" t="s">
        <v>795</v>
      </c>
      <c r="B755" s="191" t="s">
        <v>810</v>
      </c>
      <c r="C755" s="192" t="s">
        <v>61</v>
      </c>
      <c r="D755" s="201" t="s">
        <v>2983</v>
      </c>
      <c r="E755" s="202" t="s">
        <v>3108</v>
      </c>
      <c r="F755" s="202" t="s">
        <v>2985</v>
      </c>
      <c r="G755" s="203" t="s">
        <v>3109</v>
      </c>
      <c r="H755" s="153">
        <f>IFERROR(VLOOKUP(F755,[33]MPS!$F$7:$H$789,3,FALSE),0)</f>
        <v>0</v>
      </c>
      <c r="I755" s="153">
        <v>50</v>
      </c>
      <c r="J755" s="153">
        <v>50</v>
      </c>
      <c r="K755" s="154" t="s">
        <v>3031</v>
      </c>
      <c r="L755" s="155"/>
      <c r="M755" s="155"/>
      <c r="N755" s="154"/>
      <c r="O755" s="154"/>
      <c r="P755" s="153">
        <f>IFERROR(VLOOKUP(F755,'[34]ON HAND'!$B$7:$I$1000,8,FALSE),0)</f>
        <v>630</v>
      </c>
      <c r="Q755" s="98" t="str">
        <f t="shared" si="53"/>
        <v>over</v>
      </c>
      <c r="R755" s="153"/>
      <c r="S755" s="153"/>
      <c r="T755" s="153"/>
    </row>
    <row r="756" spans="1:20" ht="33" x14ac:dyDescent="0.35">
      <c r="A756" s="200" t="s">
        <v>795</v>
      </c>
      <c r="B756" s="191" t="s">
        <v>810</v>
      </c>
      <c r="C756" s="192" t="s">
        <v>116</v>
      </c>
      <c r="D756" s="191" t="s">
        <v>2802</v>
      </c>
      <c r="E756" s="193" t="s">
        <v>2332</v>
      </c>
      <c r="F756" s="193" t="s">
        <v>2786</v>
      </c>
      <c r="G756" s="194" t="s">
        <v>2334</v>
      </c>
      <c r="H756" s="153">
        <f>IFERROR(VLOOKUP(F756,[33]MPS!$F$7:$H$789,3,FALSE),0)</f>
        <v>0</v>
      </c>
      <c r="I756" s="153">
        <v>0</v>
      </c>
      <c r="J756" s="153">
        <v>0</v>
      </c>
      <c r="K756" s="154" t="s">
        <v>3031</v>
      </c>
      <c r="L756" s="155"/>
      <c r="M756" s="155"/>
      <c r="N756" s="154"/>
      <c r="O756" s="154"/>
      <c r="P756" s="153">
        <f>IFERROR(VLOOKUP(F756,'[34]ON HAND'!$B$7:$I$1000,8,FALSE),0)</f>
        <v>1993</v>
      </c>
      <c r="Q756" s="98" t="str">
        <f t="shared" si="53"/>
        <v>over</v>
      </c>
      <c r="R756" s="153"/>
      <c r="S756" s="153"/>
      <c r="T756" s="153"/>
    </row>
    <row r="757" spans="1:20" ht="33" x14ac:dyDescent="0.35">
      <c r="A757" s="200" t="s">
        <v>795</v>
      </c>
      <c r="B757" s="191" t="s">
        <v>810</v>
      </c>
      <c r="C757" s="192" t="s">
        <v>61</v>
      </c>
      <c r="D757" s="191" t="s">
        <v>2803</v>
      </c>
      <c r="E757" s="193" t="s">
        <v>1541</v>
      </c>
      <c r="F757" s="193" t="s">
        <v>2787</v>
      </c>
      <c r="G757" s="194" t="s">
        <v>2788</v>
      </c>
      <c r="H757" s="153">
        <f>IFERROR(VLOOKUP(F757,[33]MPS!$F$7:$H$789,3,FALSE),0)</f>
        <v>0</v>
      </c>
      <c r="I757" s="153">
        <v>0</v>
      </c>
      <c r="J757" s="153">
        <v>0</v>
      </c>
      <c r="K757" s="154" t="s">
        <v>3031</v>
      </c>
      <c r="L757" s="155"/>
      <c r="M757" s="155"/>
      <c r="N757" s="154"/>
      <c r="O757" s="154"/>
      <c r="P757" s="153">
        <f>IFERROR(VLOOKUP(F757,'[34]ON HAND'!$B$7:$I$1000,8,FALSE),0)</f>
        <v>0</v>
      </c>
      <c r="Q757" s="98" t="str">
        <f t="shared" si="53"/>
        <v>over</v>
      </c>
      <c r="R757" s="153"/>
      <c r="S757" s="153"/>
      <c r="T757" s="153"/>
    </row>
    <row r="758" spans="1:20" x14ac:dyDescent="0.35">
      <c r="A758" s="200" t="s">
        <v>795</v>
      </c>
      <c r="B758" s="191" t="s">
        <v>810</v>
      </c>
      <c r="C758" s="192" t="s">
        <v>116</v>
      </c>
      <c r="D758" s="201" t="s">
        <v>2841</v>
      </c>
      <c r="E758" s="202" t="s">
        <v>2993</v>
      </c>
      <c r="F758" s="202" t="s">
        <v>2817</v>
      </c>
      <c r="G758" s="203" t="s">
        <v>2994</v>
      </c>
      <c r="H758" s="153">
        <f>IFERROR(VLOOKUP(F758,[33]MPS!$F$7:$H$789,3,FALSE),0)</f>
        <v>0</v>
      </c>
      <c r="I758" s="153">
        <v>0</v>
      </c>
      <c r="J758" s="153">
        <v>0</v>
      </c>
      <c r="K758" s="154" t="s">
        <v>3031</v>
      </c>
      <c r="L758" s="155"/>
      <c r="M758" s="155"/>
      <c r="N758" s="154"/>
      <c r="O758" s="154"/>
      <c r="P758" s="153">
        <f>IFERROR(VLOOKUP(F758,'[34]ON HAND'!$B$7:$I$1000,8,FALSE),0)</f>
        <v>500</v>
      </c>
      <c r="Q758" s="98" t="str">
        <f t="shared" si="53"/>
        <v>over</v>
      </c>
      <c r="R758" s="153"/>
      <c r="S758" s="153"/>
      <c r="T758" s="153"/>
    </row>
    <row r="759" spans="1:20" ht="33" x14ac:dyDescent="0.35">
      <c r="A759" s="200" t="s">
        <v>795</v>
      </c>
      <c r="B759" s="191" t="s">
        <v>810</v>
      </c>
      <c r="C759" s="192" t="s">
        <v>61</v>
      </c>
      <c r="D759" s="191" t="s">
        <v>2536</v>
      </c>
      <c r="E759" s="193" t="s">
        <v>2537</v>
      </c>
      <c r="F759" s="193" t="s">
        <v>2821</v>
      </c>
      <c r="G759" s="194" t="s">
        <v>2539</v>
      </c>
      <c r="H759" s="153">
        <f>IFERROR(VLOOKUP(F759,[33]MPS!$F$7:$H$789,3,FALSE),0)</f>
        <v>0</v>
      </c>
      <c r="I759" s="153">
        <v>0</v>
      </c>
      <c r="J759" s="153">
        <v>0</v>
      </c>
      <c r="K759" s="154" t="s">
        <v>3031</v>
      </c>
      <c r="L759" s="155"/>
      <c r="M759" s="155"/>
      <c r="N759" s="154"/>
      <c r="O759" s="154"/>
      <c r="P759" s="153">
        <f>IFERROR(VLOOKUP(F759,'[34]ON HAND'!$B$7:$I$1000,8,FALSE),0)</f>
        <v>0</v>
      </c>
      <c r="Q759" s="98" t="str">
        <f t="shared" si="53"/>
        <v>over</v>
      </c>
      <c r="R759" s="153"/>
      <c r="S759" s="153"/>
      <c r="T759" s="153"/>
    </row>
    <row r="760" spans="1:20" ht="33" x14ac:dyDescent="0.35">
      <c r="A760" s="200" t="s">
        <v>795</v>
      </c>
      <c r="B760" s="191" t="s">
        <v>810</v>
      </c>
      <c r="C760" s="192" t="s">
        <v>61</v>
      </c>
      <c r="D760" s="191" t="s">
        <v>2874</v>
      </c>
      <c r="E760" s="193" t="s">
        <v>2866</v>
      </c>
      <c r="F760" s="193" t="s">
        <v>2850</v>
      </c>
      <c r="G760" s="194" t="s">
        <v>3114</v>
      </c>
      <c r="H760" s="153">
        <f>IFERROR(VLOOKUP(F760,[33]MPS!$F$7:$H$789,3,FALSE),0)</f>
        <v>0</v>
      </c>
      <c r="I760" s="153">
        <v>0</v>
      </c>
      <c r="J760" s="153">
        <v>0</v>
      </c>
      <c r="K760" s="154" t="s">
        <v>3031</v>
      </c>
      <c r="L760" s="155"/>
      <c r="M760" s="155"/>
      <c r="N760" s="154"/>
      <c r="O760" s="154"/>
      <c r="P760" s="153">
        <f>IFERROR(VLOOKUP(F760,'[34]ON HAND'!$B$7:$I$1000,8,FALSE),0)</f>
        <v>13500</v>
      </c>
      <c r="Q760" s="98" t="str">
        <f t="shared" si="53"/>
        <v>over</v>
      </c>
      <c r="R760" s="153"/>
      <c r="S760" s="153"/>
      <c r="T760" s="153"/>
    </row>
    <row r="761" spans="1:20" x14ac:dyDescent="0.35">
      <c r="A761" s="200" t="s">
        <v>795</v>
      </c>
      <c r="B761" s="191" t="s">
        <v>810</v>
      </c>
      <c r="C761" s="192" t="s">
        <v>116</v>
      </c>
      <c r="D761" s="191" t="s">
        <v>2878</v>
      </c>
      <c r="E761" s="193" t="s">
        <v>2870</v>
      </c>
      <c r="F761" s="193" t="s">
        <v>2858</v>
      </c>
      <c r="G761" s="194" t="s">
        <v>2859</v>
      </c>
      <c r="H761" s="153">
        <f>IFERROR(VLOOKUP(F761,[33]MPS!$F$7:$H$789,3,FALSE),0)</f>
        <v>0</v>
      </c>
      <c r="I761" s="153">
        <v>0</v>
      </c>
      <c r="J761" s="153">
        <v>0</v>
      </c>
      <c r="K761" s="154" t="s">
        <v>3031</v>
      </c>
      <c r="L761" s="155"/>
      <c r="M761" s="155"/>
      <c r="N761" s="154"/>
      <c r="O761" s="154"/>
      <c r="P761" s="153">
        <f>IFERROR(VLOOKUP(F761,'[34]ON HAND'!$B$7:$I$1000,8,FALSE),0)</f>
        <v>460</v>
      </c>
      <c r="Q761" s="98" t="str">
        <f t="shared" si="53"/>
        <v>over</v>
      </c>
      <c r="R761" s="153"/>
      <c r="S761" s="153"/>
      <c r="T761" s="153"/>
    </row>
    <row r="762" spans="1:20" ht="33" x14ac:dyDescent="0.35">
      <c r="A762" s="200" t="s">
        <v>795</v>
      </c>
      <c r="B762" s="191" t="s">
        <v>810</v>
      </c>
      <c r="C762" s="192" t="s">
        <v>61</v>
      </c>
      <c r="D762" s="191" t="s">
        <v>2879</v>
      </c>
      <c r="E762" s="193" t="s">
        <v>2871</v>
      </c>
      <c r="F762" s="193" t="s">
        <v>2860</v>
      </c>
      <c r="G762" s="194" t="s">
        <v>2861</v>
      </c>
      <c r="H762" s="153">
        <f>IFERROR(VLOOKUP(F762,[33]MPS!$F$7:$H$789,3,FALSE),0)</f>
        <v>0</v>
      </c>
      <c r="I762" s="153">
        <v>0</v>
      </c>
      <c r="J762" s="153">
        <v>0</v>
      </c>
      <c r="K762" s="154" t="s">
        <v>3031</v>
      </c>
      <c r="L762" s="155"/>
      <c r="M762" s="155"/>
      <c r="N762" s="154"/>
      <c r="O762" s="154"/>
      <c r="P762" s="153">
        <f>IFERROR(VLOOKUP(F762,'[34]ON HAND'!$B$7:$I$1000,8,FALSE),0)</f>
        <v>900</v>
      </c>
      <c r="Q762" s="98" t="str">
        <f t="shared" si="53"/>
        <v>over</v>
      </c>
      <c r="R762" s="153"/>
      <c r="S762" s="153"/>
      <c r="T762" s="153"/>
    </row>
    <row r="763" spans="1:20" ht="33" x14ac:dyDescent="0.35">
      <c r="A763" s="200" t="s">
        <v>795</v>
      </c>
      <c r="B763" s="191" t="s">
        <v>810</v>
      </c>
      <c r="C763" s="192" t="s">
        <v>31</v>
      </c>
      <c r="D763" s="191" t="s">
        <v>3012</v>
      </c>
      <c r="E763" s="193" t="s">
        <v>3013</v>
      </c>
      <c r="F763" s="193" t="s">
        <v>3014</v>
      </c>
      <c r="G763" s="215" t="s">
        <v>3015</v>
      </c>
      <c r="H763" s="153">
        <f>IFERROR(VLOOKUP(F763,[33]MPS!$F$7:$H$789,3,FALSE),0)</f>
        <v>0</v>
      </c>
      <c r="I763" s="153">
        <v>200</v>
      </c>
      <c r="J763" s="153">
        <v>200</v>
      </c>
      <c r="K763" s="154" t="s">
        <v>3031</v>
      </c>
      <c r="L763" s="155"/>
      <c r="M763" s="155"/>
      <c r="N763" s="154"/>
      <c r="O763" s="154"/>
      <c r="P763" s="153">
        <f>IFERROR(VLOOKUP(F763,'[34]ON HAND'!$B$7:$I$1000,8,FALSE),0)</f>
        <v>520</v>
      </c>
      <c r="Q763" s="98" t="str">
        <f t="shared" si="53"/>
        <v>over</v>
      </c>
      <c r="R763" s="153"/>
      <c r="S763" s="153"/>
      <c r="T763" s="153"/>
    </row>
    <row r="764" spans="1:20" ht="33" x14ac:dyDescent="0.35">
      <c r="A764" s="220" t="s">
        <v>795</v>
      </c>
      <c r="B764" s="209" t="s">
        <v>810</v>
      </c>
      <c r="C764" s="210" t="s">
        <v>31</v>
      </c>
      <c r="D764" s="209" t="s">
        <v>3016</v>
      </c>
      <c r="E764" s="211" t="s">
        <v>3017</v>
      </c>
      <c r="F764" s="211" t="s">
        <v>3018</v>
      </c>
      <c r="G764" s="216" t="s">
        <v>3019</v>
      </c>
      <c r="H764" s="153">
        <f>IFERROR(VLOOKUP(F764,[33]MPS!$F$7:$H$789,3,FALSE),0)</f>
        <v>0</v>
      </c>
      <c r="I764" s="153">
        <v>0</v>
      </c>
      <c r="J764" s="153">
        <v>0</v>
      </c>
      <c r="K764" s="154" t="s">
        <v>3031</v>
      </c>
      <c r="L764" s="155"/>
      <c r="M764" s="155"/>
      <c r="N764" s="154"/>
      <c r="O764" s="154"/>
      <c r="P764" s="153">
        <f>IFERROR(VLOOKUP(F764,'[34]ON HAND'!$B$7:$I$1000,8,FALSE),0)</f>
        <v>0</v>
      </c>
      <c r="Q764" s="98" t="str">
        <f t="shared" si="53"/>
        <v>over</v>
      </c>
      <c r="R764" s="153"/>
      <c r="S764" s="153"/>
      <c r="T764" s="153"/>
    </row>
    <row r="765" spans="1:20" ht="33" x14ac:dyDescent="0.35">
      <c r="A765" s="212" t="s">
        <v>795</v>
      </c>
      <c r="B765" s="213" t="s">
        <v>810</v>
      </c>
      <c r="C765" s="214" t="s">
        <v>61</v>
      </c>
      <c r="D765" s="213"/>
      <c r="E765" s="159"/>
      <c r="F765" s="159" t="s">
        <v>3137</v>
      </c>
      <c r="G765" s="217" t="s">
        <v>3138</v>
      </c>
      <c r="H765" s="153">
        <f>IFERROR(VLOOKUP(F765,[33]MPS!$F$7:$H$789,3,FALSE),0)</f>
        <v>0</v>
      </c>
      <c r="I765" s="153">
        <v>0</v>
      </c>
      <c r="J765" s="153">
        <v>0</v>
      </c>
      <c r="K765" s="154" t="s">
        <v>3031</v>
      </c>
      <c r="L765" s="155"/>
      <c r="M765" s="155"/>
      <c r="N765" s="154"/>
      <c r="O765" s="154"/>
      <c r="P765" s="153">
        <f>IFERROR(VLOOKUP(F765,'[34]ON HAND'!$B$7:$I$1000,8,FALSE),0)</f>
        <v>1400</v>
      </c>
      <c r="Q765" s="98" t="str">
        <f t="shared" si="53"/>
        <v>over</v>
      </c>
      <c r="R765" s="153"/>
      <c r="S765" s="153"/>
      <c r="T765" s="153"/>
    </row>
    <row r="766" spans="1:20" ht="33" x14ac:dyDescent="0.35">
      <c r="A766" s="212" t="s">
        <v>795</v>
      </c>
      <c r="B766" s="213" t="s">
        <v>3090</v>
      </c>
      <c r="C766" s="214" t="s">
        <v>116</v>
      </c>
      <c r="D766" s="213" t="s">
        <v>3147</v>
      </c>
      <c r="E766" s="159"/>
      <c r="F766" s="159" t="s">
        <v>3148</v>
      </c>
      <c r="G766" s="217" t="s">
        <v>3149</v>
      </c>
      <c r="H766" s="153">
        <f>IFERROR(VLOOKUP(F766,[33]MPS!$F$7:$H$789,3,FALSE),0)</f>
        <v>0</v>
      </c>
      <c r="I766" s="153">
        <v>0</v>
      </c>
      <c r="J766" s="153">
        <v>0</v>
      </c>
      <c r="K766" s="154" t="s">
        <v>3031</v>
      </c>
      <c r="L766" s="155"/>
      <c r="M766" s="155"/>
      <c r="N766" s="154"/>
      <c r="O766" s="154"/>
      <c r="P766" s="153">
        <f>IFERROR(VLOOKUP(F766,'[34]ON HAND'!$B$7:$I$1000,8,FALSE),0)</f>
        <v>1650</v>
      </c>
      <c r="Q766" s="98" t="str">
        <f t="shared" si="53"/>
        <v>over</v>
      </c>
      <c r="R766" s="153"/>
      <c r="S766" s="153"/>
      <c r="T766" s="153"/>
    </row>
    <row r="767" spans="1:20" ht="33" x14ac:dyDescent="0.35">
      <c r="A767" s="212" t="s">
        <v>795</v>
      </c>
      <c r="B767" s="213" t="s">
        <v>3090</v>
      </c>
      <c r="C767" s="214" t="s">
        <v>249</v>
      </c>
      <c r="D767" s="213" t="s">
        <v>3150</v>
      </c>
      <c r="E767" s="159"/>
      <c r="F767" s="159" t="s">
        <v>3151</v>
      </c>
      <c r="G767" s="217" t="s">
        <v>3152</v>
      </c>
      <c r="H767" s="153">
        <f>IFERROR(VLOOKUP(F767,[33]MPS!$F$7:$H$789,3,FALSE),0)</f>
        <v>0</v>
      </c>
      <c r="I767" s="153">
        <v>0</v>
      </c>
      <c r="J767" s="153">
        <v>0</v>
      </c>
      <c r="K767" s="154" t="s">
        <v>3031</v>
      </c>
      <c r="L767" s="155"/>
      <c r="M767" s="155"/>
      <c r="N767" s="154"/>
      <c r="O767" s="154"/>
      <c r="P767" s="153">
        <f>IFERROR(VLOOKUP(F767,'[34]ON HAND'!$B$7:$I$1000,8,FALSE),0)</f>
        <v>320</v>
      </c>
      <c r="Q767" s="98" t="str">
        <f t="shared" si="53"/>
        <v>over</v>
      </c>
      <c r="R767" s="153"/>
      <c r="S767" s="153"/>
      <c r="T767" s="153"/>
    </row>
    <row r="768" spans="1:20" x14ac:dyDescent="0.35">
      <c r="A768" s="219" t="s">
        <v>10</v>
      </c>
      <c r="B768" s="213" t="s">
        <v>11</v>
      </c>
      <c r="C768" s="214" t="s">
        <v>254</v>
      </c>
      <c r="D768" s="213" t="s">
        <v>3153</v>
      </c>
      <c r="E768" s="159" t="s">
        <v>3154</v>
      </c>
      <c r="F768" s="159"/>
      <c r="G768" s="217" t="s">
        <v>3155</v>
      </c>
      <c r="H768" s="153">
        <f>IFERROR(VLOOKUP(F768,[33]MPS!$F$7:$H$789,3,FALSE),0)</f>
        <v>0</v>
      </c>
      <c r="I768" s="153">
        <v>0</v>
      </c>
      <c r="J768" s="153">
        <v>0</v>
      </c>
      <c r="K768" s="154" t="s">
        <v>3031</v>
      </c>
      <c r="L768" s="155"/>
      <c r="M768" s="155"/>
      <c r="N768" s="154"/>
      <c r="O768" s="154"/>
      <c r="P768" s="153">
        <f>IFERROR(VLOOKUP(F768,'[34]ON HAND'!$B$7:$I$1000,8,FALSE),0)</f>
        <v>0</v>
      </c>
      <c r="Q768" s="98" t="str">
        <f t="shared" si="53"/>
        <v>over</v>
      </c>
      <c r="R768" s="153"/>
      <c r="S768" s="153"/>
      <c r="T768" s="153"/>
    </row>
    <row r="769" spans="1:22" x14ac:dyDescent="0.35">
      <c r="A769" s="212" t="s">
        <v>795</v>
      </c>
      <c r="B769" s="213" t="s">
        <v>810</v>
      </c>
      <c r="C769" s="214" t="s">
        <v>116</v>
      </c>
      <c r="D769" s="213"/>
      <c r="E769" s="159" t="s">
        <v>2716</v>
      </c>
      <c r="F769" s="159"/>
      <c r="G769" s="217" t="s">
        <v>2717</v>
      </c>
      <c r="H769" s="153">
        <f>IFERROR(VLOOKUP(F769,[33]MPS!$F$7:$H$789,3,FALSE),0)</f>
        <v>0</v>
      </c>
      <c r="I769" s="153">
        <v>0</v>
      </c>
      <c r="J769" s="153">
        <v>0</v>
      </c>
      <c r="K769" s="154" t="s">
        <v>3031</v>
      </c>
      <c r="L769" s="155"/>
      <c r="M769" s="155"/>
      <c r="N769" s="154"/>
      <c r="O769" s="154"/>
      <c r="P769" s="153">
        <f>IFERROR(VLOOKUP(F769,'[34]ON HAND'!$B$7:$I$1000,8,FALSE),0)</f>
        <v>0</v>
      </c>
      <c r="Q769" s="98" t="str">
        <f t="shared" si="53"/>
        <v>over</v>
      </c>
      <c r="R769" s="153"/>
      <c r="S769" s="153"/>
      <c r="T769" s="153"/>
    </row>
    <row r="770" spans="1:22" s="24" customFormat="1" ht="27.75" customHeight="1" x14ac:dyDescent="0.35">
      <c r="A770" s="200" t="s">
        <v>795</v>
      </c>
      <c r="B770" s="191" t="s">
        <v>810</v>
      </c>
      <c r="C770" s="192" t="s">
        <v>92</v>
      </c>
      <c r="D770" s="191" t="s">
        <v>3169</v>
      </c>
      <c r="E770" s="193" t="s">
        <v>3170</v>
      </c>
      <c r="F770" s="193" t="s">
        <v>1827</v>
      </c>
      <c r="G770" s="194" t="s">
        <v>3167</v>
      </c>
      <c r="H770" s="153">
        <f>IFERROR(VLOOKUP(F770,[33]MPS!$F$7:$H$789,3,FALSE),0)</f>
        <v>85000</v>
      </c>
      <c r="I770" s="153">
        <v>4000</v>
      </c>
      <c r="J770" s="153">
        <v>4800</v>
      </c>
      <c r="K770" s="154" t="s">
        <v>1844</v>
      </c>
      <c r="L770" s="155">
        <f>+I770*2</f>
        <v>8000</v>
      </c>
      <c r="M770" s="155">
        <f t="shared" ref="M770:M771" si="54">+I770*4</f>
        <v>16000</v>
      </c>
      <c r="N770" s="154">
        <f>+ROUNDUP(P770/I770,1)</f>
        <v>0</v>
      </c>
      <c r="O770" s="154">
        <f>IF(AND(K770="FAST",N770&gt;=2),1,IF(AND(K770="MEDIUM",N770&gt;=3),1,IF(AND(K770="SLOW",N770&gt;=4),1,0)))</f>
        <v>0</v>
      </c>
      <c r="P770" s="153">
        <f>IFERROR(VLOOKUP(F770,'[34]ON HAND'!$B$7:$I$1000,8,FALSE),0)</f>
        <v>0</v>
      </c>
      <c r="Q770" s="98" t="str">
        <f t="shared" si="53"/>
        <v>kritis</v>
      </c>
      <c r="R770" s="153"/>
      <c r="S770" s="153"/>
      <c r="T770" s="153"/>
      <c r="U770" s="67"/>
      <c r="V770" s="68"/>
    </row>
    <row r="771" spans="1:22" s="24" customFormat="1" ht="27.75" customHeight="1" x14ac:dyDescent="0.35">
      <c r="A771" s="200" t="s">
        <v>795</v>
      </c>
      <c r="B771" s="191" t="s">
        <v>810</v>
      </c>
      <c r="C771" s="192" t="s">
        <v>92</v>
      </c>
      <c r="D771" s="191" t="s">
        <v>1828</v>
      </c>
      <c r="E771" s="193" t="s">
        <v>3170</v>
      </c>
      <c r="F771" s="193" t="s">
        <v>1829</v>
      </c>
      <c r="G771" s="194" t="s">
        <v>3168</v>
      </c>
      <c r="H771" s="153">
        <f>IFERROR(VLOOKUP(F771,[33]MPS!$F$7:$H$789,3,FALSE),0)</f>
        <v>85000</v>
      </c>
      <c r="I771" s="153">
        <v>4000</v>
      </c>
      <c r="J771" s="153">
        <v>4800</v>
      </c>
      <c r="K771" s="154" t="s">
        <v>1844</v>
      </c>
      <c r="L771" s="155">
        <f t="shared" ref="L771" si="55">+I771*2</f>
        <v>8000</v>
      </c>
      <c r="M771" s="155">
        <f t="shared" si="54"/>
        <v>16000</v>
      </c>
      <c r="N771" s="154">
        <f>+ROUNDUP(P771/I771,1)</f>
        <v>0</v>
      </c>
      <c r="O771" s="154">
        <f>IF(AND(K771="FAST",N771&gt;=2),1,IF(AND(K771="MEDIUM",N771&gt;=3),1,IF(AND(K771="SLOW",N771&gt;=4),1,0)))</f>
        <v>0</v>
      </c>
      <c r="P771" s="153">
        <f>IFERROR(VLOOKUP(F771,'[34]ON HAND'!$B$7:$I$1000,8,FALSE),0)</f>
        <v>0</v>
      </c>
      <c r="Q771" s="98" t="str">
        <f t="shared" si="53"/>
        <v>kritis</v>
      </c>
      <c r="R771" s="153"/>
      <c r="S771" s="153"/>
      <c r="T771" s="153"/>
      <c r="U771" s="67"/>
      <c r="V771" s="68"/>
    </row>
    <row r="773" spans="1:22" x14ac:dyDescent="0.3">
      <c r="A773" s="63" t="s">
        <v>2568</v>
      </c>
      <c r="B773" s="63" t="s">
        <v>2568</v>
      </c>
      <c r="C773" s="63" t="s">
        <v>2568</v>
      </c>
      <c r="D773" s="63" t="s">
        <v>2568</v>
      </c>
      <c r="E773" s="63" t="s">
        <v>2568</v>
      </c>
      <c r="F773" s="63" t="s">
        <v>2568</v>
      </c>
      <c r="G773" s="63" t="s">
        <v>2568</v>
      </c>
      <c r="H773" s="63" t="s">
        <v>2568</v>
      </c>
      <c r="I773" s="63" t="s">
        <v>2568</v>
      </c>
      <c r="J773" s="63" t="s">
        <v>2568</v>
      </c>
      <c r="K773" s="63" t="s">
        <v>2568</v>
      </c>
      <c r="L773" s="63" t="s">
        <v>2568</v>
      </c>
      <c r="M773" s="63" t="s">
        <v>2568</v>
      </c>
      <c r="N773" s="63" t="s">
        <v>2568</v>
      </c>
      <c r="O773" s="63" t="s">
        <v>2568</v>
      </c>
      <c r="P773" s="63" t="s">
        <v>2568</v>
      </c>
      <c r="Q773" s="63" t="s">
        <v>2568</v>
      </c>
      <c r="R773" s="63" t="s">
        <v>2568</v>
      </c>
      <c r="S773" s="63" t="s">
        <v>2568</v>
      </c>
      <c r="T773" s="63" t="s">
        <v>2568</v>
      </c>
    </row>
  </sheetData>
  <sheetProtection sort="0" autoFilter="0"/>
  <autoFilter ref="A8:T771"/>
  <dataConsolidate/>
  <conditionalFormatting sqref="Q9:Q769">
    <cfRule type="cellIs" dxfId="85" priority="322" operator="equal">
      <formula>"OVER"</formula>
    </cfRule>
    <cfRule type="cellIs" dxfId="84" priority="323" operator="equal">
      <formula>"AMAN"</formula>
    </cfRule>
    <cfRule type="cellIs" dxfId="83" priority="324" operator="equal">
      <formula>"KRITIS"</formula>
    </cfRule>
  </conditionalFormatting>
  <conditionalFormatting sqref="F772:F1048576 F3:F8">
    <cfRule type="duplicateValues" dxfId="82" priority="370"/>
  </conditionalFormatting>
  <conditionalFormatting sqref="D750">
    <cfRule type="duplicateValues" dxfId="81" priority="94"/>
  </conditionalFormatting>
  <conditionalFormatting sqref="D751">
    <cfRule type="duplicateValues" dxfId="80" priority="93"/>
  </conditionalFormatting>
  <conditionalFormatting sqref="D752">
    <cfRule type="duplicateValues" dxfId="79" priority="92"/>
  </conditionalFormatting>
  <conditionalFormatting sqref="D753">
    <cfRule type="duplicateValues" dxfId="78" priority="91"/>
  </conditionalFormatting>
  <conditionalFormatting sqref="D754">
    <cfRule type="duplicateValues" dxfId="77" priority="90"/>
  </conditionalFormatting>
  <conditionalFormatting sqref="D755">
    <cfRule type="duplicateValues" dxfId="76" priority="89"/>
  </conditionalFormatting>
  <conditionalFormatting sqref="D756">
    <cfRule type="duplicateValues" dxfId="75" priority="88"/>
  </conditionalFormatting>
  <conditionalFormatting sqref="D757">
    <cfRule type="duplicateValues" dxfId="74" priority="87"/>
  </conditionalFormatting>
  <conditionalFormatting sqref="D758">
    <cfRule type="duplicateValues" dxfId="73" priority="86"/>
  </conditionalFormatting>
  <conditionalFormatting sqref="D759">
    <cfRule type="duplicateValues" dxfId="72" priority="85"/>
  </conditionalFormatting>
  <conditionalFormatting sqref="D760">
    <cfRule type="duplicateValues" dxfId="71" priority="84"/>
  </conditionalFormatting>
  <conditionalFormatting sqref="D761">
    <cfRule type="duplicateValues" dxfId="70" priority="83"/>
  </conditionalFormatting>
  <conditionalFormatting sqref="D762">
    <cfRule type="duplicateValues" dxfId="69" priority="82"/>
  </conditionalFormatting>
  <conditionalFormatting sqref="D763">
    <cfRule type="duplicateValues" dxfId="68" priority="81"/>
  </conditionalFormatting>
  <conditionalFormatting sqref="D764">
    <cfRule type="duplicateValues" dxfId="67" priority="80"/>
  </conditionalFormatting>
  <conditionalFormatting sqref="Q21">
    <cfRule type="cellIs" dxfId="66" priority="50" operator="equal">
      <formula>"OVER"</formula>
    </cfRule>
    <cfRule type="cellIs" dxfId="65" priority="51" operator="equal">
      <formula>"AMAN"</formula>
    </cfRule>
    <cfRule type="cellIs" dxfId="64" priority="52" operator="equal">
      <formula>"KRITIS"</formula>
    </cfRule>
  </conditionalFormatting>
  <conditionalFormatting sqref="Q9:Q769">
    <cfRule type="cellIs" dxfId="63" priority="47" operator="equal">
      <formula>"OVER"</formula>
    </cfRule>
    <cfRule type="cellIs" dxfId="62" priority="48" operator="equal">
      <formula>"AMAN"</formula>
    </cfRule>
    <cfRule type="cellIs" dxfId="61" priority="49" operator="equal">
      <formula>"KRITIS"</formula>
    </cfRule>
  </conditionalFormatting>
  <conditionalFormatting sqref="Q48:Q53 Q45 Q41:Q43 Q38:Q39 Q36 Q33 Q29:Q30 Q27 Q25 Q380:Q382 Q55:Q234">
    <cfRule type="cellIs" dxfId="60" priority="38" operator="equal">
      <formula>"OVER"</formula>
    </cfRule>
    <cfRule type="cellIs" dxfId="59" priority="39" operator="equal">
      <formula>"AMAN"</formula>
    </cfRule>
    <cfRule type="cellIs" dxfId="58" priority="40" operator="equal">
      <formula>"KRITIS"</formula>
    </cfRule>
  </conditionalFormatting>
  <conditionalFormatting sqref="Q478 Q473:Q474 Q465:Q471 Q460:Q462 Q456:Q457 Q452 Q447:Q449 Q444 Q440:Q442 Q438 Q432 Q423:Q425 Q418 Q384 Q378 Q374:Q375 Q370 Q354:Q356 Q352 Q350 Q326 Q320 Q309:Q310 Q307 Q290 Q285 Q282 Q235 Q514:Q533 Q535:Q626">
    <cfRule type="cellIs" dxfId="57" priority="35" operator="equal">
      <formula>"OVER"</formula>
    </cfRule>
    <cfRule type="cellIs" dxfId="56" priority="36" operator="equal">
      <formula>"AMAN"</formula>
    </cfRule>
    <cfRule type="cellIs" dxfId="55" priority="37" operator="equal">
      <formula>"KRITIS"</formula>
    </cfRule>
  </conditionalFormatting>
  <conditionalFormatting sqref="Q475:Q477 Q472 Q463:Q464 Q458:Q459 Q453:Q455 Q450:Q451 Q445:Q446 Q443 Q439 Q433:Q437 Q426:Q431 Q419:Q422 Q385:Q417 Q383 Q379 Q376:Q377 Q371:Q373 Q357:Q369 Q353 Q351 Q327:Q349 Q321:Q325 Q311:Q319 Q308 Q291:Q306 Q286:Q289 Q283:Q284 Q236:Q281 Q479:Q625">
    <cfRule type="cellIs" dxfId="54" priority="32" operator="equal">
      <formula>"OVER"</formula>
    </cfRule>
    <cfRule type="cellIs" dxfId="53" priority="33" operator="equal">
      <formula>"AMAN"</formula>
    </cfRule>
    <cfRule type="cellIs" dxfId="52" priority="34" operator="equal">
      <formula>"KRITIS"</formula>
    </cfRule>
  </conditionalFormatting>
  <conditionalFormatting sqref="D9:D749">
    <cfRule type="duplicateValues" dxfId="51" priority="532"/>
  </conditionalFormatting>
  <conditionalFormatting sqref="Q512 Q499">
    <cfRule type="cellIs" dxfId="50" priority="29" operator="equal">
      <formula>"OVER"</formula>
    </cfRule>
    <cfRule type="cellIs" dxfId="49" priority="30" operator="equal">
      <formula>"AMAN"</formula>
    </cfRule>
    <cfRule type="cellIs" dxfId="48" priority="31" operator="equal">
      <formula>"KRITIS"</formula>
    </cfRule>
  </conditionalFormatting>
  <conditionalFormatting sqref="Q513">
    <cfRule type="cellIs" dxfId="47" priority="26" operator="equal">
      <formula>"OVER"</formula>
    </cfRule>
    <cfRule type="cellIs" dxfId="46" priority="27" operator="equal">
      <formula>"AMAN"</formula>
    </cfRule>
    <cfRule type="cellIs" dxfId="45" priority="28" operator="equal">
      <formula>"KRITIS"</formula>
    </cfRule>
  </conditionalFormatting>
  <conditionalFormatting sqref="Q534">
    <cfRule type="cellIs" dxfId="44" priority="23" operator="equal">
      <formula>"OVER"</formula>
    </cfRule>
    <cfRule type="cellIs" dxfId="43" priority="24" operator="equal">
      <formula>"AMAN"</formula>
    </cfRule>
    <cfRule type="cellIs" dxfId="42" priority="25" operator="equal">
      <formula>"KRITIS"</formula>
    </cfRule>
  </conditionalFormatting>
  <conditionalFormatting sqref="Q627:Q769">
    <cfRule type="cellIs" dxfId="41" priority="20" operator="equal">
      <formula>"OVER"</formula>
    </cfRule>
    <cfRule type="cellIs" dxfId="40" priority="21" operator="equal">
      <formula>"AMAN"</formula>
    </cfRule>
    <cfRule type="cellIs" dxfId="39" priority="22" operator="equal">
      <formula>"KRITIS"</formula>
    </cfRule>
  </conditionalFormatting>
  <conditionalFormatting sqref="Q627:Q769">
    <cfRule type="cellIs" dxfId="38" priority="17" operator="equal">
      <formula>"OVER"</formula>
    </cfRule>
    <cfRule type="cellIs" dxfId="37" priority="18" operator="equal">
      <formula>"AMAN"</formula>
    </cfRule>
    <cfRule type="cellIs" dxfId="36" priority="19" operator="equal">
      <formula>"KRITIS"</formula>
    </cfRule>
  </conditionalFormatting>
  <conditionalFormatting sqref="Q478">
    <cfRule type="cellIs" dxfId="35" priority="14" operator="equal">
      <formula>"OVER"</formula>
    </cfRule>
    <cfRule type="cellIs" dxfId="34" priority="15" operator="equal">
      <formula>"AMAN"</formula>
    </cfRule>
    <cfRule type="cellIs" dxfId="33" priority="16" operator="equal">
      <formula>"KRITIS"</formula>
    </cfRule>
  </conditionalFormatting>
  <conditionalFormatting sqref="Q380">
    <cfRule type="cellIs" dxfId="32" priority="11" operator="equal">
      <formula>"OVER"</formula>
    </cfRule>
    <cfRule type="cellIs" dxfId="31" priority="12" operator="equal">
      <formula>"AMAN"</formula>
    </cfRule>
    <cfRule type="cellIs" dxfId="30" priority="13" operator="equal">
      <formula>"KRITIS"</formula>
    </cfRule>
  </conditionalFormatting>
  <conditionalFormatting sqref="Q770:Q771">
    <cfRule type="cellIs" dxfId="29" priority="7" operator="equal">
      <formula>"OVER"</formula>
    </cfRule>
    <cfRule type="cellIs" dxfId="28" priority="8" operator="equal">
      <formula>"AMAN"</formula>
    </cfRule>
    <cfRule type="cellIs" dxfId="27" priority="9" operator="equal">
      <formula>"KRITIS"</formula>
    </cfRule>
  </conditionalFormatting>
  <conditionalFormatting sqref="Q770:Q771">
    <cfRule type="cellIs" dxfId="26" priority="4" operator="equal">
      <formula>"OVER"</formula>
    </cfRule>
    <cfRule type="cellIs" dxfId="25" priority="5" operator="equal">
      <formula>"AMAN"</formula>
    </cfRule>
    <cfRule type="cellIs" dxfId="24" priority="6" operator="equal">
      <formula>"KRITIS"</formula>
    </cfRule>
  </conditionalFormatting>
  <conditionalFormatting sqref="Q770">
    <cfRule type="cellIs" dxfId="23" priority="1" operator="equal">
      <formula>"OVER"</formula>
    </cfRule>
    <cfRule type="cellIs" dxfId="22" priority="2" operator="equal">
      <formula>"AMAN"</formula>
    </cfRule>
    <cfRule type="cellIs" dxfId="21" priority="3" operator="equal">
      <formula>"KRITIS"</formula>
    </cfRule>
  </conditionalFormatting>
  <conditionalFormatting sqref="D770:D771">
    <cfRule type="duplicateValues" dxfId="20" priority="10"/>
  </conditionalFormatting>
  <pageMargins left="0.7" right="0.7" top="0.75" bottom="0.75" header="0.3" footer="0.3"/>
  <pageSetup paperSize="9" scale="10" orientation="portrait" verticalDpi="7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3:W783"/>
  <sheetViews>
    <sheetView showGridLines="0" zoomScale="55" zoomScaleNormal="55" zoomScaleSheetLayoutView="70" workbookViewId="0">
      <pane xSplit="7" ySplit="8" topLeftCell="H9" activePane="bottomRight" state="frozen"/>
      <selection pane="topRight" activeCell="R1" sqref="R1"/>
      <selection pane="bottomLeft" activeCell="A9" sqref="A9"/>
      <selection pane="bottomRight" activeCell="I783" sqref="I783"/>
    </sheetView>
  </sheetViews>
  <sheetFormatPr defaultRowHeight="28.5" x14ac:dyDescent="0.35"/>
  <cols>
    <col min="1" max="1" width="6.85546875" style="63" customWidth="1"/>
    <col min="2" max="2" width="17.85546875" style="64" customWidth="1"/>
    <col min="3" max="3" width="20" style="64" customWidth="1"/>
    <col min="4" max="4" width="18.140625" style="63" customWidth="1"/>
    <col min="5" max="5" width="19.140625" style="63" customWidth="1"/>
    <col min="6" max="6" width="19.140625" style="65" customWidth="1"/>
    <col min="7" max="7" width="41.42578125" style="63" bestFit="1" customWidth="1"/>
    <col min="8" max="8" width="11.140625" style="66" customWidth="1"/>
    <col min="9" max="10" width="12.85546875" style="66" customWidth="1"/>
    <col min="11" max="11" width="16.140625" style="66" customWidth="1"/>
    <col min="12" max="12" width="12.28515625" style="66" customWidth="1"/>
    <col min="13" max="14" width="12.85546875" style="66" customWidth="1"/>
    <col min="15" max="15" width="13.42578125" style="66" customWidth="1"/>
    <col min="16" max="16" width="17.5703125" style="66" customWidth="1"/>
    <col min="17" max="20" width="12.85546875" style="66" customWidth="1"/>
    <col min="21" max="21" width="17.28515625" style="71" customWidth="1"/>
    <col min="22" max="22" width="12.85546875" style="70" customWidth="1"/>
    <col min="23" max="29" width="12.85546875" style="25" customWidth="1"/>
    <col min="30" max="16384" width="9.140625" style="25"/>
  </cols>
  <sheetData>
    <row r="3" spans="1:23" s="6" customFormat="1" x14ac:dyDescent="0.25">
      <c r="A3" s="180" t="s">
        <v>0</v>
      </c>
      <c r="B3" s="2"/>
      <c r="C3" s="2"/>
      <c r="D3" s="3"/>
      <c r="E3" s="3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9"/>
    </row>
    <row r="4" spans="1:23" s="11" customFormat="1" x14ac:dyDescent="0.25">
      <c r="A4" s="179" t="s">
        <v>3027</v>
      </c>
      <c r="B4" s="7"/>
      <c r="C4" s="7"/>
      <c r="D4" s="8"/>
      <c r="E4" s="8"/>
      <c r="F4" s="8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49"/>
    </row>
    <row r="5" spans="1:23" s="11" customFormat="1" ht="15.75" customHeight="1" x14ac:dyDescent="0.25">
      <c r="A5" s="179" t="s">
        <v>3028</v>
      </c>
      <c r="B5" s="7"/>
      <c r="C5" s="1"/>
      <c r="D5" s="7"/>
      <c r="E5" s="7"/>
      <c r="F5" s="12"/>
      <c r="G5" s="12"/>
      <c r="U5" s="49"/>
    </row>
    <row r="6" spans="1:23" s="19" customFormat="1" ht="42" customHeight="1" x14ac:dyDescent="0.25">
      <c r="A6" s="181" t="s">
        <v>3029</v>
      </c>
      <c r="B6" s="14"/>
      <c r="C6" s="15"/>
      <c r="D6" s="16"/>
      <c r="E6" s="17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91"/>
      <c r="U6" s="50"/>
    </row>
    <row r="7" spans="1:23" s="23" customFormat="1" x14ac:dyDescent="0.25">
      <c r="A7" s="53" t="s">
        <v>3033</v>
      </c>
      <c r="B7" s="48"/>
      <c r="C7" s="48"/>
      <c r="D7" s="20"/>
      <c r="E7" s="20"/>
      <c r="F7" s="21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51"/>
    </row>
    <row r="8" spans="1:23" s="26" customFormat="1" ht="111.75" customHeight="1" x14ac:dyDescent="0.25">
      <c r="A8" s="177" t="s">
        <v>2</v>
      </c>
      <c r="B8" s="177" t="s">
        <v>3</v>
      </c>
      <c r="C8" s="177" t="s">
        <v>4</v>
      </c>
      <c r="D8" s="177" t="s">
        <v>5</v>
      </c>
      <c r="E8" s="177" t="s">
        <v>2558</v>
      </c>
      <c r="F8" s="177" t="s">
        <v>6</v>
      </c>
      <c r="G8" s="177" t="s">
        <v>7</v>
      </c>
      <c r="H8" s="178" t="s">
        <v>3034</v>
      </c>
      <c r="I8" s="178" t="s">
        <v>3025</v>
      </c>
      <c r="J8" s="178" t="s">
        <v>3026</v>
      </c>
      <c r="K8" s="178" t="s">
        <v>9</v>
      </c>
      <c r="L8" s="178" t="s">
        <v>1850</v>
      </c>
      <c r="M8" s="178" t="s">
        <v>1851</v>
      </c>
      <c r="N8" s="178" t="s">
        <v>1836</v>
      </c>
      <c r="O8" s="178" t="s">
        <v>1837</v>
      </c>
      <c r="P8" s="178" t="s">
        <v>8</v>
      </c>
      <c r="Q8" s="178" t="s">
        <v>1839</v>
      </c>
      <c r="R8" s="178" t="s">
        <v>1840</v>
      </c>
      <c r="S8" s="178"/>
      <c r="T8" s="178"/>
      <c r="U8" s="52"/>
    </row>
    <row r="9" spans="1:23" s="24" customFormat="1" ht="27.75" customHeight="1" x14ac:dyDescent="0.35">
      <c r="A9" s="200" t="s">
        <v>795</v>
      </c>
      <c r="B9" s="191" t="s">
        <v>2562</v>
      </c>
      <c r="C9" s="192" t="s">
        <v>22</v>
      </c>
      <c r="D9" s="191" t="s">
        <v>1047</v>
      </c>
      <c r="E9" s="193" t="s">
        <v>1048</v>
      </c>
      <c r="F9" s="193" t="s">
        <v>1049</v>
      </c>
      <c r="G9" s="194" t="s">
        <v>1050</v>
      </c>
      <c r="H9" s="153">
        <v>192510</v>
      </c>
      <c r="I9" s="153">
        <v>7200</v>
      </c>
      <c r="J9" s="153">
        <f>+I9*1</f>
        <v>7200</v>
      </c>
      <c r="K9" s="154" t="s">
        <v>1844</v>
      </c>
      <c r="L9" s="155">
        <f t="shared" ref="L9:L42" si="0">+I9*2</f>
        <v>14400</v>
      </c>
      <c r="M9" s="155">
        <f t="shared" ref="M9:M42" si="1">+I9*4</f>
        <v>28800</v>
      </c>
      <c r="N9" s="154">
        <f>+ROUNDUP(P9/I9,1)</f>
        <v>0</v>
      </c>
      <c r="O9" s="154">
        <f>IF(AND(K9="FAST",N9&gt;=2),1,IF(AND(K9="MEDIUM",N9&gt;=2),1,IF(AND(K9="SLOW",N9&gt;=2),1,0)))</f>
        <v>0</v>
      </c>
      <c r="P9" s="153">
        <v>0</v>
      </c>
      <c r="Q9" s="98" t="str">
        <f t="shared" ref="Q9:Q72" si="2">IF(P9&lt;L9,"kritis",IF(P9&lt;M9,"aman","over"))</f>
        <v>kritis</v>
      </c>
      <c r="R9" s="153">
        <v>1</v>
      </c>
      <c r="S9" s="153"/>
      <c r="T9" s="153"/>
      <c r="U9" s="67"/>
      <c r="V9" s="68"/>
      <c r="W9" s="26"/>
    </row>
    <row r="10" spans="1:23" s="24" customFormat="1" ht="27.75" hidden="1" customHeight="1" x14ac:dyDescent="0.35">
      <c r="A10" s="190" t="s">
        <v>10</v>
      </c>
      <c r="B10" s="191" t="s">
        <v>17</v>
      </c>
      <c r="C10" s="192" t="s">
        <v>92</v>
      </c>
      <c r="D10" s="191" t="s">
        <v>2610</v>
      </c>
      <c r="E10" s="193" t="s">
        <v>715</v>
      </c>
      <c r="F10" s="193" t="s">
        <v>716</v>
      </c>
      <c r="G10" s="194" t="s">
        <v>717</v>
      </c>
      <c r="H10" s="153">
        <v>192146</v>
      </c>
      <c r="I10" s="153">
        <v>8000</v>
      </c>
      <c r="J10" s="153">
        <v>15000</v>
      </c>
      <c r="K10" s="154" t="s">
        <v>1844</v>
      </c>
      <c r="L10" s="155">
        <f t="shared" si="0"/>
        <v>16000</v>
      </c>
      <c r="M10" s="155">
        <f t="shared" si="1"/>
        <v>32000</v>
      </c>
      <c r="N10" s="154">
        <f t="shared" ref="N10:N73" si="3">+ROUNDUP(P10/I10,1)</f>
        <v>0</v>
      </c>
      <c r="O10" s="154">
        <f t="shared" ref="O10:O73" si="4">IF(AND(K10="FAST",N10&gt;=2),1,IF(AND(K10="MEDIUM",N10&gt;=2),1,IF(AND(K10="SLOW",N10&gt;=2),1,0)))</f>
        <v>0</v>
      </c>
      <c r="P10" s="153">
        <v>0</v>
      </c>
      <c r="Q10" s="98" t="str">
        <f t="shared" si="2"/>
        <v>kritis</v>
      </c>
      <c r="R10" s="153">
        <v>1</v>
      </c>
      <c r="S10" s="153"/>
      <c r="T10" s="153"/>
      <c r="U10" s="67"/>
      <c r="V10" s="68"/>
    </row>
    <row r="11" spans="1:23" s="24" customFormat="1" ht="27.75" hidden="1" customHeight="1" x14ac:dyDescent="0.35">
      <c r="A11" s="190" t="s">
        <v>10</v>
      </c>
      <c r="B11" s="191" t="s">
        <v>11</v>
      </c>
      <c r="C11" s="192" t="s">
        <v>249</v>
      </c>
      <c r="D11" s="191" t="s">
        <v>791</v>
      </c>
      <c r="E11" s="193" t="s">
        <v>792</v>
      </c>
      <c r="F11" s="193" t="s">
        <v>793</v>
      </c>
      <c r="G11" s="194" t="s">
        <v>794</v>
      </c>
      <c r="H11" s="153">
        <v>140300</v>
      </c>
      <c r="I11" s="153">
        <v>5000</v>
      </c>
      <c r="J11" s="153">
        <v>14400</v>
      </c>
      <c r="K11" s="154" t="s">
        <v>1844</v>
      </c>
      <c r="L11" s="155">
        <f t="shared" si="0"/>
        <v>10000</v>
      </c>
      <c r="M11" s="155">
        <f t="shared" si="1"/>
        <v>20000</v>
      </c>
      <c r="N11" s="154">
        <f t="shared" si="3"/>
        <v>0</v>
      </c>
      <c r="O11" s="154">
        <f t="shared" si="4"/>
        <v>0</v>
      </c>
      <c r="P11" s="153">
        <v>0</v>
      </c>
      <c r="Q11" s="98" t="str">
        <f t="shared" si="2"/>
        <v>kritis</v>
      </c>
      <c r="R11" s="153">
        <v>1</v>
      </c>
      <c r="S11" s="153"/>
      <c r="T11" s="153"/>
      <c r="U11" s="67"/>
      <c r="V11" s="68"/>
    </row>
    <row r="12" spans="1:23" s="24" customFormat="1" ht="27.75" hidden="1" customHeight="1" x14ac:dyDescent="0.35">
      <c r="A12" s="190" t="s">
        <v>10</v>
      </c>
      <c r="B12" s="191" t="s">
        <v>17</v>
      </c>
      <c r="C12" s="192" t="s">
        <v>92</v>
      </c>
      <c r="D12" s="191" t="s">
        <v>173</v>
      </c>
      <c r="E12" s="193" t="s">
        <v>174</v>
      </c>
      <c r="F12" s="193" t="s">
        <v>175</v>
      </c>
      <c r="G12" s="194" t="s">
        <v>176</v>
      </c>
      <c r="H12" s="153">
        <v>132046</v>
      </c>
      <c r="I12" s="153">
        <v>6000</v>
      </c>
      <c r="J12" s="153">
        <v>6000</v>
      </c>
      <c r="K12" s="154" t="s">
        <v>1844</v>
      </c>
      <c r="L12" s="155">
        <f t="shared" si="0"/>
        <v>12000</v>
      </c>
      <c r="M12" s="155">
        <f t="shared" si="1"/>
        <v>24000</v>
      </c>
      <c r="N12" s="154">
        <f t="shared" si="3"/>
        <v>3.9</v>
      </c>
      <c r="O12" s="154">
        <f t="shared" si="4"/>
        <v>1</v>
      </c>
      <c r="P12" s="153">
        <v>23150</v>
      </c>
      <c r="Q12" s="98" t="str">
        <f t="shared" si="2"/>
        <v>aman</v>
      </c>
      <c r="R12" s="153">
        <v>1</v>
      </c>
      <c r="S12" s="153"/>
      <c r="T12" s="153"/>
      <c r="U12" s="67"/>
      <c r="V12" s="68"/>
    </row>
    <row r="13" spans="1:23" s="24" customFormat="1" ht="27.75" customHeight="1" x14ac:dyDescent="0.35">
      <c r="A13" s="200" t="s">
        <v>795</v>
      </c>
      <c r="B13" s="191" t="s">
        <v>815</v>
      </c>
      <c r="C13" s="192" t="s">
        <v>22</v>
      </c>
      <c r="D13" s="201" t="s">
        <v>2567</v>
      </c>
      <c r="E13" s="202" t="s">
        <v>2533</v>
      </c>
      <c r="F13" s="202" t="s">
        <v>2534</v>
      </c>
      <c r="G13" s="203" t="s">
        <v>2535</v>
      </c>
      <c r="H13" s="153">
        <v>120755</v>
      </c>
      <c r="I13" s="153">
        <v>3200</v>
      </c>
      <c r="J13" s="153">
        <f t="shared" ref="J13:J14" si="5">+I13*1</f>
        <v>3200</v>
      </c>
      <c r="K13" s="154" t="s">
        <v>1844</v>
      </c>
      <c r="L13" s="155">
        <f t="shared" si="0"/>
        <v>6400</v>
      </c>
      <c r="M13" s="155">
        <f t="shared" si="1"/>
        <v>12800</v>
      </c>
      <c r="N13" s="154">
        <f t="shared" si="3"/>
        <v>0</v>
      </c>
      <c r="O13" s="154">
        <f t="shared" si="4"/>
        <v>0</v>
      </c>
      <c r="P13" s="153">
        <v>0</v>
      </c>
      <c r="Q13" s="98" t="str">
        <f t="shared" si="2"/>
        <v>kritis</v>
      </c>
      <c r="R13" s="153">
        <v>1</v>
      </c>
      <c r="S13" s="153"/>
      <c r="T13" s="153"/>
      <c r="U13" s="67"/>
      <c r="V13" s="68"/>
    </row>
    <row r="14" spans="1:23" s="24" customFormat="1" ht="27.75" customHeight="1" x14ac:dyDescent="0.35">
      <c r="A14" s="200" t="s">
        <v>795</v>
      </c>
      <c r="B14" s="191" t="s">
        <v>815</v>
      </c>
      <c r="C14" s="192" t="s">
        <v>92</v>
      </c>
      <c r="D14" s="201" t="s">
        <v>1826</v>
      </c>
      <c r="E14" s="202" t="s">
        <v>2611</v>
      </c>
      <c r="F14" s="202" t="s">
        <v>1827</v>
      </c>
      <c r="G14" s="203" t="s">
        <v>2612</v>
      </c>
      <c r="H14" s="153">
        <v>118720</v>
      </c>
      <c r="I14" s="153">
        <v>3200</v>
      </c>
      <c r="J14" s="153">
        <f t="shared" si="5"/>
        <v>3200</v>
      </c>
      <c r="K14" s="154" t="s">
        <v>1844</v>
      </c>
      <c r="L14" s="155">
        <f t="shared" si="0"/>
        <v>6400</v>
      </c>
      <c r="M14" s="155">
        <f t="shared" si="1"/>
        <v>12800</v>
      </c>
      <c r="N14" s="154">
        <f t="shared" si="3"/>
        <v>0</v>
      </c>
      <c r="O14" s="154">
        <f t="shared" si="4"/>
        <v>0</v>
      </c>
      <c r="P14" s="153">
        <v>0</v>
      </c>
      <c r="Q14" s="98" t="str">
        <f t="shared" si="2"/>
        <v>kritis</v>
      </c>
      <c r="R14" s="153">
        <v>1</v>
      </c>
      <c r="S14" s="153"/>
      <c r="T14" s="153"/>
      <c r="U14" s="67"/>
      <c r="V14" s="68"/>
    </row>
    <row r="15" spans="1:23" s="24" customFormat="1" ht="27.75" hidden="1" customHeight="1" x14ac:dyDescent="0.35">
      <c r="A15" s="190" t="s">
        <v>10</v>
      </c>
      <c r="B15" s="191" t="s">
        <v>11</v>
      </c>
      <c r="C15" s="192" t="s">
        <v>249</v>
      </c>
      <c r="D15" s="191" t="s">
        <v>250</v>
      </c>
      <c r="E15" s="193" t="s">
        <v>251</v>
      </c>
      <c r="F15" s="193" t="s">
        <v>252</v>
      </c>
      <c r="G15" s="194" t="s">
        <v>253</v>
      </c>
      <c r="H15" s="153">
        <v>116000</v>
      </c>
      <c r="I15" s="153">
        <v>5000</v>
      </c>
      <c r="J15" s="153">
        <v>6800</v>
      </c>
      <c r="K15" s="154" t="s">
        <v>1844</v>
      </c>
      <c r="L15" s="155">
        <f t="shared" si="0"/>
        <v>10000</v>
      </c>
      <c r="M15" s="155">
        <f t="shared" si="1"/>
        <v>20000</v>
      </c>
      <c r="N15" s="154">
        <f t="shared" si="3"/>
        <v>0</v>
      </c>
      <c r="O15" s="154">
        <f t="shared" si="4"/>
        <v>0</v>
      </c>
      <c r="P15" s="153">
        <v>0</v>
      </c>
      <c r="Q15" s="98" t="str">
        <f t="shared" si="2"/>
        <v>kritis</v>
      </c>
      <c r="R15" s="153">
        <v>1</v>
      </c>
      <c r="S15" s="153"/>
      <c r="T15" s="153"/>
      <c r="U15" s="67"/>
      <c r="V15" s="68"/>
    </row>
    <row r="16" spans="1:23" s="24" customFormat="1" ht="27.75" customHeight="1" x14ac:dyDescent="0.35">
      <c r="A16" s="200" t="s">
        <v>795</v>
      </c>
      <c r="B16" s="191" t="s">
        <v>815</v>
      </c>
      <c r="C16" s="192" t="s">
        <v>92</v>
      </c>
      <c r="D16" s="201" t="s">
        <v>1828</v>
      </c>
      <c r="E16" s="202" t="s">
        <v>2613</v>
      </c>
      <c r="F16" s="202" t="s">
        <v>1829</v>
      </c>
      <c r="G16" s="203" t="s">
        <v>2614</v>
      </c>
      <c r="H16" s="153">
        <v>107720</v>
      </c>
      <c r="I16" s="153">
        <v>3200</v>
      </c>
      <c r="J16" s="153">
        <f>+I16*1</f>
        <v>3200</v>
      </c>
      <c r="K16" s="154" t="s">
        <v>1844</v>
      </c>
      <c r="L16" s="155">
        <f t="shared" si="0"/>
        <v>6400</v>
      </c>
      <c r="M16" s="155">
        <f t="shared" si="1"/>
        <v>12800</v>
      </c>
      <c r="N16" s="154">
        <f t="shared" si="3"/>
        <v>0</v>
      </c>
      <c r="O16" s="154">
        <f t="shared" si="4"/>
        <v>0</v>
      </c>
      <c r="P16" s="153">
        <v>0</v>
      </c>
      <c r="Q16" s="98" t="str">
        <f t="shared" si="2"/>
        <v>kritis</v>
      </c>
      <c r="R16" s="153">
        <v>1</v>
      </c>
      <c r="S16" s="153"/>
      <c r="T16" s="153"/>
      <c r="U16" s="67"/>
      <c r="V16" s="68"/>
    </row>
    <row r="17" spans="1:22" s="24" customFormat="1" ht="27.75" hidden="1" customHeight="1" x14ac:dyDescent="0.35">
      <c r="A17" s="190" t="s">
        <v>10</v>
      </c>
      <c r="B17" s="191" t="s">
        <v>11</v>
      </c>
      <c r="C17" s="192" t="s">
        <v>47</v>
      </c>
      <c r="D17" s="191" t="s">
        <v>55</v>
      </c>
      <c r="E17" s="193" t="s">
        <v>56</v>
      </c>
      <c r="F17" s="193" t="s">
        <v>57</v>
      </c>
      <c r="G17" s="194" t="s">
        <v>2573</v>
      </c>
      <c r="H17" s="153">
        <v>93200</v>
      </c>
      <c r="I17" s="153">
        <v>4000</v>
      </c>
      <c r="J17" s="153">
        <v>12500</v>
      </c>
      <c r="K17" s="154" t="s">
        <v>1844</v>
      </c>
      <c r="L17" s="155">
        <f t="shared" si="0"/>
        <v>8000</v>
      </c>
      <c r="M17" s="155">
        <f t="shared" si="1"/>
        <v>16000</v>
      </c>
      <c r="N17" s="154">
        <f t="shared" si="3"/>
        <v>3.1</v>
      </c>
      <c r="O17" s="154">
        <f t="shared" si="4"/>
        <v>1</v>
      </c>
      <c r="P17" s="153">
        <v>12250</v>
      </c>
      <c r="Q17" s="98" t="str">
        <f t="shared" si="2"/>
        <v>aman</v>
      </c>
      <c r="R17" s="153">
        <v>1</v>
      </c>
      <c r="S17" s="153"/>
      <c r="T17" s="153"/>
      <c r="U17" s="67"/>
      <c r="V17" s="68"/>
    </row>
    <row r="18" spans="1:22" s="24" customFormat="1" ht="27.75" hidden="1" customHeight="1" x14ac:dyDescent="0.35">
      <c r="A18" s="190" t="s">
        <v>10</v>
      </c>
      <c r="B18" s="191" t="s">
        <v>11</v>
      </c>
      <c r="C18" s="192" t="s">
        <v>12</v>
      </c>
      <c r="D18" s="191" t="s">
        <v>227</v>
      </c>
      <c r="E18" s="193" t="s">
        <v>228</v>
      </c>
      <c r="F18" s="193" t="s">
        <v>229</v>
      </c>
      <c r="G18" s="194" t="s">
        <v>230</v>
      </c>
      <c r="H18" s="153">
        <v>70000</v>
      </c>
      <c r="I18" s="153">
        <v>4500</v>
      </c>
      <c r="J18" s="153">
        <v>18900</v>
      </c>
      <c r="K18" s="154" t="s">
        <v>1844</v>
      </c>
      <c r="L18" s="155">
        <f t="shared" si="0"/>
        <v>9000</v>
      </c>
      <c r="M18" s="155">
        <f t="shared" si="1"/>
        <v>18000</v>
      </c>
      <c r="N18" s="154">
        <f t="shared" si="3"/>
        <v>5.8</v>
      </c>
      <c r="O18" s="154">
        <f t="shared" si="4"/>
        <v>1</v>
      </c>
      <c r="P18" s="153">
        <v>25800</v>
      </c>
      <c r="Q18" s="98" t="str">
        <f t="shared" si="2"/>
        <v>over</v>
      </c>
      <c r="R18" s="153">
        <v>1</v>
      </c>
      <c r="S18" s="153"/>
      <c r="T18" s="153"/>
      <c r="U18" s="67"/>
      <c r="V18" s="68"/>
    </row>
    <row r="19" spans="1:22" s="24" customFormat="1" ht="27.75" hidden="1" customHeight="1" x14ac:dyDescent="0.35">
      <c r="A19" s="190" t="s">
        <v>10</v>
      </c>
      <c r="B19" s="191" t="s">
        <v>11</v>
      </c>
      <c r="C19" s="192" t="s">
        <v>254</v>
      </c>
      <c r="D19" s="191" t="s">
        <v>349</v>
      </c>
      <c r="E19" s="193" t="s">
        <v>350</v>
      </c>
      <c r="F19" s="193" t="s">
        <v>351</v>
      </c>
      <c r="G19" s="194" t="s">
        <v>352</v>
      </c>
      <c r="H19" s="153">
        <v>65000</v>
      </c>
      <c r="I19" s="153">
        <v>3000</v>
      </c>
      <c r="J19" s="153">
        <v>7500</v>
      </c>
      <c r="K19" s="154" t="s">
        <v>1844</v>
      </c>
      <c r="L19" s="155">
        <f t="shared" si="0"/>
        <v>6000</v>
      </c>
      <c r="M19" s="155">
        <f t="shared" si="1"/>
        <v>12000</v>
      </c>
      <c r="N19" s="154">
        <f t="shared" si="3"/>
        <v>0</v>
      </c>
      <c r="O19" s="154">
        <f t="shared" si="4"/>
        <v>0</v>
      </c>
      <c r="P19" s="153">
        <v>0</v>
      </c>
      <c r="Q19" s="98" t="str">
        <f t="shared" si="2"/>
        <v>kritis</v>
      </c>
      <c r="R19" s="153">
        <v>1</v>
      </c>
      <c r="S19" s="153"/>
      <c r="T19" s="153"/>
      <c r="U19" s="67"/>
      <c r="V19" s="68"/>
    </row>
    <row r="20" spans="1:22" s="24" customFormat="1" ht="27.75" hidden="1" customHeight="1" x14ac:dyDescent="0.35">
      <c r="A20" s="190" t="s">
        <v>10</v>
      </c>
      <c r="B20" s="191" t="s">
        <v>11</v>
      </c>
      <c r="C20" s="192" t="s">
        <v>254</v>
      </c>
      <c r="D20" s="191" t="s">
        <v>796</v>
      </c>
      <c r="E20" s="193" t="s">
        <v>797</v>
      </c>
      <c r="F20" s="193" t="s">
        <v>798</v>
      </c>
      <c r="G20" s="194" t="s">
        <v>799</v>
      </c>
      <c r="H20" s="153">
        <v>62580</v>
      </c>
      <c r="I20" s="153">
        <v>1200</v>
      </c>
      <c r="J20" s="153">
        <v>4200</v>
      </c>
      <c r="K20" s="154" t="s">
        <v>1844</v>
      </c>
      <c r="L20" s="155">
        <f t="shared" si="0"/>
        <v>2400</v>
      </c>
      <c r="M20" s="155">
        <f t="shared" si="1"/>
        <v>4800</v>
      </c>
      <c r="N20" s="154">
        <f t="shared" si="3"/>
        <v>0</v>
      </c>
      <c r="O20" s="154">
        <f t="shared" si="4"/>
        <v>0</v>
      </c>
      <c r="P20" s="153">
        <v>0</v>
      </c>
      <c r="Q20" s="98" t="str">
        <f t="shared" si="2"/>
        <v>kritis</v>
      </c>
      <c r="R20" s="153">
        <v>1</v>
      </c>
      <c r="S20" s="153"/>
      <c r="T20" s="153"/>
      <c r="U20" s="67"/>
      <c r="V20" s="68"/>
    </row>
    <row r="21" spans="1:22" s="24" customFormat="1" ht="27.75" hidden="1" customHeight="1" x14ac:dyDescent="0.35">
      <c r="A21" s="190" t="s">
        <v>10</v>
      </c>
      <c r="B21" s="191" t="s">
        <v>11</v>
      </c>
      <c r="C21" s="192" t="s">
        <v>254</v>
      </c>
      <c r="D21" s="191" t="s">
        <v>359</v>
      </c>
      <c r="E21" s="193" t="s">
        <v>360</v>
      </c>
      <c r="F21" s="193" t="s">
        <v>361</v>
      </c>
      <c r="G21" s="196" t="s">
        <v>362</v>
      </c>
      <c r="H21" s="153">
        <v>60000</v>
      </c>
      <c r="I21" s="153">
        <v>2000</v>
      </c>
      <c r="J21" s="153">
        <v>5000</v>
      </c>
      <c r="K21" s="154" t="s">
        <v>1844</v>
      </c>
      <c r="L21" s="155">
        <f t="shared" si="0"/>
        <v>4000</v>
      </c>
      <c r="M21" s="155">
        <f t="shared" si="1"/>
        <v>8000</v>
      </c>
      <c r="N21" s="154">
        <f t="shared" si="3"/>
        <v>0</v>
      </c>
      <c r="O21" s="154">
        <f t="shared" si="4"/>
        <v>0</v>
      </c>
      <c r="P21" s="153">
        <v>0</v>
      </c>
      <c r="Q21" s="98" t="str">
        <f t="shared" si="2"/>
        <v>kritis</v>
      </c>
      <c r="R21" s="153">
        <v>1</v>
      </c>
      <c r="S21" s="153"/>
      <c r="T21" s="153"/>
      <c r="U21" s="67"/>
      <c r="V21" s="68"/>
    </row>
    <row r="22" spans="1:22" s="24" customFormat="1" ht="27.75" hidden="1" customHeight="1" x14ac:dyDescent="0.35">
      <c r="A22" s="190" t="s">
        <v>10</v>
      </c>
      <c r="B22" s="191" t="s">
        <v>17</v>
      </c>
      <c r="C22" s="192" t="s">
        <v>92</v>
      </c>
      <c r="D22" s="191" t="s">
        <v>2598</v>
      </c>
      <c r="E22" s="193" t="s">
        <v>158</v>
      </c>
      <c r="F22" s="193" t="s">
        <v>159</v>
      </c>
      <c r="G22" s="194" t="s">
        <v>160</v>
      </c>
      <c r="H22" s="153">
        <v>57963</v>
      </c>
      <c r="I22" s="153">
        <v>3000</v>
      </c>
      <c r="J22" s="153">
        <v>9750</v>
      </c>
      <c r="K22" s="154" t="s">
        <v>1844</v>
      </c>
      <c r="L22" s="155">
        <f t="shared" si="0"/>
        <v>6000</v>
      </c>
      <c r="M22" s="155">
        <f t="shared" si="1"/>
        <v>12000</v>
      </c>
      <c r="N22" s="154">
        <f t="shared" si="3"/>
        <v>8.8000000000000007</v>
      </c>
      <c r="O22" s="154">
        <f t="shared" si="4"/>
        <v>1</v>
      </c>
      <c r="P22" s="153">
        <v>26400</v>
      </c>
      <c r="Q22" s="98" t="str">
        <f t="shared" si="2"/>
        <v>over</v>
      </c>
      <c r="R22" s="153">
        <v>1</v>
      </c>
      <c r="S22" s="153"/>
      <c r="T22" s="153"/>
      <c r="U22" s="67"/>
      <c r="V22" s="68"/>
    </row>
    <row r="23" spans="1:22" s="24" customFormat="1" ht="27.75" hidden="1" customHeight="1" x14ac:dyDescent="0.35">
      <c r="A23" s="190" t="s">
        <v>10</v>
      </c>
      <c r="B23" s="191" t="s">
        <v>11</v>
      </c>
      <c r="C23" s="192" t="s">
        <v>12</v>
      </c>
      <c r="D23" s="191" t="s">
        <v>245</v>
      </c>
      <c r="E23" s="193" t="s">
        <v>246</v>
      </c>
      <c r="F23" s="193" t="s">
        <v>247</v>
      </c>
      <c r="G23" s="194" t="s">
        <v>248</v>
      </c>
      <c r="H23" s="153">
        <v>49000</v>
      </c>
      <c r="I23" s="153">
        <v>5000</v>
      </c>
      <c r="J23" s="153">
        <v>21000</v>
      </c>
      <c r="K23" s="154" t="s">
        <v>1844</v>
      </c>
      <c r="L23" s="155">
        <f t="shared" si="0"/>
        <v>10000</v>
      </c>
      <c r="M23" s="155">
        <f t="shared" si="1"/>
        <v>20000</v>
      </c>
      <c r="N23" s="154">
        <f t="shared" si="3"/>
        <v>10</v>
      </c>
      <c r="O23" s="154">
        <f t="shared" si="4"/>
        <v>1</v>
      </c>
      <c r="P23" s="153">
        <v>50000</v>
      </c>
      <c r="Q23" s="98" t="str">
        <f t="shared" si="2"/>
        <v>over</v>
      </c>
      <c r="R23" s="153">
        <v>1</v>
      </c>
      <c r="S23" s="153"/>
      <c r="T23" s="153"/>
      <c r="U23" s="67"/>
      <c r="V23" s="68"/>
    </row>
    <row r="24" spans="1:22" s="24" customFormat="1" ht="27.75" customHeight="1" x14ac:dyDescent="0.35">
      <c r="A24" s="200" t="s">
        <v>795</v>
      </c>
      <c r="B24" s="191" t="s">
        <v>2562</v>
      </c>
      <c r="C24" s="192" t="s">
        <v>22</v>
      </c>
      <c r="D24" s="191" t="s">
        <v>1051</v>
      </c>
      <c r="E24" s="193" t="s">
        <v>1052</v>
      </c>
      <c r="F24" s="193" t="s">
        <v>1053</v>
      </c>
      <c r="G24" s="194" t="s">
        <v>1054</v>
      </c>
      <c r="H24" s="153">
        <v>48560</v>
      </c>
      <c r="I24" s="153">
        <v>3600</v>
      </c>
      <c r="J24" s="153">
        <f>+I24*1</f>
        <v>3600</v>
      </c>
      <c r="K24" s="154" t="s">
        <v>1844</v>
      </c>
      <c r="L24" s="155">
        <f t="shared" si="0"/>
        <v>7200</v>
      </c>
      <c r="M24" s="155">
        <f t="shared" si="1"/>
        <v>14400</v>
      </c>
      <c r="N24" s="154">
        <f t="shared" si="3"/>
        <v>0</v>
      </c>
      <c r="O24" s="154">
        <f t="shared" si="4"/>
        <v>0</v>
      </c>
      <c r="P24" s="153">
        <v>0</v>
      </c>
      <c r="Q24" s="98" t="str">
        <f t="shared" si="2"/>
        <v>kritis</v>
      </c>
      <c r="R24" s="153">
        <v>1</v>
      </c>
      <c r="S24" s="153"/>
      <c r="T24" s="153"/>
      <c r="U24" s="67"/>
      <c r="V24" s="68"/>
    </row>
    <row r="25" spans="1:22" s="24" customFormat="1" ht="27.75" hidden="1" customHeight="1" x14ac:dyDescent="0.35">
      <c r="A25" s="190" t="s">
        <v>10</v>
      </c>
      <c r="B25" s="191" t="s">
        <v>17</v>
      </c>
      <c r="C25" s="192" t="s">
        <v>129</v>
      </c>
      <c r="D25" s="191" t="s">
        <v>789</v>
      </c>
      <c r="E25" s="193">
        <v>0</v>
      </c>
      <c r="F25" s="193" t="s">
        <v>790</v>
      </c>
      <c r="G25" s="199" t="s">
        <v>2586</v>
      </c>
      <c r="H25" s="153">
        <v>44000</v>
      </c>
      <c r="I25" s="153">
        <v>1000</v>
      </c>
      <c r="J25" s="153">
        <v>6000</v>
      </c>
      <c r="K25" s="154" t="s">
        <v>1844</v>
      </c>
      <c r="L25" s="155">
        <f t="shared" si="0"/>
        <v>2000</v>
      </c>
      <c r="M25" s="155">
        <f t="shared" si="1"/>
        <v>4000</v>
      </c>
      <c r="N25" s="154">
        <f t="shared" si="3"/>
        <v>3.6</v>
      </c>
      <c r="O25" s="154">
        <f t="shared" si="4"/>
        <v>1</v>
      </c>
      <c r="P25" s="153">
        <v>3600</v>
      </c>
      <c r="Q25" s="98" t="str">
        <f t="shared" si="2"/>
        <v>aman</v>
      </c>
      <c r="R25" s="153">
        <v>1</v>
      </c>
      <c r="S25" s="153"/>
      <c r="T25" s="153"/>
      <c r="U25" s="67"/>
      <c r="V25" s="68"/>
    </row>
    <row r="26" spans="1:22" s="24" customFormat="1" ht="27.75" hidden="1" customHeight="1" x14ac:dyDescent="0.35">
      <c r="A26" s="200" t="s">
        <v>795</v>
      </c>
      <c r="B26" s="191" t="s">
        <v>810</v>
      </c>
      <c r="C26" s="192" t="s">
        <v>116</v>
      </c>
      <c r="D26" s="201" t="s">
        <v>1133</v>
      </c>
      <c r="E26" s="202" t="s">
        <v>1134</v>
      </c>
      <c r="F26" s="202" t="s">
        <v>1135</v>
      </c>
      <c r="G26" s="203" t="s">
        <v>1136</v>
      </c>
      <c r="H26" s="153">
        <v>41750</v>
      </c>
      <c r="I26" s="153">
        <v>1000</v>
      </c>
      <c r="J26" s="153">
        <v>1000</v>
      </c>
      <c r="K26" s="154" t="s">
        <v>1844</v>
      </c>
      <c r="L26" s="155">
        <f t="shared" si="0"/>
        <v>2000</v>
      </c>
      <c r="M26" s="155">
        <f t="shared" si="1"/>
        <v>4000</v>
      </c>
      <c r="N26" s="154">
        <f t="shared" si="3"/>
        <v>1.1000000000000001</v>
      </c>
      <c r="O26" s="154">
        <f t="shared" si="4"/>
        <v>0</v>
      </c>
      <c r="P26" s="153">
        <v>1050</v>
      </c>
      <c r="Q26" s="98" t="str">
        <f t="shared" si="2"/>
        <v>kritis</v>
      </c>
      <c r="R26" s="153">
        <v>1</v>
      </c>
      <c r="S26" s="153"/>
      <c r="T26" s="153"/>
      <c r="U26" s="67"/>
      <c r="V26" s="68"/>
    </row>
    <row r="27" spans="1:22" s="24" customFormat="1" ht="27.75" hidden="1" customHeight="1" x14ac:dyDescent="0.35">
      <c r="A27" s="200" t="s">
        <v>795</v>
      </c>
      <c r="B27" s="191" t="s">
        <v>3090</v>
      </c>
      <c r="C27" s="192" t="s">
        <v>116</v>
      </c>
      <c r="D27" s="191" t="s">
        <v>2711</v>
      </c>
      <c r="E27" s="193" t="s">
        <v>2712</v>
      </c>
      <c r="F27" s="193" t="s">
        <v>1832</v>
      </c>
      <c r="G27" s="194" t="s">
        <v>3105</v>
      </c>
      <c r="H27" s="153">
        <v>40450</v>
      </c>
      <c r="I27" s="153">
        <v>2000</v>
      </c>
      <c r="J27" s="153">
        <v>2000</v>
      </c>
      <c r="K27" s="154" t="s">
        <v>1844</v>
      </c>
      <c r="L27" s="155">
        <f t="shared" si="0"/>
        <v>4000</v>
      </c>
      <c r="M27" s="155">
        <f t="shared" si="1"/>
        <v>8000</v>
      </c>
      <c r="N27" s="154">
        <f t="shared" si="3"/>
        <v>0.8</v>
      </c>
      <c r="O27" s="154">
        <f t="shared" si="4"/>
        <v>0</v>
      </c>
      <c r="P27" s="153">
        <v>1600</v>
      </c>
      <c r="Q27" s="98" t="str">
        <f t="shared" si="2"/>
        <v>kritis</v>
      </c>
      <c r="R27" s="153">
        <v>1</v>
      </c>
      <c r="S27" s="153"/>
      <c r="T27" s="153"/>
      <c r="U27" s="67"/>
      <c r="V27" s="68"/>
    </row>
    <row r="28" spans="1:22" s="24" customFormat="1" ht="27.75" hidden="1" customHeight="1" x14ac:dyDescent="0.35">
      <c r="A28" s="200" t="s">
        <v>795</v>
      </c>
      <c r="B28" s="191" t="s">
        <v>810</v>
      </c>
      <c r="C28" s="192" t="s">
        <v>116</v>
      </c>
      <c r="D28" s="191" t="s">
        <v>3117</v>
      </c>
      <c r="E28" s="193" t="s">
        <v>3118</v>
      </c>
      <c r="F28" s="193" t="s">
        <v>3119</v>
      </c>
      <c r="G28" s="194" t="s">
        <v>3120</v>
      </c>
      <c r="H28" s="153">
        <v>40390</v>
      </c>
      <c r="I28" s="153">
        <v>1500</v>
      </c>
      <c r="J28" s="153">
        <f>+I28*1</f>
        <v>1500</v>
      </c>
      <c r="K28" s="154" t="s">
        <v>1844</v>
      </c>
      <c r="L28" s="155">
        <f t="shared" si="0"/>
        <v>3000</v>
      </c>
      <c r="M28" s="155">
        <f t="shared" si="1"/>
        <v>6000</v>
      </c>
      <c r="N28" s="154">
        <f t="shared" si="3"/>
        <v>0</v>
      </c>
      <c r="O28" s="154">
        <f t="shared" si="4"/>
        <v>0</v>
      </c>
      <c r="P28" s="153">
        <v>0</v>
      </c>
      <c r="Q28" s="98" t="str">
        <f t="shared" si="2"/>
        <v>kritis</v>
      </c>
      <c r="R28" s="153">
        <v>1</v>
      </c>
      <c r="S28" s="153"/>
      <c r="T28" s="153"/>
      <c r="U28" s="67"/>
      <c r="V28" s="68"/>
    </row>
    <row r="29" spans="1:22" s="24" customFormat="1" ht="27.75" hidden="1" customHeight="1" x14ac:dyDescent="0.35">
      <c r="A29" s="200" t="s">
        <v>795</v>
      </c>
      <c r="B29" s="191" t="s">
        <v>810</v>
      </c>
      <c r="C29" s="192" t="s">
        <v>129</v>
      </c>
      <c r="D29" s="191" t="s">
        <v>2594</v>
      </c>
      <c r="E29" s="193" t="s">
        <v>2595</v>
      </c>
      <c r="F29" s="193" t="s">
        <v>2596</v>
      </c>
      <c r="G29" s="194" t="s">
        <v>2597</v>
      </c>
      <c r="H29" s="153">
        <v>36500</v>
      </c>
      <c r="I29" s="153">
        <v>1000</v>
      </c>
      <c r="J29" s="153">
        <v>1000</v>
      </c>
      <c r="K29" s="154" t="s">
        <v>1844</v>
      </c>
      <c r="L29" s="155">
        <f t="shared" si="0"/>
        <v>2000</v>
      </c>
      <c r="M29" s="155">
        <f t="shared" si="1"/>
        <v>4000</v>
      </c>
      <c r="N29" s="154">
        <f t="shared" si="3"/>
        <v>0</v>
      </c>
      <c r="O29" s="154">
        <f t="shared" si="4"/>
        <v>0</v>
      </c>
      <c r="P29" s="153">
        <v>0</v>
      </c>
      <c r="Q29" s="98" t="str">
        <f t="shared" si="2"/>
        <v>kritis</v>
      </c>
      <c r="R29" s="153">
        <v>1</v>
      </c>
      <c r="S29" s="153"/>
      <c r="T29" s="153"/>
      <c r="U29" s="67"/>
      <c r="V29" s="68"/>
    </row>
    <row r="30" spans="1:22" s="24" customFormat="1" ht="27.75" customHeight="1" x14ac:dyDescent="0.35">
      <c r="A30" s="200" t="s">
        <v>795</v>
      </c>
      <c r="B30" s="191" t="s">
        <v>810</v>
      </c>
      <c r="C30" s="192" t="s">
        <v>61</v>
      </c>
      <c r="D30" s="191" t="s">
        <v>1648</v>
      </c>
      <c r="E30" s="193">
        <v>0</v>
      </c>
      <c r="F30" s="193" t="s">
        <v>1649</v>
      </c>
      <c r="G30" s="194" t="s">
        <v>2661</v>
      </c>
      <c r="H30" s="153">
        <v>36000</v>
      </c>
      <c r="I30" s="153">
        <v>2000</v>
      </c>
      <c r="J30" s="153">
        <v>2000</v>
      </c>
      <c r="K30" s="154" t="s">
        <v>1844</v>
      </c>
      <c r="L30" s="155">
        <f t="shared" si="0"/>
        <v>4000</v>
      </c>
      <c r="M30" s="155">
        <f t="shared" si="1"/>
        <v>8000</v>
      </c>
      <c r="N30" s="154">
        <f t="shared" si="3"/>
        <v>0</v>
      </c>
      <c r="O30" s="154">
        <f t="shared" si="4"/>
        <v>0</v>
      </c>
      <c r="P30" s="153">
        <v>0</v>
      </c>
      <c r="Q30" s="98" t="str">
        <f t="shared" si="2"/>
        <v>kritis</v>
      </c>
      <c r="R30" s="153">
        <v>1</v>
      </c>
      <c r="S30" s="153"/>
      <c r="T30" s="153"/>
      <c r="U30" s="67"/>
      <c r="V30" s="68"/>
    </row>
    <row r="31" spans="1:22" s="24" customFormat="1" ht="27.75" hidden="1" customHeight="1" x14ac:dyDescent="0.35">
      <c r="A31" s="190" t="s">
        <v>10</v>
      </c>
      <c r="B31" s="191" t="s">
        <v>16</v>
      </c>
      <c r="C31" s="192" t="s">
        <v>116</v>
      </c>
      <c r="D31" s="191" t="s">
        <v>534</v>
      </c>
      <c r="E31" s="193" t="s">
        <v>535</v>
      </c>
      <c r="F31" s="193" t="s">
        <v>536</v>
      </c>
      <c r="G31" s="194" t="s">
        <v>537</v>
      </c>
      <c r="H31" s="153">
        <v>35244</v>
      </c>
      <c r="I31" s="153">
        <v>2000</v>
      </c>
      <c r="J31" s="153">
        <v>4350</v>
      </c>
      <c r="K31" s="154" t="s">
        <v>1844</v>
      </c>
      <c r="L31" s="155">
        <f t="shared" si="0"/>
        <v>4000</v>
      </c>
      <c r="M31" s="155">
        <f t="shared" si="1"/>
        <v>8000</v>
      </c>
      <c r="N31" s="154">
        <f t="shared" si="3"/>
        <v>0.7</v>
      </c>
      <c r="O31" s="154">
        <f t="shared" si="4"/>
        <v>0</v>
      </c>
      <c r="P31" s="153">
        <v>1300</v>
      </c>
      <c r="Q31" s="98" t="str">
        <f t="shared" si="2"/>
        <v>kritis</v>
      </c>
      <c r="R31" s="153">
        <v>1</v>
      </c>
      <c r="S31" s="153"/>
      <c r="T31" s="153"/>
      <c r="U31" s="67"/>
      <c r="V31" s="68"/>
    </row>
    <row r="32" spans="1:22" s="24" customFormat="1" ht="27.75" hidden="1" customHeight="1" x14ac:dyDescent="0.35">
      <c r="A32" s="200" t="s">
        <v>795</v>
      </c>
      <c r="B32" s="191" t="s">
        <v>810</v>
      </c>
      <c r="C32" s="192" t="s">
        <v>116</v>
      </c>
      <c r="D32" s="201" t="s">
        <v>2719</v>
      </c>
      <c r="E32" s="202" t="s">
        <v>2720</v>
      </c>
      <c r="F32" s="202" t="s">
        <v>2721</v>
      </c>
      <c r="G32" s="203" t="s">
        <v>2722</v>
      </c>
      <c r="H32" s="153">
        <v>33260</v>
      </c>
      <c r="I32" s="153">
        <v>1500</v>
      </c>
      <c r="J32" s="153">
        <v>1000</v>
      </c>
      <c r="K32" s="154" t="s">
        <v>1844</v>
      </c>
      <c r="L32" s="155">
        <f t="shared" si="0"/>
        <v>3000</v>
      </c>
      <c r="M32" s="155">
        <f t="shared" si="1"/>
        <v>6000</v>
      </c>
      <c r="N32" s="154">
        <f t="shared" si="3"/>
        <v>0</v>
      </c>
      <c r="O32" s="154">
        <f t="shared" si="4"/>
        <v>0</v>
      </c>
      <c r="P32" s="153">
        <v>0</v>
      </c>
      <c r="Q32" s="98" t="str">
        <f t="shared" si="2"/>
        <v>kritis</v>
      </c>
      <c r="R32" s="153">
        <v>1</v>
      </c>
      <c r="S32" s="153"/>
      <c r="T32" s="153"/>
      <c r="U32" s="67"/>
      <c r="V32" s="68"/>
    </row>
    <row r="33" spans="1:22" s="24" customFormat="1" ht="27.75" hidden="1" customHeight="1" x14ac:dyDescent="0.35">
      <c r="A33" s="190" t="s">
        <v>10</v>
      </c>
      <c r="B33" s="191" t="s">
        <v>11</v>
      </c>
      <c r="C33" s="192" t="s">
        <v>92</v>
      </c>
      <c r="D33" s="191" t="s">
        <v>2600</v>
      </c>
      <c r="E33" s="193" t="s">
        <v>202</v>
      </c>
      <c r="F33" s="193" t="s">
        <v>203</v>
      </c>
      <c r="G33" s="194" t="s">
        <v>204</v>
      </c>
      <c r="H33" s="153">
        <v>32200</v>
      </c>
      <c r="I33" s="153">
        <v>5000</v>
      </c>
      <c r="J33" s="153">
        <v>19800</v>
      </c>
      <c r="K33" s="154" t="s">
        <v>1844</v>
      </c>
      <c r="L33" s="155">
        <f t="shared" si="0"/>
        <v>10000</v>
      </c>
      <c r="M33" s="155">
        <f t="shared" si="1"/>
        <v>20000</v>
      </c>
      <c r="N33" s="154">
        <f t="shared" si="3"/>
        <v>4.5</v>
      </c>
      <c r="O33" s="154">
        <f t="shared" si="4"/>
        <v>1</v>
      </c>
      <c r="P33" s="153">
        <v>22270</v>
      </c>
      <c r="Q33" s="98" t="str">
        <f t="shared" si="2"/>
        <v>over</v>
      </c>
      <c r="R33" s="153">
        <v>1</v>
      </c>
      <c r="S33" s="153"/>
      <c r="T33" s="153"/>
      <c r="U33" s="67"/>
      <c r="V33" s="68"/>
    </row>
    <row r="34" spans="1:22" s="24" customFormat="1" ht="27.75" customHeight="1" x14ac:dyDescent="0.35">
      <c r="A34" s="200" t="s">
        <v>795</v>
      </c>
      <c r="B34" s="191" t="s">
        <v>810</v>
      </c>
      <c r="C34" s="192" t="s">
        <v>129</v>
      </c>
      <c r="D34" s="191" t="s">
        <v>2590</v>
      </c>
      <c r="E34" s="193" t="s">
        <v>2591</v>
      </c>
      <c r="F34" s="193" t="s">
        <v>2592</v>
      </c>
      <c r="G34" s="194" t="s">
        <v>2593</v>
      </c>
      <c r="H34" s="153">
        <v>31000</v>
      </c>
      <c r="I34" s="153">
        <v>1500</v>
      </c>
      <c r="J34" s="153">
        <v>1000</v>
      </c>
      <c r="K34" s="154" t="s">
        <v>1844</v>
      </c>
      <c r="L34" s="155">
        <f t="shared" si="0"/>
        <v>3000</v>
      </c>
      <c r="M34" s="155">
        <f t="shared" si="1"/>
        <v>6000</v>
      </c>
      <c r="N34" s="154">
        <f t="shared" si="3"/>
        <v>4.8999999999999995</v>
      </c>
      <c r="O34" s="154">
        <f t="shared" si="4"/>
        <v>1</v>
      </c>
      <c r="P34" s="153">
        <v>7278</v>
      </c>
      <c r="Q34" s="98" t="str">
        <f t="shared" si="2"/>
        <v>over</v>
      </c>
      <c r="R34" s="153">
        <v>1</v>
      </c>
      <c r="S34" s="153"/>
      <c r="T34" s="153"/>
      <c r="U34" s="67"/>
      <c r="V34" s="68"/>
    </row>
    <row r="35" spans="1:22" s="24" customFormat="1" ht="27.75" hidden="1" customHeight="1" x14ac:dyDescent="0.35">
      <c r="A35" s="190" t="s">
        <v>10</v>
      </c>
      <c r="B35" s="191" t="s">
        <v>16</v>
      </c>
      <c r="C35" s="192" t="s">
        <v>249</v>
      </c>
      <c r="D35" s="191" t="s">
        <v>2925</v>
      </c>
      <c r="E35" s="193" t="s">
        <v>2926</v>
      </c>
      <c r="F35" s="193" t="s">
        <v>2927</v>
      </c>
      <c r="G35" s="194" t="s">
        <v>2928</v>
      </c>
      <c r="H35" s="153">
        <v>30620</v>
      </c>
      <c r="I35" s="153">
        <v>1000</v>
      </c>
      <c r="J35" s="153">
        <f>+I35*1</f>
        <v>1000</v>
      </c>
      <c r="K35" s="154" t="s">
        <v>1844</v>
      </c>
      <c r="L35" s="155">
        <f t="shared" si="0"/>
        <v>2000</v>
      </c>
      <c r="M35" s="155">
        <f t="shared" si="1"/>
        <v>4000</v>
      </c>
      <c r="N35" s="154">
        <f t="shared" si="3"/>
        <v>0.2</v>
      </c>
      <c r="O35" s="154">
        <f t="shared" si="4"/>
        <v>0</v>
      </c>
      <c r="P35" s="153">
        <v>160</v>
      </c>
      <c r="Q35" s="98" t="str">
        <f t="shared" si="2"/>
        <v>kritis</v>
      </c>
      <c r="R35" s="153">
        <v>1</v>
      </c>
      <c r="S35" s="153"/>
      <c r="T35" s="153"/>
      <c r="U35" s="67"/>
      <c r="V35" s="68"/>
    </row>
    <row r="36" spans="1:22" s="24" customFormat="1" ht="27.75" hidden="1" customHeight="1" x14ac:dyDescent="0.35">
      <c r="A36" s="190" t="s">
        <v>10</v>
      </c>
      <c r="B36" s="191" t="s">
        <v>17</v>
      </c>
      <c r="C36" s="192" t="s">
        <v>92</v>
      </c>
      <c r="D36" s="191" t="s">
        <v>2601</v>
      </c>
      <c r="E36" s="193" t="s">
        <v>208</v>
      </c>
      <c r="F36" s="193" t="s">
        <v>209</v>
      </c>
      <c r="G36" s="194" t="s">
        <v>210</v>
      </c>
      <c r="H36" s="153">
        <v>27990</v>
      </c>
      <c r="I36" s="153">
        <v>2000</v>
      </c>
      <c r="J36" s="153">
        <v>6000</v>
      </c>
      <c r="K36" s="154" t="s">
        <v>1844</v>
      </c>
      <c r="L36" s="155">
        <f t="shared" si="0"/>
        <v>4000</v>
      </c>
      <c r="M36" s="155">
        <f t="shared" si="1"/>
        <v>8000</v>
      </c>
      <c r="N36" s="154">
        <f t="shared" si="3"/>
        <v>8.7999999999999989</v>
      </c>
      <c r="O36" s="154">
        <f t="shared" si="4"/>
        <v>1</v>
      </c>
      <c r="P36" s="153">
        <v>17573</v>
      </c>
      <c r="Q36" s="98" t="str">
        <f t="shared" si="2"/>
        <v>over</v>
      </c>
      <c r="R36" s="153">
        <v>1</v>
      </c>
      <c r="S36" s="153"/>
      <c r="T36" s="153"/>
      <c r="U36" s="67"/>
      <c r="V36" s="68"/>
    </row>
    <row r="37" spans="1:22" s="24" customFormat="1" ht="27.75" hidden="1" customHeight="1" x14ac:dyDescent="0.35">
      <c r="A37" s="190" t="s">
        <v>10</v>
      </c>
      <c r="B37" s="191" t="s">
        <v>17</v>
      </c>
      <c r="C37" s="192" t="s">
        <v>92</v>
      </c>
      <c r="D37" s="191" t="s">
        <v>2603</v>
      </c>
      <c r="E37" s="193" t="s">
        <v>459</v>
      </c>
      <c r="F37" s="193" t="s">
        <v>460</v>
      </c>
      <c r="G37" s="194" t="s">
        <v>461</v>
      </c>
      <c r="H37" s="153">
        <v>27990</v>
      </c>
      <c r="I37" s="153">
        <v>1500</v>
      </c>
      <c r="J37" s="153">
        <v>7400</v>
      </c>
      <c r="K37" s="154" t="s">
        <v>1844</v>
      </c>
      <c r="L37" s="155">
        <f t="shared" si="0"/>
        <v>3000</v>
      </c>
      <c r="M37" s="155">
        <f t="shared" si="1"/>
        <v>6000</v>
      </c>
      <c r="N37" s="154">
        <f t="shared" si="3"/>
        <v>2.2000000000000002</v>
      </c>
      <c r="O37" s="154">
        <f t="shared" si="4"/>
        <v>1</v>
      </c>
      <c r="P37" s="153">
        <v>3300</v>
      </c>
      <c r="Q37" s="98" t="str">
        <f t="shared" si="2"/>
        <v>aman</v>
      </c>
      <c r="R37" s="153">
        <v>1</v>
      </c>
      <c r="S37" s="153"/>
      <c r="T37" s="153"/>
      <c r="U37" s="67"/>
      <c r="V37" s="68"/>
    </row>
    <row r="38" spans="1:22" s="24" customFormat="1" ht="27.75" hidden="1" customHeight="1" x14ac:dyDescent="0.35">
      <c r="A38" s="190" t="s">
        <v>10</v>
      </c>
      <c r="B38" s="191" t="s">
        <v>17</v>
      </c>
      <c r="C38" s="192" t="s">
        <v>92</v>
      </c>
      <c r="D38" s="191" t="s">
        <v>2604</v>
      </c>
      <c r="E38" s="193" t="s">
        <v>462</v>
      </c>
      <c r="F38" s="193" t="s">
        <v>463</v>
      </c>
      <c r="G38" s="194" t="s">
        <v>464</v>
      </c>
      <c r="H38" s="153">
        <v>27990</v>
      </c>
      <c r="I38" s="153">
        <v>1500</v>
      </c>
      <c r="J38" s="153">
        <v>5600</v>
      </c>
      <c r="K38" s="154" t="s">
        <v>1844</v>
      </c>
      <c r="L38" s="155">
        <f t="shared" si="0"/>
        <v>3000</v>
      </c>
      <c r="M38" s="155">
        <f t="shared" si="1"/>
        <v>6000</v>
      </c>
      <c r="N38" s="154">
        <f t="shared" si="3"/>
        <v>2.5</v>
      </c>
      <c r="O38" s="154">
        <f t="shared" si="4"/>
        <v>1</v>
      </c>
      <c r="P38" s="153">
        <v>3650</v>
      </c>
      <c r="Q38" s="98" t="str">
        <f t="shared" si="2"/>
        <v>aman</v>
      </c>
      <c r="R38" s="153">
        <v>1</v>
      </c>
      <c r="S38" s="153"/>
      <c r="T38" s="153"/>
      <c r="U38" s="67"/>
      <c r="V38" s="68"/>
    </row>
    <row r="39" spans="1:22" s="24" customFormat="1" ht="27.75" hidden="1" customHeight="1" x14ac:dyDescent="0.35">
      <c r="A39" s="190" t="s">
        <v>10</v>
      </c>
      <c r="B39" s="191" t="s">
        <v>16</v>
      </c>
      <c r="C39" s="192" t="s">
        <v>92</v>
      </c>
      <c r="D39" s="191" t="s">
        <v>2606</v>
      </c>
      <c r="E39" s="193" t="s">
        <v>514</v>
      </c>
      <c r="F39" s="193" t="s">
        <v>515</v>
      </c>
      <c r="G39" s="194" t="s">
        <v>516</v>
      </c>
      <c r="H39" s="153">
        <v>27990</v>
      </c>
      <c r="I39" s="153">
        <v>1500</v>
      </c>
      <c r="J39" s="153">
        <v>3000</v>
      </c>
      <c r="K39" s="154" t="s">
        <v>1844</v>
      </c>
      <c r="L39" s="155">
        <f t="shared" si="0"/>
        <v>3000</v>
      </c>
      <c r="M39" s="155">
        <f t="shared" si="1"/>
        <v>6000</v>
      </c>
      <c r="N39" s="154">
        <f t="shared" si="3"/>
        <v>1.5</v>
      </c>
      <c r="O39" s="154">
        <f t="shared" si="4"/>
        <v>0</v>
      </c>
      <c r="P39" s="153">
        <v>2250</v>
      </c>
      <c r="Q39" s="98" t="str">
        <f t="shared" si="2"/>
        <v>kritis</v>
      </c>
      <c r="R39" s="153">
        <v>1</v>
      </c>
      <c r="S39" s="153"/>
      <c r="T39" s="153"/>
      <c r="U39" s="67"/>
      <c r="V39" s="68"/>
    </row>
    <row r="40" spans="1:22" s="24" customFormat="1" ht="27.75" hidden="1" customHeight="1" x14ac:dyDescent="0.35">
      <c r="A40" s="190" t="s">
        <v>10</v>
      </c>
      <c r="B40" s="191" t="s">
        <v>16</v>
      </c>
      <c r="C40" s="192" t="s">
        <v>92</v>
      </c>
      <c r="D40" s="191" t="s">
        <v>2607</v>
      </c>
      <c r="E40" s="193" t="s">
        <v>517</v>
      </c>
      <c r="F40" s="193" t="s">
        <v>518</v>
      </c>
      <c r="G40" s="194" t="s">
        <v>519</v>
      </c>
      <c r="H40" s="153">
        <v>27990</v>
      </c>
      <c r="I40" s="153">
        <v>1500</v>
      </c>
      <c r="J40" s="153">
        <v>3000</v>
      </c>
      <c r="K40" s="154" t="s">
        <v>1844</v>
      </c>
      <c r="L40" s="155">
        <f t="shared" si="0"/>
        <v>3000</v>
      </c>
      <c r="M40" s="155">
        <f t="shared" si="1"/>
        <v>6000</v>
      </c>
      <c r="N40" s="154">
        <f t="shared" si="3"/>
        <v>3.1</v>
      </c>
      <c r="O40" s="154">
        <f t="shared" si="4"/>
        <v>1</v>
      </c>
      <c r="P40" s="153">
        <v>4550</v>
      </c>
      <c r="Q40" s="98" t="str">
        <f t="shared" si="2"/>
        <v>aman</v>
      </c>
      <c r="R40" s="153">
        <v>1</v>
      </c>
      <c r="S40" s="153"/>
      <c r="T40" s="153"/>
      <c r="U40" s="67"/>
      <c r="V40" s="68"/>
    </row>
    <row r="41" spans="1:22" s="24" customFormat="1" ht="27.75" hidden="1" customHeight="1" x14ac:dyDescent="0.35">
      <c r="A41" s="190" t="s">
        <v>10</v>
      </c>
      <c r="B41" s="191" t="s">
        <v>16</v>
      </c>
      <c r="C41" s="192" t="s">
        <v>92</v>
      </c>
      <c r="D41" s="191" t="s">
        <v>2608</v>
      </c>
      <c r="E41" s="193" t="s">
        <v>520</v>
      </c>
      <c r="F41" s="193" t="s">
        <v>521</v>
      </c>
      <c r="G41" s="194" t="s">
        <v>522</v>
      </c>
      <c r="H41" s="153">
        <v>27990</v>
      </c>
      <c r="I41" s="153">
        <v>1500</v>
      </c>
      <c r="J41" s="153">
        <v>6400</v>
      </c>
      <c r="K41" s="154" t="s">
        <v>1844</v>
      </c>
      <c r="L41" s="155">
        <f t="shared" si="0"/>
        <v>3000</v>
      </c>
      <c r="M41" s="155">
        <f t="shared" si="1"/>
        <v>6000</v>
      </c>
      <c r="N41" s="154">
        <f t="shared" si="3"/>
        <v>8</v>
      </c>
      <c r="O41" s="154">
        <f t="shared" si="4"/>
        <v>1</v>
      </c>
      <c r="P41" s="153">
        <v>12000</v>
      </c>
      <c r="Q41" s="98" t="str">
        <f t="shared" si="2"/>
        <v>over</v>
      </c>
      <c r="R41" s="153">
        <v>1</v>
      </c>
      <c r="S41" s="153"/>
      <c r="T41" s="153"/>
      <c r="U41" s="67"/>
      <c r="V41" s="68"/>
    </row>
    <row r="42" spans="1:22" s="24" customFormat="1" ht="27.75" hidden="1" customHeight="1" x14ac:dyDescent="0.35">
      <c r="A42" s="190" t="s">
        <v>10</v>
      </c>
      <c r="B42" s="191" t="s">
        <v>16</v>
      </c>
      <c r="C42" s="192" t="s">
        <v>92</v>
      </c>
      <c r="D42" s="191" t="s">
        <v>2609</v>
      </c>
      <c r="E42" s="193" t="s">
        <v>523</v>
      </c>
      <c r="F42" s="193" t="s">
        <v>524</v>
      </c>
      <c r="G42" s="194" t="s">
        <v>525</v>
      </c>
      <c r="H42" s="153">
        <v>27990</v>
      </c>
      <c r="I42" s="153">
        <v>1500</v>
      </c>
      <c r="J42" s="153">
        <v>6400</v>
      </c>
      <c r="K42" s="154" t="s">
        <v>1844</v>
      </c>
      <c r="L42" s="155">
        <f t="shared" si="0"/>
        <v>3000</v>
      </c>
      <c r="M42" s="155">
        <f t="shared" si="1"/>
        <v>6000</v>
      </c>
      <c r="N42" s="154">
        <f t="shared" si="3"/>
        <v>8.4</v>
      </c>
      <c r="O42" s="154">
        <f t="shared" si="4"/>
        <v>1</v>
      </c>
      <c r="P42" s="153">
        <v>12500</v>
      </c>
      <c r="Q42" s="98" t="str">
        <f t="shared" si="2"/>
        <v>over</v>
      </c>
      <c r="R42" s="153">
        <v>1</v>
      </c>
      <c r="S42" s="153"/>
      <c r="T42" s="153"/>
      <c r="U42" s="67"/>
      <c r="V42" s="68"/>
    </row>
    <row r="43" spans="1:22" s="24" customFormat="1" ht="27.75" hidden="1" customHeight="1" x14ac:dyDescent="0.35">
      <c r="A43" s="190" t="s">
        <v>10</v>
      </c>
      <c r="B43" s="191" t="s">
        <v>11</v>
      </c>
      <c r="C43" s="192" t="s">
        <v>47</v>
      </c>
      <c r="D43" s="191" t="s">
        <v>52</v>
      </c>
      <c r="E43" s="193">
        <v>0</v>
      </c>
      <c r="F43" s="193" t="s">
        <v>53</v>
      </c>
      <c r="G43" s="194" t="s">
        <v>54</v>
      </c>
      <c r="H43" s="153">
        <v>27500</v>
      </c>
      <c r="I43" s="153">
        <v>3000</v>
      </c>
      <c r="J43" s="153">
        <v>5000</v>
      </c>
      <c r="K43" s="154" t="s">
        <v>1844</v>
      </c>
      <c r="L43" s="155">
        <f>+I43*2</f>
        <v>6000</v>
      </c>
      <c r="M43" s="155">
        <f>+I43*4</f>
        <v>12000</v>
      </c>
      <c r="N43" s="154">
        <f t="shared" si="3"/>
        <v>1.1000000000000001</v>
      </c>
      <c r="O43" s="154">
        <f t="shared" si="4"/>
        <v>0</v>
      </c>
      <c r="P43" s="153">
        <v>3250</v>
      </c>
      <c r="Q43" s="98" t="str">
        <f t="shared" si="2"/>
        <v>kritis</v>
      </c>
      <c r="R43" s="153">
        <v>1</v>
      </c>
      <c r="S43" s="153"/>
      <c r="T43" s="153"/>
      <c r="U43" s="67"/>
      <c r="V43" s="68"/>
    </row>
    <row r="44" spans="1:22" s="24" customFormat="1" ht="27.75" hidden="1" customHeight="1" x14ac:dyDescent="0.35">
      <c r="A44" s="190" t="s">
        <v>10</v>
      </c>
      <c r="B44" s="191" t="s">
        <v>11</v>
      </c>
      <c r="C44" s="192" t="s">
        <v>92</v>
      </c>
      <c r="D44" s="191" t="s">
        <v>2605</v>
      </c>
      <c r="E44" s="193" t="s">
        <v>465</v>
      </c>
      <c r="F44" s="193" t="s">
        <v>466</v>
      </c>
      <c r="G44" s="194" t="s">
        <v>467</v>
      </c>
      <c r="H44" s="153">
        <v>27220</v>
      </c>
      <c r="I44" s="153">
        <v>2000</v>
      </c>
      <c r="J44" s="153">
        <v>500</v>
      </c>
      <c r="K44" s="154" t="s">
        <v>1844</v>
      </c>
      <c r="L44" s="155">
        <f t="shared" ref="L44:L56" si="6">+I44*2</f>
        <v>4000</v>
      </c>
      <c r="M44" s="155">
        <f t="shared" ref="M44:M56" si="7">+I44*4</f>
        <v>8000</v>
      </c>
      <c r="N44" s="154">
        <f t="shared" si="3"/>
        <v>5.0999999999999996</v>
      </c>
      <c r="O44" s="154">
        <f t="shared" si="4"/>
        <v>1</v>
      </c>
      <c r="P44" s="153">
        <v>10150</v>
      </c>
      <c r="Q44" s="98" t="str">
        <f t="shared" si="2"/>
        <v>over</v>
      </c>
      <c r="R44" s="153">
        <v>1</v>
      </c>
      <c r="S44" s="153"/>
      <c r="T44" s="153"/>
      <c r="U44" s="67"/>
      <c r="V44" s="68"/>
    </row>
    <row r="45" spans="1:22" s="24" customFormat="1" ht="27.75" hidden="1" customHeight="1" x14ac:dyDescent="0.35">
      <c r="A45" s="200" t="s">
        <v>795</v>
      </c>
      <c r="B45" s="191" t="s">
        <v>810</v>
      </c>
      <c r="C45" s="192" t="s">
        <v>116</v>
      </c>
      <c r="D45" s="201" t="s">
        <v>1783</v>
      </c>
      <c r="E45" s="202" t="s">
        <v>1784</v>
      </c>
      <c r="F45" s="202" t="s">
        <v>1785</v>
      </c>
      <c r="G45" s="203" t="s">
        <v>1786</v>
      </c>
      <c r="H45" s="153">
        <v>26361</v>
      </c>
      <c r="I45" s="153">
        <v>1500</v>
      </c>
      <c r="J45" s="153">
        <v>2000</v>
      </c>
      <c r="K45" s="154" t="s">
        <v>1844</v>
      </c>
      <c r="L45" s="155">
        <f t="shared" si="6"/>
        <v>3000</v>
      </c>
      <c r="M45" s="155">
        <f t="shared" si="7"/>
        <v>6000</v>
      </c>
      <c r="N45" s="154">
        <f t="shared" si="3"/>
        <v>1.9000000000000001</v>
      </c>
      <c r="O45" s="154">
        <f t="shared" si="4"/>
        <v>0</v>
      </c>
      <c r="P45" s="153">
        <v>2768</v>
      </c>
      <c r="Q45" s="98" t="str">
        <f t="shared" si="2"/>
        <v>kritis</v>
      </c>
      <c r="R45" s="153">
        <v>1</v>
      </c>
      <c r="S45" s="153"/>
      <c r="T45" s="153"/>
      <c r="U45" s="67"/>
      <c r="V45" s="68"/>
    </row>
    <row r="46" spans="1:22" s="24" customFormat="1" ht="27.75" hidden="1" customHeight="1" x14ac:dyDescent="0.35">
      <c r="A46" s="190" t="s">
        <v>10</v>
      </c>
      <c r="B46" s="191" t="s">
        <v>16</v>
      </c>
      <c r="C46" s="192" t="s">
        <v>92</v>
      </c>
      <c r="D46" s="191" t="s">
        <v>169</v>
      </c>
      <c r="E46" s="193" t="s">
        <v>170</v>
      </c>
      <c r="F46" s="193" t="s">
        <v>171</v>
      </c>
      <c r="G46" s="194" t="s">
        <v>172</v>
      </c>
      <c r="H46" s="153">
        <v>26000</v>
      </c>
      <c r="I46" s="153">
        <v>2000</v>
      </c>
      <c r="J46" s="153">
        <v>4000</v>
      </c>
      <c r="K46" s="154" t="s">
        <v>1844</v>
      </c>
      <c r="L46" s="155">
        <f t="shared" si="6"/>
        <v>4000</v>
      </c>
      <c r="M46" s="155">
        <f t="shared" si="7"/>
        <v>8000</v>
      </c>
      <c r="N46" s="154">
        <f t="shared" si="3"/>
        <v>4</v>
      </c>
      <c r="O46" s="154">
        <f t="shared" si="4"/>
        <v>1</v>
      </c>
      <c r="P46" s="153">
        <v>7910</v>
      </c>
      <c r="Q46" s="98" t="str">
        <f t="shared" si="2"/>
        <v>aman</v>
      </c>
      <c r="R46" s="153">
        <v>1</v>
      </c>
      <c r="S46" s="153"/>
      <c r="T46" s="153"/>
      <c r="U46" s="67"/>
      <c r="V46" s="68"/>
    </row>
    <row r="47" spans="1:22" s="24" customFormat="1" ht="27.75" hidden="1" customHeight="1" x14ac:dyDescent="0.35">
      <c r="A47" s="190" t="s">
        <v>10</v>
      </c>
      <c r="B47" s="191" t="s">
        <v>17</v>
      </c>
      <c r="C47" s="192" t="s">
        <v>92</v>
      </c>
      <c r="D47" s="191" t="s">
        <v>333</v>
      </c>
      <c r="E47" s="193" t="s">
        <v>334</v>
      </c>
      <c r="F47" s="193" t="s">
        <v>335</v>
      </c>
      <c r="G47" s="194" t="s">
        <v>336</v>
      </c>
      <c r="H47" s="153">
        <v>26000</v>
      </c>
      <c r="I47" s="153">
        <v>1500</v>
      </c>
      <c r="J47" s="153">
        <v>2000</v>
      </c>
      <c r="K47" s="154" t="s">
        <v>1844</v>
      </c>
      <c r="L47" s="155">
        <f t="shared" si="6"/>
        <v>3000</v>
      </c>
      <c r="M47" s="155">
        <f t="shared" si="7"/>
        <v>6000</v>
      </c>
      <c r="N47" s="154">
        <f t="shared" si="3"/>
        <v>15.1</v>
      </c>
      <c r="O47" s="154">
        <f t="shared" si="4"/>
        <v>1</v>
      </c>
      <c r="P47" s="153">
        <v>22635</v>
      </c>
      <c r="Q47" s="98" t="str">
        <f t="shared" si="2"/>
        <v>over</v>
      </c>
      <c r="R47" s="153">
        <v>1</v>
      </c>
      <c r="S47" s="153"/>
      <c r="T47" s="153"/>
      <c r="U47" s="67"/>
      <c r="V47" s="68"/>
    </row>
    <row r="48" spans="1:22" s="24" customFormat="1" ht="27.75" hidden="1" customHeight="1" x14ac:dyDescent="0.35">
      <c r="A48" s="190" t="s">
        <v>10</v>
      </c>
      <c r="B48" s="191" t="s">
        <v>17</v>
      </c>
      <c r="C48" s="192" t="s">
        <v>61</v>
      </c>
      <c r="D48" s="191" t="s">
        <v>277</v>
      </c>
      <c r="E48" s="193" t="s">
        <v>278</v>
      </c>
      <c r="F48" s="193" t="s">
        <v>279</v>
      </c>
      <c r="G48" s="194" t="s">
        <v>280</v>
      </c>
      <c r="H48" s="153">
        <v>25250</v>
      </c>
      <c r="I48" s="153">
        <v>1000</v>
      </c>
      <c r="J48" s="153">
        <v>4000</v>
      </c>
      <c r="K48" s="154" t="s">
        <v>1844</v>
      </c>
      <c r="L48" s="155">
        <f t="shared" si="6"/>
        <v>2000</v>
      </c>
      <c r="M48" s="155">
        <f t="shared" si="7"/>
        <v>4000</v>
      </c>
      <c r="N48" s="154">
        <f t="shared" si="3"/>
        <v>5.3</v>
      </c>
      <c r="O48" s="154">
        <f t="shared" si="4"/>
        <v>1</v>
      </c>
      <c r="P48" s="153">
        <v>5280</v>
      </c>
      <c r="Q48" s="98" t="str">
        <f t="shared" si="2"/>
        <v>over</v>
      </c>
      <c r="R48" s="153">
        <v>1</v>
      </c>
      <c r="S48" s="153"/>
      <c r="T48" s="153"/>
      <c r="U48" s="67"/>
      <c r="V48" s="68"/>
    </row>
    <row r="49" spans="1:22" s="24" customFormat="1" ht="27.75" hidden="1" customHeight="1" x14ac:dyDescent="0.35">
      <c r="A49" s="190" t="s">
        <v>10</v>
      </c>
      <c r="B49" s="191" t="s">
        <v>11</v>
      </c>
      <c r="C49" s="192" t="s">
        <v>47</v>
      </c>
      <c r="D49" s="191" t="s">
        <v>804</v>
      </c>
      <c r="E49" s="193">
        <v>0</v>
      </c>
      <c r="F49" s="193" t="s">
        <v>805</v>
      </c>
      <c r="G49" s="194" t="s">
        <v>806</v>
      </c>
      <c r="H49" s="153">
        <v>25000</v>
      </c>
      <c r="I49" s="153">
        <v>1000</v>
      </c>
      <c r="J49" s="153">
        <v>2500</v>
      </c>
      <c r="K49" s="154" t="s">
        <v>1844</v>
      </c>
      <c r="L49" s="155">
        <f t="shared" si="6"/>
        <v>2000</v>
      </c>
      <c r="M49" s="155">
        <f t="shared" si="7"/>
        <v>4000</v>
      </c>
      <c r="N49" s="154">
        <f t="shared" si="3"/>
        <v>5.5</v>
      </c>
      <c r="O49" s="154">
        <f t="shared" si="4"/>
        <v>1</v>
      </c>
      <c r="P49" s="153">
        <v>5450</v>
      </c>
      <c r="Q49" s="98" t="str">
        <f t="shared" si="2"/>
        <v>over</v>
      </c>
      <c r="R49" s="153">
        <v>1</v>
      </c>
      <c r="S49" s="153"/>
      <c r="T49" s="153"/>
      <c r="U49" s="67"/>
      <c r="V49" s="68"/>
    </row>
    <row r="50" spans="1:22" s="24" customFormat="1" ht="27.75" hidden="1" customHeight="1" x14ac:dyDescent="0.35">
      <c r="A50" s="190" t="s">
        <v>10</v>
      </c>
      <c r="B50" s="191" t="s">
        <v>17</v>
      </c>
      <c r="C50" s="192" t="s">
        <v>61</v>
      </c>
      <c r="D50" s="191" t="s">
        <v>510</v>
      </c>
      <c r="E50" s="193" t="s">
        <v>511</v>
      </c>
      <c r="F50" s="193" t="s">
        <v>512</v>
      </c>
      <c r="G50" s="194" t="s">
        <v>513</v>
      </c>
      <c r="H50" s="153">
        <v>24388</v>
      </c>
      <c r="I50" s="153">
        <v>1000</v>
      </c>
      <c r="J50" s="153">
        <v>3800</v>
      </c>
      <c r="K50" s="154" t="s">
        <v>1844</v>
      </c>
      <c r="L50" s="155">
        <f t="shared" si="6"/>
        <v>2000</v>
      </c>
      <c r="M50" s="155">
        <f t="shared" si="7"/>
        <v>4000</v>
      </c>
      <c r="N50" s="154">
        <f t="shared" si="3"/>
        <v>2.7</v>
      </c>
      <c r="O50" s="154">
        <f t="shared" si="4"/>
        <v>1</v>
      </c>
      <c r="P50" s="153">
        <v>2650</v>
      </c>
      <c r="Q50" s="98" t="str">
        <f t="shared" si="2"/>
        <v>aman</v>
      </c>
      <c r="R50" s="153">
        <v>1</v>
      </c>
      <c r="S50" s="153"/>
      <c r="T50" s="153"/>
      <c r="U50" s="67"/>
      <c r="V50" s="68"/>
    </row>
    <row r="51" spans="1:22" s="24" customFormat="1" ht="27.75" hidden="1" customHeight="1" x14ac:dyDescent="0.35">
      <c r="A51" s="190" t="s">
        <v>10</v>
      </c>
      <c r="B51" s="191" t="s">
        <v>17</v>
      </c>
      <c r="C51" s="192" t="s">
        <v>61</v>
      </c>
      <c r="D51" s="191" t="s">
        <v>410</v>
      </c>
      <c r="E51" s="193" t="s">
        <v>411</v>
      </c>
      <c r="F51" s="193" t="s">
        <v>412</v>
      </c>
      <c r="G51" s="194" t="s">
        <v>413</v>
      </c>
      <c r="H51" s="153">
        <v>24000</v>
      </c>
      <c r="I51" s="153">
        <v>1500</v>
      </c>
      <c r="J51" s="153">
        <v>2750</v>
      </c>
      <c r="K51" s="154" t="s">
        <v>1844</v>
      </c>
      <c r="L51" s="155">
        <f t="shared" si="6"/>
        <v>3000</v>
      </c>
      <c r="M51" s="155">
        <f t="shared" si="7"/>
        <v>6000</v>
      </c>
      <c r="N51" s="154">
        <f t="shared" si="3"/>
        <v>3</v>
      </c>
      <c r="O51" s="154">
        <f t="shared" si="4"/>
        <v>1</v>
      </c>
      <c r="P51" s="153">
        <v>4380</v>
      </c>
      <c r="Q51" s="98" t="str">
        <f t="shared" si="2"/>
        <v>aman</v>
      </c>
      <c r="R51" s="153">
        <v>1</v>
      </c>
      <c r="S51" s="153"/>
      <c r="T51" s="153"/>
      <c r="U51" s="67"/>
      <c r="V51" s="68"/>
    </row>
    <row r="52" spans="1:22" s="24" customFormat="1" ht="27.75" hidden="1" customHeight="1" x14ac:dyDescent="0.35">
      <c r="A52" s="200" t="s">
        <v>795</v>
      </c>
      <c r="B52" s="191" t="s">
        <v>810</v>
      </c>
      <c r="C52" s="192" t="s">
        <v>61</v>
      </c>
      <c r="D52" s="201" t="s">
        <v>2844</v>
      </c>
      <c r="E52" s="202" t="s">
        <v>2837</v>
      </c>
      <c r="F52" s="202" t="s">
        <v>2825</v>
      </c>
      <c r="G52" s="203" t="s">
        <v>3112</v>
      </c>
      <c r="H52" s="153">
        <v>23750</v>
      </c>
      <c r="I52" s="153">
        <v>500</v>
      </c>
      <c r="J52" s="153">
        <v>1000</v>
      </c>
      <c r="K52" s="154" t="s">
        <v>1844</v>
      </c>
      <c r="L52" s="155">
        <f t="shared" si="6"/>
        <v>1000</v>
      </c>
      <c r="M52" s="155">
        <f t="shared" si="7"/>
        <v>2000</v>
      </c>
      <c r="N52" s="154">
        <f t="shared" si="3"/>
        <v>2.1</v>
      </c>
      <c r="O52" s="154">
        <f t="shared" si="4"/>
        <v>1</v>
      </c>
      <c r="P52" s="153">
        <v>1037</v>
      </c>
      <c r="Q52" s="98" t="str">
        <f t="shared" si="2"/>
        <v>aman</v>
      </c>
      <c r="R52" s="153">
        <v>1</v>
      </c>
      <c r="S52" s="153"/>
      <c r="T52" s="153"/>
      <c r="U52" s="67"/>
      <c r="V52" s="68"/>
    </row>
    <row r="53" spans="1:22" s="24" customFormat="1" ht="27.75" hidden="1" customHeight="1" x14ac:dyDescent="0.35">
      <c r="A53" s="200" t="s">
        <v>795</v>
      </c>
      <c r="B53" s="191" t="s">
        <v>810</v>
      </c>
      <c r="C53" s="192" t="s">
        <v>116</v>
      </c>
      <c r="D53" s="201" t="s">
        <v>1129</v>
      </c>
      <c r="E53" s="202" t="s">
        <v>1130</v>
      </c>
      <c r="F53" s="202" t="s">
        <v>1131</v>
      </c>
      <c r="G53" s="203" t="s">
        <v>1132</v>
      </c>
      <c r="H53" s="153">
        <v>23500</v>
      </c>
      <c r="I53" s="153">
        <v>1500</v>
      </c>
      <c r="J53" s="153">
        <v>2400</v>
      </c>
      <c r="K53" s="154" t="s">
        <v>1844</v>
      </c>
      <c r="L53" s="155">
        <f t="shared" si="6"/>
        <v>3000</v>
      </c>
      <c r="M53" s="155">
        <f t="shared" si="7"/>
        <v>6000</v>
      </c>
      <c r="N53" s="154">
        <f t="shared" si="3"/>
        <v>4.6999999999999993</v>
      </c>
      <c r="O53" s="154">
        <f t="shared" si="4"/>
        <v>1</v>
      </c>
      <c r="P53" s="153">
        <v>7000</v>
      </c>
      <c r="Q53" s="98" t="str">
        <f t="shared" si="2"/>
        <v>over</v>
      </c>
      <c r="R53" s="153">
        <v>1</v>
      </c>
      <c r="S53" s="153"/>
      <c r="T53" s="153"/>
      <c r="U53" s="67"/>
      <c r="V53" s="68"/>
    </row>
    <row r="54" spans="1:22" s="24" customFormat="1" ht="27.75" hidden="1" customHeight="1" x14ac:dyDescent="0.35">
      <c r="A54" s="200" t="s">
        <v>795</v>
      </c>
      <c r="B54" s="191" t="s">
        <v>810</v>
      </c>
      <c r="C54" s="192" t="s">
        <v>2988</v>
      </c>
      <c r="D54" s="191" t="s">
        <v>2577</v>
      </c>
      <c r="E54" s="193" t="s">
        <v>2578</v>
      </c>
      <c r="F54" s="193" t="s">
        <v>2779</v>
      </c>
      <c r="G54" s="194" t="s">
        <v>2579</v>
      </c>
      <c r="H54" s="153">
        <v>21000</v>
      </c>
      <c r="I54" s="153">
        <v>1000</v>
      </c>
      <c r="J54" s="153">
        <v>1000</v>
      </c>
      <c r="K54" s="154" t="s">
        <v>1844</v>
      </c>
      <c r="L54" s="155">
        <f t="shared" si="6"/>
        <v>2000</v>
      </c>
      <c r="M54" s="155">
        <f t="shared" si="7"/>
        <v>4000</v>
      </c>
      <c r="N54" s="154">
        <f t="shared" si="3"/>
        <v>7.8999999999999995</v>
      </c>
      <c r="O54" s="154">
        <f t="shared" si="4"/>
        <v>1</v>
      </c>
      <c r="P54" s="153">
        <v>7821</v>
      </c>
      <c r="Q54" s="98" t="str">
        <f t="shared" si="2"/>
        <v>over</v>
      </c>
      <c r="R54" s="153">
        <v>1</v>
      </c>
      <c r="S54" s="153"/>
      <c r="T54" s="153"/>
      <c r="U54" s="67"/>
      <c r="V54" s="68"/>
    </row>
    <row r="55" spans="1:22" s="24" customFormat="1" ht="27.75" hidden="1" customHeight="1" x14ac:dyDescent="0.35">
      <c r="A55" s="200" t="s">
        <v>795</v>
      </c>
      <c r="B55" s="191" t="s">
        <v>810</v>
      </c>
      <c r="C55" s="192" t="s">
        <v>61</v>
      </c>
      <c r="D55" s="191" t="s">
        <v>2808</v>
      </c>
      <c r="E55" s="193" t="s">
        <v>2809</v>
      </c>
      <c r="F55" s="193" t="s">
        <v>2793</v>
      </c>
      <c r="G55" s="194" t="s">
        <v>2794</v>
      </c>
      <c r="H55" s="153">
        <v>21000</v>
      </c>
      <c r="I55" s="153">
        <v>500</v>
      </c>
      <c r="J55" s="153">
        <v>823</v>
      </c>
      <c r="K55" s="154" t="s">
        <v>1844</v>
      </c>
      <c r="L55" s="155">
        <f t="shared" si="6"/>
        <v>1000</v>
      </c>
      <c r="M55" s="155">
        <f t="shared" si="7"/>
        <v>2000</v>
      </c>
      <c r="N55" s="154">
        <f t="shared" si="3"/>
        <v>10.5</v>
      </c>
      <c r="O55" s="154">
        <f t="shared" si="4"/>
        <v>1</v>
      </c>
      <c r="P55" s="153">
        <v>5229</v>
      </c>
      <c r="Q55" s="98" t="str">
        <f t="shared" si="2"/>
        <v>over</v>
      </c>
      <c r="R55" s="153">
        <v>1</v>
      </c>
      <c r="S55" s="153"/>
      <c r="T55" s="153"/>
      <c r="U55" s="67"/>
      <c r="V55" s="68"/>
    </row>
    <row r="56" spans="1:22" s="24" customFormat="1" ht="27.75" hidden="1" customHeight="1" x14ac:dyDescent="0.35">
      <c r="A56" s="190" t="s">
        <v>10</v>
      </c>
      <c r="B56" s="191" t="s">
        <v>11</v>
      </c>
      <c r="C56" s="192" t="s">
        <v>254</v>
      </c>
      <c r="D56" s="191" t="s">
        <v>807</v>
      </c>
      <c r="E56" s="193">
        <v>0</v>
      </c>
      <c r="F56" s="193" t="s">
        <v>808</v>
      </c>
      <c r="G56" s="194" t="s">
        <v>809</v>
      </c>
      <c r="H56" s="153">
        <v>20590</v>
      </c>
      <c r="I56" s="153">
        <v>1000</v>
      </c>
      <c r="J56" s="153">
        <v>2600</v>
      </c>
      <c r="K56" s="154" t="s">
        <v>1844</v>
      </c>
      <c r="L56" s="155">
        <f t="shared" si="6"/>
        <v>2000</v>
      </c>
      <c r="M56" s="155">
        <f t="shared" si="7"/>
        <v>4000</v>
      </c>
      <c r="N56" s="154">
        <f t="shared" si="3"/>
        <v>0</v>
      </c>
      <c r="O56" s="154">
        <f t="shared" si="4"/>
        <v>0</v>
      </c>
      <c r="P56" s="153">
        <v>0</v>
      </c>
      <c r="Q56" s="98" t="str">
        <f t="shared" si="2"/>
        <v>kritis</v>
      </c>
      <c r="R56" s="153">
        <v>1</v>
      </c>
      <c r="S56" s="153"/>
      <c r="T56" s="153"/>
      <c r="U56" s="67"/>
      <c r="V56" s="68"/>
    </row>
    <row r="57" spans="1:22" s="24" customFormat="1" ht="27.75" hidden="1" customHeight="1" x14ac:dyDescent="0.35">
      <c r="A57" s="200" t="s">
        <v>795</v>
      </c>
      <c r="B57" s="191" t="s">
        <v>810</v>
      </c>
      <c r="C57" s="192" t="s">
        <v>249</v>
      </c>
      <c r="D57" s="201" t="s">
        <v>2991</v>
      </c>
      <c r="E57" s="202" t="s">
        <v>2811</v>
      </c>
      <c r="F57" s="202" t="s">
        <v>2795</v>
      </c>
      <c r="G57" s="203" t="s">
        <v>2796</v>
      </c>
      <c r="H57" s="153">
        <v>20200</v>
      </c>
      <c r="I57" s="153">
        <v>1000</v>
      </c>
      <c r="J57" s="153">
        <v>1000</v>
      </c>
      <c r="K57" s="154" t="s">
        <v>1845</v>
      </c>
      <c r="L57" s="155">
        <f>+I57*3</f>
        <v>3000</v>
      </c>
      <c r="M57" s="155">
        <f>+I57*4</f>
        <v>4000</v>
      </c>
      <c r="N57" s="154">
        <f t="shared" si="3"/>
        <v>3.3000000000000003</v>
      </c>
      <c r="O57" s="154">
        <f t="shared" si="4"/>
        <v>1</v>
      </c>
      <c r="P57" s="153">
        <v>3250</v>
      </c>
      <c r="Q57" s="98" t="str">
        <f t="shared" si="2"/>
        <v>aman</v>
      </c>
      <c r="R57" s="153">
        <v>1</v>
      </c>
      <c r="S57" s="153"/>
      <c r="T57" s="153"/>
      <c r="U57" s="67"/>
      <c r="V57" s="68"/>
    </row>
    <row r="58" spans="1:22" s="24" customFormat="1" ht="27.75" hidden="1" customHeight="1" x14ac:dyDescent="0.35">
      <c r="A58" s="200" t="s">
        <v>795</v>
      </c>
      <c r="B58" s="191" t="s">
        <v>810</v>
      </c>
      <c r="C58" s="192" t="s">
        <v>61</v>
      </c>
      <c r="D58" s="201" t="s">
        <v>974</v>
      </c>
      <c r="E58" s="202" t="s">
        <v>975</v>
      </c>
      <c r="F58" s="202" t="s">
        <v>976</v>
      </c>
      <c r="G58" s="203" t="s">
        <v>977</v>
      </c>
      <c r="H58" s="153">
        <v>19500</v>
      </c>
      <c r="I58" s="153">
        <v>500</v>
      </c>
      <c r="J58" s="153">
        <v>1000</v>
      </c>
      <c r="K58" s="154" t="s">
        <v>1845</v>
      </c>
      <c r="L58" s="155">
        <f t="shared" ref="L58:L121" si="8">+I58*3</f>
        <v>1500</v>
      </c>
      <c r="M58" s="155">
        <f t="shared" ref="M58:M121" si="9">+I58*4</f>
        <v>2000</v>
      </c>
      <c r="N58" s="154">
        <f t="shared" si="3"/>
        <v>0</v>
      </c>
      <c r="O58" s="154">
        <f t="shared" si="4"/>
        <v>0</v>
      </c>
      <c r="P58" s="153">
        <v>0</v>
      </c>
      <c r="Q58" s="98" t="str">
        <f t="shared" si="2"/>
        <v>kritis</v>
      </c>
      <c r="R58" s="153">
        <v>1</v>
      </c>
      <c r="S58" s="153"/>
      <c r="T58" s="153"/>
      <c r="U58" s="67"/>
      <c r="V58" s="68"/>
    </row>
    <row r="59" spans="1:22" s="24" customFormat="1" ht="27.75" hidden="1" customHeight="1" x14ac:dyDescent="0.35">
      <c r="A59" s="200" t="s">
        <v>795</v>
      </c>
      <c r="B59" s="191" t="s">
        <v>810</v>
      </c>
      <c r="C59" s="192" t="s">
        <v>61</v>
      </c>
      <c r="D59" s="191" t="s">
        <v>2875</v>
      </c>
      <c r="E59" s="193" t="s">
        <v>2867</v>
      </c>
      <c r="F59" s="193" t="s">
        <v>2852</v>
      </c>
      <c r="G59" s="194" t="s">
        <v>2853</v>
      </c>
      <c r="H59" s="153">
        <v>19500</v>
      </c>
      <c r="I59" s="153">
        <v>500</v>
      </c>
      <c r="J59" s="153">
        <v>1000</v>
      </c>
      <c r="K59" s="154" t="s">
        <v>1845</v>
      </c>
      <c r="L59" s="155">
        <f t="shared" si="8"/>
        <v>1500</v>
      </c>
      <c r="M59" s="155">
        <f t="shared" si="9"/>
        <v>2000</v>
      </c>
      <c r="N59" s="154">
        <f t="shared" si="3"/>
        <v>6.3999999999999995</v>
      </c>
      <c r="O59" s="154">
        <f t="shared" si="4"/>
        <v>1</v>
      </c>
      <c r="P59" s="153">
        <v>3173</v>
      </c>
      <c r="Q59" s="98" t="str">
        <f t="shared" si="2"/>
        <v>over</v>
      </c>
      <c r="R59" s="153">
        <v>1</v>
      </c>
      <c r="S59" s="153"/>
      <c r="T59" s="153"/>
      <c r="U59" s="67"/>
      <c r="V59" s="68"/>
    </row>
    <row r="60" spans="1:22" s="24" customFormat="1" ht="27.75" hidden="1" customHeight="1" x14ac:dyDescent="0.35">
      <c r="A60" s="200" t="s">
        <v>795</v>
      </c>
      <c r="B60" s="191" t="s">
        <v>810</v>
      </c>
      <c r="C60" s="192" t="s">
        <v>61</v>
      </c>
      <c r="D60" s="191" t="s">
        <v>2876</v>
      </c>
      <c r="E60" s="193" t="s">
        <v>2868</v>
      </c>
      <c r="F60" s="193" t="s">
        <v>2854</v>
      </c>
      <c r="G60" s="194" t="s">
        <v>2855</v>
      </c>
      <c r="H60" s="153">
        <v>19500</v>
      </c>
      <c r="I60" s="153">
        <v>1000</v>
      </c>
      <c r="J60" s="153">
        <v>1000</v>
      </c>
      <c r="K60" s="154" t="s">
        <v>1845</v>
      </c>
      <c r="L60" s="155">
        <f t="shared" si="8"/>
        <v>3000</v>
      </c>
      <c r="M60" s="155">
        <f t="shared" si="9"/>
        <v>4000</v>
      </c>
      <c r="N60" s="154">
        <f t="shared" si="3"/>
        <v>4.0999999999999996</v>
      </c>
      <c r="O60" s="154">
        <f t="shared" si="4"/>
        <v>1</v>
      </c>
      <c r="P60" s="153">
        <v>4002</v>
      </c>
      <c r="Q60" s="98" t="str">
        <f t="shared" si="2"/>
        <v>over</v>
      </c>
      <c r="R60" s="153">
        <v>1</v>
      </c>
      <c r="S60" s="153"/>
      <c r="T60" s="153"/>
      <c r="U60" s="67"/>
      <c r="V60" s="68"/>
    </row>
    <row r="61" spans="1:22" s="24" customFormat="1" ht="27.75" hidden="1" customHeight="1" x14ac:dyDescent="0.35">
      <c r="A61" s="200" t="s">
        <v>795</v>
      </c>
      <c r="B61" s="191" t="s">
        <v>810</v>
      </c>
      <c r="C61" s="192" t="s">
        <v>116</v>
      </c>
      <c r="D61" s="201" t="s">
        <v>1314</v>
      </c>
      <c r="E61" s="202" t="s">
        <v>1315</v>
      </c>
      <c r="F61" s="202" t="s">
        <v>1316</v>
      </c>
      <c r="G61" s="203" t="s">
        <v>1317</v>
      </c>
      <c r="H61" s="153">
        <v>19000</v>
      </c>
      <c r="I61" s="153">
        <v>300</v>
      </c>
      <c r="J61" s="153">
        <v>1200</v>
      </c>
      <c r="K61" s="154" t="s">
        <v>1845</v>
      </c>
      <c r="L61" s="155">
        <f t="shared" si="8"/>
        <v>900</v>
      </c>
      <c r="M61" s="155">
        <f t="shared" si="9"/>
        <v>1200</v>
      </c>
      <c r="N61" s="154">
        <f t="shared" si="3"/>
        <v>3.4</v>
      </c>
      <c r="O61" s="154">
        <f t="shared" si="4"/>
        <v>1</v>
      </c>
      <c r="P61" s="153">
        <v>1010</v>
      </c>
      <c r="Q61" s="98" t="str">
        <f t="shared" si="2"/>
        <v>aman</v>
      </c>
      <c r="R61" s="153">
        <v>1</v>
      </c>
      <c r="S61" s="153"/>
      <c r="T61" s="153"/>
      <c r="U61" s="67"/>
      <c r="V61" s="68"/>
    </row>
    <row r="62" spans="1:22" s="24" customFormat="1" ht="27.75" hidden="1" customHeight="1" x14ac:dyDescent="0.35">
      <c r="A62" s="200" t="s">
        <v>795</v>
      </c>
      <c r="B62" s="191" t="s">
        <v>810</v>
      </c>
      <c r="C62" s="192" t="s">
        <v>2989</v>
      </c>
      <c r="D62" s="191" t="s">
        <v>2580</v>
      </c>
      <c r="E62" s="193" t="s">
        <v>2581</v>
      </c>
      <c r="F62" s="193" t="s">
        <v>2780</v>
      </c>
      <c r="G62" s="194" t="s">
        <v>2582</v>
      </c>
      <c r="H62" s="153">
        <v>19000</v>
      </c>
      <c r="I62" s="153">
        <v>500</v>
      </c>
      <c r="J62" s="153">
        <v>600</v>
      </c>
      <c r="K62" s="154" t="s">
        <v>1845</v>
      </c>
      <c r="L62" s="155">
        <f t="shared" si="8"/>
        <v>1500</v>
      </c>
      <c r="M62" s="155">
        <f t="shared" si="9"/>
        <v>2000</v>
      </c>
      <c r="N62" s="154">
        <f t="shared" si="3"/>
        <v>1.8</v>
      </c>
      <c r="O62" s="154">
        <f t="shared" si="4"/>
        <v>0</v>
      </c>
      <c r="P62" s="153">
        <v>880</v>
      </c>
      <c r="Q62" s="98" t="str">
        <f t="shared" si="2"/>
        <v>kritis</v>
      </c>
      <c r="R62" s="153">
        <v>1</v>
      </c>
      <c r="S62" s="153"/>
      <c r="T62" s="153"/>
      <c r="U62" s="67"/>
      <c r="V62" s="68"/>
    </row>
    <row r="63" spans="1:22" s="24" customFormat="1" ht="27.75" hidden="1" customHeight="1" x14ac:dyDescent="0.35">
      <c r="A63" s="200" t="s">
        <v>795</v>
      </c>
      <c r="B63" s="191" t="s">
        <v>810</v>
      </c>
      <c r="C63" s="192" t="s">
        <v>129</v>
      </c>
      <c r="D63" s="201" t="s">
        <v>1010</v>
      </c>
      <c r="E63" s="202" t="s">
        <v>1011</v>
      </c>
      <c r="F63" s="202" t="s">
        <v>1012</v>
      </c>
      <c r="G63" s="203" t="s">
        <v>1013</v>
      </c>
      <c r="H63" s="153">
        <v>18500</v>
      </c>
      <c r="I63" s="153">
        <v>500</v>
      </c>
      <c r="J63" s="153">
        <v>1000</v>
      </c>
      <c r="K63" s="154" t="s">
        <v>1845</v>
      </c>
      <c r="L63" s="155">
        <f t="shared" si="8"/>
        <v>1500</v>
      </c>
      <c r="M63" s="155">
        <f t="shared" si="9"/>
        <v>2000</v>
      </c>
      <c r="N63" s="154">
        <f t="shared" si="3"/>
        <v>3.6</v>
      </c>
      <c r="O63" s="154">
        <f t="shared" si="4"/>
        <v>1</v>
      </c>
      <c r="P63" s="153">
        <v>1769</v>
      </c>
      <c r="Q63" s="98" t="str">
        <f t="shared" si="2"/>
        <v>aman</v>
      </c>
      <c r="R63" s="153">
        <v>1</v>
      </c>
      <c r="S63" s="153"/>
      <c r="T63" s="153"/>
      <c r="U63" s="67"/>
      <c r="V63" s="68"/>
    </row>
    <row r="64" spans="1:22" s="24" customFormat="1" ht="27.75" hidden="1" customHeight="1" x14ac:dyDescent="0.35">
      <c r="A64" s="200" t="s">
        <v>795</v>
      </c>
      <c r="B64" s="191" t="s">
        <v>810</v>
      </c>
      <c r="C64" s="192" t="s">
        <v>116</v>
      </c>
      <c r="D64" s="201" t="s">
        <v>982</v>
      </c>
      <c r="E64" s="202" t="s">
        <v>983</v>
      </c>
      <c r="F64" s="202" t="s">
        <v>984</v>
      </c>
      <c r="G64" s="203" t="s">
        <v>985</v>
      </c>
      <c r="H64" s="153">
        <v>18495</v>
      </c>
      <c r="I64" s="153">
        <v>1000</v>
      </c>
      <c r="J64" s="153">
        <v>2000</v>
      </c>
      <c r="K64" s="154" t="s">
        <v>1845</v>
      </c>
      <c r="L64" s="155">
        <f t="shared" si="8"/>
        <v>3000</v>
      </c>
      <c r="M64" s="155">
        <f t="shared" si="9"/>
        <v>4000</v>
      </c>
      <c r="N64" s="154">
        <f t="shared" si="3"/>
        <v>3.2</v>
      </c>
      <c r="O64" s="154">
        <f t="shared" si="4"/>
        <v>1</v>
      </c>
      <c r="P64" s="153">
        <v>3105</v>
      </c>
      <c r="Q64" s="98" t="str">
        <f t="shared" si="2"/>
        <v>aman</v>
      </c>
      <c r="R64" s="153">
        <v>1</v>
      </c>
      <c r="S64" s="153"/>
      <c r="T64" s="153"/>
      <c r="U64" s="67"/>
      <c r="V64" s="68"/>
    </row>
    <row r="65" spans="1:22" s="24" customFormat="1" ht="27.75" hidden="1" customHeight="1" x14ac:dyDescent="0.35">
      <c r="A65" s="200" t="s">
        <v>795</v>
      </c>
      <c r="B65" s="191" t="s">
        <v>810</v>
      </c>
      <c r="C65" s="192" t="s">
        <v>116</v>
      </c>
      <c r="D65" s="201" t="s">
        <v>1112</v>
      </c>
      <c r="E65" s="202" t="s">
        <v>1113</v>
      </c>
      <c r="F65" s="202" t="s">
        <v>1114</v>
      </c>
      <c r="G65" s="203" t="s">
        <v>2694</v>
      </c>
      <c r="H65" s="153">
        <v>18350</v>
      </c>
      <c r="I65" s="153">
        <v>750</v>
      </c>
      <c r="J65" s="153">
        <v>1200</v>
      </c>
      <c r="K65" s="154" t="s">
        <v>1845</v>
      </c>
      <c r="L65" s="155">
        <f t="shared" si="8"/>
        <v>2250</v>
      </c>
      <c r="M65" s="155">
        <f t="shared" si="9"/>
        <v>3000</v>
      </c>
      <c r="N65" s="154">
        <f t="shared" si="3"/>
        <v>4.8999999999999995</v>
      </c>
      <c r="O65" s="154">
        <f t="shared" si="4"/>
        <v>1</v>
      </c>
      <c r="P65" s="153">
        <v>3637</v>
      </c>
      <c r="Q65" s="98" t="str">
        <f t="shared" si="2"/>
        <v>over</v>
      </c>
      <c r="R65" s="153">
        <v>1</v>
      </c>
      <c r="S65" s="153"/>
      <c r="T65" s="153"/>
      <c r="U65" s="67"/>
      <c r="V65" s="68"/>
    </row>
    <row r="66" spans="1:22" s="24" customFormat="1" ht="27.75" hidden="1" customHeight="1" x14ac:dyDescent="0.35">
      <c r="A66" s="200" t="s">
        <v>795</v>
      </c>
      <c r="B66" s="191" t="s">
        <v>810</v>
      </c>
      <c r="C66" s="192" t="s">
        <v>61</v>
      </c>
      <c r="D66" s="191" t="s">
        <v>1653</v>
      </c>
      <c r="E66" s="193">
        <v>0</v>
      </c>
      <c r="F66" s="193" t="s">
        <v>1654</v>
      </c>
      <c r="G66" s="194" t="s">
        <v>1655</v>
      </c>
      <c r="H66" s="153">
        <v>18130</v>
      </c>
      <c r="I66" s="153">
        <v>750</v>
      </c>
      <c r="J66" s="153">
        <v>900</v>
      </c>
      <c r="K66" s="154" t="s">
        <v>1845</v>
      </c>
      <c r="L66" s="155">
        <f t="shared" si="8"/>
        <v>2250</v>
      </c>
      <c r="M66" s="155">
        <f t="shared" si="9"/>
        <v>3000</v>
      </c>
      <c r="N66" s="154">
        <f t="shared" si="3"/>
        <v>1.4000000000000001</v>
      </c>
      <c r="O66" s="154">
        <f t="shared" si="4"/>
        <v>0</v>
      </c>
      <c r="P66" s="153">
        <v>1020</v>
      </c>
      <c r="Q66" s="98" t="str">
        <f t="shared" si="2"/>
        <v>kritis</v>
      </c>
      <c r="R66" s="153">
        <v>1</v>
      </c>
      <c r="S66" s="153"/>
      <c r="T66" s="153"/>
      <c r="U66" s="67"/>
      <c r="V66" s="68"/>
    </row>
    <row r="67" spans="1:22" s="24" customFormat="1" ht="27.75" hidden="1" customHeight="1" x14ac:dyDescent="0.35">
      <c r="A67" s="190" t="s">
        <v>10</v>
      </c>
      <c r="B67" s="191" t="s">
        <v>11</v>
      </c>
      <c r="C67" s="192" t="s">
        <v>254</v>
      </c>
      <c r="D67" s="191" t="s">
        <v>800</v>
      </c>
      <c r="E67" s="193" t="s">
        <v>801</v>
      </c>
      <c r="F67" s="193" t="s">
        <v>802</v>
      </c>
      <c r="G67" s="194" t="s">
        <v>803</v>
      </c>
      <c r="H67" s="153">
        <v>18000</v>
      </c>
      <c r="I67" s="153">
        <v>500</v>
      </c>
      <c r="J67" s="153">
        <v>1000</v>
      </c>
      <c r="K67" s="154" t="s">
        <v>1845</v>
      </c>
      <c r="L67" s="155">
        <f t="shared" si="8"/>
        <v>1500</v>
      </c>
      <c r="M67" s="155">
        <f t="shared" si="9"/>
        <v>2000</v>
      </c>
      <c r="N67" s="154">
        <f t="shared" si="3"/>
        <v>0</v>
      </c>
      <c r="O67" s="154">
        <f t="shared" si="4"/>
        <v>0</v>
      </c>
      <c r="P67" s="153">
        <v>0</v>
      </c>
      <c r="Q67" s="98" t="str">
        <f t="shared" si="2"/>
        <v>kritis</v>
      </c>
      <c r="R67" s="153">
        <v>1</v>
      </c>
      <c r="S67" s="153"/>
      <c r="T67" s="153"/>
      <c r="U67" s="67"/>
      <c r="V67" s="68"/>
    </row>
    <row r="68" spans="1:22" s="24" customFormat="1" ht="27.75" hidden="1" customHeight="1" x14ac:dyDescent="0.35">
      <c r="A68" s="200" t="s">
        <v>795</v>
      </c>
      <c r="B68" s="191" t="s">
        <v>810</v>
      </c>
      <c r="C68" s="192" t="s">
        <v>2988</v>
      </c>
      <c r="D68" s="191" t="s">
        <v>2574</v>
      </c>
      <c r="E68" s="193" t="s">
        <v>2575</v>
      </c>
      <c r="F68" s="193" t="s">
        <v>2782</v>
      </c>
      <c r="G68" s="194" t="s">
        <v>2576</v>
      </c>
      <c r="H68" s="153">
        <v>18000</v>
      </c>
      <c r="I68" s="153">
        <v>1500</v>
      </c>
      <c r="J68" s="153">
        <v>800</v>
      </c>
      <c r="K68" s="154" t="s">
        <v>1845</v>
      </c>
      <c r="L68" s="155">
        <f t="shared" si="8"/>
        <v>4500</v>
      </c>
      <c r="M68" s="155">
        <f t="shared" si="9"/>
        <v>6000</v>
      </c>
      <c r="N68" s="154">
        <f t="shared" si="3"/>
        <v>4</v>
      </c>
      <c r="O68" s="154">
        <f t="shared" si="4"/>
        <v>1</v>
      </c>
      <c r="P68" s="153">
        <v>5870</v>
      </c>
      <c r="Q68" s="98" t="str">
        <f t="shared" si="2"/>
        <v>aman</v>
      </c>
      <c r="R68" s="153">
        <v>1</v>
      </c>
      <c r="S68" s="153"/>
      <c r="T68" s="153"/>
      <c r="U68" s="67"/>
      <c r="V68" s="68"/>
    </row>
    <row r="69" spans="1:22" s="24" customFormat="1" ht="27.75" hidden="1" customHeight="1" x14ac:dyDescent="0.35">
      <c r="A69" s="200" t="s">
        <v>795</v>
      </c>
      <c r="B69" s="191" t="s">
        <v>810</v>
      </c>
      <c r="C69" s="192" t="s">
        <v>129</v>
      </c>
      <c r="D69" s="201" t="s">
        <v>1097</v>
      </c>
      <c r="E69" s="202" t="s">
        <v>1098</v>
      </c>
      <c r="F69" s="202" t="s">
        <v>1099</v>
      </c>
      <c r="G69" s="203" t="s">
        <v>1100</v>
      </c>
      <c r="H69" s="153">
        <v>17960</v>
      </c>
      <c r="I69" s="153">
        <v>500</v>
      </c>
      <c r="J69" s="153">
        <v>1000</v>
      </c>
      <c r="K69" s="154" t="s">
        <v>1845</v>
      </c>
      <c r="L69" s="155">
        <f t="shared" si="8"/>
        <v>1500</v>
      </c>
      <c r="M69" s="155">
        <f t="shared" si="9"/>
        <v>2000</v>
      </c>
      <c r="N69" s="154">
        <f t="shared" si="3"/>
        <v>3.6</v>
      </c>
      <c r="O69" s="154">
        <f t="shared" si="4"/>
        <v>1</v>
      </c>
      <c r="P69" s="153">
        <v>1794</v>
      </c>
      <c r="Q69" s="98" t="str">
        <f t="shared" si="2"/>
        <v>aman</v>
      </c>
      <c r="R69" s="153">
        <v>1</v>
      </c>
      <c r="S69" s="153"/>
      <c r="T69" s="153"/>
      <c r="U69" s="67"/>
      <c r="V69" s="68"/>
    </row>
    <row r="70" spans="1:22" s="24" customFormat="1" ht="27.75" hidden="1" customHeight="1" x14ac:dyDescent="0.35">
      <c r="A70" s="200" t="s">
        <v>795</v>
      </c>
      <c r="B70" s="191" t="s">
        <v>810</v>
      </c>
      <c r="C70" s="192" t="s">
        <v>129</v>
      </c>
      <c r="D70" s="201" t="s">
        <v>2589</v>
      </c>
      <c r="E70" s="202" t="s">
        <v>2584</v>
      </c>
      <c r="F70" s="202" t="s">
        <v>2542</v>
      </c>
      <c r="G70" s="203" t="s">
        <v>2543</v>
      </c>
      <c r="H70" s="153">
        <v>17700</v>
      </c>
      <c r="I70" s="153">
        <v>500</v>
      </c>
      <c r="J70" s="153">
        <v>2000</v>
      </c>
      <c r="K70" s="154" t="s">
        <v>1845</v>
      </c>
      <c r="L70" s="155">
        <f t="shared" si="8"/>
        <v>1500</v>
      </c>
      <c r="M70" s="155">
        <f t="shared" si="9"/>
        <v>2000</v>
      </c>
      <c r="N70" s="154">
        <f t="shared" si="3"/>
        <v>3.2</v>
      </c>
      <c r="O70" s="154">
        <f t="shared" si="4"/>
        <v>1</v>
      </c>
      <c r="P70" s="153">
        <v>1600</v>
      </c>
      <c r="Q70" s="98" t="str">
        <f t="shared" si="2"/>
        <v>aman</v>
      </c>
      <c r="R70" s="153">
        <v>1</v>
      </c>
      <c r="S70" s="153"/>
      <c r="T70" s="153"/>
      <c r="U70" s="67"/>
      <c r="V70" s="68"/>
    </row>
    <row r="71" spans="1:22" s="24" customFormat="1" ht="27.75" hidden="1" customHeight="1" x14ac:dyDescent="0.35">
      <c r="A71" s="200" t="s">
        <v>795</v>
      </c>
      <c r="B71" s="191" t="s">
        <v>810</v>
      </c>
      <c r="C71" s="192" t="s">
        <v>61</v>
      </c>
      <c r="D71" s="201" t="s">
        <v>2814</v>
      </c>
      <c r="E71" s="202" t="s">
        <v>2815</v>
      </c>
      <c r="F71" s="202" t="s">
        <v>2799</v>
      </c>
      <c r="G71" s="203" t="s">
        <v>2800</v>
      </c>
      <c r="H71" s="153">
        <v>17700</v>
      </c>
      <c r="I71" s="153">
        <v>500</v>
      </c>
      <c r="J71" s="153">
        <v>1000</v>
      </c>
      <c r="K71" s="154" t="s">
        <v>1845</v>
      </c>
      <c r="L71" s="155">
        <f t="shared" si="8"/>
        <v>1500</v>
      </c>
      <c r="M71" s="155">
        <f t="shared" si="9"/>
        <v>2000</v>
      </c>
      <c r="N71" s="154">
        <f t="shared" si="3"/>
        <v>13.6</v>
      </c>
      <c r="O71" s="154">
        <f t="shared" si="4"/>
        <v>1</v>
      </c>
      <c r="P71" s="153">
        <v>6779</v>
      </c>
      <c r="Q71" s="98" t="str">
        <f t="shared" si="2"/>
        <v>over</v>
      </c>
      <c r="R71" s="153">
        <v>1</v>
      </c>
      <c r="S71" s="153"/>
      <c r="T71" s="153"/>
      <c r="U71" s="67"/>
      <c r="V71" s="68"/>
    </row>
    <row r="72" spans="1:22" s="24" customFormat="1" ht="27.75" hidden="1" customHeight="1" x14ac:dyDescent="0.35">
      <c r="A72" s="190" t="s">
        <v>10</v>
      </c>
      <c r="B72" s="191" t="s">
        <v>11</v>
      </c>
      <c r="C72" s="192" t="s">
        <v>249</v>
      </c>
      <c r="D72" s="191" t="s">
        <v>3051</v>
      </c>
      <c r="E72" s="193" t="s">
        <v>479</v>
      </c>
      <c r="F72" s="193" t="s">
        <v>480</v>
      </c>
      <c r="G72" s="194" t="s">
        <v>3052</v>
      </c>
      <c r="H72" s="153">
        <v>17600</v>
      </c>
      <c r="I72" s="153">
        <v>500</v>
      </c>
      <c r="J72" s="153">
        <v>2100</v>
      </c>
      <c r="K72" s="154" t="s">
        <v>1845</v>
      </c>
      <c r="L72" s="155">
        <f t="shared" si="8"/>
        <v>1500</v>
      </c>
      <c r="M72" s="155">
        <f t="shared" si="9"/>
        <v>2000</v>
      </c>
      <c r="N72" s="154">
        <f t="shared" si="3"/>
        <v>1.8</v>
      </c>
      <c r="O72" s="154">
        <f t="shared" si="4"/>
        <v>0</v>
      </c>
      <c r="P72" s="153">
        <v>900</v>
      </c>
      <c r="Q72" s="98" t="str">
        <f t="shared" si="2"/>
        <v>kritis</v>
      </c>
      <c r="R72" s="153">
        <v>1</v>
      </c>
      <c r="S72" s="153"/>
      <c r="T72" s="153"/>
      <c r="U72" s="67"/>
      <c r="V72" s="68"/>
    </row>
    <row r="73" spans="1:22" s="24" customFormat="1" ht="27.75" hidden="1" customHeight="1" x14ac:dyDescent="0.35">
      <c r="A73" s="200" t="s">
        <v>795</v>
      </c>
      <c r="B73" s="191" t="s">
        <v>810</v>
      </c>
      <c r="C73" s="192" t="s">
        <v>61</v>
      </c>
      <c r="D73" s="201" t="s">
        <v>846</v>
      </c>
      <c r="E73" s="202" t="s">
        <v>847</v>
      </c>
      <c r="F73" s="202" t="s">
        <v>848</v>
      </c>
      <c r="G73" s="203" t="s">
        <v>849</v>
      </c>
      <c r="H73" s="153">
        <v>17500</v>
      </c>
      <c r="I73" s="153">
        <v>500</v>
      </c>
      <c r="J73" s="153">
        <v>2000</v>
      </c>
      <c r="K73" s="154" t="s">
        <v>1845</v>
      </c>
      <c r="L73" s="155">
        <f t="shared" si="8"/>
        <v>1500</v>
      </c>
      <c r="M73" s="155">
        <f t="shared" si="9"/>
        <v>2000</v>
      </c>
      <c r="N73" s="154">
        <f t="shared" si="3"/>
        <v>3</v>
      </c>
      <c r="O73" s="154">
        <f t="shared" si="4"/>
        <v>1</v>
      </c>
      <c r="P73" s="153">
        <v>1491</v>
      </c>
      <c r="Q73" s="98" t="str">
        <f t="shared" ref="Q73:Q136" si="10">IF(P73&lt;L73,"kritis",IF(P73&lt;M73,"aman","over"))</f>
        <v>kritis</v>
      </c>
      <c r="R73" s="153">
        <v>1</v>
      </c>
      <c r="S73" s="153"/>
      <c r="T73" s="153"/>
      <c r="U73" s="67"/>
      <c r="V73" s="68"/>
    </row>
    <row r="74" spans="1:22" s="24" customFormat="1" ht="27.75" hidden="1" customHeight="1" x14ac:dyDescent="0.35">
      <c r="A74" s="200" t="s">
        <v>795</v>
      </c>
      <c r="B74" s="191" t="s">
        <v>810</v>
      </c>
      <c r="C74" s="192" t="s">
        <v>61</v>
      </c>
      <c r="D74" s="191" t="s">
        <v>2880</v>
      </c>
      <c r="E74" s="193" t="s">
        <v>2872</v>
      </c>
      <c r="F74" s="193" t="s">
        <v>2862</v>
      </c>
      <c r="G74" s="194" t="s">
        <v>2863</v>
      </c>
      <c r="H74" s="153">
        <v>17500</v>
      </c>
      <c r="I74" s="153">
        <v>1000</v>
      </c>
      <c r="J74" s="153">
        <v>1000</v>
      </c>
      <c r="K74" s="154" t="s">
        <v>1845</v>
      </c>
      <c r="L74" s="155">
        <f t="shared" si="8"/>
        <v>3000</v>
      </c>
      <c r="M74" s="155">
        <f t="shared" si="9"/>
        <v>4000</v>
      </c>
      <c r="N74" s="154">
        <f t="shared" ref="N74:N137" si="11">+ROUNDUP(P74/I74,1)</f>
        <v>3.7</v>
      </c>
      <c r="O74" s="154">
        <f t="shared" ref="O74:O137" si="12">IF(AND(K74="FAST",N74&gt;=2),1,IF(AND(K74="MEDIUM",N74&gt;=2),1,IF(AND(K74="SLOW",N74&gt;=2),1,0)))</f>
        <v>1</v>
      </c>
      <c r="P74" s="153">
        <v>3655</v>
      </c>
      <c r="Q74" s="98" t="str">
        <f t="shared" si="10"/>
        <v>aman</v>
      </c>
      <c r="R74" s="153">
        <v>1</v>
      </c>
      <c r="S74" s="153"/>
      <c r="T74" s="153"/>
      <c r="U74" s="67"/>
      <c r="V74" s="68"/>
    </row>
    <row r="75" spans="1:22" s="24" customFormat="1" ht="27.75" hidden="1" customHeight="1" x14ac:dyDescent="0.35">
      <c r="A75" s="200" t="s">
        <v>795</v>
      </c>
      <c r="B75" s="191" t="s">
        <v>810</v>
      </c>
      <c r="C75" s="192" t="s">
        <v>61</v>
      </c>
      <c r="D75" s="191" t="s">
        <v>2881</v>
      </c>
      <c r="E75" s="193" t="s">
        <v>2873</v>
      </c>
      <c r="F75" s="193" t="s">
        <v>2864</v>
      </c>
      <c r="G75" s="194" t="s">
        <v>2865</v>
      </c>
      <c r="H75" s="153">
        <v>17500</v>
      </c>
      <c r="I75" s="153">
        <v>1000</v>
      </c>
      <c r="J75" s="153">
        <v>1000</v>
      </c>
      <c r="K75" s="154" t="s">
        <v>1845</v>
      </c>
      <c r="L75" s="155">
        <f t="shared" si="8"/>
        <v>3000</v>
      </c>
      <c r="M75" s="155">
        <f t="shared" si="9"/>
        <v>4000</v>
      </c>
      <c r="N75" s="154">
        <f t="shared" si="11"/>
        <v>4.1999999999999993</v>
      </c>
      <c r="O75" s="154">
        <f t="shared" si="12"/>
        <v>1</v>
      </c>
      <c r="P75" s="153">
        <v>4173</v>
      </c>
      <c r="Q75" s="98" t="str">
        <f t="shared" si="10"/>
        <v>over</v>
      </c>
      <c r="R75" s="153">
        <v>1</v>
      </c>
      <c r="S75" s="153"/>
      <c r="T75" s="153"/>
      <c r="U75" s="67"/>
      <c r="V75" s="68"/>
    </row>
    <row r="76" spans="1:22" s="24" customFormat="1" ht="27.75" hidden="1" customHeight="1" x14ac:dyDescent="0.35">
      <c r="A76" s="200" t="s">
        <v>795</v>
      </c>
      <c r="B76" s="191" t="s">
        <v>810</v>
      </c>
      <c r="C76" s="192" t="s">
        <v>61</v>
      </c>
      <c r="D76" s="201" t="s">
        <v>918</v>
      </c>
      <c r="E76" s="202" t="s">
        <v>919</v>
      </c>
      <c r="F76" s="202" t="s">
        <v>920</v>
      </c>
      <c r="G76" s="203" t="s">
        <v>921</v>
      </c>
      <c r="H76" s="153">
        <v>17400</v>
      </c>
      <c r="I76" s="153">
        <v>1000</v>
      </c>
      <c r="J76" s="153">
        <v>1500</v>
      </c>
      <c r="K76" s="154" t="s">
        <v>1845</v>
      </c>
      <c r="L76" s="155">
        <f t="shared" si="8"/>
        <v>3000</v>
      </c>
      <c r="M76" s="155">
        <f t="shared" si="9"/>
        <v>4000</v>
      </c>
      <c r="N76" s="154">
        <f t="shared" si="11"/>
        <v>4</v>
      </c>
      <c r="O76" s="154">
        <f t="shared" si="12"/>
        <v>1</v>
      </c>
      <c r="P76" s="153">
        <v>3955</v>
      </c>
      <c r="Q76" s="98" t="str">
        <f t="shared" si="10"/>
        <v>aman</v>
      </c>
      <c r="R76" s="153">
        <v>1</v>
      </c>
      <c r="S76" s="153"/>
      <c r="T76" s="153"/>
      <c r="U76" s="67"/>
      <c r="V76" s="68"/>
    </row>
    <row r="77" spans="1:22" s="24" customFormat="1" ht="27.75" hidden="1" customHeight="1" x14ac:dyDescent="0.35">
      <c r="A77" s="190" t="s">
        <v>10</v>
      </c>
      <c r="B77" s="191" t="s">
        <v>17</v>
      </c>
      <c r="C77" s="192" t="s">
        <v>249</v>
      </c>
      <c r="D77" s="191" t="s">
        <v>2678</v>
      </c>
      <c r="E77" s="193" t="s">
        <v>690</v>
      </c>
      <c r="F77" s="193" t="s">
        <v>2679</v>
      </c>
      <c r="G77" s="194" t="s">
        <v>2680</v>
      </c>
      <c r="H77" s="153">
        <v>17200</v>
      </c>
      <c r="I77" s="153">
        <v>500</v>
      </c>
      <c r="J77" s="153">
        <v>1500</v>
      </c>
      <c r="K77" s="154" t="s">
        <v>1845</v>
      </c>
      <c r="L77" s="155">
        <f t="shared" si="8"/>
        <v>1500</v>
      </c>
      <c r="M77" s="155">
        <f t="shared" si="9"/>
        <v>2000</v>
      </c>
      <c r="N77" s="154">
        <f t="shared" si="11"/>
        <v>0.2</v>
      </c>
      <c r="O77" s="154">
        <f t="shared" si="12"/>
        <v>0</v>
      </c>
      <c r="P77" s="153">
        <v>63</v>
      </c>
      <c r="Q77" s="98" t="str">
        <f t="shared" si="10"/>
        <v>kritis</v>
      </c>
      <c r="R77" s="153">
        <v>1</v>
      </c>
      <c r="S77" s="153"/>
      <c r="T77" s="153"/>
      <c r="U77" s="67"/>
      <c r="V77" s="68"/>
    </row>
    <row r="78" spans="1:22" s="24" customFormat="1" ht="27.75" hidden="1" customHeight="1" x14ac:dyDescent="0.35">
      <c r="A78" s="200" t="s">
        <v>795</v>
      </c>
      <c r="B78" s="191" t="s">
        <v>810</v>
      </c>
      <c r="C78" s="192" t="s">
        <v>2989</v>
      </c>
      <c r="D78" s="191" t="s">
        <v>2583</v>
      </c>
      <c r="E78" s="193" t="s">
        <v>2990</v>
      </c>
      <c r="F78" s="193" t="s">
        <v>2781</v>
      </c>
      <c r="G78" s="194" t="s">
        <v>2585</v>
      </c>
      <c r="H78" s="153">
        <v>17000</v>
      </c>
      <c r="I78" s="153">
        <v>1000</v>
      </c>
      <c r="J78" s="153">
        <v>800</v>
      </c>
      <c r="K78" s="154" t="s">
        <v>1845</v>
      </c>
      <c r="L78" s="155">
        <f t="shared" si="8"/>
        <v>3000</v>
      </c>
      <c r="M78" s="155">
        <f t="shared" si="9"/>
        <v>4000</v>
      </c>
      <c r="N78" s="154">
        <f t="shared" si="11"/>
        <v>3.2</v>
      </c>
      <c r="O78" s="154">
        <f t="shared" si="12"/>
        <v>1</v>
      </c>
      <c r="P78" s="153">
        <v>3110</v>
      </c>
      <c r="Q78" s="98" t="str">
        <f t="shared" si="10"/>
        <v>aman</v>
      </c>
      <c r="R78" s="153">
        <v>1</v>
      </c>
      <c r="S78" s="153"/>
      <c r="T78" s="153"/>
      <c r="U78" s="67"/>
      <c r="V78" s="68"/>
    </row>
    <row r="79" spans="1:22" s="24" customFormat="1" ht="27.75" hidden="1" customHeight="1" x14ac:dyDescent="0.35">
      <c r="A79" s="200" t="s">
        <v>795</v>
      </c>
      <c r="B79" s="191" t="s">
        <v>810</v>
      </c>
      <c r="C79" s="192" t="s">
        <v>249</v>
      </c>
      <c r="D79" s="201" t="s">
        <v>2992</v>
      </c>
      <c r="E79" s="202" t="s">
        <v>2813</v>
      </c>
      <c r="F79" s="202" t="s">
        <v>2797</v>
      </c>
      <c r="G79" s="203" t="s">
        <v>2798</v>
      </c>
      <c r="H79" s="153">
        <v>16700</v>
      </c>
      <c r="I79" s="153">
        <v>1000</v>
      </c>
      <c r="J79" s="153">
        <v>1000</v>
      </c>
      <c r="K79" s="154" t="s">
        <v>1845</v>
      </c>
      <c r="L79" s="155">
        <f t="shared" si="8"/>
        <v>3000</v>
      </c>
      <c r="M79" s="155">
        <f t="shared" si="9"/>
        <v>4000</v>
      </c>
      <c r="N79" s="154">
        <f t="shared" si="11"/>
        <v>3.4</v>
      </c>
      <c r="O79" s="154">
        <f t="shared" si="12"/>
        <v>1</v>
      </c>
      <c r="P79" s="153">
        <v>3390</v>
      </c>
      <c r="Q79" s="98" t="str">
        <f t="shared" si="10"/>
        <v>aman</v>
      </c>
      <c r="R79" s="153">
        <v>1</v>
      </c>
      <c r="S79" s="153"/>
      <c r="T79" s="153"/>
      <c r="U79" s="67"/>
      <c r="V79" s="68"/>
    </row>
    <row r="80" spans="1:22" s="24" customFormat="1" ht="27.75" hidden="1" customHeight="1" x14ac:dyDescent="0.35">
      <c r="A80" s="200" t="s">
        <v>795</v>
      </c>
      <c r="B80" s="191" t="s">
        <v>810</v>
      </c>
      <c r="C80" s="192" t="s">
        <v>116</v>
      </c>
      <c r="D80" s="191" t="s">
        <v>1115</v>
      </c>
      <c r="E80" s="193" t="s">
        <v>1116</v>
      </c>
      <c r="F80" s="193" t="s">
        <v>1117</v>
      </c>
      <c r="G80" s="194" t="s">
        <v>1111</v>
      </c>
      <c r="H80" s="153">
        <v>16500</v>
      </c>
      <c r="I80" s="153">
        <v>1000</v>
      </c>
      <c r="J80" s="153">
        <v>1200</v>
      </c>
      <c r="K80" s="154" t="s">
        <v>1845</v>
      </c>
      <c r="L80" s="155">
        <f t="shared" si="8"/>
        <v>3000</v>
      </c>
      <c r="M80" s="155">
        <f t="shared" si="9"/>
        <v>4000</v>
      </c>
      <c r="N80" s="154">
        <f t="shared" si="11"/>
        <v>4.5</v>
      </c>
      <c r="O80" s="154">
        <f t="shared" si="12"/>
        <v>1</v>
      </c>
      <c r="P80" s="153">
        <v>4467</v>
      </c>
      <c r="Q80" s="98" t="str">
        <f t="shared" si="10"/>
        <v>over</v>
      </c>
      <c r="R80" s="153">
        <v>1</v>
      </c>
      <c r="S80" s="153"/>
      <c r="T80" s="153"/>
      <c r="U80" s="67"/>
      <c r="V80" s="68"/>
    </row>
    <row r="81" spans="1:22" s="24" customFormat="1" ht="27.75" hidden="1" customHeight="1" x14ac:dyDescent="0.35">
      <c r="A81" s="200" t="s">
        <v>795</v>
      </c>
      <c r="B81" s="191" t="s">
        <v>810</v>
      </c>
      <c r="C81" s="192" t="s">
        <v>249</v>
      </c>
      <c r="D81" s="191" t="s">
        <v>3088</v>
      </c>
      <c r="E81" s="193" t="s">
        <v>1007</v>
      </c>
      <c r="F81" s="193" t="s">
        <v>1008</v>
      </c>
      <c r="G81" s="194" t="s">
        <v>3089</v>
      </c>
      <c r="H81" s="153">
        <v>16300</v>
      </c>
      <c r="I81" s="153">
        <v>500</v>
      </c>
      <c r="J81" s="153">
        <v>1000</v>
      </c>
      <c r="K81" s="154" t="s">
        <v>1845</v>
      </c>
      <c r="L81" s="155">
        <f t="shared" si="8"/>
        <v>1500</v>
      </c>
      <c r="M81" s="155">
        <f t="shared" si="9"/>
        <v>2000</v>
      </c>
      <c r="N81" s="154">
        <f t="shared" si="11"/>
        <v>2.7</v>
      </c>
      <c r="O81" s="154">
        <f t="shared" si="12"/>
        <v>1</v>
      </c>
      <c r="P81" s="153">
        <v>1350</v>
      </c>
      <c r="Q81" s="98" t="str">
        <f t="shared" si="10"/>
        <v>kritis</v>
      </c>
      <c r="R81" s="153">
        <v>1</v>
      </c>
      <c r="S81" s="153"/>
      <c r="T81" s="153"/>
      <c r="U81" s="67"/>
      <c r="V81" s="68"/>
    </row>
    <row r="82" spans="1:22" s="24" customFormat="1" ht="27.75" hidden="1" customHeight="1" x14ac:dyDescent="0.35">
      <c r="A82" s="190" t="s">
        <v>10</v>
      </c>
      <c r="B82" s="191" t="s">
        <v>17</v>
      </c>
      <c r="C82" s="192" t="s">
        <v>129</v>
      </c>
      <c r="D82" s="191" t="s">
        <v>353</v>
      </c>
      <c r="E82" s="193">
        <v>0</v>
      </c>
      <c r="F82" s="193" t="s">
        <v>354</v>
      </c>
      <c r="G82" s="194" t="s">
        <v>355</v>
      </c>
      <c r="H82" s="153">
        <v>15500</v>
      </c>
      <c r="I82" s="153">
        <v>500</v>
      </c>
      <c r="J82" s="153">
        <v>2500</v>
      </c>
      <c r="K82" s="154" t="s">
        <v>1845</v>
      </c>
      <c r="L82" s="155">
        <f t="shared" si="8"/>
        <v>1500</v>
      </c>
      <c r="M82" s="155">
        <f t="shared" si="9"/>
        <v>2000</v>
      </c>
      <c r="N82" s="154">
        <f t="shared" si="11"/>
        <v>0</v>
      </c>
      <c r="O82" s="154">
        <f t="shared" si="12"/>
        <v>0</v>
      </c>
      <c r="P82" s="153">
        <v>0</v>
      </c>
      <c r="Q82" s="98" t="str">
        <f t="shared" si="10"/>
        <v>kritis</v>
      </c>
      <c r="R82" s="153">
        <v>1</v>
      </c>
      <c r="S82" s="153"/>
      <c r="T82" s="153"/>
      <c r="U82" s="67"/>
      <c r="V82" s="68"/>
    </row>
    <row r="83" spans="1:22" s="24" customFormat="1" ht="27.75" hidden="1" customHeight="1" x14ac:dyDescent="0.35">
      <c r="A83" s="190" t="s">
        <v>10</v>
      </c>
      <c r="B83" s="191" t="s">
        <v>17</v>
      </c>
      <c r="C83" s="192" t="s">
        <v>116</v>
      </c>
      <c r="D83" s="191" t="s">
        <v>281</v>
      </c>
      <c r="E83" s="193" t="s">
        <v>282</v>
      </c>
      <c r="F83" s="193" t="s">
        <v>283</v>
      </c>
      <c r="G83" s="194" t="s">
        <v>284</v>
      </c>
      <c r="H83" s="153">
        <v>15300</v>
      </c>
      <c r="I83" s="153">
        <v>1000</v>
      </c>
      <c r="J83" s="153">
        <v>1500</v>
      </c>
      <c r="K83" s="154" t="s">
        <v>1845</v>
      </c>
      <c r="L83" s="155">
        <f t="shared" si="8"/>
        <v>3000</v>
      </c>
      <c r="M83" s="155">
        <f t="shared" si="9"/>
        <v>4000</v>
      </c>
      <c r="N83" s="154">
        <f t="shared" si="11"/>
        <v>3.6</v>
      </c>
      <c r="O83" s="154">
        <f t="shared" si="12"/>
        <v>1</v>
      </c>
      <c r="P83" s="153">
        <v>3585</v>
      </c>
      <c r="Q83" s="98" t="str">
        <f t="shared" si="10"/>
        <v>aman</v>
      </c>
      <c r="R83" s="153">
        <v>1</v>
      </c>
      <c r="S83" s="153"/>
      <c r="T83" s="153"/>
      <c r="U83" s="67"/>
      <c r="V83" s="68"/>
    </row>
    <row r="84" spans="1:22" s="24" customFormat="1" ht="27.75" hidden="1" customHeight="1" x14ac:dyDescent="0.35">
      <c r="A84" s="190" t="s">
        <v>10</v>
      </c>
      <c r="B84" s="191" t="s">
        <v>11</v>
      </c>
      <c r="C84" s="192" t="s">
        <v>254</v>
      </c>
      <c r="D84" s="191" t="s">
        <v>258</v>
      </c>
      <c r="E84" s="193">
        <v>0</v>
      </c>
      <c r="F84" s="193" t="s">
        <v>259</v>
      </c>
      <c r="G84" s="194" t="s">
        <v>260</v>
      </c>
      <c r="H84" s="153">
        <v>15100</v>
      </c>
      <c r="I84" s="153">
        <v>500</v>
      </c>
      <c r="J84" s="153">
        <v>2000</v>
      </c>
      <c r="K84" s="154" t="s">
        <v>1845</v>
      </c>
      <c r="L84" s="155">
        <f t="shared" si="8"/>
        <v>1500</v>
      </c>
      <c r="M84" s="155">
        <f t="shared" si="9"/>
        <v>2000</v>
      </c>
      <c r="N84" s="154">
        <f t="shared" si="11"/>
        <v>0</v>
      </c>
      <c r="O84" s="154">
        <f t="shared" si="12"/>
        <v>0</v>
      </c>
      <c r="P84" s="153">
        <v>0</v>
      </c>
      <c r="Q84" s="98" t="str">
        <f t="shared" si="10"/>
        <v>kritis</v>
      </c>
      <c r="R84" s="153">
        <v>1</v>
      </c>
      <c r="S84" s="153"/>
      <c r="T84" s="153"/>
      <c r="U84" s="67"/>
      <c r="V84" s="68"/>
    </row>
    <row r="85" spans="1:22" s="24" customFormat="1" ht="27.75" hidden="1" customHeight="1" x14ac:dyDescent="0.35">
      <c r="A85" s="200" t="s">
        <v>795</v>
      </c>
      <c r="B85" s="191" t="s">
        <v>810</v>
      </c>
      <c r="C85" s="192" t="s">
        <v>116</v>
      </c>
      <c r="D85" s="201" t="s">
        <v>1121</v>
      </c>
      <c r="E85" s="202" t="s">
        <v>1122</v>
      </c>
      <c r="F85" s="202" t="s">
        <v>1123</v>
      </c>
      <c r="G85" s="203" t="s">
        <v>1124</v>
      </c>
      <c r="H85" s="153">
        <v>15100</v>
      </c>
      <c r="I85" s="153">
        <v>1000</v>
      </c>
      <c r="J85" s="153">
        <v>2000</v>
      </c>
      <c r="K85" s="154" t="s">
        <v>1845</v>
      </c>
      <c r="L85" s="155">
        <f t="shared" si="8"/>
        <v>3000</v>
      </c>
      <c r="M85" s="155">
        <f t="shared" si="9"/>
        <v>4000</v>
      </c>
      <c r="N85" s="154">
        <f t="shared" si="11"/>
        <v>7</v>
      </c>
      <c r="O85" s="154">
        <f t="shared" si="12"/>
        <v>1</v>
      </c>
      <c r="P85" s="153">
        <v>7000</v>
      </c>
      <c r="Q85" s="98" t="str">
        <f t="shared" si="10"/>
        <v>over</v>
      </c>
      <c r="R85" s="153">
        <v>1</v>
      </c>
      <c r="S85" s="153"/>
      <c r="T85" s="153"/>
      <c r="U85" s="67"/>
      <c r="V85" s="68"/>
    </row>
    <row r="86" spans="1:22" s="24" customFormat="1" ht="27.75" hidden="1" customHeight="1" x14ac:dyDescent="0.35">
      <c r="A86" s="200" t="s">
        <v>795</v>
      </c>
      <c r="B86" s="191" t="s">
        <v>3090</v>
      </c>
      <c r="C86" s="192" t="s">
        <v>92</v>
      </c>
      <c r="D86" s="191" t="s">
        <v>1025</v>
      </c>
      <c r="E86" s="193" t="s">
        <v>1026</v>
      </c>
      <c r="F86" s="193" t="s">
        <v>1027</v>
      </c>
      <c r="G86" s="194" t="s">
        <v>1028</v>
      </c>
      <c r="H86" s="153">
        <v>15000</v>
      </c>
      <c r="I86" s="153">
        <v>2000</v>
      </c>
      <c r="J86" s="153">
        <v>5000</v>
      </c>
      <c r="K86" s="154" t="s">
        <v>1845</v>
      </c>
      <c r="L86" s="155">
        <f t="shared" si="8"/>
        <v>6000</v>
      </c>
      <c r="M86" s="155">
        <f t="shared" si="9"/>
        <v>8000</v>
      </c>
      <c r="N86" s="154">
        <f t="shared" si="11"/>
        <v>9.1</v>
      </c>
      <c r="O86" s="154">
        <f t="shared" si="12"/>
        <v>1</v>
      </c>
      <c r="P86" s="153">
        <v>18138</v>
      </c>
      <c r="Q86" s="98" t="str">
        <f t="shared" si="10"/>
        <v>over</v>
      </c>
      <c r="R86" s="153">
        <v>1</v>
      </c>
      <c r="S86" s="153"/>
      <c r="T86" s="153"/>
      <c r="U86" s="67"/>
      <c r="V86" s="68"/>
    </row>
    <row r="87" spans="1:22" s="24" customFormat="1" ht="27.75" hidden="1" customHeight="1" x14ac:dyDescent="0.35">
      <c r="A87" s="200" t="s">
        <v>795</v>
      </c>
      <c r="B87" s="191" t="s">
        <v>810</v>
      </c>
      <c r="C87" s="192" t="s">
        <v>116</v>
      </c>
      <c r="D87" s="201" t="s">
        <v>1118</v>
      </c>
      <c r="E87" s="202" t="s">
        <v>1119</v>
      </c>
      <c r="F87" s="202" t="s">
        <v>1120</v>
      </c>
      <c r="G87" s="203" t="s">
        <v>2695</v>
      </c>
      <c r="H87" s="153">
        <v>15000</v>
      </c>
      <c r="I87" s="153">
        <v>1000</v>
      </c>
      <c r="J87" s="153">
        <v>2000</v>
      </c>
      <c r="K87" s="154" t="s">
        <v>1845</v>
      </c>
      <c r="L87" s="155">
        <f t="shared" si="8"/>
        <v>3000</v>
      </c>
      <c r="M87" s="155">
        <f t="shared" si="9"/>
        <v>4000</v>
      </c>
      <c r="N87" s="154">
        <f t="shared" si="11"/>
        <v>6.5</v>
      </c>
      <c r="O87" s="154">
        <f t="shared" si="12"/>
        <v>1</v>
      </c>
      <c r="P87" s="153">
        <v>6427</v>
      </c>
      <c r="Q87" s="98" t="str">
        <f t="shared" si="10"/>
        <v>over</v>
      </c>
      <c r="R87" s="153">
        <v>1</v>
      </c>
      <c r="S87" s="153"/>
      <c r="T87" s="153"/>
      <c r="U87" s="67"/>
      <c r="V87" s="68"/>
    </row>
    <row r="88" spans="1:22" s="24" customFormat="1" ht="27.75" hidden="1" customHeight="1" x14ac:dyDescent="0.35">
      <c r="A88" s="200" t="s">
        <v>795</v>
      </c>
      <c r="B88" s="191" t="s">
        <v>810</v>
      </c>
      <c r="C88" s="192" t="s">
        <v>116</v>
      </c>
      <c r="D88" s="201" t="s">
        <v>1787</v>
      </c>
      <c r="E88" s="202" t="s">
        <v>1788</v>
      </c>
      <c r="F88" s="202" t="s">
        <v>1789</v>
      </c>
      <c r="G88" s="203" t="s">
        <v>1790</v>
      </c>
      <c r="H88" s="153">
        <v>15000</v>
      </c>
      <c r="I88" s="153">
        <v>1000</v>
      </c>
      <c r="J88" s="153">
        <v>1500</v>
      </c>
      <c r="K88" s="154" t="s">
        <v>1845</v>
      </c>
      <c r="L88" s="155">
        <f t="shared" si="8"/>
        <v>3000</v>
      </c>
      <c r="M88" s="155">
        <f t="shared" si="9"/>
        <v>4000</v>
      </c>
      <c r="N88" s="154">
        <f t="shared" si="11"/>
        <v>0</v>
      </c>
      <c r="O88" s="154">
        <f t="shared" si="12"/>
        <v>0</v>
      </c>
      <c r="P88" s="153">
        <v>0</v>
      </c>
      <c r="Q88" s="98" t="str">
        <f t="shared" si="10"/>
        <v>kritis</v>
      </c>
      <c r="R88" s="153">
        <v>1</v>
      </c>
      <c r="S88" s="153"/>
      <c r="T88" s="153"/>
      <c r="U88" s="67"/>
      <c r="V88" s="68"/>
    </row>
    <row r="89" spans="1:22" s="24" customFormat="1" ht="27.75" hidden="1" customHeight="1" x14ac:dyDescent="0.35">
      <c r="A89" s="200" t="s">
        <v>795</v>
      </c>
      <c r="B89" s="191" t="s">
        <v>810</v>
      </c>
      <c r="C89" s="192" t="s">
        <v>116</v>
      </c>
      <c r="D89" s="191" t="s">
        <v>2847</v>
      </c>
      <c r="E89" s="193" t="s">
        <v>2840</v>
      </c>
      <c r="F89" s="193" t="s">
        <v>2831</v>
      </c>
      <c r="G89" s="194" t="s">
        <v>3113</v>
      </c>
      <c r="H89" s="153">
        <v>14900</v>
      </c>
      <c r="I89" s="153">
        <v>500</v>
      </c>
      <c r="J89" s="153">
        <v>1000</v>
      </c>
      <c r="K89" s="154" t="s">
        <v>1845</v>
      </c>
      <c r="L89" s="155">
        <f t="shared" si="8"/>
        <v>1500</v>
      </c>
      <c r="M89" s="155">
        <f t="shared" si="9"/>
        <v>2000</v>
      </c>
      <c r="N89" s="154">
        <f t="shared" si="11"/>
        <v>6.8</v>
      </c>
      <c r="O89" s="154">
        <f t="shared" si="12"/>
        <v>1</v>
      </c>
      <c r="P89" s="153">
        <v>3352</v>
      </c>
      <c r="Q89" s="98" t="str">
        <f t="shared" si="10"/>
        <v>over</v>
      </c>
      <c r="R89" s="153">
        <v>1</v>
      </c>
      <c r="S89" s="153"/>
      <c r="T89" s="153"/>
      <c r="U89" s="67"/>
      <c r="V89" s="68"/>
    </row>
    <row r="90" spans="1:22" s="24" customFormat="1" ht="27.75" hidden="1" customHeight="1" x14ac:dyDescent="0.35">
      <c r="A90" s="190" t="s">
        <v>10</v>
      </c>
      <c r="B90" s="191" t="s">
        <v>11</v>
      </c>
      <c r="C90" s="192" t="s">
        <v>116</v>
      </c>
      <c r="D90" s="191" t="s">
        <v>435</v>
      </c>
      <c r="E90" s="193" t="s">
        <v>436</v>
      </c>
      <c r="F90" s="193" t="s">
        <v>437</v>
      </c>
      <c r="G90" s="194" t="s">
        <v>438</v>
      </c>
      <c r="H90" s="153">
        <v>14800</v>
      </c>
      <c r="I90" s="153">
        <v>500</v>
      </c>
      <c r="J90" s="153">
        <v>2800</v>
      </c>
      <c r="K90" s="154" t="s">
        <v>1845</v>
      </c>
      <c r="L90" s="155">
        <f t="shared" si="8"/>
        <v>1500</v>
      </c>
      <c r="M90" s="155">
        <f t="shared" si="9"/>
        <v>2000</v>
      </c>
      <c r="N90" s="154">
        <f t="shared" si="11"/>
        <v>0.4</v>
      </c>
      <c r="O90" s="154">
        <f t="shared" si="12"/>
        <v>0</v>
      </c>
      <c r="P90" s="153">
        <v>200</v>
      </c>
      <c r="Q90" s="98" t="str">
        <f t="shared" si="10"/>
        <v>kritis</v>
      </c>
      <c r="R90" s="153">
        <v>1</v>
      </c>
      <c r="S90" s="153"/>
      <c r="T90" s="153"/>
      <c r="U90" s="67"/>
      <c r="V90" s="68"/>
    </row>
    <row r="91" spans="1:22" s="24" customFormat="1" ht="27.75" hidden="1" customHeight="1" x14ac:dyDescent="0.35">
      <c r="A91" s="190" t="s">
        <v>10</v>
      </c>
      <c r="B91" s="191" t="s">
        <v>17</v>
      </c>
      <c r="C91" s="192" t="s">
        <v>116</v>
      </c>
      <c r="D91" s="191" t="s">
        <v>731</v>
      </c>
      <c r="E91" s="193" t="s">
        <v>732</v>
      </c>
      <c r="F91" s="193" t="s">
        <v>733</v>
      </c>
      <c r="G91" s="194" t="s">
        <v>734</v>
      </c>
      <c r="H91" s="153">
        <v>14760</v>
      </c>
      <c r="I91" s="153">
        <v>400</v>
      </c>
      <c r="J91" s="153">
        <v>500</v>
      </c>
      <c r="K91" s="154" t="s">
        <v>1845</v>
      </c>
      <c r="L91" s="155">
        <f t="shared" si="8"/>
        <v>1200</v>
      </c>
      <c r="M91" s="155">
        <f t="shared" si="9"/>
        <v>1600</v>
      </c>
      <c r="N91" s="154">
        <f t="shared" si="11"/>
        <v>0</v>
      </c>
      <c r="O91" s="154">
        <f t="shared" si="12"/>
        <v>0</v>
      </c>
      <c r="P91" s="153">
        <v>0</v>
      </c>
      <c r="Q91" s="98" t="str">
        <f t="shared" si="10"/>
        <v>kritis</v>
      </c>
      <c r="R91" s="153">
        <v>1</v>
      </c>
      <c r="S91" s="153"/>
      <c r="T91" s="153"/>
      <c r="U91" s="67"/>
      <c r="V91" s="68"/>
    </row>
    <row r="92" spans="1:22" s="24" customFormat="1" ht="27.75" hidden="1" customHeight="1" x14ac:dyDescent="0.35">
      <c r="A92" s="200" t="s">
        <v>795</v>
      </c>
      <c r="B92" s="191" t="s">
        <v>3090</v>
      </c>
      <c r="C92" s="192" t="s">
        <v>61</v>
      </c>
      <c r="D92" s="191" t="s">
        <v>3131</v>
      </c>
      <c r="E92" s="193" t="s">
        <v>3125</v>
      </c>
      <c r="F92" s="193" t="s">
        <v>3132</v>
      </c>
      <c r="G92" s="194" t="s">
        <v>3133</v>
      </c>
      <c r="H92" s="153">
        <v>14600</v>
      </c>
      <c r="I92" s="153">
        <v>1000</v>
      </c>
      <c r="J92" s="153">
        <f>+I92*1</f>
        <v>1000</v>
      </c>
      <c r="K92" s="154" t="s">
        <v>1845</v>
      </c>
      <c r="L92" s="155">
        <f t="shared" si="8"/>
        <v>3000</v>
      </c>
      <c r="M92" s="155">
        <f t="shared" si="9"/>
        <v>4000</v>
      </c>
      <c r="N92" s="154">
        <f t="shared" si="11"/>
        <v>2.9</v>
      </c>
      <c r="O92" s="154">
        <f t="shared" si="12"/>
        <v>1</v>
      </c>
      <c r="P92" s="153">
        <v>2803</v>
      </c>
      <c r="Q92" s="98" t="str">
        <f t="shared" si="10"/>
        <v>kritis</v>
      </c>
      <c r="R92" s="153">
        <v>1</v>
      </c>
      <c r="S92" s="153"/>
      <c r="T92" s="153"/>
      <c r="U92" s="67"/>
      <c r="V92" s="68"/>
    </row>
    <row r="93" spans="1:22" s="24" customFormat="1" ht="27.75" hidden="1" customHeight="1" x14ac:dyDescent="0.35">
      <c r="A93" s="200" t="s">
        <v>795</v>
      </c>
      <c r="B93" s="191" t="s">
        <v>810</v>
      </c>
      <c r="C93" s="192" t="s">
        <v>116</v>
      </c>
      <c r="D93" s="191" t="s">
        <v>1002</v>
      </c>
      <c r="E93" s="193" t="s">
        <v>1003</v>
      </c>
      <c r="F93" s="193" t="s">
        <v>1004</v>
      </c>
      <c r="G93" s="194" t="s">
        <v>1005</v>
      </c>
      <c r="H93" s="153">
        <v>14500</v>
      </c>
      <c r="I93" s="153">
        <v>500</v>
      </c>
      <c r="J93" s="153">
        <v>1000</v>
      </c>
      <c r="K93" s="154" t="s">
        <v>1845</v>
      </c>
      <c r="L93" s="155">
        <f t="shared" si="8"/>
        <v>1500</v>
      </c>
      <c r="M93" s="155">
        <f t="shared" si="9"/>
        <v>2000</v>
      </c>
      <c r="N93" s="154">
        <f t="shared" si="11"/>
        <v>3.8</v>
      </c>
      <c r="O93" s="154">
        <f t="shared" si="12"/>
        <v>1</v>
      </c>
      <c r="P93" s="153">
        <v>1900</v>
      </c>
      <c r="Q93" s="98" t="str">
        <f t="shared" si="10"/>
        <v>aman</v>
      </c>
      <c r="R93" s="153">
        <v>1</v>
      </c>
      <c r="S93" s="153"/>
      <c r="T93" s="153"/>
      <c r="U93" s="67"/>
      <c r="V93" s="68"/>
    </row>
    <row r="94" spans="1:22" s="24" customFormat="1" ht="27.75" hidden="1" customHeight="1" x14ac:dyDescent="0.35">
      <c r="A94" s="190" t="s">
        <v>10</v>
      </c>
      <c r="B94" s="191" t="s">
        <v>17</v>
      </c>
      <c r="C94" s="192" t="s">
        <v>116</v>
      </c>
      <c r="D94" s="191" t="s">
        <v>337</v>
      </c>
      <c r="E94" s="193" t="s">
        <v>338</v>
      </c>
      <c r="F94" s="193" t="s">
        <v>339</v>
      </c>
      <c r="G94" s="194" t="s">
        <v>340</v>
      </c>
      <c r="H94" s="153">
        <v>14400</v>
      </c>
      <c r="I94" s="153">
        <v>500</v>
      </c>
      <c r="J94" s="153">
        <v>1500</v>
      </c>
      <c r="K94" s="154" t="s">
        <v>1845</v>
      </c>
      <c r="L94" s="155">
        <f t="shared" si="8"/>
        <v>1500</v>
      </c>
      <c r="M94" s="155">
        <f t="shared" si="9"/>
        <v>2000</v>
      </c>
      <c r="N94" s="154">
        <f t="shared" si="11"/>
        <v>0</v>
      </c>
      <c r="O94" s="154">
        <f t="shared" si="12"/>
        <v>0</v>
      </c>
      <c r="P94" s="153">
        <v>0</v>
      </c>
      <c r="Q94" s="98" t="str">
        <f t="shared" si="10"/>
        <v>kritis</v>
      </c>
      <c r="R94" s="153">
        <v>1</v>
      </c>
      <c r="S94" s="153"/>
      <c r="T94" s="153"/>
      <c r="U94" s="67"/>
      <c r="V94" s="68"/>
    </row>
    <row r="95" spans="1:22" s="24" customFormat="1" ht="27.75" hidden="1" customHeight="1" x14ac:dyDescent="0.35">
      <c r="A95" s="190" t="s">
        <v>10</v>
      </c>
      <c r="B95" s="191" t="s">
        <v>17</v>
      </c>
      <c r="C95" s="192" t="s">
        <v>129</v>
      </c>
      <c r="D95" s="191" t="s">
        <v>305</v>
      </c>
      <c r="E95" s="193" t="s">
        <v>306</v>
      </c>
      <c r="F95" s="193" t="s">
        <v>307</v>
      </c>
      <c r="G95" s="194" t="s">
        <v>308</v>
      </c>
      <c r="H95" s="153">
        <v>14350</v>
      </c>
      <c r="I95" s="153">
        <v>500</v>
      </c>
      <c r="J95" s="153">
        <v>2500</v>
      </c>
      <c r="K95" s="154" t="s">
        <v>1845</v>
      </c>
      <c r="L95" s="155">
        <f t="shared" si="8"/>
        <v>1500</v>
      </c>
      <c r="M95" s="155">
        <f t="shared" si="9"/>
        <v>2000</v>
      </c>
      <c r="N95" s="154">
        <f t="shared" si="11"/>
        <v>20.400000000000002</v>
      </c>
      <c r="O95" s="154">
        <f t="shared" si="12"/>
        <v>1</v>
      </c>
      <c r="P95" s="153">
        <v>10160</v>
      </c>
      <c r="Q95" s="98" t="str">
        <f t="shared" si="10"/>
        <v>over</v>
      </c>
      <c r="R95" s="153">
        <v>1</v>
      </c>
      <c r="S95" s="153"/>
      <c r="T95" s="153"/>
      <c r="U95" s="67"/>
      <c r="V95" s="68"/>
    </row>
    <row r="96" spans="1:22" s="24" customFormat="1" ht="27.75" hidden="1" customHeight="1" x14ac:dyDescent="0.35">
      <c r="A96" s="190" t="s">
        <v>10</v>
      </c>
      <c r="B96" s="191" t="s">
        <v>17</v>
      </c>
      <c r="C96" s="192" t="s">
        <v>61</v>
      </c>
      <c r="D96" s="191" t="s">
        <v>313</v>
      </c>
      <c r="E96" s="193" t="s">
        <v>314</v>
      </c>
      <c r="F96" s="193" t="s">
        <v>315</v>
      </c>
      <c r="G96" s="194" t="s">
        <v>316</v>
      </c>
      <c r="H96" s="153">
        <v>14100</v>
      </c>
      <c r="I96" s="153">
        <v>937.5</v>
      </c>
      <c r="J96" s="153">
        <v>3000</v>
      </c>
      <c r="K96" s="154" t="s">
        <v>1845</v>
      </c>
      <c r="L96" s="155">
        <f t="shared" si="8"/>
        <v>2812.5</v>
      </c>
      <c r="M96" s="155">
        <f t="shared" si="9"/>
        <v>3750</v>
      </c>
      <c r="N96" s="154">
        <f t="shared" si="11"/>
        <v>2.7</v>
      </c>
      <c r="O96" s="154">
        <f t="shared" si="12"/>
        <v>1</v>
      </c>
      <c r="P96" s="153">
        <v>2474</v>
      </c>
      <c r="Q96" s="98" t="str">
        <f t="shared" si="10"/>
        <v>kritis</v>
      </c>
      <c r="R96" s="153">
        <v>1</v>
      </c>
      <c r="S96" s="153"/>
      <c r="T96" s="153"/>
      <c r="U96" s="67"/>
      <c r="V96" s="68"/>
    </row>
    <row r="97" spans="1:22" s="24" customFormat="1" ht="27.75" hidden="1" customHeight="1" x14ac:dyDescent="0.35">
      <c r="A97" s="190" t="s">
        <v>10</v>
      </c>
      <c r="B97" s="191" t="s">
        <v>17</v>
      </c>
      <c r="C97" s="192" t="s">
        <v>61</v>
      </c>
      <c r="D97" s="191" t="s">
        <v>390</v>
      </c>
      <c r="E97" s="193" t="s">
        <v>391</v>
      </c>
      <c r="F97" s="193" t="s">
        <v>392</v>
      </c>
      <c r="G97" s="194" t="s">
        <v>393</v>
      </c>
      <c r="H97" s="153">
        <v>14000</v>
      </c>
      <c r="I97" s="153">
        <v>912.5</v>
      </c>
      <c r="J97" s="153">
        <v>3600</v>
      </c>
      <c r="K97" s="154" t="s">
        <v>1845</v>
      </c>
      <c r="L97" s="155">
        <f t="shared" si="8"/>
        <v>2737.5</v>
      </c>
      <c r="M97" s="155">
        <f t="shared" si="9"/>
        <v>3650</v>
      </c>
      <c r="N97" s="154">
        <f t="shared" si="11"/>
        <v>2.8000000000000003</v>
      </c>
      <c r="O97" s="154">
        <f t="shared" si="12"/>
        <v>1</v>
      </c>
      <c r="P97" s="153">
        <v>2480</v>
      </c>
      <c r="Q97" s="98" t="str">
        <f t="shared" si="10"/>
        <v>kritis</v>
      </c>
      <c r="R97" s="153">
        <v>1</v>
      </c>
      <c r="S97" s="153"/>
      <c r="T97" s="153"/>
      <c r="U97" s="67"/>
      <c r="V97" s="68"/>
    </row>
    <row r="98" spans="1:22" s="24" customFormat="1" ht="27.75" hidden="1" customHeight="1" x14ac:dyDescent="0.35">
      <c r="A98" s="190" t="s">
        <v>10</v>
      </c>
      <c r="B98" s="191" t="s">
        <v>17</v>
      </c>
      <c r="C98" s="192" t="s">
        <v>116</v>
      </c>
      <c r="D98" s="191" t="s">
        <v>394</v>
      </c>
      <c r="E98" s="193" t="s">
        <v>395</v>
      </c>
      <c r="F98" s="193" t="s">
        <v>396</v>
      </c>
      <c r="G98" s="194" t="s">
        <v>397</v>
      </c>
      <c r="H98" s="153">
        <v>13950</v>
      </c>
      <c r="I98" s="153">
        <v>500</v>
      </c>
      <c r="J98" s="153">
        <v>2000</v>
      </c>
      <c r="K98" s="154" t="s">
        <v>1845</v>
      </c>
      <c r="L98" s="155">
        <f t="shared" si="8"/>
        <v>1500</v>
      </c>
      <c r="M98" s="155">
        <f t="shared" si="9"/>
        <v>2000</v>
      </c>
      <c r="N98" s="154">
        <f t="shared" si="11"/>
        <v>0.2</v>
      </c>
      <c r="O98" s="154">
        <f t="shared" si="12"/>
        <v>0</v>
      </c>
      <c r="P98" s="153">
        <v>100</v>
      </c>
      <c r="Q98" s="98" t="str">
        <f t="shared" si="10"/>
        <v>kritis</v>
      </c>
      <c r="R98" s="153">
        <v>1</v>
      </c>
      <c r="S98" s="153"/>
      <c r="T98" s="153"/>
      <c r="U98" s="67"/>
      <c r="V98" s="68"/>
    </row>
    <row r="99" spans="1:22" s="24" customFormat="1" ht="27.75" hidden="1" customHeight="1" x14ac:dyDescent="0.35">
      <c r="A99" s="200" t="s">
        <v>795</v>
      </c>
      <c r="B99" s="191" t="s">
        <v>810</v>
      </c>
      <c r="C99" s="192" t="s">
        <v>61</v>
      </c>
      <c r="D99" s="201" t="s">
        <v>1656</v>
      </c>
      <c r="E99" s="202">
        <v>0</v>
      </c>
      <c r="F99" s="202" t="s">
        <v>1657</v>
      </c>
      <c r="G99" s="203" t="s">
        <v>1658</v>
      </c>
      <c r="H99" s="153">
        <v>13950</v>
      </c>
      <c r="I99" s="153">
        <v>500</v>
      </c>
      <c r="J99" s="153">
        <v>1000</v>
      </c>
      <c r="K99" s="154" t="s">
        <v>1845</v>
      </c>
      <c r="L99" s="155">
        <f t="shared" si="8"/>
        <v>1500</v>
      </c>
      <c r="M99" s="155">
        <f t="shared" si="9"/>
        <v>2000</v>
      </c>
      <c r="N99" s="154">
        <f t="shared" si="11"/>
        <v>4.5999999999999996</v>
      </c>
      <c r="O99" s="154">
        <f t="shared" si="12"/>
        <v>1</v>
      </c>
      <c r="P99" s="153">
        <v>2267</v>
      </c>
      <c r="Q99" s="98" t="str">
        <f t="shared" si="10"/>
        <v>over</v>
      </c>
      <c r="R99" s="153">
        <v>1</v>
      </c>
      <c r="S99" s="153"/>
      <c r="T99" s="153"/>
      <c r="U99" s="67"/>
      <c r="V99" s="68"/>
    </row>
    <row r="100" spans="1:22" s="24" customFormat="1" ht="27.75" hidden="1" customHeight="1" x14ac:dyDescent="0.35">
      <c r="A100" s="190" t="s">
        <v>10</v>
      </c>
      <c r="B100" s="191" t="s">
        <v>17</v>
      </c>
      <c r="C100" s="192" t="s">
        <v>61</v>
      </c>
      <c r="D100" s="191" t="s">
        <v>439</v>
      </c>
      <c r="E100" s="193" t="s">
        <v>440</v>
      </c>
      <c r="F100" s="193" t="s">
        <v>441</v>
      </c>
      <c r="G100" s="194" t="s">
        <v>442</v>
      </c>
      <c r="H100" s="153">
        <v>13900</v>
      </c>
      <c r="I100" s="153">
        <v>710.52631578947364</v>
      </c>
      <c r="J100" s="153">
        <v>2250</v>
      </c>
      <c r="K100" s="154" t="s">
        <v>1845</v>
      </c>
      <c r="L100" s="155">
        <f t="shared" si="8"/>
        <v>2131.5789473684208</v>
      </c>
      <c r="M100" s="155">
        <f t="shared" si="9"/>
        <v>2842.1052631578946</v>
      </c>
      <c r="N100" s="154">
        <f t="shared" si="11"/>
        <v>6.8999999999999995</v>
      </c>
      <c r="O100" s="154">
        <f t="shared" si="12"/>
        <v>1</v>
      </c>
      <c r="P100" s="153">
        <v>4900</v>
      </c>
      <c r="Q100" s="98" t="str">
        <f t="shared" si="10"/>
        <v>over</v>
      </c>
      <c r="R100" s="153">
        <v>1</v>
      </c>
      <c r="S100" s="153"/>
      <c r="T100" s="153"/>
      <c r="U100" s="67"/>
      <c r="V100" s="68"/>
    </row>
    <row r="101" spans="1:22" s="24" customFormat="1" ht="27.75" hidden="1" customHeight="1" x14ac:dyDescent="0.35">
      <c r="A101" s="190" t="s">
        <v>10</v>
      </c>
      <c r="B101" s="191" t="s">
        <v>17</v>
      </c>
      <c r="C101" s="192" t="s">
        <v>61</v>
      </c>
      <c r="D101" s="191" t="s">
        <v>482</v>
      </c>
      <c r="E101" s="193" t="s">
        <v>483</v>
      </c>
      <c r="F101" s="193" t="s">
        <v>484</v>
      </c>
      <c r="G101" s="194" t="s">
        <v>485</v>
      </c>
      <c r="H101" s="153">
        <v>13900</v>
      </c>
      <c r="I101" s="153">
        <v>932.35294117647061</v>
      </c>
      <c r="J101" s="153">
        <v>2000</v>
      </c>
      <c r="K101" s="154" t="s">
        <v>1845</v>
      </c>
      <c r="L101" s="155">
        <f t="shared" si="8"/>
        <v>2797.0588235294117</v>
      </c>
      <c r="M101" s="155">
        <f t="shared" si="9"/>
        <v>3729.4117647058824</v>
      </c>
      <c r="N101" s="154">
        <f t="shared" si="11"/>
        <v>3.6</v>
      </c>
      <c r="O101" s="154">
        <f t="shared" si="12"/>
        <v>1</v>
      </c>
      <c r="P101" s="153">
        <v>3350</v>
      </c>
      <c r="Q101" s="98" t="str">
        <f t="shared" si="10"/>
        <v>aman</v>
      </c>
      <c r="R101" s="153">
        <v>1</v>
      </c>
      <c r="S101" s="153"/>
      <c r="T101" s="153"/>
      <c r="U101" s="67"/>
      <c r="V101" s="68"/>
    </row>
    <row r="102" spans="1:22" s="24" customFormat="1" ht="27.75" hidden="1" customHeight="1" x14ac:dyDescent="0.35">
      <c r="A102" s="200" t="s">
        <v>795</v>
      </c>
      <c r="B102" s="191" t="s">
        <v>810</v>
      </c>
      <c r="C102" s="192" t="s">
        <v>61</v>
      </c>
      <c r="D102" s="191" t="s">
        <v>937</v>
      </c>
      <c r="E102" s="193" t="s">
        <v>938</v>
      </c>
      <c r="F102" s="193" t="s">
        <v>939</v>
      </c>
      <c r="G102" s="194" t="s">
        <v>940</v>
      </c>
      <c r="H102" s="153">
        <v>13900</v>
      </c>
      <c r="I102" s="153">
        <v>1000</v>
      </c>
      <c r="J102" s="153">
        <v>1000</v>
      </c>
      <c r="K102" s="154" t="s">
        <v>1845</v>
      </c>
      <c r="L102" s="155">
        <f t="shared" si="8"/>
        <v>3000</v>
      </c>
      <c r="M102" s="155">
        <f t="shared" si="9"/>
        <v>4000</v>
      </c>
      <c r="N102" s="154">
        <f t="shared" si="11"/>
        <v>6.1</v>
      </c>
      <c r="O102" s="154">
        <f t="shared" si="12"/>
        <v>1</v>
      </c>
      <c r="P102" s="153">
        <v>6014</v>
      </c>
      <c r="Q102" s="98" t="str">
        <f t="shared" si="10"/>
        <v>over</v>
      </c>
      <c r="R102" s="153">
        <v>1</v>
      </c>
      <c r="S102" s="153"/>
      <c r="T102" s="153"/>
      <c r="U102" s="67"/>
      <c r="V102" s="68"/>
    </row>
    <row r="103" spans="1:22" s="24" customFormat="1" ht="27.75" hidden="1" customHeight="1" x14ac:dyDescent="0.35">
      <c r="A103" s="190" t="s">
        <v>10</v>
      </c>
      <c r="B103" s="191" t="s">
        <v>17</v>
      </c>
      <c r="C103" s="192" t="s">
        <v>12</v>
      </c>
      <c r="D103" s="191" t="s">
        <v>2557</v>
      </c>
      <c r="E103" s="193" t="s">
        <v>2673</v>
      </c>
      <c r="F103" s="193" t="s">
        <v>2555</v>
      </c>
      <c r="G103" s="194" t="s">
        <v>2674</v>
      </c>
      <c r="H103" s="153">
        <v>13750</v>
      </c>
      <c r="I103" s="153">
        <v>600</v>
      </c>
      <c r="J103" s="153">
        <v>1500</v>
      </c>
      <c r="K103" s="154" t="s">
        <v>1845</v>
      </c>
      <c r="L103" s="155">
        <f t="shared" si="8"/>
        <v>1800</v>
      </c>
      <c r="M103" s="155">
        <f t="shared" si="9"/>
        <v>2400</v>
      </c>
      <c r="N103" s="154">
        <f t="shared" si="11"/>
        <v>0.6</v>
      </c>
      <c r="O103" s="154">
        <f t="shared" si="12"/>
        <v>0</v>
      </c>
      <c r="P103" s="153">
        <v>350</v>
      </c>
      <c r="Q103" s="98" t="str">
        <f t="shared" si="10"/>
        <v>kritis</v>
      </c>
      <c r="R103" s="153">
        <v>1</v>
      </c>
      <c r="S103" s="153"/>
      <c r="T103" s="153"/>
      <c r="U103" s="67"/>
      <c r="V103" s="68"/>
    </row>
    <row r="104" spans="1:22" s="24" customFormat="1" ht="27.75" hidden="1" customHeight="1" x14ac:dyDescent="0.35">
      <c r="A104" s="190" t="s">
        <v>10</v>
      </c>
      <c r="B104" s="191" t="s">
        <v>17</v>
      </c>
      <c r="C104" s="192" t="s">
        <v>31</v>
      </c>
      <c r="D104" s="191" t="s">
        <v>782</v>
      </c>
      <c r="E104" s="193" t="s">
        <v>783</v>
      </c>
      <c r="F104" s="193" t="s">
        <v>784</v>
      </c>
      <c r="G104" s="194" t="s">
        <v>785</v>
      </c>
      <c r="H104" s="153">
        <v>13720</v>
      </c>
      <c r="I104" s="153">
        <v>500</v>
      </c>
      <c r="J104" s="153">
        <v>1500</v>
      </c>
      <c r="K104" s="154" t="s">
        <v>1845</v>
      </c>
      <c r="L104" s="155">
        <f t="shared" si="8"/>
        <v>1500</v>
      </c>
      <c r="M104" s="155">
        <f t="shared" si="9"/>
        <v>2000</v>
      </c>
      <c r="N104" s="154">
        <f t="shared" si="11"/>
        <v>3.4</v>
      </c>
      <c r="O104" s="154">
        <f t="shared" si="12"/>
        <v>1</v>
      </c>
      <c r="P104" s="153">
        <v>1700</v>
      </c>
      <c r="Q104" s="98" t="str">
        <f t="shared" si="10"/>
        <v>aman</v>
      </c>
      <c r="R104" s="153">
        <v>1</v>
      </c>
      <c r="S104" s="153"/>
      <c r="T104" s="153"/>
      <c r="U104" s="67"/>
      <c r="V104" s="68"/>
    </row>
    <row r="105" spans="1:22" s="24" customFormat="1" ht="27.75" hidden="1" customHeight="1" x14ac:dyDescent="0.35">
      <c r="A105" s="190" t="s">
        <v>10</v>
      </c>
      <c r="B105" s="191" t="s">
        <v>17</v>
      </c>
      <c r="C105" s="192" t="s">
        <v>61</v>
      </c>
      <c r="D105" s="191" t="s">
        <v>443</v>
      </c>
      <c r="E105" s="193" t="s">
        <v>444</v>
      </c>
      <c r="F105" s="193" t="s">
        <v>445</v>
      </c>
      <c r="G105" s="194" t="s">
        <v>446</v>
      </c>
      <c r="H105" s="153">
        <v>13700</v>
      </c>
      <c r="I105" s="153">
        <v>750</v>
      </c>
      <c r="J105" s="153">
        <v>2500</v>
      </c>
      <c r="K105" s="154" t="s">
        <v>1845</v>
      </c>
      <c r="L105" s="155">
        <f t="shared" si="8"/>
        <v>2250</v>
      </c>
      <c r="M105" s="155">
        <f t="shared" si="9"/>
        <v>3000</v>
      </c>
      <c r="N105" s="154">
        <f t="shared" si="11"/>
        <v>5.6999999999999993</v>
      </c>
      <c r="O105" s="154">
        <f t="shared" si="12"/>
        <v>1</v>
      </c>
      <c r="P105" s="153">
        <v>4209</v>
      </c>
      <c r="Q105" s="98" t="str">
        <f t="shared" si="10"/>
        <v>over</v>
      </c>
      <c r="R105" s="153">
        <v>1</v>
      </c>
      <c r="S105" s="153"/>
      <c r="T105" s="153"/>
      <c r="U105" s="67"/>
      <c r="V105" s="68"/>
    </row>
    <row r="106" spans="1:22" s="24" customFormat="1" ht="27.75" hidden="1" customHeight="1" x14ac:dyDescent="0.35">
      <c r="A106" s="190" t="s">
        <v>10</v>
      </c>
      <c r="B106" s="191" t="s">
        <v>11</v>
      </c>
      <c r="C106" s="192" t="s">
        <v>61</v>
      </c>
      <c r="D106" s="191" t="s">
        <v>2652</v>
      </c>
      <c r="E106" s="193" t="s">
        <v>739</v>
      </c>
      <c r="F106" s="193" t="s">
        <v>740</v>
      </c>
      <c r="G106" s="194" t="s">
        <v>741</v>
      </c>
      <c r="H106" s="153">
        <v>13700</v>
      </c>
      <c r="I106" s="153">
        <v>1000</v>
      </c>
      <c r="J106" s="153">
        <v>2000</v>
      </c>
      <c r="K106" s="154" t="s">
        <v>1845</v>
      </c>
      <c r="L106" s="155">
        <f t="shared" si="8"/>
        <v>3000</v>
      </c>
      <c r="M106" s="155">
        <f t="shared" si="9"/>
        <v>4000</v>
      </c>
      <c r="N106" s="154">
        <f t="shared" si="11"/>
        <v>5</v>
      </c>
      <c r="O106" s="154">
        <f t="shared" si="12"/>
        <v>1</v>
      </c>
      <c r="P106" s="153">
        <v>4969</v>
      </c>
      <c r="Q106" s="98" t="str">
        <f t="shared" si="10"/>
        <v>over</v>
      </c>
      <c r="R106" s="153">
        <v>1</v>
      </c>
      <c r="S106" s="153"/>
      <c r="T106" s="153"/>
      <c r="U106" s="67"/>
      <c r="V106" s="68"/>
    </row>
    <row r="107" spans="1:22" s="24" customFormat="1" ht="27.75" hidden="1" customHeight="1" x14ac:dyDescent="0.35">
      <c r="A107" s="190" t="s">
        <v>10</v>
      </c>
      <c r="B107" s="191" t="s">
        <v>17</v>
      </c>
      <c r="C107" s="192" t="s">
        <v>116</v>
      </c>
      <c r="D107" s="191" t="s">
        <v>486</v>
      </c>
      <c r="E107" s="193" t="s">
        <v>487</v>
      </c>
      <c r="F107" s="193" t="s">
        <v>488</v>
      </c>
      <c r="G107" s="194" t="s">
        <v>489</v>
      </c>
      <c r="H107" s="153">
        <v>13650</v>
      </c>
      <c r="I107" s="153">
        <v>500</v>
      </c>
      <c r="J107" s="153">
        <v>1500</v>
      </c>
      <c r="K107" s="154" t="s">
        <v>1845</v>
      </c>
      <c r="L107" s="155">
        <f t="shared" si="8"/>
        <v>1500</v>
      </c>
      <c r="M107" s="155">
        <f t="shared" si="9"/>
        <v>2000</v>
      </c>
      <c r="N107" s="154">
        <f t="shared" si="11"/>
        <v>0</v>
      </c>
      <c r="O107" s="154">
        <f t="shared" si="12"/>
        <v>0</v>
      </c>
      <c r="P107" s="153">
        <v>0</v>
      </c>
      <c r="Q107" s="98" t="str">
        <f t="shared" si="10"/>
        <v>kritis</v>
      </c>
      <c r="R107" s="153">
        <v>1</v>
      </c>
      <c r="S107" s="153"/>
      <c r="T107" s="153"/>
      <c r="U107" s="67"/>
      <c r="V107" s="68"/>
    </row>
    <row r="108" spans="1:22" s="24" customFormat="1" ht="27.75" hidden="1" customHeight="1" x14ac:dyDescent="0.35">
      <c r="A108" s="190" t="s">
        <v>10</v>
      </c>
      <c r="B108" s="191" t="s">
        <v>17</v>
      </c>
      <c r="C108" s="192" t="s">
        <v>116</v>
      </c>
      <c r="D108" s="191" t="s">
        <v>317</v>
      </c>
      <c r="E108" s="193" t="s">
        <v>318</v>
      </c>
      <c r="F108" s="193" t="s">
        <v>319</v>
      </c>
      <c r="G108" s="194" t="s">
        <v>320</v>
      </c>
      <c r="H108" s="153">
        <v>13500</v>
      </c>
      <c r="I108" s="153">
        <v>500</v>
      </c>
      <c r="J108" s="153">
        <v>1200</v>
      </c>
      <c r="K108" s="154" t="s">
        <v>1845</v>
      </c>
      <c r="L108" s="155">
        <f t="shared" si="8"/>
        <v>1500</v>
      </c>
      <c r="M108" s="155">
        <f t="shared" si="9"/>
        <v>2000</v>
      </c>
      <c r="N108" s="154">
        <f t="shared" si="11"/>
        <v>0</v>
      </c>
      <c r="O108" s="154">
        <f t="shared" si="12"/>
        <v>0</v>
      </c>
      <c r="P108" s="153">
        <v>0</v>
      </c>
      <c r="Q108" s="98" t="str">
        <f t="shared" si="10"/>
        <v>kritis</v>
      </c>
      <c r="R108" s="153">
        <v>1</v>
      </c>
      <c r="S108" s="153"/>
      <c r="T108" s="153"/>
      <c r="U108" s="67"/>
      <c r="V108" s="68"/>
    </row>
    <row r="109" spans="1:22" s="24" customFormat="1" ht="27.75" hidden="1" customHeight="1" x14ac:dyDescent="0.35">
      <c r="A109" s="200" t="s">
        <v>795</v>
      </c>
      <c r="B109" s="191" t="s">
        <v>810</v>
      </c>
      <c r="C109" s="192" t="s">
        <v>61</v>
      </c>
      <c r="D109" s="191" t="s">
        <v>1767</v>
      </c>
      <c r="E109" s="193" t="s">
        <v>1768</v>
      </c>
      <c r="F109" s="193" t="s">
        <v>1769</v>
      </c>
      <c r="G109" s="194" t="s">
        <v>1770</v>
      </c>
      <c r="H109" s="153">
        <v>13500</v>
      </c>
      <c r="I109" s="153">
        <v>1000</v>
      </c>
      <c r="J109" s="153">
        <v>1000</v>
      </c>
      <c r="K109" s="154" t="s">
        <v>1845</v>
      </c>
      <c r="L109" s="155">
        <f t="shared" si="8"/>
        <v>3000</v>
      </c>
      <c r="M109" s="155">
        <f t="shared" si="9"/>
        <v>4000</v>
      </c>
      <c r="N109" s="154">
        <f t="shared" si="11"/>
        <v>5.3</v>
      </c>
      <c r="O109" s="154">
        <f t="shared" si="12"/>
        <v>1</v>
      </c>
      <c r="P109" s="153">
        <v>5265</v>
      </c>
      <c r="Q109" s="98" t="str">
        <f t="shared" si="10"/>
        <v>over</v>
      </c>
      <c r="R109" s="153">
        <v>1</v>
      </c>
      <c r="S109" s="153"/>
      <c r="T109" s="153"/>
      <c r="U109" s="67"/>
      <c r="V109" s="68"/>
    </row>
    <row r="110" spans="1:22" s="24" customFormat="1" ht="27.75" hidden="1" customHeight="1" x14ac:dyDescent="0.35">
      <c r="A110" s="200" t="s">
        <v>795</v>
      </c>
      <c r="B110" s="191" t="s">
        <v>810</v>
      </c>
      <c r="C110" s="192" t="s">
        <v>61</v>
      </c>
      <c r="D110" s="191" t="s">
        <v>1716</v>
      </c>
      <c r="E110" s="193" t="s">
        <v>2664</v>
      </c>
      <c r="F110" s="193" t="s">
        <v>1717</v>
      </c>
      <c r="G110" s="196" t="s">
        <v>1718</v>
      </c>
      <c r="H110" s="153">
        <v>13440</v>
      </c>
      <c r="I110" s="153">
        <v>500</v>
      </c>
      <c r="J110" s="153">
        <v>1000</v>
      </c>
      <c r="K110" s="154" t="s">
        <v>1845</v>
      </c>
      <c r="L110" s="155">
        <f t="shared" si="8"/>
        <v>1500</v>
      </c>
      <c r="M110" s="155">
        <f t="shared" si="9"/>
        <v>2000</v>
      </c>
      <c r="N110" s="154">
        <f t="shared" si="11"/>
        <v>1.2000000000000002</v>
      </c>
      <c r="O110" s="154">
        <f t="shared" si="12"/>
        <v>0</v>
      </c>
      <c r="P110" s="153">
        <v>568</v>
      </c>
      <c r="Q110" s="98" t="str">
        <f t="shared" si="10"/>
        <v>kritis</v>
      </c>
      <c r="R110" s="153">
        <v>1</v>
      </c>
      <c r="S110" s="153"/>
      <c r="T110" s="153"/>
      <c r="U110" s="67"/>
      <c r="V110" s="68"/>
    </row>
    <row r="111" spans="1:22" s="24" customFormat="1" ht="27.75" hidden="1" customHeight="1" x14ac:dyDescent="0.35">
      <c r="A111" s="190" t="s">
        <v>10</v>
      </c>
      <c r="B111" s="191" t="s">
        <v>17</v>
      </c>
      <c r="C111" s="192" t="s">
        <v>61</v>
      </c>
      <c r="D111" s="191" t="s">
        <v>269</v>
      </c>
      <c r="E111" s="193" t="s">
        <v>270</v>
      </c>
      <c r="F111" s="193" t="s">
        <v>271</v>
      </c>
      <c r="G111" s="194" t="s">
        <v>272</v>
      </c>
      <c r="H111" s="153">
        <v>13400</v>
      </c>
      <c r="I111" s="153">
        <v>800</v>
      </c>
      <c r="J111" s="153">
        <v>3250</v>
      </c>
      <c r="K111" s="154" t="s">
        <v>1845</v>
      </c>
      <c r="L111" s="155">
        <f t="shared" si="8"/>
        <v>2400</v>
      </c>
      <c r="M111" s="155">
        <f t="shared" si="9"/>
        <v>3200</v>
      </c>
      <c r="N111" s="154">
        <f t="shared" si="11"/>
        <v>1</v>
      </c>
      <c r="O111" s="154">
        <f t="shared" si="12"/>
        <v>0</v>
      </c>
      <c r="P111" s="153">
        <v>759</v>
      </c>
      <c r="Q111" s="98" t="str">
        <f t="shared" si="10"/>
        <v>kritis</v>
      </c>
      <c r="R111" s="153">
        <v>1</v>
      </c>
      <c r="S111" s="153"/>
      <c r="T111" s="153"/>
      <c r="U111" s="67"/>
      <c r="V111" s="68"/>
    </row>
    <row r="112" spans="1:22" s="24" customFormat="1" ht="27.75" hidden="1" customHeight="1" x14ac:dyDescent="0.35">
      <c r="A112" s="190" t="s">
        <v>10</v>
      </c>
      <c r="B112" s="191" t="s">
        <v>17</v>
      </c>
      <c r="C112" s="192" t="s">
        <v>249</v>
      </c>
      <c r="D112" s="191" t="s">
        <v>2675</v>
      </c>
      <c r="E112" s="193" t="s">
        <v>432</v>
      </c>
      <c r="F112" s="193" t="s">
        <v>2676</v>
      </c>
      <c r="G112" s="194" t="s">
        <v>2677</v>
      </c>
      <c r="H112" s="153">
        <v>13400</v>
      </c>
      <c r="I112" s="153">
        <v>500</v>
      </c>
      <c r="J112" s="153">
        <v>1500</v>
      </c>
      <c r="K112" s="154" t="s">
        <v>1845</v>
      </c>
      <c r="L112" s="155">
        <f t="shared" si="8"/>
        <v>1500</v>
      </c>
      <c r="M112" s="155">
        <f t="shared" si="9"/>
        <v>2000</v>
      </c>
      <c r="N112" s="154">
        <f t="shared" si="11"/>
        <v>1.7</v>
      </c>
      <c r="O112" s="154">
        <f t="shared" si="12"/>
        <v>0</v>
      </c>
      <c r="P112" s="153">
        <v>850</v>
      </c>
      <c r="Q112" s="98" t="str">
        <f t="shared" si="10"/>
        <v>kritis</v>
      </c>
      <c r="R112" s="153">
        <v>1</v>
      </c>
      <c r="S112" s="153"/>
      <c r="T112" s="153"/>
      <c r="U112" s="67"/>
      <c r="V112" s="68"/>
    </row>
    <row r="113" spans="1:22" s="24" customFormat="1" ht="27.75" hidden="1" customHeight="1" x14ac:dyDescent="0.35">
      <c r="A113" s="190" t="s">
        <v>10</v>
      </c>
      <c r="B113" s="191" t="s">
        <v>17</v>
      </c>
      <c r="C113" s="192" t="s">
        <v>12</v>
      </c>
      <c r="D113" s="191" t="s">
        <v>2556</v>
      </c>
      <c r="E113" s="193" t="s">
        <v>2671</v>
      </c>
      <c r="F113" s="193" t="s">
        <v>2554</v>
      </c>
      <c r="G113" s="194" t="s">
        <v>2672</v>
      </c>
      <c r="H113" s="153">
        <v>13300</v>
      </c>
      <c r="I113" s="153">
        <v>600</v>
      </c>
      <c r="J113" s="153">
        <v>1500</v>
      </c>
      <c r="K113" s="154" t="s">
        <v>1845</v>
      </c>
      <c r="L113" s="155">
        <f t="shared" si="8"/>
        <v>1800</v>
      </c>
      <c r="M113" s="155">
        <f t="shared" si="9"/>
        <v>2400</v>
      </c>
      <c r="N113" s="154">
        <f t="shared" si="11"/>
        <v>1</v>
      </c>
      <c r="O113" s="154">
        <f t="shared" si="12"/>
        <v>0</v>
      </c>
      <c r="P113" s="153">
        <v>600</v>
      </c>
      <c r="Q113" s="98" t="str">
        <f t="shared" si="10"/>
        <v>kritis</v>
      </c>
      <c r="R113" s="153">
        <v>1</v>
      </c>
      <c r="S113" s="153"/>
      <c r="T113" s="153"/>
      <c r="U113" s="67"/>
      <c r="V113" s="68"/>
    </row>
    <row r="114" spans="1:22" s="24" customFormat="1" ht="27.75" hidden="1" customHeight="1" x14ac:dyDescent="0.35">
      <c r="A114" s="190" t="s">
        <v>10</v>
      </c>
      <c r="B114" s="191" t="s">
        <v>17</v>
      </c>
      <c r="C114" s="192" t="s">
        <v>116</v>
      </c>
      <c r="D114" s="191" t="s">
        <v>428</v>
      </c>
      <c r="E114" s="193" t="s">
        <v>429</v>
      </c>
      <c r="F114" s="193" t="s">
        <v>430</v>
      </c>
      <c r="G114" s="194" t="s">
        <v>431</v>
      </c>
      <c r="H114" s="153">
        <v>13250</v>
      </c>
      <c r="I114" s="153">
        <v>500</v>
      </c>
      <c r="J114" s="153">
        <v>1500</v>
      </c>
      <c r="K114" s="154" t="s">
        <v>1845</v>
      </c>
      <c r="L114" s="155">
        <f t="shared" si="8"/>
        <v>1500</v>
      </c>
      <c r="M114" s="155">
        <f t="shared" si="9"/>
        <v>2000</v>
      </c>
      <c r="N114" s="154">
        <f t="shared" si="11"/>
        <v>4.5</v>
      </c>
      <c r="O114" s="154">
        <f t="shared" si="12"/>
        <v>1</v>
      </c>
      <c r="P114" s="153">
        <v>2226</v>
      </c>
      <c r="Q114" s="98" t="str">
        <f t="shared" si="10"/>
        <v>over</v>
      </c>
      <c r="R114" s="153">
        <v>1</v>
      </c>
      <c r="S114" s="153"/>
      <c r="T114" s="153"/>
      <c r="U114" s="67"/>
      <c r="V114" s="68"/>
    </row>
    <row r="115" spans="1:22" s="24" customFormat="1" ht="27.75" hidden="1" customHeight="1" x14ac:dyDescent="0.35">
      <c r="A115" s="190" t="s">
        <v>10</v>
      </c>
      <c r="B115" s="191" t="s">
        <v>17</v>
      </c>
      <c r="C115" s="192" t="s">
        <v>129</v>
      </c>
      <c r="D115" s="191" t="s">
        <v>341</v>
      </c>
      <c r="E115" s="193" t="s">
        <v>342</v>
      </c>
      <c r="F115" s="193" t="s">
        <v>343</v>
      </c>
      <c r="G115" s="194" t="s">
        <v>344</v>
      </c>
      <c r="H115" s="153">
        <v>13200</v>
      </c>
      <c r="I115" s="153">
        <v>500</v>
      </c>
      <c r="J115" s="153">
        <v>2400</v>
      </c>
      <c r="K115" s="154" t="s">
        <v>1845</v>
      </c>
      <c r="L115" s="155">
        <f t="shared" si="8"/>
        <v>1500</v>
      </c>
      <c r="M115" s="155">
        <f t="shared" si="9"/>
        <v>2000</v>
      </c>
      <c r="N115" s="154">
        <f t="shared" si="11"/>
        <v>8.4</v>
      </c>
      <c r="O115" s="154">
        <f t="shared" si="12"/>
        <v>1</v>
      </c>
      <c r="P115" s="153">
        <v>4158</v>
      </c>
      <c r="Q115" s="98" t="str">
        <f t="shared" si="10"/>
        <v>over</v>
      </c>
      <c r="R115" s="153">
        <v>1</v>
      </c>
      <c r="S115" s="153"/>
      <c r="T115" s="153"/>
      <c r="U115" s="67"/>
      <c r="V115" s="68"/>
    </row>
    <row r="116" spans="1:22" s="24" customFormat="1" ht="27.75" hidden="1" customHeight="1" x14ac:dyDescent="0.35">
      <c r="A116" s="200" t="s">
        <v>795</v>
      </c>
      <c r="B116" s="191" t="s">
        <v>810</v>
      </c>
      <c r="C116" s="192" t="s">
        <v>61</v>
      </c>
      <c r="D116" s="191" t="s">
        <v>1771</v>
      </c>
      <c r="E116" s="193" t="s">
        <v>1772</v>
      </c>
      <c r="F116" s="193" t="s">
        <v>1773</v>
      </c>
      <c r="G116" s="194" t="s">
        <v>3103</v>
      </c>
      <c r="H116" s="153">
        <v>13100</v>
      </c>
      <c r="I116" s="153">
        <v>500</v>
      </c>
      <c r="J116" s="153">
        <v>1500</v>
      </c>
      <c r="K116" s="154" t="s">
        <v>1845</v>
      </c>
      <c r="L116" s="155">
        <f t="shared" si="8"/>
        <v>1500</v>
      </c>
      <c r="M116" s="155">
        <f t="shared" si="9"/>
        <v>2000</v>
      </c>
      <c r="N116" s="154">
        <f t="shared" si="11"/>
        <v>0</v>
      </c>
      <c r="O116" s="154">
        <f t="shared" si="12"/>
        <v>0</v>
      </c>
      <c r="P116" s="153">
        <v>0</v>
      </c>
      <c r="Q116" s="98" t="str">
        <f t="shared" si="10"/>
        <v>kritis</v>
      </c>
      <c r="R116" s="153">
        <v>1</v>
      </c>
      <c r="S116" s="153"/>
      <c r="T116" s="153"/>
      <c r="U116" s="67"/>
      <c r="V116" s="68"/>
    </row>
    <row r="117" spans="1:22" s="24" customFormat="1" ht="27.75" hidden="1" customHeight="1" x14ac:dyDescent="0.35">
      <c r="A117" s="190" t="s">
        <v>10</v>
      </c>
      <c r="B117" s="191" t="s">
        <v>17</v>
      </c>
      <c r="C117" s="192" t="s">
        <v>116</v>
      </c>
      <c r="D117" s="191" t="s">
        <v>502</v>
      </c>
      <c r="E117" s="193" t="s">
        <v>503</v>
      </c>
      <c r="F117" s="193" t="s">
        <v>504</v>
      </c>
      <c r="G117" s="194" t="s">
        <v>505</v>
      </c>
      <c r="H117" s="153">
        <v>13040</v>
      </c>
      <c r="I117" s="153">
        <v>500</v>
      </c>
      <c r="J117" s="153">
        <v>1400</v>
      </c>
      <c r="K117" s="154" t="s">
        <v>1845</v>
      </c>
      <c r="L117" s="155">
        <f t="shared" si="8"/>
        <v>1500</v>
      </c>
      <c r="M117" s="155">
        <f t="shared" si="9"/>
        <v>2000</v>
      </c>
      <c r="N117" s="154">
        <f t="shared" si="11"/>
        <v>5.8999999999999995</v>
      </c>
      <c r="O117" s="154">
        <f t="shared" si="12"/>
        <v>1</v>
      </c>
      <c r="P117" s="153">
        <v>2932</v>
      </c>
      <c r="Q117" s="98" t="str">
        <f t="shared" si="10"/>
        <v>over</v>
      </c>
      <c r="R117" s="153">
        <v>1</v>
      </c>
      <c r="S117" s="153"/>
      <c r="T117" s="153"/>
      <c r="U117" s="67"/>
      <c r="V117" s="68"/>
    </row>
    <row r="118" spans="1:22" s="24" customFormat="1" ht="27.75" hidden="1" customHeight="1" x14ac:dyDescent="0.35">
      <c r="A118" s="190" t="s">
        <v>10</v>
      </c>
      <c r="B118" s="191" t="s">
        <v>16</v>
      </c>
      <c r="C118" s="192" t="s">
        <v>61</v>
      </c>
      <c r="D118" s="191" t="s">
        <v>672</v>
      </c>
      <c r="E118" s="193" t="s">
        <v>673</v>
      </c>
      <c r="F118" s="193" t="s">
        <v>674</v>
      </c>
      <c r="G118" s="194" t="s">
        <v>675</v>
      </c>
      <c r="H118" s="153">
        <v>13023</v>
      </c>
      <c r="I118" s="153">
        <v>500</v>
      </c>
      <c r="J118" s="153">
        <v>1032</v>
      </c>
      <c r="K118" s="154" t="s">
        <v>1845</v>
      </c>
      <c r="L118" s="155">
        <f t="shared" si="8"/>
        <v>1500</v>
      </c>
      <c r="M118" s="155">
        <f t="shared" si="9"/>
        <v>2000</v>
      </c>
      <c r="N118" s="154">
        <f t="shared" si="11"/>
        <v>2</v>
      </c>
      <c r="O118" s="154">
        <f t="shared" si="12"/>
        <v>1</v>
      </c>
      <c r="P118" s="153">
        <v>981</v>
      </c>
      <c r="Q118" s="98" t="str">
        <f t="shared" si="10"/>
        <v>kritis</v>
      </c>
      <c r="R118" s="153">
        <v>1</v>
      </c>
      <c r="S118" s="153"/>
      <c r="T118" s="153"/>
      <c r="U118" s="67"/>
      <c r="V118" s="68"/>
    </row>
    <row r="119" spans="1:22" s="24" customFormat="1" ht="27.75" hidden="1" customHeight="1" x14ac:dyDescent="0.35">
      <c r="A119" s="190" t="s">
        <v>10</v>
      </c>
      <c r="B119" s="191" t="s">
        <v>17</v>
      </c>
      <c r="C119" s="192" t="s">
        <v>61</v>
      </c>
      <c r="D119" s="191" t="s">
        <v>265</v>
      </c>
      <c r="E119" s="193" t="s">
        <v>266</v>
      </c>
      <c r="F119" s="193" t="s">
        <v>267</v>
      </c>
      <c r="G119" s="194" t="s">
        <v>268</v>
      </c>
      <c r="H119" s="153">
        <v>13000</v>
      </c>
      <c r="I119" s="153">
        <v>687.5</v>
      </c>
      <c r="J119" s="153">
        <v>1125</v>
      </c>
      <c r="K119" s="154" t="s">
        <v>1845</v>
      </c>
      <c r="L119" s="155">
        <f t="shared" si="8"/>
        <v>2062.5</v>
      </c>
      <c r="M119" s="155">
        <f t="shared" si="9"/>
        <v>2750</v>
      </c>
      <c r="N119" s="154">
        <f t="shared" si="11"/>
        <v>2.8000000000000003</v>
      </c>
      <c r="O119" s="154">
        <f t="shared" si="12"/>
        <v>1</v>
      </c>
      <c r="P119" s="153">
        <v>1907</v>
      </c>
      <c r="Q119" s="98" t="str">
        <f t="shared" si="10"/>
        <v>kritis</v>
      </c>
      <c r="R119" s="153">
        <v>1</v>
      </c>
      <c r="S119" s="153"/>
      <c r="T119" s="153"/>
      <c r="U119" s="67"/>
      <c r="V119" s="68"/>
    </row>
    <row r="120" spans="1:22" s="24" customFormat="1" ht="27.75" hidden="1" customHeight="1" x14ac:dyDescent="0.35">
      <c r="A120" s="190" t="s">
        <v>10</v>
      </c>
      <c r="B120" s="191" t="s">
        <v>17</v>
      </c>
      <c r="C120" s="192" t="s">
        <v>61</v>
      </c>
      <c r="D120" s="191" t="s">
        <v>273</v>
      </c>
      <c r="E120" s="193" t="s">
        <v>274</v>
      </c>
      <c r="F120" s="193" t="s">
        <v>275</v>
      </c>
      <c r="G120" s="194" t="s">
        <v>276</v>
      </c>
      <c r="H120" s="153">
        <v>13000</v>
      </c>
      <c r="I120" s="153">
        <v>500</v>
      </c>
      <c r="J120" s="153">
        <v>1400</v>
      </c>
      <c r="K120" s="154" t="s">
        <v>1845</v>
      </c>
      <c r="L120" s="155">
        <f t="shared" si="8"/>
        <v>1500</v>
      </c>
      <c r="M120" s="155">
        <f t="shared" si="9"/>
        <v>2000</v>
      </c>
      <c r="N120" s="154">
        <f t="shared" si="11"/>
        <v>5.7</v>
      </c>
      <c r="O120" s="154">
        <f t="shared" si="12"/>
        <v>1</v>
      </c>
      <c r="P120" s="153">
        <v>2850</v>
      </c>
      <c r="Q120" s="98" t="str">
        <f t="shared" si="10"/>
        <v>over</v>
      </c>
      <c r="R120" s="153">
        <v>1</v>
      </c>
      <c r="S120" s="153"/>
      <c r="T120" s="153"/>
      <c r="U120" s="67"/>
      <c r="V120" s="68"/>
    </row>
    <row r="121" spans="1:22" s="24" customFormat="1" ht="27.75" hidden="1" customHeight="1" x14ac:dyDescent="0.35">
      <c r="A121" s="190" t="s">
        <v>10</v>
      </c>
      <c r="B121" s="191" t="s">
        <v>17</v>
      </c>
      <c r="C121" s="192" t="s">
        <v>116</v>
      </c>
      <c r="D121" s="191" t="s">
        <v>293</v>
      </c>
      <c r="E121" s="193" t="s">
        <v>294</v>
      </c>
      <c r="F121" s="193" t="s">
        <v>295</v>
      </c>
      <c r="G121" s="194" t="s">
        <v>296</v>
      </c>
      <c r="H121" s="153">
        <v>13000</v>
      </c>
      <c r="I121" s="153">
        <v>500</v>
      </c>
      <c r="J121" s="153">
        <v>1500</v>
      </c>
      <c r="K121" s="154" t="s">
        <v>1845</v>
      </c>
      <c r="L121" s="155">
        <f t="shared" si="8"/>
        <v>1500</v>
      </c>
      <c r="M121" s="155">
        <f t="shared" si="9"/>
        <v>2000</v>
      </c>
      <c r="N121" s="154">
        <f t="shared" si="11"/>
        <v>0.4</v>
      </c>
      <c r="O121" s="154">
        <f t="shared" si="12"/>
        <v>0</v>
      </c>
      <c r="P121" s="153">
        <v>200</v>
      </c>
      <c r="Q121" s="98" t="str">
        <f t="shared" si="10"/>
        <v>kritis</v>
      </c>
      <c r="R121" s="153">
        <v>1</v>
      </c>
      <c r="S121" s="153"/>
      <c r="T121" s="153"/>
      <c r="U121" s="67"/>
      <c r="V121" s="68"/>
    </row>
    <row r="122" spans="1:22" s="24" customFormat="1" ht="27.75" hidden="1" customHeight="1" x14ac:dyDescent="0.35">
      <c r="A122" s="190" t="s">
        <v>10</v>
      </c>
      <c r="B122" s="191" t="s">
        <v>17</v>
      </c>
      <c r="C122" s="192" t="s">
        <v>116</v>
      </c>
      <c r="D122" s="191" t="s">
        <v>297</v>
      </c>
      <c r="E122" s="193" t="s">
        <v>298</v>
      </c>
      <c r="F122" s="193" t="s">
        <v>299</v>
      </c>
      <c r="G122" s="194" t="s">
        <v>300</v>
      </c>
      <c r="H122" s="153">
        <v>13000</v>
      </c>
      <c r="I122" s="153">
        <v>1000</v>
      </c>
      <c r="J122" s="153">
        <v>2500</v>
      </c>
      <c r="K122" s="154" t="s">
        <v>1845</v>
      </c>
      <c r="L122" s="155">
        <f t="shared" ref="L122:L185" si="13">+I122*3</f>
        <v>3000</v>
      </c>
      <c r="M122" s="155">
        <f t="shared" ref="M122:M185" si="14">+I122*4</f>
        <v>4000</v>
      </c>
      <c r="N122" s="154">
        <f t="shared" si="11"/>
        <v>1.6</v>
      </c>
      <c r="O122" s="154">
        <f t="shared" si="12"/>
        <v>0</v>
      </c>
      <c r="P122" s="153">
        <v>1570</v>
      </c>
      <c r="Q122" s="98" t="str">
        <f t="shared" si="10"/>
        <v>kritis</v>
      </c>
      <c r="R122" s="153">
        <v>1</v>
      </c>
      <c r="S122" s="153"/>
      <c r="T122" s="153"/>
      <c r="U122" s="67"/>
      <c r="V122" s="68"/>
    </row>
    <row r="123" spans="1:22" s="24" customFormat="1" ht="27.75" hidden="1" customHeight="1" x14ac:dyDescent="0.35">
      <c r="A123" s="190" t="s">
        <v>10</v>
      </c>
      <c r="B123" s="191" t="s">
        <v>17</v>
      </c>
      <c r="C123" s="192" t="s">
        <v>116</v>
      </c>
      <c r="D123" s="191" t="s">
        <v>301</v>
      </c>
      <c r="E123" s="193" t="s">
        <v>302</v>
      </c>
      <c r="F123" s="193" t="s">
        <v>303</v>
      </c>
      <c r="G123" s="194" t="s">
        <v>304</v>
      </c>
      <c r="H123" s="153">
        <v>13000</v>
      </c>
      <c r="I123" s="153">
        <v>500</v>
      </c>
      <c r="J123" s="153">
        <v>3000</v>
      </c>
      <c r="K123" s="154" t="s">
        <v>1845</v>
      </c>
      <c r="L123" s="155">
        <f t="shared" si="13"/>
        <v>1500</v>
      </c>
      <c r="M123" s="155">
        <f t="shared" si="14"/>
        <v>2000</v>
      </c>
      <c r="N123" s="154">
        <f t="shared" si="11"/>
        <v>0</v>
      </c>
      <c r="O123" s="154">
        <f t="shared" si="12"/>
        <v>0</v>
      </c>
      <c r="P123" s="153">
        <v>0</v>
      </c>
      <c r="Q123" s="98" t="str">
        <f t="shared" si="10"/>
        <v>kritis</v>
      </c>
      <c r="R123" s="153">
        <v>1</v>
      </c>
      <c r="S123" s="153"/>
      <c r="T123" s="153"/>
      <c r="U123" s="67"/>
      <c r="V123" s="68"/>
    </row>
    <row r="124" spans="1:22" s="24" customFormat="1" ht="27.75" hidden="1" customHeight="1" x14ac:dyDescent="0.35">
      <c r="A124" s="190" t="s">
        <v>10</v>
      </c>
      <c r="B124" s="191" t="s">
        <v>17</v>
      </c>
      <c r="C124" s="192" t="s">
        <v>129</v>
      </c>
      <c r="D124" s="191" t="s">
        <v>309</v>
      </c>
      <c r="E124" s="193" t="s">
        <v>310</v>
      </c>
      <c r="F124" s="193" t="s">
        <v>311</v>
      </c>
      <c r="G124" s="194" t="s">
        <v>312</v>
      </c>
      <c r="H124" s="153">
        <v>13000</v>
      </c>
      <c r="I124" s="153">
        <v>500</v>
      </c>
      <c r="J124" s="153">
        <v>1500</v>
      </c>
      <c r="K124" s="154" t="s">
        <v>1845</v>
      </c>
      <c r="L124" s="155">
        <f t="shared" si="13"/>
        <v>1500</v>
      </c>
      <c r="M124" s="155">
        <f t="shared" si="14"/>
        <v>2000</v>
      </c>
      <c r="N124" s="154">
        <f t="shared" si="11"/>
        <v>4.3</v>
      </c>
      <c r="O124" s="154">
        <f t="shared" si="12"/>
        <v>1</v>
      </c>
      <c r="P124" s="153">
        <v>2137</v>
      </c>
      <c r="Q124" s="98" t="str">
        <f t="shared" si="10"/>
        <v>over</v>
      </c>
      <c r="R124" s="153">
        <v>1</v>
      </c>
      <c r="S124" s="153"/>
      <c r="T124" s="153"/>
      <c r="U124" s="67"/>
      <c r="V124" s="68"/>
    </row>
    <row r="125" spans="1:22" s="24" customFormat="1" ht="27.75" hidden="1" customHeight="1" x14ac:dyDescent="0.35">
      <c r="A125" s="190" t="s">
        <v>10</v>
      </c>
      <c r="B125" s="191" t="s">
        <v>17</v>
      </c>
      <c r="C125" s="192" t="s">
        <v>129</v>
      </c>
      <c r="D125" s="191" t="s">
        <v>345</v>
      </c>
      <c r="E125" s="193" t="s">
        <v>346</v>
      </c>
      <c r="F125" s="193" t="s">
        <v>347</v>
      </c>
      <c r="G125" s="194" t="s">
        <v>348</v>
      </c>
      <c r="H125" s="153">
        <v>13000</v>
      </c>
      <c r="I125" s="153">
        <v>1500</v>
      </c>
      <c r="J125" s="153">
        <v>3500</v>
      </c>
      <c r="K125" s="154" t="s">
        <v>1845</v>
      </c>
      <c r="L125" s="155">
        <f t="shared" si="13"/>
        <v>4500</v>
      </c>
      <c r="M125" s="155">
        <f t="shared" si="14"/>
        <v>6000</v>
      </c>
      <c r="N125" s="154">
        <f t="shared" si="11"/>
        <v>7.3</v>
      </c>
      <c r="O125" s="154">
        <f t="shared" si="12"/>
        <v>1</v>
      </c>
      <c r="P125" s="153">
        <v>10823</v>
      </c>
      <c r="Q125" s="98" t="str">
        <f t="shared" si="10"/>
        <v>over</v>
      </c>
      <c r="R125" s="153">
        <v>1</v>
      </c>
      <c r="S125" s="153"/>
      <c r="T125" s="153"/>
      <c r="U125" s="67"/>
      <c r="V125" s="68"/>
    </row>
    <row r="126" spans="1:22" s="24" customFormat="1" ht="27.75" hidden="1" customHeight="1" x14ac:dyDescent="0.35">
      <c r="A126" s="190" t="s">
        <v>10</v>
      </c>
      <c r="B126" s="191" t="s">
        <v>17</v>
      </c>
      <c r="C126" s="192" t="s">
        <v>61</v>
      </c>
      <c r="D126" s="191" t="s">
        <v>398</v>
      </c>
      <c r="E126" s="193" t="s">
        <v>399</v>
      </c>
      <c r="F126" s="193" t="s">
        <v>400</v>
      </c>
      <c r="G126" s="194" t="s">
        <v>401</v>
      </c>
      <c r="H126" s="153">
        <v>13000</v>
      </c>
      <c r="I126" s="153">
        <v>916.66666666666663</v>
      </c>
      <c r="J126" s="153">
        <v>1750</v>
      </c>
      <c r="K126" s="154" t="s">
        <v>1845</v>
      </c>
      <c r="L126" s="155">
        <f t="shared" si="13"/>
        <v>2750</v>
      </c>
      <c r="M126" s="155">
        <f t="shared" si="14"/>
        <v>3666.6666666666665</v>
      </c>
      <c r="N126" s="154">
        <f t="shared" si="11"/>
        <v>2.8000000000000003</v>
      </c>
      <c r="O126" s="154">
        <f t="shared" si="12"/>
        <v>1</v>
      </c>
      <c r="P126" s="153">
        <v>2553</v>
      </c>
      <c r="Q126" s="98" t="str">
        <f t="shared" si="10"/>
        <v>kritis</v>
      </c>
      <c r="R126" s="153">
        <v>1</v>
      </c>
      <c r="S126" s="153"/>
      <c r="T126" s="153"/>
      <c r="U126" s="67"/>
      <c r="V126" s="68"/>
    </row>
    <row r="127" spans="1:22" s="24" customFormat="1" ht="27.75" hidden="1" customHeight="1" x14ac:dyDescent="0.35">
      <c r="A127" s="190" t="s">
        <v>10</v>
      </c>
      <c r="B127" s="191" t="s">
        <v>17</v>
      </c>
      <c r="C127" s="192" t="s">
        <v>61</v>
      </c>
      <c r="D127" s="191" t="s">
        <v>402</v>
      </c>
      <c r="E127" s="193" t="s">
        <v>403</v>
      </c>
      <c r="F127" s="193" t="s">
        <v>404</v>
      </c>
      <c r="G127" s="194" t="s">
        <v>405</v>
      </c>
      <c r="H127" s="153">
        <v>13000</v>
      </c>
      <c r="I127" s="153">
        <v>966.66666666666663</v>
      </c>
      <c r="J127" s="153">
        <v>2500</v>
      </c>
      <c r="K127" s="154" t="s">
        <v>1845</v>
      </c>
      <c r="L127" s="155">
        <f t="shared" si="13"/>
        <v>2900</v>
      </c>
      <c r="M127" s="155">
        <f t="shared" si="14"/>
        <v>3866.6666666666665</v>
      </c>
      <c r="N127" s="154">
        <f t="shared" si="11"/>
        <v>1.8</v>
      </c>
      <c r="O127" s="154">
        <f t="shared" si="12"/>
        <v>0</v>
      </c>
      <c r="P127" s="153">
        <v>1700</v>
      </c>
      <c r="Q127" s="98" t="str">
        <f t="shared" si="10"/>
        <v>kritis</v>
      </c>
      <c r="R127" s="153">
        <v>1</v>
      </c>
      <c r="S127" s="153"/>
      <c r="T127" s="153"/>
      <c r="U127" s="67"/>
      <c r="V127" s="68"/>
    </row>
    <row r="128" spans="1:22" s="24" customFormat="1" ht="27.75" hidden="1" customHeight="1" x14ac:dyDescent="0.35">
      <c r="A128" s="190" t="s">
        <v>10</v>
      </c>
      <c r="B128" s="191" t="s">
        <v>17</v>
      </c>
      <c r="C128" s="192" t="s">
        <v>61</v>
      </c>
      <c r="D128" s="191" t="s">
        <v>414</v>
      </c>
      <c r="E128" s="193" t="s">
        <v>415</v>
      </c>
      <c r="F128" s="193" t="s">
        <v>416</v>
      </c>
      <c r="G128" s="194" t="s">
        <v>417</v>
      </c>
      <c r="H128" s="153">
        <v>13000</v>
      </c>
      <c r="I128" s="153">
        <v>500</v>
      </c>
      <c r="J128" s="153">
        <v>2100</v>
      </c>
      <c r="K128" s="154" t="s">
        <v>1845</v>
      </c>
      <c r="L128" s="155">
        <f t="shared" si="13"/>
        <v>1500</v>
      </c>
      <c r="M128" s="155">
        <f t="shared" si="14"/>
        <v>2000</v>
      </c>
      <c r="N128" s="154">
        <f t="shared" si="11"/>
        <v>0.4</v>
      </c>
      <c r="O128" s="154">
        <f t="shared" si="12"/>
        <v>0</v>
      </c>
      <c r="P128" s="153">
        <v>168</v>
      </c>
      <c r="Q128" s="98" t="str">
        <f t="shared" si="10"/>
        <v>kritis</v>
      </c>
      <c r="R128" s="153">
        <v>1</v>
      </c>
      <c r="S128" s="153"/>
      <c r="T128" s="153"/>
      <c r="U128" s="67"/>
      <c r="V128" s="68"/>
    </row>
    <row r="129" spans="1:22" s="24" customFormat="1" ht="27.75" hidden="1" customHeight="1" x14ac:dyDescent="0.35">
      <c r="A129" s="190" t="s">
        <v>10</v>
      </c>
      <c r="B129" s="191" t="s">
        <v>17</v>
      </c>
      <c r="C129" s="192" t="s">
        <v>61</v>
      </c>
      <c r="D129" s="191" t="s">
        <v>424</v>
      </c>
      <c r="E129" s="193" t="s">
        <v>425</v>
      </c>
      <c r="F129" s="193" t="s">
        <v>426</v>
      </c>
      <c r="G129" s="194" t="s">
        <v>427</v>
      </c>
      <c r="H129" s="153">
        <v>13000</v>
      </c>
      <c r="I129" s="153">
        <v>500</v>
      </c>
      <c r="J129" s="153">
        <v>3500</v>
      </c>
      <c r="K129" s="154" t="s">
        <v>1845</v>
      </c>
      <c r="L129" s="155">
        <f t="shared" si="13"/>
        <v>1500</v>
      </c>
      <c r="M129" s="155">
        <f t="shared" si="14"/>
        <v>2000</v>
      </c>
      <c r="N129" s="154">
        <f t="shared" si="11"/>
        <v>4.5999999999999996</v>
      </c>
      <c r="O129" s="154">
        <f t="shared" si="12"/>
        <v>1</v>
      </c>
      <c r="P129" s="153">
        <v>2300</v>
      </c>
      <c r="Q129" s="98" t="str">
        <f t="shared" si="10"/>
        <v>over</v>
      </c>
      <c r="R129" s="153">
        <v>1</v>
      </c>
      <c r="S129" s="153"/>
      <c r="T129" s="153"/>
      <c r="U129" s="67"/>
      <c r="V129" s="68"/>
    </row>
    <row r="130" spans="1:22" s="24" customFormat="1" ht="27.75" hidden="1" customHeight="1" x14ac:dyDescent="0.35">
      <c r="A130" s="190" t="s">
        <v>10</v>
      </c>
      <c r="B130" s="191" t="s">
        <v>17</v>
      </c>
      <c r="C130" s="192" t="s">
        <v>116</v>
      </c>
      <c r="D130" s="191" t="s">
        <v>447</v>
      </c>
      <c r="E130" s="193" t="s">
        <v>448</v>
      </c>
      <c r="F130" s="193" t="s">
        <v>449</v>
      </c>
      <c r="G130" s="194" t="s">
        <v>450</v>
      </c>
      <c r="H130" s="153">
        <v>13000</v>
      </c>
      <c r="I130" s="153">
        <v>500</v>
      </c>
      <c r="J130" s="153">
        <v>3000</v>
      </c>
      <c r="K130" s="154" t="s">
        <v>1845</v>
      </c>
      <c r="L130" s="155">
        <f t="shared" si="13"/>
        <v>1500</v>
      </c>
      <c r="M130" s="155">
        <f t="shared" si="14"/>
        <v>2000</v>
      </c>
      <c r="N130" s="154">
        <f t="shared" si="11"/>
        <v>2</v>
      </c>
      <c r="O130" s="154">
        <f t="shared" si="12"/>
        <v>1</v>
      </c>
      <c r="P130" s="153">
        <v>1000</v>
      </c>
      <c r="Q130" s="98" t="str">
        <f t="shared" si="10"/>
        <v>kritis</v>
      </c>
      <c r="R130" s="153">
        <v>1</v>
      </c>
      <c r="S130" s="153"/>
      <c r="T130" s="153"/>
      <c r="U130" s="67"/>
      <c r="V130" s="68"/>
    </row>
    <row r="131" spans="1:22" s="24" customFormat="1" ht="27.75" hidden="1" customHeight="1" x14ac:dyDescent="0.35">
      <c r="A131" s="190" t="s">
        <v>10</v>
      </c>
      <c r="B131" s="191" t="s">
        <v>17</v>
      </c>
      <c r="C131" s="192" t="s">
        <v>31</v>
      </c>
      <c r="D131" s="191" t="s">
        <v>474</v>
      </c>
      <c r="E131" s="193" t="s">
        <v>475</v>
      </c>
      <c r="F131" s="193" t="s">
        <v>476</v>
      </c>
      <c r="G131" s="194" t="s">
        <v>477</v>
      </c>
      <c r="H131" s="153">
        <v>13000</v>
      </c>
      <c r="I131" s="153">
        <v>636.11111111111109</v>
      </c>
      <c r="J131" s="153">
        <v>1500</v>
      </c>
      <c r="K131" s="154" t="s">
        <v>1845</v>
      </c>
      <c r="L131" s="155">
        <f t="shared" si="13"/>
        <v>1908.3333333333333</v>
      </c>
      <c r="M131" s="155">
        <f t="shared" si="14"/>
        <v>2544.4444444444443</v>
      </c>
      <c r="N131" s="154">
        <f t="shared" si="11"/>
        <v>2.6</v>
      </c>
      <c r="O131" s="154">
        <f t="shared" si="12"/>
        <v>1</v>
      </c>
      <c r="P131" s="153">
        <v>1634</v>
      </c>
      <c r="Q131" s="98" t="str">
        <f t="shared" si="10"/>
        <v>kritis</v>
      </c>
      <c r="R131" s="153">
        <v>1</v>
      </c>
      <c r="S131" s="153"/>
      <c r="T131" s="153"/>
      <c r="U131" s="67"/>
      <c r="V131" s="68"/>
    </row>
    <row r="132" spans="1:22" s="24" customFormat="1" ht="27.75" hidden="1" customHeight="1" x14ac:dyDescent="0.35">
      <c r="A132" s="190" t="s">
        <v>10</v>
      </c>
      <c r="B132" s="191" t="s">
        <v>17</v>
      </c>
      <c r="C132" s="192" t="s">
        <v>116</v>
      </c>
      <c r="D132" s="191" t="s">
        <v>506</v>
      </c>
      <c r="E132" s="193" t="s">
        <v>507</v>
      </c>
      <c r="F132" s="193" t="s">
        <v>508</v>
      </c>
      <c r="G132" s="194" t="s">
        <v>509</v>
      </c>
      <c r="H132" s="153">
        <v>13000</v>
      </c>
      <c r="I132" s="153">
        <v>500</v>
      </c>
      <c r="J132" s="153">
        <v>1600</v>
      </c>
      <c r="K132" s="154" t="s">
        <v>1845</v>
      </c>
      <c r="L132" s="155">
        <f t="shared" si="13"/>
        <v>1500</v>
      </c>
      <c r="M132" s="155">
        <f t="shared" si="14"/>
        <v>2000</v>
      </c>
      <c r="N132" s="154">
        <f t="shared" si="11"/>
        <v>8.5</v>
      </c>
      <c r="O132" s="154">
        <f t="shared" si="12"/>
        <v>1</v>
      </c>
      <c r="P132" s="153">
        <v>4250</v>
      </c>
      <c r="Q132" s="98" t="str">
        <f t="shared" si="10"/>
        <v>over</v>
      </c>
      <c r="R132" s="153">
        <v>1</v>
      </c>
      <c r="S132" s="153"/>
      <c r="T132" s="153"/>
      <c r="U132" s="67"/>
      <c r="V132" s="68"/>
    </row>
    <row r="133" spans="1:22" s="24" customFormat="1" ht="27.75" hidden="1" customHeight="1" x14ac:dyDescent="0.35">
      <c r="A133" s="200" t="s">
        <v>795</v>
      </c>
      <c r="B133" s="191" t="s">
        <v>810</v>
      </c>
      <c r="C133" s="192" t="s">
        <v>61</v>
      </c>
      <c r="D133" s="191" t="s">
        <v>945</v>
      </c>
      <c r="E133" s="193" t="s">
        <v>946</v>
      </c>
      <c r="F133" s="193" t="s">
        <v>947</v>
      </c>
      <c r="G133" s="194" t="s">
        <v>948</v>
      </c>
      <c r="H133" s="153">
        <v>13000</v>
      </c>
      <c r="I133" s="153">
        <v>1000</v>
      </c>
      <c r="J133" s="153">
        <v>1000</v>
      </c>
      <c r="K133" s="154" t="s">
        <v>1845</v>
      </c>
      <c r="L133" s="155">
        <f t="shared" si="13"/>
        <v>3000</v>
      </c>
      <c r="M133" s="155">
        <f t="shared" si="14"/>
        <v>4000</v>
      </c>
      <c r="N133" s="154">
        <f t="shared" si="11"/>
        <v>3.8000000000000003</v>
      </c>
      <c r="O133" s="154">
        <f t="shared" si="12"/>
        <v>1</v>
      </c>
      <c r="P133" s="153">
        <v>3724</v>
      </c>
      <c r="Q133" s="98" t="str">
        <f t="shared" si="10"/>
        <v>aman</v>
      </c>
      <c r="R133" s="153">
        <v>1</v>
      </c>
      <c r="S133" s="153"/>
      <c r="T133" s="153"/>
      <c r="U133" s="67"/>
      <c r="V133" s="68"/>
    </row>
    <row r="134" spans="1:22" s="24" customFormat="1" ht="27.75" hidden="1" customHeight="1" x14ac:dyDescent="0.35">
      <c r="A134" s="200" t="s">
        <v>795</v>
      </c>
      <c r="B134" s="191" t="s">
        <v>3090</v>
      </c>
      <c r="C134" s="192" t="s">
        <v>61</v>
      </c>
      <c r="D134" s="191" t="s">
        <v>1604</v>
      </c>
      <c r="E134" s="193" t="s">
        <v>2704</v>
      </c>
      <c r="F134" s="193" t="s">
        <v>1605</v>
      </c>
      <c r="G134" s="194" t="s">
        <v>3102</v>
      </c>
      <c r="H134" s="153">
        <v>13000</v>
      </c>
      <c r="I134" s="153">
        <v>1000</v>
      </c>
      <c r="J134" s="153">
        <v>1000</v>
      </c>
      <c r="K134" s="154" t="s">
        <v>1845</v>
      </c>
      <c r="L134" s="155">
        <f t="shared" si="13"/>
        <v>3000</v>
      </c>
      <c r="M134" s="155">
        <f t="shared" si="14"/>
        <v>4000</v>
      </c>
      <c r="N134" s="154">
        <f t="shared" si="11"/>
        <v>4.8</v>
      </c>
      <c r="O134" s="154">
        <f t="shared" si="12"/>
        <v>1</v>
      </c>
      <c r="P134" s="153">
        <v>4769</v>
      </c>
      <c r="Q134" s="98" t="str">
        <f t="shared" si="10"/>
        <v>over</v>
      </c>
      <c r="R134" s="153">
        <v>1</v>
      </c>
      <c r="S134" s="153"/>
      <c r="T134" s="153"/>
      <c r="U134" s="67"/>
      <c r="V134" s="68"/>
    </row>
    <row r="135" spans="1:22" s="24" customFormat="1" ht="27.75" hidden="1" customHeight="1" x14ac:dyDescent="0.35">
      <c r="A135" s="200" t="s">
        <v>795</v>
      </c>
      <c r="B135" s="191" t="s">
        <v>810</v>
      </c>
      <c r="C135" s="192" t="s">
        <v>61</v>
      </c>
      <c r="D135" s="191" t="s">
        <v>1775</v>
      </c>
      <c r="E135" s="193" t="s">
        <v>1776</v>
      </c>
      <c r="F135" s="193" t="s">
        <v>1777</v>
      </c>
      <c r="G135" s="194" t="s">
        <v>1778</v>
      </c>
      <c r="H135" s="153">
        <v>12995</v>
      </c>
      <c r="I135" s="153">
        <v>500</v>
      </c>
      <c r="J135" s="153">
        <v>1500</v>
      </c>
      <c r="K135" s="154" t="s">
        <v>1845</v>
      </c>
      <c r="L135" s="155">
        <f t="shared" si="13"/>
        <v>1500</v>
      </c>
      <c r="M135" s="155">
        <f t="shared" si="14"/>
        <v>2000</v>
      </c>
      <c r="N135" s="154">
        <f t="shared" si="11"/>
        <v>1.5</v>
      </c>
      <c r="O135" s="154">
        <f t="shared" si="12"/>
        <v>0</v>
      </c>
      <c r="P135" s="153">
        <v>729</v>
      </c>
      <c r="Q135" s="98" t="str">
        <f t="shared" si="10"/>
        <v>kritis</v>
      </c>
      <c r="R135" s="153">
        <v>1</v>
      </c>
      <c r="S135" s="153"/>
      <c r="T135" s="153"/>
      <c r="U135" s="67"/>
      <c r="V135" s="68"/>
    </row>
    <row r="136" spans="1:22" s="24" customFormat="1" ht="27.75" hidden="1" customHeight="1" x14ac:dyDescent="0.35">
      <c r="A136" s="200" t="s">
        <v>795</v>
      </c>
      <c r="B136" s="191" t="s">
        <v>810</v>
      </c>
      <c r="C136" s="192" t="s">
        <v>61</v>
      </c>
      <c r="D136" s="191" t="s">
        <v>941</v>
      </c>
      <c r="E136" s="193" t="s">
        <v>942</v>
      </c>
      <c r="F136" s="193" t="s">
        <v>943</v>
      </c>
      <c r="G136" s="194" t="s">
        <v>944</v>
      </c>
      <c r="H136" s="153">
        <v>12940</v>
      </c>
      <c r="I136" s="153">
        <v>500</v>
      </c>
      <c r="J136" s="153">
        <v>1000</v>
      </c>
      <c r="K136" s="154" t="s">
        <v>1845</v>
      </c>
      <c r="L136" s="155">
        <f t="shared" si="13"/>
        <v>1500</v>
      </c>
      <c r="M136" s="155">
        <f t="shared" si="14"/>
        <v>2000</v>
      </c>
      <c r="N136" s="154">
        <f t="shared" si="11"/>
        <v>6.1</v>
      </c>
      <c r="O136" s="154">
        <f t="shared" si="12"/>
        <v>1</v>
      </c>
      <c r="P136" s="153">
        <v>3050</v>
      </c>
      <c r="Q136" s="98" t="str">
        <f t="shared" si="10"/>
        <v>over</v>
      </c>
      <c r="R136" s="153">
        <v>1</v>
      </c>
      <c r="S136" s="153"/>
      <c r="T136" s="153"/>
      <c r="U136" s="67"/>
      <c r="V136" s="68"/>
    </row>
    <row r="137" spans="1:22" s="24" customFormat="1" ht="27.75" hidden="1" customHeight="1" x14ac:dyDescent="0.35">
      <c r="A137" s="190" t="s">
        <v>10</v>
      </c>
      <c r="B137" s="191" t="s">
        <v>17</v>
      </c>
      <c r="C137" s="192" t="s">
        <v>61</v>
      </c>
      <c r="D137" s="191" t="s">
        <v>261</v>
      </c>
      <c r="E137" s="193" t="s">
        <v>262</v>
      </c>
      <c r="F137" s="193" t="s">
        <v>263</v>
      </c>
      <c r="G137" s="194" t="s">
        <v>264</v>
      </c>
      <c r="H137" s="153">
        <v>12900</v>
      </c>
      <c r="I137" s="153">
        <v>500</v>
      </c>
      <c r="J137" s="153">
        <v>500</v>
      </c>
      <c r="K137" s="154" t="s">
        <v>1845</v>
      </c>
      <c r="L137" s="155">
        <f t="shared" si="13"/>
        <v>1500</v>
      </c>
      <c r="M137" s="155">
        <f t="shared" si="14"/>
        <v>2000</v>
      </c>
      <c r="N137" s="154">
        <f t="shared" si="11"/>
        <v>2.4</v>
      </c>
      <c r="O137" s="154">
        <f t="shared" si="12"/>
        <v>1</v>
      </c>
      <c r="P137" s="153">
        <v>1156</v>
      </c>
      <c r="Q137" s="98" t="str">
        <f t="shared" ref="Q137:Q200" si="15">IF(P137&lt;L137,"kritis",IF(P137&lt;M137,"aman","over"))</f>
        <v>kritis</v>
      </c>
      <c r="R137" s="153">
        <v>1</v>
      </c>
      <c r="S137" s="153"/>
      <c r="T137" s="153"/>
      <c r="U137" s="67"/>
      <c r="V137" s="68"/>
    </row>
    <row r="138" spans="1:22" s="24" customFormat="1" ht="27.75" hidden="1" customHeight="1" x14ac:dyDescent="0.35">
      <c r="A138" s="190" t="s">
        <v>10</v>
      </c>
      <c r="B138" s="191" t="s">
        <v>17</v>
      </c>
      <c r="C138" s="192" t="s">
        <v>61</v>
      </c>
      <c r="D138" s="191" t="s">
        <v>406</v>
      </c>
      <c r="E138" s="193" t="s">
        <v>407</v>
      </c>
      <c r="F138" s="193" t="s">
        <v>408</v>
      </c>
      <c r="G138" s="194" t="s">
        <v>409</v>
      </c>
      <c r="H138" s="153">
        <v>12900</v>
      </c>
      <c r="I138" s="153">
        <v>714.28571428571433</v>
      </c>
      <c r="J138" s="153">
        <v>2000</v>
      </c>
      <c r="K138" s="154" t="s">
        <v>1845</v>
      </c>
      <c r="L138" s="155">
        <f t="shared" si="13"/>
        <v>2142.8571428571431</v>
      </c>
      <c r="M138" s="155">
        <f t="shared" si="14"/>
        <v>2857.1428571428573</v>
      </c>
      <c r="N138" s="154">
        <f t="shared" ref="N138:N201" si="16">+ROUNDUP(P138/I138,1)</f>
        <v>3.6</v>
      </c>
      <c r="O138" s="154">
        <f t="shared" ref="O138:O201" si="17">IF(AND(K138="FAST",N138&gt;=2),1,IF(AND(K138="MEDIUM",N138&gt;=2),1,IF(AND(K138="SLOW",N138&gt;=2),1,0)))</f>
        <v>1</v>
      </c>
      <c r="P138" s="153">
        <v>2531</v>
      </c>
      <c r="Q138" s="98" t="str">
        <f t="shared" si="15"/>
        <v>aman</v>
      </c>
      <c r="R138" s="153">
        <v>1</v>
      </c>
      <c r="S138" s="153"/>
      <c r="T138" s="153"/>
      <c r="U138" s="67"/>
      <c r="V138" s="68"/>
    </row>
    <row r="139" spans="1:22" s="24" customFormat="1" ht="27.75" hidden="1" customHeight="1" x14ac:dyDescent="0.35">
      <c r="A139" s="200" t="s">
        <v>795</v>
      </c>
      <c r="B139" s="191" t="s">
        <v>810</v>
      </c>
      <c r="C139" s="192" t="s">
        <v>61</v>
      </c>
      <c r="D139" s="191" t="s">
        <v>949</v>
      </c>
      <c r="E139" s="193" t="s">
        <v>950</v>
      </c>
      <c r="F139" s="193" t="s">
        <v>951</v>
      </c>
      <c r="G139" s="194" t="s">
        <v>952</v>
      </c>
      <c r="H139" s="153">
        <v>12900</v>
      </c>
      <c r="I139" s="153">
        <v>1000</v>
      </c>
      <c r="J139" s="153">
        <v>1000</v>
      </c>
      <c r="K139" s="154" t="s">
        <v>1845</v>
      </c>
      <c r="L139" s="155">
        <f t="shared" si="13"/>
        <v>3000</v>
      </c>
      <c r="M139" s="155">
        <f t="shared" si="14"/>
        <v>4000</v>
      </c>
      <c r="N139" s="154">
        <f t="shared" si="16"/>
        <v>6.6</v>
      </c>
      <c r="O139" s="154">
        <f t="shared" si="17"/>
        <v>1</v>
      </c>
      <c r="P139" s="153">
        <v>6544</v>
      </c>
      <c r="Q139" s="98" t="str">
        <f t="shared" si="15"/>
        <v>over</v>
      </c>
      <c r="R139" s="153">
        <v>1</v>
      </c>
      <c r="S139" s="153"/>
      <c r="T139" s="153"/>
      <c r="U139" s="67"/>
      <c r="V139" s="68"/>
    </row>
    <row r="140" spans="1:22" s="24" customFormat="1" ht="27.75" hidden="1" customHeight="1" x14ac:dyDescent="0.35">
      <c r="A140" s="200" t="s">
        <v>795</v>
      </c>
      <c r="B140" s="191" t="s">
        <v>3090</v>
      </c>
      <c r="C140" s="192" t="s">
        <v>61</v>
      </c>
      <c r="D140" s="191" t="s">
        <v>1598</v>
      </c>
      <c r="E140" s="193">
        <v>0</v>
      </c>
      <c r="F140" s="193" t="s">
        <v>1599</v>
      </c>
      <c r="G140" s="194" t="s">
        <v>1600</v>
      </c>
      <c r="H140" s="153">
        <v>12715</v>
      </c>
      <c r="I140" s="153">
        <v>500</v>
      </c>
      <c r="J140" s="153">
        <v>1000</v>
      </c>
      <c r="K140" s="154" t="s">
        <v>1845</v>
      </c>
      <c r="L140" s="155">
        <f t="shared" si="13"/>
        <v>1500</v>
      </c>
      <c r="M140" s="155">
        <f t="shared" si="14"/>
        <v>2000</v>
      </c>
      <c r="N140" s="154">
        <f t="shared" si="16"/>
        <v>0</v>
      </c>
      <c r="O140" s="154">
        <f t="shared" si="17"/>
        <v>0</v>
      </c>
      <c r="P140" s="153">
        <v>0</v>
      </c>
      <c r="Q140" s="98" t="str">
        <f t="shared" si="15"/>
        <v>kritis</v>
      </c>
      <c r="R140" s="153">
        <v>1</v>
      </c>
      <c r="S140" s="153"/>
      <c r="T140" s="153"/>
      <c r="U140" s="67"/>
      <c r="V140" s="68"/>
    </row>
    <row r="141" spans="1:22" s="24" customFormat="1" ht="27.75" hidden="1" customHeight="1" x14ac:dyDescent="0.35">
      <c r="A141" s="200" t="s">
        <v>795</v>
      </c>
      <c r="B141" s="191" t="s">
        <v>810</v>
      </c>
      <c r="C141" s="192" t="s">
        <v>61</v>
      </c>
      <c r="D141" s="191" t="s">
        <v>901</v>
      </c>
      <c r="E141" s="193" t="s">
        <v>902</v>
      </c>
      <c r="F141" s="193" t="s">
        <v>903</v>
      </c>
      <c r="G141" s="194" t="s">
        <v>2653</v>
      </c>
      <c r="H141" s="153">
        <v>12600</v>
      </c>
      <c r="I141" s="153">
        <v>500</v>
      </c>
      <c r="J141" s="153">
        <v>1000</v>
      </c>
      <c r="K141" s="154" t="s">
        <v>1845</v>
      </c>
      <c r="L141" s="155">
        <f t="shared" si="13"/>
        <v>1500</v>
      </c>
      <c r="M141" s="155">
        <f t="shared" si="14"/>
        <v>2000</v>
      </c>
      <c r="N141" s="154">
        <f t="shared" si="16"/>
        <v>18.700000000000003</v>
      </c>
      <c r="O141" s="154">
        <f t="shared" si="17"/>
        <v>1</v>
      </c>
      <c r="P141" s="153">
        <v>9305</v>
      </c>
      <c r="Q141" s="98" t="str">
        <f t="shared" si="15"/>
        <v>over</v>
      </c>
      <c r="R141" s="153">
        <v>1</v>
      </c>
      <c r="S141" s="153"/>
      <c r="T141" s="153"/>
      <c r="U141" s="67"/>
      <c r="V141" s="68"/>
    </row>
    <row r="142" spans="1:22" s="24" customFormat="1" ht="27.75" hidden="1" customHeight="1" x14ac:dyDescent="0.35">
      <c r="A142" s="200" t="s">
        <v>795</v>
      </c>
      <c r="B142" s="191" t="s">
        <v>3090</v>
      </c>
      <c r="C142" s="192" t="s">
        <v>61</v>
      </c>
      <c r="D142" s="191" t="s">
        <v>3124</v>
      </c>
      <c r="E142" s="193" t="s">
        <v>3125</v>
      </c>
      <c r="F142" s="193" t="s">
        <v>3126</v>
      </c>
      <c r="G142" s="194" t="s">
        <v>3127</v>
      </c>
      <c r="H142" s="153">
        <v>12600</v>
      </c>
      <c r="I142" s="153">
        <v>1000</v>
      </c>
      <c r="J142" s="153">
        <f t="shared" ref="J142:J143" si="18">+I142*1</f>
        <v>1000</v>
      </c>
      <c r="K142" s="154" t="s">
        <v>1845</v>
      </c>
      <c r="L142" s="155">
        <f t="shared" si="13"/>
        <v>3000</v>
      </c>
      <c r="M142" s="155">
        <f t="shared" si="14"/>
        <v>4000</v>
      </c>
      <c r="N142" s="154">
        <f t="shared" si="16"/>
        <v>2.3000000000000003</v>
      </c>
      <c r="O142" s="154">
        <f t="shared" si="17"/>
        <v>1</v>
      </c>
      <c r="P142" s="153">
        <v>2270</v>
      </c>
      <c r="Q142" s="98" t="str">
        <f t="shared" si="15"/>
        <v>kritis</v>
      </c>
      <c r="R142" s="153">
        <v>1</v>
      </c>
      <c r="S142" s="153"/>
      <c r="T142" s="153"/>
      <c r="U142" s="67"/>
      <c r="V142" s="68"/>
    </row>
    <row r="143" spans="1:22" s="24" customFormat="1" ht="27.75" hidden="1" customHeight="1" x14ac:dyDescent="0.35">
      <c r="A143" s="200" t="s">
        <v>795</v>
      </c>
      <c r="B143" s="191" t="s">
        <v>3090</v>
      </c>
      <c r="C143" s="192" t="s">
        <v>61</v>
      </c>
      <c r="D143" s="191" t="s">
        <v>3128</v>
      </c>
      <c r="E143" s="193" t="s">
        <v>3125</v>
      </c>
      <c r="F143" s="193" t="s">
        <v>3129</v>
      </c>
      <c r="G143" s="194" t="s">
        <v>3130</v>
      </c>
      <c r="H143" s="153">
        <v>12600</v>
      </c>
      <c r="I143" s="153">
        <v>1000</v>
      </c>
      <c r="J143" s="153">
        <f t="shared" si="18"/>
        <v>1000</v>
      </c>
      <c r="K143" s="154" t="s">
        <v>1845</v>
      </c>
      <c r="L143" s="155">
        <f t="shared" si="13"/>
        <v>3000</v>
      </c>
      <c r="M143" s="155">
        <f t="shared" si="14"/>
        <v>4000</v>
      </c>
      <c r="N143" s="154">
        <f t="shared" si="16"/>
        <v>2.7</v>
      </c>
      <c r="O143" s="154">
        <f t="shared" si="17"/>
        <v>1</v>
      </c>
      <c r="P143" s="153">
        <v>2615</v>
      </c>
      <c r="Q143" s="98" t="str">
        <f t="shared" si="15"/>
        <v>kritis</v>
      </c>
      <c r="R143" s="153">
        <v>1</v>
      </c>
      <c r="S143" s="153"/>
      <c r="T143" s="153"/>
      <c r="U143" s="67"/>
      <c r="V143" s="68"/>
    </row>
    <row r="144" spans="1:22" s="24" customFormat="1" ht="27.75" hidden="1" customHeight="1" x14ac:dyDescent="0.35">
      <c r="A144" s="190" t="s">
        <v>10</v>
      </c>
      <c r="B144" s="191" t="s">
        <v>17</v>
      </c>
      <c r="C144" s="192" t="s">
        <v>61</v>
      </c>
      <c r="D144" s="191" t="s">
        <v>451</v>
      </c>
      <c r="E144" s="193" t="s">
        <v>452</v>
      </c>
      <c r="F144" s="193" t="s">
        <v>453</v>
      </c>
      <c r="G144" s="194" t="s">
        <v>454</v>
      </c>
      <c r="H144" s="153">
        <v>12453</v>
      </c>
      <c r="I144" s="153">
        <v>500</v>
      </c>
      <c r="J144" s="153">
        <v>1750</v>
      </c>
      <c r="K144" s="154" t="s">
        <v>1845</v>
      </c>
      <c r="L144" s="155">
        <f t="shared" si="13"/>
        <v>1500</v>
      </c>
      <c r="M144" s="155">
        <f t="shared" si="14"/>
        <v>2000</v>
      </c>
      <c r="N144" s="154">
        <f t="shared" si="16"/>
        <v>1.2000000000000002</v>
      </c>
      <c r="O144" s="154">
        <f t="shared" si="17"/>
        <v>0</v>
      </c>
      <c r="P144" s="153">
        <v>573</v>
      </c>
      <c r="Q144" s="98" t="str">
        <f t="shared" si="15"/>
        <v>kritis</v>
      </c>
      <c r="R144" s="153">
        <v>1</v>
      </c>
      <c r="S144" s="153"/>
      <c r="T144" s="153"/>
      <c r="U144" s="67"/>
      <c r="V144" s="68"/>
    </row>
    <row r="145" spans="1:22" s="24" customFormat="1" ht="27.75" hidden="1" customHeight="1" x14ac:dyDescent="0.35">
      <c r="A145" s="200" t="s">
        <v>795</v>
      </c>
      <c r="B145" s="191" t="s">
        <v>810</v>
      </c>
      <c r="C145" s="192" t="s">
        <v>61</v>
      </c>
      <c r="D145" s="191" t="s">
        <v>3121</v>
      </c>
      <c r="E145" s="193" t="s">
        <v>2990</v>
      </c>
      <c r="F145" s="193" t="s">
        <v>3122</v>
      </c>
      <c r="G145" s="196" t="s">
        <v>3123</v>
      </c>
      <c r="H145" s="153">
        <v>12300</v>
      </c>
      <c r="I145" s="153">
        <v>1000</v>
      </c>
      <c r="J145" s="153">
        <f>+I145*1</f>
        <v>1000</v>
      </c>
      <c r="K145" s="154" t="s">
        <v>1845</v>
      </c>
      <c r="L145" s="155">
        <f t="shared" si="13"/>
        <v>3000</v>
      </c>
      <c r="M145" s="155">
        <f t="shared" si="14"/>
        <v>4000</v>
      </c>
      <c r="N145" s="154">
        <f t="shared" si="16"/>
        <v>10.1</v>
      </c>
      <c r="O145" s="154">
        <f t="shared" si="17"/>
        <v>1</v>
      </c>
      <c r="P145" s="153">
        <v>10072</v>
      </c>
      <c r="Q145" s="98" t="str">
        <f t="shared" si="15"/>
        <v>over</v>
      </c>
      <c r="R145" s="153">
        <v>1</v>
      </c>
      <c r="S145" s="153"/>
      <c r="T145" s="153"/>
      <c r="U145" s="67"/>
      <c r="V145" s="68"/>
    </row>
    <row r="146" spans="1:22" s="24" customFormat="1" ht="27.75" hidden="1" customHeight="1" x14ac:dyDescent="0.35">
      <c r="A146" s="200" t="s">
        <v>795</v>
      </c>
      <c r="B146" s="191" t="s">
        <v>810</v>
      </c>
      <c r="C146" s="192" t="s">
        <v>61</v>
      </c>
      <c r="D146" s="201" t="s">
        <v>998</v>
      </c>
      <c r="E146" s="202" t="s">
        <v>999</v>
      </c>
      <c r="F146" s="202" t="s">
        <v>1000</v>
      </c>
      <c r="G146" s="203" t="s">
        <v>1001</v>
      </c>
      <c r="H146" s="153">
        <v>12295</v>
      </c>
      <c r="I146" s="153">
        <v>500</v>
      </c>
      <c r="J146" s="153">
        <v>1000</v>
      </c>
      <c r="K146" s="154" t="s">
        <v>1845</v>
      </c>
      <c r="L146" s="155">
        <f t="shared" si="13"/>
        <v>1500</v>
      </c>
      <c r="M146" s="155">
        <f t="shared" si="14"/>
        <v>2000</v>
      </c>
      <c r="N146" s="154">
        <f t="shared" si="16"/>
        <v>8.1999999999999993</v>
      </c>
      <c r="O146" s="154">
        <f t="shared" si="17"/>
        <v>1</v>
      </c>
      <c r="P146" s="153">
        <v>4090</v>
      </c>
      <c r="Q146" s="98" t="str">
        <f t="shared" si="15"/>
        <v>over</v>
      </c>
      <c r="R146" s="153">
        <v>1</v>
      </c>
      <c r="S146" s="153"/>
      <c r="T146" s="153"/>
      <c r="U146" s="67"/>
      <c r="V146" s="68"/>
    </row>
    <row r="147" spans="1:22" s="24" customFormat="1" ht="27.75" hidden="1" customHeight="1" x14ac:dyDescent="0.35">
      <c r="A147" s="190" t="s">
        <v>10</v>
      </c>
      <c r="B147" s="191" t="s">
        <v>16</v>
      </c>
      <c r="C147" s="192" t="s">
        <v>61</v>
      </c>
      <c r="D147" s="191" t="s">
        <v>181</v>
      </c>
      <c r="E147" s="193" t="s">
        <v>182</v>
      </c>
      <c r="F147" s="193" t="s">
        <v>183</v>
      </c>
      <c r="G147" s="194" t="s">
        <v>184</v>
      </c>
      <c r="H147" s="153">
        <v>12268</v>
      </c>
      <c r="I147" s="153">
        <v>746.66666666666663</v>
      </c>
      <c r="J147" s="153">
        <v>1000</v>
      </c>
      <c r="K147" s="154" t="s">
        <v>1845</v>
      </c>
      <c r="L147" s="155">
        <f t="shared" si="13"/>
        <v>2240</v>
      </c>
      <c r="M147" s="155">
        <f t="shared" si="14"/>
        <v>2986.6666666666665</v>
      </c>
      <c r="N147" s="154">
        <f t="shared" si="16"/>
        <v>8.4</v>
      </c>
      <c r="O147" s="154">
        <f t="shared" si="17"/>
        <v>1</v>
      </c>
      <c r="P147" s="153">
        <v>6200</v>
      </c>
      <c r="Q147" s="98" t="str">
        <f t="shared" si="15"/>
        <v>over</v>
      </c>
      <c r="R147" s="153">
        <v>1</v>
      </c>
      <c r="S147" s="153"/>
      <c r="T147" s="153"/>
      <c r="U147" s="67"/>
      <c r="V147" s="68"/>
    </row>
    <row r="148" spans="1:22" s="24" customFormat="1" ht="27.75" hidden="1" customHeight="1" x14ac:dyDescent="0.35">
      <c r="A148" s="190" t="s">
        <v>10</v>
      </c>
      <c r="B148" s="191" t="s">
        <v>17</v>
      </c>
      <c r="C148" s="192" t="s">
        <v>129</v>
      </c>
      <c r="D148" s="191" t="s">
        <v>321</v>
      </c>
      <c r="E148" s="193" t="s">
        <v>322</v>
      </c>
      <c r="F148" s="193" t="s">
        <v>323</v>
      </c>
      <c r="G148" s="194" t="s">
        <v>324</v>
      </c>
      <c r="H148" s="153">
        <v>12250</v>
      </c>
      <c r="I148" s="153">
        <v>800</v>
      </c>
      <c r="J148" s="153">
        <v>2000</v>
      </c>
      <c r="K148" s="154" t="s">
        <v>1845</v>
      </c>
      <c r="L148" s="155">
        <f t="shared" si="13"/>
        <v>2400</v>
      </c>
      <c r="M148" s="155">
        <f t="shared" si="14"/>
        <v>3200</v>
      </c>
      <c r="N148" s="154">
        <f t="shared" si="16"/>
        <v>1.8</v>
      </c>
      <c r="O148" s="154">
        <f t="shared" si="17"/>
        <v>0</v>
      </c>
      <c r="P148" s="153">
        <v>1390</v>
      </c>
      <c r="Q148" s="98" t="str">
        <f t="shared" si="15"/>
        <v>kritis</v>
      </c>
      <c r="R148" s="153">
        <v>1</v>
      </c>
      <c r="S148" s="153"/>
      <c r="T148" s="153"/>
      <c r="U148" s="67"/>
      <c r="V148" s="68"/>
    </row>
    <row r="149" spans="1:22" s="24" customFormat="1" ht="27.75" hidden="1" customHeight="1" x14ac:dyDescent="0.35">
      <c r="A149" s="190" t="s">
        <v>10</v>
      </c>
      <c r="B149" s="191" t="s">
        <v>17</v>
      </c>
      <c r="C149" s="192" t="s">
        <v>61</v>
      </c>
      <c r="D149" s="191" t="s">
        <v>289</v>
      </c>
      <c r="E149" s="193" t="s">
        <v>290</v>
      </c>
      <c r="F149" s="193" t="s">
        <v>291</v>
      </c>
      <c r="G149" s="194" t="s">
        <v>292</v>
      </c>
      <c r="H149" s="153">
        <v>12180</v>
      </c>
      <c r="I149" s="153">
        <v>763.15789473684208</v>
      </c>
      <c r="J149" s="153">
        <v>2100</v>
      </c>
      <c r="K149" s="154" t="s">
        <v>1845</v>
      </c>
      <c r="L149" s="155">
        <f t="shared" si="13"/>
        <v>2289.4736842105262</v>
      </c>
      <c r="M149" s="155">
        <f t="shared" si="14"/>
        <v>3052.6315789473683</v>
      </c>
      <c r="N149" s="154">
        <f t="shared" si="16"/>
        <v>4.0999999999999996</v>
      </c>
      <c r="O149" s="154">
        <f t="shared" si="17"/>
        <v>1</v>
      </c>
      <c r="P149" s="153">
        <v>3073</v>
      </c>
      <c r="Q149" s="98" t="str">
        <f t="shared" si="15"/>
        <v>over</v>
      </c>
      <c r="R149" s="153">
        <v>1</v>
      </c>
      <c r="S149" s="153"/>
      <c r="T149" s="153"/>
      <c r="U149" s="67"/>
      <c r="V149" s="68"/>
    </row>
    <row r="150" spans="1:22" s="24" customFormat="1" ht="27.75" hidden="1" customHeight="1" x14ac:dyDescent="0.35">
      <c r="A150" s="190" t="s">
        <v>10</v>
      </c>
      <c r="B150" s="191" t="s">
        <v>17</v>
      </c>
      <c r="C150" s="192" t="s">
        <v>61</v>
      </c>
      <c r="D150" s="191" t="s">
        <v>727</v>
      </c>
      <c r="E150" s="193" t="s">
        <v>728</v>
      </c>
      <c r="F150" s="193" t="s">
        <v>729</v>
      </c>
      <c r="G150" s="194" t="s">
        <v>730</v>
      </c>
      <c r="H150" s="153">
        <v>12155</v>
      </c>
      <c r="I150" s="153">
        <v>400</v>
      </c>
      <c r="J150" s="153">
        <v>1400</v>
      </c>
      <c r="K150" s="154" t="s">
        <v>1845</v>
      </c>
      <c r="L150" s="155">
        <f t="shared" si="13"/>
        <v>1200</v>
      </c>
      <c r="M150" s="155">
        <f t="shared" si="14"/>
        <v>1600</v>
      </c>
      <c r="N150" s="154">
        <f t="shared" si="16"/>
        <v>1.5</v>
      </c>
      <c r="O150" s="154">
        <f t="shared" si="17"/>
        <v>0</v>
      </c>
      <c r="P150" s="153">
        <v>598</v>
      </c>
      <c r="Q150" s="98" t="str">
        <f t="shared" si="15"/>
        <v>kritis</v>
      </c>
      <c r="R150" s="153">
        <v>1</v>
      </c>
      <c r="S150" s="153"/>
      <c r="T150" s="153"/>
      <c r="U150" s="67"/>
      <c r="V150" s="68"/>
    </row>
    <row r="151" spans="1:22" s="24" customFormat="1" ht="27.75" hidden="1" customHeight="1" x14ac:dyDescent="0.35">
      <c r="A151" s="190" t="s">
        <v>10</v>
      </c>
      <c r="B151" s="191" t="s">
        <v>17</v>
      </c>
      <c r="C151" s="192" t="s">
        <v>249</v>
      </c>
      <c r="D151" s="191" t="s">
        <v>2681</v>
      </c>
      <c r="E151" s="193" t="s">
        <v>468</v>
      </c>
      <c r="F151" s="193" t="s">
        <v>2682</v>
      </c>
      <c r="G151" s="194" t="s">
        <v>2683</v>
      </c>
      <c r="H151" s="153">
        <v>12050</v>
      </c>
      <c r="I151" s="153">
        <v>500</v>
      </c>
      <c r="J151" s="153">
        <v>500</v>
      </c>
      <c r="K151" s="154" t="s">
        <v>1845</v>
      </c>
      <c r="L151" s="155">
        <f t="shared" si="13"/>
        <v>1500</v>
      </c>
      <c r="M151" s="155">
        <f t="shared" si="14"/>
        <v>2000</v>
      </c>
      <c r="N151" s="154">
        <f t="shared" si="16"/>
        <v>0.7</v>
      </c>
      <c r="O151" s="154">
        <f t="shared" si="17"/>
        <v>0</v>
      </c>
      <c r="P151" s="153">
        <v>350</v>
      </c>
      <c r="Q151" s="98" t="str">
        <f t="shared" si="15"/>
        <v>kritis</v>
      </c>
      <c r="R151" s="153">
        <v>1</v>
      </c>
      <c r="S151" s="153"/>
      <c r="T151" s="153"/>
      <c r="U151" s="67"/>
      <c r="V151" s="68"/>
    </row>
    <row r="152" spans="1:22" s="24" customFormat="1" ht="27.75" hidden="1" customHeight="1" x14ac:dyDescent="0.35">
      <c r="A152" s="190" t="s">
        <v>10</v>
      </c>
      <c r="B152" s="191" t="s">
        <v>11</v>
      </c>
      <c r="C152" s="192" t="s">
        <v>12</v>
      </c>
      <c r="D152" s="191" t="s">
        <v>231</v>
      </c>
      <c r="E152" s="193" t="s">
        <v>232</v>
      </c>
      <c r="F152" s="193" t="s">
        <v>233</v>
      </c>
      <c r="G152" s="194" t="s">
        <v>234</v>
      </c>
      <c r="H152" s="153">
        <v>12000</v>
      </c>
      <c r="I152" s="153">
        <v>300</v>
      </c>
      <c r="J152" s="153">
        <v>3000</v>
      </c>
      <c r="K152" s="154" t="s">
        <v>1845</v>
      </c>
      <c r="L152" s="155">
        <f t="shared" si="13"/>
        <v>900</v>
      </c>
      <c r="M152" s="155">
        <f t="shared" si="14"/>
        <v>1200</v>
      </c>
      <c r="N152" s="154">
        <f t="shared" si="16"/>
        <v>2.4</v>
      </c>
      <c r="O152" s="154">
        <f t="shared" si="17"/>
        <v>1</v>
      </c>
      <c r="P152" s="153">
        <v>720</v>
      </c>
      <c r="Q152" s="98" t="str">
        <f t="shared" si="15"/>
        <v>kritis</v>
      </c>
      <c r="R152" s="153">
        <v>1</v>
      </c>
      <c r="S152" s="153"/>
      <c r="T152" s="153"/>
      <c r="U152" s="67"/>
      <c r="V152" s="68"/>
    </row>
    <row r="153" spans="1:22" s="24" customFormat="1" ht="27.75" hidden="1" customHeight="1" x14ac:dyDescent="0.35">
      <c r="A153" s="190" t="s">
        <v>10</v>
      </c>
      <c r="B153" s="191" t="s">
        <v>17</v>
      </c>
      <c r="C153" s="192" t="s">
        <v>61</v>
      </c>
      <c r="D153" s="191" t="s">
        <v>285</v>
      </c>
      <c r="E153" s="193" t="s">
        <v>286</v>
      </c>
      <c r="F153" s="193" t="s">
        <v>287</v>
      </c>
      <c r="G153" s="194" t="s">
        <v>288</v>
      </c>
      <c r="H153" s="153">
        <v>12000</v>
      </c>
      <c r="I153" s="153">
        <v>500</v>
      </c>
      <c r="J153" s="153">
        <v>1500</v>
      </c>
      <c r="K153" s="154" t="s">
        <v>1845</v>
      </c>
      <c r="L153" s="155">
        <f t="shared" si="13"/>
        <v>1500</v>
      </c>
      <c r="M153" s="155">
        <f t="shared" si="14"/>
        <v>2000</v>
      </c>
      <c r="N153" s="154">
        <f t="shared" si="16"/>
        <v>2</v>
      </c>
      <c r="O153" s="154">
        <f t="shared" si="17"/>
        <v>1</v>
      </c>
      <c r="P153" s="153">
        <v>1000</v>
      </c>
      <c r="Q153" s="98" t="str">
        <f t="shared" si="15"/>
        <v>kritis</v>
      </c>
      <c r="R153" s="153">
        <v>1</v>
      </c>
      <c r="S153" s="153"/>
      <c r="T153" s="153"/>
      <c r="U153" s="67"/>
      <c r="V153" s="68"/>
    </row>
    <row r="154" spans="1:22" s="24" customFormat="1" ht="27.75" hidden="1" customHeight="1" x14ac:dyDescent="0.35">
      <c r="A154" s="190" t="s">
        <v>10</v>
      </c>
      <c r="B154" s="191" t="s">
        <v>17</v>
      </c>
      <c r="C154" s="192" t="s">
        <v>61</v>
      </c>
      <c r="D154" s="191" t="s">
        <v>325</v>
      </c>
      <c r="E154" s="193" t="s">
        <v>326</v>
      </c>
      <c r="F154" s="193" t="s">
        <v>327</v>
      </c>
      <c r="G154" s="194" t="s">
        <v>328</v>
      </c>
      <c r="H154" s="153">
        <v>12000</v>
      </c>
      <c r="I154" s="153">
        <v>842.10526315789468</v>
      </c>
      <c r="J154" s="153">
        <v>2000</v>
      </c>
      <c r="K154" s="154" t="s">
        <v>1845</v>
      </c>
      <c r="L154" s="155">
        <f t="shared" si="13"/>
        <v>2526.3157894736842</v>
      </c>
      <c r="M154" s="155">
        <f t="shared" si="14"/>
        <v>3368.4210526315787</v>
      </c>
      <c r="N154" s="154">
        <f t="shared" si="16"/>
        <v>3.9</v>
      </c>
      <c r="O154" s="154">
        <f t="shared" si="17"/>
        <v>1</v>
      </c>
      <c r="P154" s="153">
        <v>3273</v>
      </c>
      <c r="Q154" s="98" t="str">
        <f t="shared" si="15"/>
        <v>aman</v>
      </c>
      <c r="R154" s="153">
        <v>1</v>
      </c>
      <c r="S154" s="153"/>
      <c r="T154" s="153"/>
      <c r="U154" s="67"/>
      <c r="V154" s="68"/>
    </row>
    <row r="155" spans="1:22" s="24" customFormat="1" ht="27.75" hidden="1" customHeight="1" x14ac:dyDescent="0.35">
      <c r="A155" s="190" t="s">
        <v>10</v>
      </c>
      <c r="B155" s="191" t="s">
        <v>17</v>
      </c>
      <c r="C155" s="192" t="s">
        <v>61</v>
      </c>
      <c r="D155" s="191" t="s">
        <v>329</v>
      </c>
      <c r="E155" s="193" t="s">
        <v>330</v>
      </c>
      <c r="F155" s="193" t="s">
        <v>331</v>
      </c>
      <c r="G155" s="194" t="s">
        <v>332</v>
      </c>
      <c r="H155" s="153">
        <v>12000</v>
      </c>
      <c r="I155" s="153">
        <v>805.55555555555554</v>
      </c>
      <c r="J155" s="153">
        <v>2000</v>
      </c>
      <c r="K155" s="154" t="s">
        <v>1845</v>
      </c>
      <c r="L155" s="155">
        <f t="shared" si="13"/>
        <v>2416.6666666666665</v>
      </c>
      <c r="M155" s="155">
        <f t="shared" si="14"/>
        <v>3222.2222222222222</v>
      </c>
      <c r="N155" s="154">
        <f t="shared" si="16"/>
        <v>3.2</v>
      </c>
      <c r="O155" s="154">
        <f t="shared" si="17"/>
        <v>1</v>
      </c>
      <c r="P155" s="153">
        <v>2530</v>
      </c>
      <c r="Q155" s="98" t="str">
        <f t="shared" si="15"/>
        <v>aman</v>
      </c>
      <c r="R155" s="153">
        <v>1</v>
      </c>
      <c r="S155" s="153"/>
      <c r="T155" s="153"/>
      <c r="U155" s="67"/>
      <c r="V155" s="68"/>
    </row>
    <row r="156" spans="1:22" s="24" customFormat="1" ht="27.75" hidden="1" customHeight="1" x14ac:dyDescent="0.35">
      <c r="A156" s="190" t="s">
        <v>10</v>
      </c>
      <c r="B156" s="191" t="s">
        <v>17</v>
      </c>
      <c r="C156" s="192" t="s">
        <v>129</v>
      </c>
      <c r="D156" s="191" t="s">
        <v>356</v>
      </c>
      <c r="E156" s="193">
        <v>0</v>
      </c>
      <c r="F156" s="193" t="s">
        <v>357</v>
      </c>
      <c r="G156" s="194" t="s">
        <v>358</v>
      </c>
      <c r="H156" s="153">
        <v>12000</v>
      </c>
      <c r="I156" s="153">
        <v>800</v>
      </c>
      <c r="J156" s="153">
        <v>1250</v>
      </c>
      <c r="K156" s="154" t="s">
        <v>1845</v>
      </c>
      <c r="L156" s="155">
        <f t="shared" si="13"/>
        <v>2400</v>
      </c>
      <c r="M156" s="155">
        <f t="shared" si="14"/>
        <v>3200</v>
      </c>
      <c r="N156" s="154">
        <f t="shared" si="16"/>
        <v>13.6</v>
      </c>
      <c r="O156" s="154">
        <f t="shared" si="17"/>
        <v>1</v>
      </c>
      <c r="P156" s="153">
        <v>10862</v>
      </c>
      <c r="Q156" s="98" t="str">
        <f t="shared" si="15"/>
        <v>over</v>
      </c>
      <c r="R156" s="153">
        <v>1</v>
      </c>
      <c r="S156" s="153"/>
      <c r="T156" s="153"/>
      <c r="U156" s="67"/>
      <c r="V156" s="68"/>
    </row>
    <row r="157" spans="1:22" s="24" customFormat="1" ht="27.75" hidden="1" customHeight="1" x14ac:dyDescent="0.35">
      <c r="A157" s="200" t="s">
        <v>795</v>
      </c>
      <c r="B157" s="191" t="s">
        <v>810</v>
      </c>
      <c r="C157" s="192" t="s">
        <v>116</v>
      </c>
      <c r="D157" s="201" t="s">
        <v>1125</v>
      </c>
      <c r="E157" s="202" t="s">
        <v>1126</v>
      </c>
      <c r="F157" s="202" t="s">
        <v>1127</v>
      </c>
      <c r="G157" s="203" t="s">
        <v>1128</v>
      </c>
      <c r="H157" s="153">
        <v>12000</v>
      </c>
      <c r="I157" s="153">
        <v>1000</v>
      </c>
      <c r="J157" s="153">
        <v>1500</v>
      </c>
      <c r="K157" s="154" t="s">
        <v>1845</v>
      </c>
      <c r="L157" s="155">
        <f t="shared" si="13"/>
        <v>3000</v>
      </c>
      <c r="M157" s="155">
        <f t="shared" si="14"/>
        <v>4000</v>
      </c>
      <c r="N157" s="154">
        <f t="shared" si="16"/>
        <v>3.8000000000000003</v>
      </c>
      <c r="O157" s="154">
        <f t="shared" si="17"/>
        <v>1</v>
      </c>
      <c r="P157" s="153">
        <v>3750</v>
      </c>
      <c r="Q157" s="98" t="str">
        <f t="shared" si="15"/>
        <v>aman</v>
      </c>
      <c r="R157" s="153">
        <v>1</v>
      </c>
      <c r="S157" s="153"/>
      <c r="T157" s="153"/>
      <c r="U157" s="67"/>
      <c r="V157" s="68"/>
    </row>
    <row r="158" spans="1:22" s="24" customFormat="1" ht="27.75" hidden="1" customHeight="1" x14ac:dyDescent="0.35">
      <c r="A158" s="190" t="s">
        <v>10</v>
      </c>
      <c r="B158" s="191" t="s">
        <v>17</v>
      </c>
      <c r="C158" s="192" t="s">
        <v>31</v>
      </c>
      <c r="D158" s="191" t="s">
        <v>2627</v>
      </c>
      <c r="E158" s="193" t="s">
        <v>471</v>
      </c>
      <c r="F158" s="193" t="s">
        <v>472</v>
      </c>
      <c r="G158" s="194" t="s">
        <v>473</v>
      </c>
      <c r="H158" s="153">
        <v>11900</v>
      </c>
      <c r="I158" s="153">
        <v>500</v>
      </c>
      <c r="J158" s="153">
        <v>2150</v>
      </c>
      <c r="K158" s="154" t="s">
        <v>1845</v>
      </c>
      <c r="L158" s="155">
        <f t="shared" si="13"/>
        <v>1500</v>
      </c>
      <c r="M158" s="155">
        <f t="shared" si="14"/>
        <v>2000</v>
      </c>
      <c r="N158" s="154">
        <f t="shared" si="16"/>
        <v>0</v>
      </c>
      <c r="O158" s="154">
        <f t="shared" si="17"/>
        <v>0</v>
      </c>
      <c r="P158" s="153">
        <v>0</v>
      </c>
      <c r="Q158" s="98" t="str">
        <f t="shared" si="15"/>
        <v>kritis</v>
      </c>
      <c r="R158" s="153">
        <v>1</v>
      </c>
      <c r="S158" s="153"/>
      <c r="T158" s="153"/>
      <c r="U158" s="67"/>
      <c r="V158" s="68"/>
    </row>
    <row r="159" spans="1:22" s="24" customFormat="1" ht="27.75" hidden="1" customHeight="1" x14ac:dyDescent="0.35">
      <c r="A159" s="200" t="s">
        <v>795</v>
      </c>
      <c r="B159" s="191" t="s">
        <v>810</v>
      </c>
      <c r="C159" s="192" t="s">
        <v>61</v>
      </c>
      <c r="D159" s="201" t="s">
        <v>986</v>
      </c>
      <c r="E159" s="202">
        <v>0</v>
      </c>
      <c r="F159" s="202" t="s">
        <v>987</v>
      </c>
      <c r="G159" s="203" t="s">
        <v>988</v>
      </c>
      <c r="H159" s="153">
        <v>11889</v>
      </c>
      <c r="I159" s="153">
        <v>500</v>
      </c>
      <c r="J159" s="153">
        <v>500</v>
      </c>
      <c r="K159" s="154" t="s">
        <v>1845</v>
      </c>
      <c r="L159" s="155">
        <f t="shared" si="13"/>
        <v>1500</v>
      </c>
      <c r="M159" s="155">
        <f t="shared" si="14"/>
        <v>2000</v>
      </c>
      <c r="N159" s="154">
        <f t="shared" si="16"/>
        <v>2.2999999999999998</v>
      </c>
      <c r="O159" s="154">
        <f t="shared" si="17"/>
        <v>1</v>
      </c>
      <c r="P159" s="153">
        <v>1150</v>
      </c>
      <c r="Q159" s="98" t="str">
        <f t="shared" si="15"/>
        <v>kritis</v>
      </c>
      <c r="R159" s="153">
        <v>1</v>
      </c>
      <c r="S159" s="153"/>
      <c r="T159" s="153"/>
      <c r="U159" s="67"/>
      <c r="V159" s="68"/>
    </row>
    <row r="160" spans="1:22" s="24" customFormat="1" ht="27.75" hidden="1" customHeight="1" x14ac:dyDescent="0.35">
      <c r="A160" s="190" t="s">
        <v>10</v>
      </c>
      <c r="B160" s="191" t="s">
        <v>16</v>
      </c>
      <c r="C160" s="192" t="s">
        <v>31</v>
      </c>
      <c r="D160" s="191" t="s">
        <v>2906</v>
      </c>
      <c r="E160" s="193" t="s">
        <v>212</v>
      </c>
      <c r="F160" s="193" t="s">
        <v>213</v>
      </c>
      <c r="G160" s="194" t="s">
        <v>214</v>
      </c>
      <c r="H160" s="153">
        <v>11400</v>
      </c>
      <c r="I160" s="153">
        <v>500</v>
      </c>
      <c r="J160" s="153">
        <v>1000</v>
      </c>
      <c r="K160" s="154" t="s">
        <v>1845</v>
      </c>
      <c r="L160" s="155">
        <f t="shared" si="13"/>
        <v>1500</v>
      </c>
      <c r="M160" s="155">
        <f t="shared" si="14"/>
        <v>2000</v>
      </c>
      <c r="N160" s="154">
        <f t="shared" si="16"/>
        <v>5.0999999999999996</v>
      </c>
      <c r="O160" s="154">
        <f t="shared" si="17"/>
        <v>1</v>
      </c>
      <c r="P160" s="153">
        <v>2527</v>
      </c>
      <c r="Q160" s="98" t="str">
        <f t="shared" si="15"/>
        <v>over</v>
      </c>
      <c r="R160" s="153">
        <v>1</v>
      </c>
      <c r="S160" s="153"/>
      <c r="T160" s="153"/>
      <c r="U160" s="67"/>
      <c r="V160" s="68"/>
    </row>
    <row r="161" spans="1:22" s="24" customFormat="1" ht="27.75" hidden="1" customHeight="1" x14ac:dyDescent="0.35">
      <c r="A161" s="200" t="s">
        <v>795</v>
      </c>
      <c r="B161" s="191" t="s">
        <v>810</v>
      </c>
      <c r="C161" s="192" t="s">
        <v>61</v>
      </c>
      <c r="D161" s="191" t="s">
        <v>989</v>
      </c>
      <c r="E161" s="193">
        <v>0</v>
      </c>
      <c r="F161" s="193" t="s">
        <v>990</v>
      </c>
      <c r="G161" s="194" t="s">
        <v>991</v>
      </c>
      <c r="H161" s="153">
        <v>11400</v>
      </c>
      <c r="I161" s="153">
        <v>500</v>
      </c>
      <c r="J161" s="153">
        <v>1000</v>
      </c>
      <c r="K161" s="154" t="s">
        <v>1845</v>
      </c>
      <c r="L161" s="155">
        <f t="shared" si="13"/>
        <v>1500</v>
      </c>
      <c r="M161" s="155">
        <f t="shared" si="14"/>
        <v>2000</v>
      </c>
      <c r="N161" s="154">
        <f t="shared" si="16"/>
        <v>6.3999999999999995</v>
      </c>
      <c r="O161" s="154">
        <f t="shared" si="17"/>
        <v>1</v>
      </c>
      <c r="P161" s="153">
        <v>3176</v>
      </c>
      <c r="Q161" s="98" t="str">
        <f t="shared" si="15"/>
        <v>over</v>
      </c>
      <c r="R161" s="153">
        <v>1</v>
      </c>
      <c r="S161" s="153"/>
      <c r="T161" s="153"/>
      <c r="U161" s="67"/>
      <c r="V161" s="68"/>
    </row>
    <row r="162" spans="1:22" s="24" customFormat="1" ht="27.75" hidden="1" customHeight="1" x14ac:dyDescent="0.35">
      <c r="A162" s="190" t="s">
        <v>10</v>
      </c>
      <c r="B162" s="191" t="s">
        <v>16</v>
      </c>
      <c r="C162" s="192" t="s">
        <v>61</v>
      </c>
      <c r="D162" s="191" t="s">
        <v>185</v>
      </c>
      <c r="E162" s="193" t="s">
        <v>186</v>
      </c>
      <c r="F162" s="193" t="s">
        <v>187</v>
      </c>
      <c r="G162" s="194" t="s">
        <v>188</v>
      </c>
      <c r="H162" s="153">
        <v>11000</v>
      </c>
      <c r="I162" s="153">
        <v>811.76470588235293</v>
      </c>
      <c r="J162" s="153">
        <v>1200</v>
      </c>
      <c r="K162" s="154" t="s">
        <v>1845</v>
      </c>
      <c r="L162" s="155">
        <f t="shared" si="13"/>
        <v>2435.2941176470586</v>
      </c>
      <c r="M162" s="155">
        <f t="shared" si="14"/>
        <v>3247.0588235294117</v>
      </c>
      <c r="N162" s="154">
        <f t="shared" si="16"/>
        <v>5.3</v>
      </c>
      <c r="O162" s="154">
        <f t="shared" si="17"/>
        <v>1</v>
      </c>
      <c r="P162" s="153">
        <v>4300</v>
      </c>
      <c r="Q162" s="98" t="str">
        <f t="shared" si="15"/>
        <v>over</v>
      </c>
      <c r="R162" s="153">
        <v>1</v>
      </c>
      <c r="S162" s="153"/>
      <c r="T162" s="153"/>
      <c r="U162" s="67"/>
      <c r="V162" s="68"/>
    </row>
    <row r="163" spans="1:22" s="24" customFormat="1" ht="27.75" hidden="1" customHeight="1" x14ac:dyDescent="0.35">
      <c r="A163" s="200" t="s">
        <v>795</v>
      </c>
      <c r="B163" s="191" t="s">
        <v>810</v>
      </c>
      <c r="C163" s="192" t="s">
        <v>116</v>
      </c>
      <c r="D163" s="191" t="s">
        <v>1799</v>
      </c>
      <c r="E163" s="193" t="s">
        <v>1800</v>
      </c>
      <c r="F163" s="193" t="s">
        <v>1801</v>
      </c>
      <c r="G163" s="194" t="s">
        <v>3104</v>
      </c>
      <c r="H163" s="153">
        <v>11000</v>
      </c>
      <c r="I163" s="153">
        <v>1000</v>
      </c>
      <c r="J163" s="153">
        <v>1000</v>
      </c>
      <c r="K163" s="154" t="s">
        <v>1845</v>
      </c>
      <c r="L163" s="155">
        <f t="shared" si="13"/>
        <v>3000</v>
      </c>
      <c r="M163" s="155">
        <f t="shared" si="14"/>
        <v>4000</v>
      </c>
      <c r="N163" s="154">
        <f t="shared" si="16"/>
        <v>3.1</v>
      </c>
      <c r="O163" s="154">
        <f t="shared" si="17"/>
        <v>1</v>
      </c>
      <c r="P163" s="153">
        <v>3053</v>
      </c>
      <c r="Q163" s="98" t="str">
        <f t="shared" si="15"/>
        <v>aman</v>
      </c>
      <c r="R163" s="153">
        <v>1</v>
      </c>
      <c r="S163" s="153"/>
      <c r="T163" s="153"/>
      <c r="U163" s="67"/>
      <c r="V163" s="68"/>
    </row>
    <row r="164" spans="1:22" s="24" customFormat="1" ht="27.75" hidden="1" customHeight="1" x14ac:dyDescent="0.35">
      <c r="A164" s="200" t="s">
        <v>795</v>
      </c>
      <c r="B164" s="191" t="s">
        <v>810</v>
      </c>
      <c r="C164" s="192" t="s">
        <v>61</v>
      </c>
      <c r="D164" s="191" t="s">
        <v>2996</v>
      </c>
      <c r="E164" s="193" t="s">
        <v>2997</v>
      </c>
      <c r="F164" s="193" t="s">
        <v>2998</v>
      </c>
      <c r="G164" s="194" t="s">
        <v>2999</v>
      </c>
      <c r="H164" s="153">
        <v>11000</v>
      </c>
      <c r="I164" s="153">
        <v>1000</v>
      </c>
      <c r="J164" s="153">
        <f>+I164*1</f>
        <v>1000</v>
      </c>
      <c r="K164" s="154" t="s">
        <v>1845</v>
      </c>
      <c r="L164" s="155">
        <f t="shared" si="13"/>
        <v>3000</v>
      </c>
      <c r="M164" s="155">
        <f t="shared" si="14"/>
        <v>4000</v>
      </c>
      <c r="N164" s="154">
        <f t="shared" si="16"/>
        <v>3.2</v>
      </c>
      <c r="O164" s="154">
        <f t="shared" si="17"/>
        <v>1</v>
      </c>
      <c r="P164" s="153">
        <v>3108</v>
      </c>
      <c r="Q164" s="98" t="str">
        <f t="shared" si="15"/>
        <v>aman</v>
      </c>
      <c r="R164" s="153">
        <v>1</v>
      </c>
      <c r="S164" s="153"/>
      <c r="T164" s="153"/>
      <c r="U164" s="67"/>
      <c r="V164" s="68"/>
    </row>
    <row r="165" spans="1:22" s="24" customFormat="1" ht="27.75" hidden="1" customHeight="1" x14ac:dyDescent="0.35">
      <c r="A165" s="190" t="s">
        <v>10</v>
      </c>
      <c r="B165" s="191" t="s">
        <v>16</v>
      </c>
      <c r="C165" s="192" t="s">
        <v>116</v>
      </c>
      <c r="D165" s="191" t="s">
        <v>382</v>
      </c>
      <c r="E165" s="193" t="s">
        <v>383</v>
      </c>
      <c r="F165" s="193" t="s">
        <v>384</v>
      </c>
      <c r="G165" s="194" t="s">
        <v>385</v>
      </c>
      <c r="H165" s="153">
        <v>10500</v>
      </c>
      <c r="I165" s="153">
        <v>1000</v>
      </c>
      <c r="J165" s="153">
        <v>1000</v>
      </c>
      <c r="K165" s="154" t="s">
        <v>1845</v>
      </c>
      <c r="L165" s="155">
        <f t="shared" si="13"/>
        <v>3000</v>
      </c>
      <c r="M165" s="155">
        <f t="shared" si="14"/>
        <v>4000</v>
      </c>
      <c r="N165" s="154">
        <f t="shared" si="16"/>
        <v>0</v>
      </c>
      <c r="O165" s="154">
        <f t="shared" si="17"/>
        <v>0</v>
      </c>
      <c r="P165" s="153">
        <v>0</v>
      </c>
      <c r="Q165" s="98" t="str">
        <f t="shared" si="15"/>
        <v>kritis</v>
      </c>
      <c r="R165" s="153">
        <v>1</v>
      </c>
      <c r="S165" s="153"/>
      <c r="T165" s="153"/>
      <c r="U165" s="67"/>
      <c r="V165" s="68"/>
    </row>
    <row r="166" spans="1:22" s="24" customFormat="1" ht="27.75" hidden="1" customHeight="1" x14ac:dyDescent="0.35">
      <c r="A166" s="200" t="s">
        <v>795</v>
      </c>
      <c r="B166" s="191" t="s">
        <v>3090</v>
      </c>
      <c r="C166" s="192" t="s">
        <v>61</v>
      </c>
      <c r="D166" s="191" t="s">
        <v>3008</v>
      </c>
      <c r="E166" s="193" t="s">
        <v>3009</v>
      </c>
      <c r="F166" s="193" t="s">
        <v>3010</v>
      </c>
      <c r="G166" s="194" t="s">
        <v>3011</v>
      </c>
      <c r="H166" s="153">
        <v>10000</v>
      </c>
      <c r="I166" s="153">
        <v>2000</v>
      </c>
      <c r="J166" s="153">
        <f>+I166*1</f>
        <v>2000</v>
      </c>
      <c r="K166" s="154" t="s">
        <v>1845</v>
      </c>
      <c r="L166" s="155">
        <f t="shared" si="13"/>
        <v>6000</v>
      </c>
      <c r="M166" s="155">
        <f t="shared" si="14"/>
        <v>8000</v>
      </c>
      <c r="N166" s="154">
        <f t="shared" si="16"/>
        <v>4.0999999999999996</v>
      </c>
      <c r="O166" s="154">
        <f t="shared" si="17"/>
        <v>1</v>
      </c>
      <c r="P166" s="153">
        <v>8031</v>
      </c>
      <c r="Q166" s="98" t="str">
        <f t="shared" si="15"/>
        <v>over</v>
      </c>
      <c r="R166" s="153">
        <v>1</v>
      </c>
      <c r="S166" s="153"/>
      <c r="T166" s="153"/>
      <c r="U166" s="67"/>
      <c r="V166" s="68"/>
    </row>
    <row r="167" spans="1:22" s="24" customFormat="1" ht="27.75" hidden="1" customHeight="1" x14ac:dyDescent="0.35">
      <c r="A167" s="200" t="s">
        <v>795</v>
      </c>
      <c r="B167" s="191" t="s">
        <v>810</v>
      </c>
      <c r="C167" s="192" t="s">
        <v>61</v>
      </c>
      <c r="D167" s="201" t="s">
        <v>1760</v>
      </c>
      <c r="E167" s="202">
        <v>0</v>
      </c>
      <c r="F167" s="202" t="s">
        <v>1761</v>
      </c>
      <c r="G167" s="203" t="s">
        <v>1762</v>
      </c>
      <c r="H167" s="153">
        <v>9500</v>
      </c>
      <c r="I167" s="153">
        <v>500</v>
      </c>
      <c r="J167" s="153">
        <v>1000</v>
      </c>
      <c r="K167" s="154" t="s">
        <v>1845</v>
      </c>
      <c r="L167" s="155">
        <f t="shared" si="13"/>
        <v>1500</v>
      </c>
      <c r="M167" s="155">
        <f t="shared" si="14"/>
        <v>2000</v>
      </c>
      <c r="N167" s="154">
        <f t="shared" si="16"/>
        <v>7.8</v>
      </c>
      <c r="O167" s="154">
        <f t="shared" si="17"/>
        <v>1</v>
      </c>
      <c r="P167" s="153">
        <v>3872</v>
      </c>
      <c r="Q167" s="98" t="str">
        <f t="shared" si="15"/>
        <v>over</v>
      </c>
      <c r="R167" s="153">
        <v>1</v>
      </c>
      <c r="S167" s="153"/>
      <c r="T167" s="153"/>
      <c r="U167" s="67"/>
      <c r="V167" s="68"/>
    </row>
    <row r="168" spans="1:22" s="24" customFormat="1" ht="27.75" hidden="1" customHeight="1" x14ac:dyDescent="0.35">
      <c r="A168" s="190" t="s">
        <v>10</v>
      </c>
      <c r="B168" s="191" t="s">
        <v>11</v>
      </c>
      <c r="C168" s="192" t="s">
        <v>61</v>
      </c>
      <c r="D168" s="198" t="s">
        <v>3058</v>
      </c>
      <c r="E168" s="193" t="s">
        <v>763</v>
      </c>
      <c r="F168" s="193" t="s">
        <v>764</v>
      </c>
      <c r="G168" s="194" t="s">
        <v>765</v>
      </c>
      <c r="H168" s="153">
        <v>8750</v>
      </c>
      <c r="I168" s="153">
        <v>350</v>
      </c>
      <c r="J168" s="153">
        <v>1000</v>
      </c>
      <c r="K168" s="154" t="s">
        <v>1845</v>
      </c>
      <c r="L168" s="155">
        <f t="shared" si="13"/>
        <v>1050</v>
      </c>
      <c r="M168" s="155">
        <f t="shared" si="14"/>
        <v>1400</v>
      </c>
      <c r="N168" s="154">
        <f t="shared" si="16"/>
        <v>6.1999999999999993</v>
      </c>
      <c r="O168" s="154">
        <f t="shared" si="17"/>
        <v>1</v>
      </c>
      <c r="P168" s="153">
        <v>2150</v>
      </c>
      <c r="Q168" s="98" t="str">
        <f t="shared" si="15"/>
        <v>over</v>
      </c>
      <c r="R168" s="153">
        <v>1</v>
      </c>
      <c r="S168" s="153"/>
      <c r="T168" s="153"/>
      <c r="U168" s="67"/>
      <c r="V168" s="68"/>
    </row>
    <row r="169" spans="1:22" s="24" customFormat="1" ht="27.75" hidden="1" customHeight="1" x14ac:dyDescent="0.35">
      <c r="A169" s="190" t="s">
        <v>10</v>
      </c>
      <c r="B169" s="191" t="s">
        <v>16</v>
      </c>
      <c r="C169" s="192" t="s">
        <v>61</v>
      </c>
      <c r="D169" s="191" t="s">
        <v>605</v>
      </c>
      <c r="E169" s="193" t="s">
        <v>606</v>
      </c>
      <c r="F169" s="193" t="s">
        <v>607</v>
      </c>
      <c r="G169" s="194" t="s">
        <v>2650</v>
      </c>
      <c r="H169" s="153">
        <v>7848</v>
      </c>
      <c r="I169" s="153">
        <v>500</v>
      </c>
      <c r="J169" s="153">
        <v>1000</v>
      </c>
      <c r="K169" s="154" t="s">
        <v>1845</v>
      </c>
      <c r="L169" s="155">
        <f t="shared" si="13"/>
        <v>1500</v>
      </c>
      <c r="M169" s="155">
        <f t="shared" si="14"/>
        <v>2000</v>
      </c>
      <c r="N169" s="154">
        <f t="shared" si="16"/>
        <v>0.5</v>
      </c>
      <c r="O169" s="154">
        <f t="shared" si="17"/>
        <v>0</v>
      </c>
      <c r="P169" s="153">
        <v>229</v>
      </c>
      <c r="Q169" s="98" t="str">
        <f t="shared" si="15"/>
        <v>kritis</v>
      </c>
      <c r="R169" s="153">
        <v>1</v>
      </c>
      <c r="S169" s="153"/>
      <c r="T169" s="153"/>
      <c r="U169" s="69"/>
      <c r="V169" s="68"/>
    </row>
    <row r="170" spans="1:22" s="24" customFormat="1" ht="27.75" hidden="1" customHeight="1" x14ac:dyDescent="0.35">
      <c r="A170" s="200" t="s">
        <v>795</v>
      </c>
      <c r="B170" s="191" t="s">
        <v>810</v>
      </c>
      <c r="C170" s="192" t="s">
        <v>249</v>
      </c>
      <c r="D170" s="191" t="s">
        <v>3110</v>
      </c>
      <c r="E170" s="193" t="s">
        <v>933</v>
      </c>
      <c r="F170" s="193" t="s">
        <v>2783</v>
      </c>
      <c r="G170" s="194" t="s">
        <v>935</v>
      </c>
      <c r="H170" s="153">
        <v>7300</v>
      </c>
      <c r="I170" s="153">
        <v>500</v>
      </c>
      <c r="J170" s="153">
        <v>1000</v>
      </c>
      <c r="K170" s="154" t="s">
        <v>1845</v>
      </c>
      <c r="L170" s="155">
        <f t="shared" si="13"/>
        <v>1500</v>
      </c>
      <c r="M170" s="155">
        <f t="shared" si="14"/>
        <v>2000</v>
      </c>
      <c r="N170" s="154">
        <f t="shared" si="16"/>
        <v>3.3000000000000003</v>
      </c>
      <c r="O170" s="154">
        <f t="shared" si="17"/>
        <v>1</v>
      </c>
      <c r="P170" s="153">
        <v>1630</v>
      </c>
      <c r="Q170" s="98" t="str">
        <f t="shared" si="15"/>
        <v>aman</v>
      </c>
      <c r="R170" s="153">
        <v>1</v>
      </c>
      <c r="S170" s="153"/>
      <c r="T170" s="153"/>
      <c r="U170" s="67"/>
      <c r="V170" s="68"/>
    </row>
    <row r="171" spans="1:22" s="24" customFormat="1" ht="27.75" hidden="1" customHeight="1" x14ac:dyDescent="0.35">
      <c r="A171" s="200" t="s">
        <v>795</v>
      </c>
      <c r="B171" s="191" t="s">
        <v>810</v>
      </c>
      <c r="C171" s="192" t="s">
        <v>92</v>
      </c>
      <c r="D171" s="201" t="s">
        <v>842</v>
      </c>
      <c r="E171" s="202" t="s">
        <v>843</v>
      </c>
      <c r="F171" s="202" t="s">
        <v>844</v>
      </c>
      <c r="G171" s="203" t="s">
        <v>845</v>
      </c>
      <c r="H171" s="153">
        <v>7200</v>
      </c>
      <c r="I171" s="153">
        <v>1000</v>
      </c>
      <c r="J171" s="153">
        <v>1000</v>
      </c>
      <c r="K171" s="154" t="s">
        <v>1845</v>
      </c>
      <c r="L171" s="155">
        <f t="shared" si="13"/>
        <v>3000</v>
      </c>
      <c r="M171" s="155">
        <f t="shared" si="14"/>
        <v>4000</v>
      </c>
      <c r="N171" s="154">
        <f t="shared" si="16"/>
        <v>9.6</v>
      </c>
      <c r="O171" s="154">
        <f t="shared" si="17"/>
        <v>1</v>
      </c>
      <c r="P171" s="153">
        <v>9600</v>
      </c>
      <c r="Q171" s="98" t="str">
        <f t="shared" si="15"/>
        <v>over</v>
      </c>
      <c r="R171" s="153">
        <v>1</v>
      </c>
      <c r="S171" s="153"/>
      <c r="T171" s="153"/>
      <c r="U171" s="67"/>
      <c r="V171" s="68"/>
    </row>
    <row r="172" spans="1:22" s="24" customFormat="1" ht="27.75" hidden="1" customHeight="1" x14ac:dyDescent="0.35">
      <c r="A172" s="200" t="s">
        <v>795</v>
      </c>
      <c r="B172" s="191" t="s">
        <v>3090</v>
      </c>
      <c r="C172" s="192" t="s">
        <v>61</v>
      </c>
      <c r="D172" s="191" t="s">
        <v>1610</v>
      </c>
      <c r="E172" s="193" t="s">
        <v>1611</v>
      </c>
      <c r="F172" s="193" t="s">
        <v>1612</v>
      </c>
      <c r="G172" s="194" t="s">
        <v>1613</v>
      </c>
      <c r="H172" s="153">
        <v>7005</v>
      </c>
      <c r="I172" s="153">
        <v>500</v>
      </c>
      <c r="J172" s="153">
        <v>600</v>
      </c>
      <c r="K172" s="154" t="s">
        <v>1845</v>
      </c>
      <c r="L172" s="155">
        <f t="shared" si="13"/>
        <v>1500</v>
      </c>
      <c r="M172" s="155">
        <f t="shared" si="14"/>
        <v>2000</v>
      </c>
      <c r="N172" s="154">
        <f t="shared" si="16"/>
        <v>1.2000000000000002</v>
      </c>
      <c r="O172" s="154">
        <f t="shared" si="17"/>
        <v>0</v>
      </c>
      <c r="P172" s="153">
        <v>580</v>
      </c>
      <c r="Q172" s="98" t="str">
        <f t="shared" si="15"/>
        <v>kritis</v>
      </c>
      <c r="R172" s="153">
        <v>1</v>
      </c>
      <c r="S172" s="153"/>
      <c r="T172" s="153"/>
      <c r="U172" s="67"/>
      <c r="V172" s="68"/>
    </row>
    <row r="173" spans="1:22" s="24" customFormat="1" ht="27.75" hidden="1" customHeight="1" x14ac:dyDescent="0.35">
      <c r="A173" s="190" t="s">
        <v>10</v>
      </c>
      <c r="B173" s="191" t="s">
        <v>17</v>
      </c>
      <c r="C173" s="192" t="s">
        <v>116</v>
      </c>
      <c r="D173" s="191" t="s">
        <v>367</v>
      </c>
      <c r="E173" s="193" t="s">
        <v>368</v>
      </c>
      <c r="F173" s="193" t="s">
        <v>369</v>
      </c>
      <c r="G173" s="194" t="s">
        <v>370</v>
      </c>
      <c r="H173" s="153">
        <v>7000</v>
      </c>
      <c r="I173" s="153">
        <v>500</v>
      </c>
      <c r="J173" s="153">
        <v>1800</v>
      </c>
      <c r="K173" s="154" t="s">
        <v>1845</v>
      </c>
      <c r="L173" s="155">
        <f t="shared" si="13"/>
        <v>1500</v>
      </c>
      <c r="M173" s="155">
        <f t="shared" si="14"/>
        <v>2000</v>
      </c>
      <c r="N173" s="154">
        <f t="shared" si="16"/>
        <v>1.6</v>
      </c>
      <c r="O173" s="154">
        <f t="shared" si="17"/>
        <v>0</v>
      </c>
      <c r="P173" s="153">
        <v>800</v>
      </c>
      <c r="Q173" s="98" t="str">
        <f t="shared" si="15"/>
        <v>kritis</v>
      </c>
      <c r="R173" s="153">
        <v>1</v>
      </c>
      <c r="S173" s="153"/>
      <c r="T173" s="153"/>
      <c r="U173" s="67"/>
      <c r="V173" s="68"/>
    </row>
    <row r="174" spans="1:22" s="24" customFormat="1" ht="27.75" hidden="1" customHeight="1" x14ac:dyDescent="0.35">
      <c r="A174" s="190" t="s">
        <v>10</v>
      </c>
      <c r="B174" s="191" t="s">
        <v>16</v>
      </c>
      <c r="C174" s="192" t="s">
        <v>249</v>
      </c>
      <c r="D174" s="191"/>
      <c r="E174" s="193" t="s">
        <v>3068</v>
      </c>
      <c r="F174" s="193" t="s">
        <v>3069</v>
      </c>
      <c r="G174" s="194" t="s">
        <v>3070</v>
      </c>
      <c r="H174" s="153">
        <v>7000</v>
      </c>
      <c r="I174" s="153">
        <v>200</v>
      </c>
      <c r="J174" s="153">
        <f>+I174*1</f>
        <v>200</v>
      </c>
      <c r="K174" s="154" t="s">
        <v>1845</v>
      </c>
      <c r="L174" s="155">
        <f t="shared" si="13"/>
        <v>600</v>
      </c>
      <c r="M174" s="155">
        <f t="shared" si="14"/>
        <v>800</v>
      </c>
      <c r="N174" s="154">
        <f t="shared" si="16"/>
        <v>1.8</v>
      </c>
      <c r="O174" s="154">
        <f t="shared" si="17"/>
        <v>0</v>
      </c>
      <c r="P174" s="153">
        <v>350</v>
      </c>
      <c r="Q174" s="98" t="str">
        <f t="shared" si="15"/>
        <v>kritis</v>
      </c>
      <c r="R174" s="153">
        <v>1</v>
      </c>
      <c r="S174" s="153"/>
      <c r="T174" s="153"/>
      <c r="U174" s="67"/>
      <c r="V174" s="68"/>
    </row>
    <row r="175" spans="1:22" s="24" customFormat="1" ht="27.75" hidden="1" customHeight="1" x14ac:dyDescent="0.35">
      <c r="A175" s="200" t="s">
        <v>795</v>
      </c>
      <c r="B175" s="191" t="s">
        <v>3090</v>
      </c>
      <c r="C175" s="192" t="s">
        <v>61</v>
      </c>
      <c r="D175" s="191" t="s">
        <v>2373</v>
      </c>
      <c r="E175" s="193" t="s">
        <v>2374</v>
      </c>
      <c r="F175" s="193" t="s">
        <v>2375</v>
      </c>
      <c r="G175" s="194" t="s">
        <v>2376</v>
      </c>
      <c r="H175" s="153">
        <v>7000</v>
      </c>
      <c r="I175" s="153">
        <v>500</v>
      </c>
      <c r="J175" s="153">
        <v>500</v>
      </c>
      <c r="K175" s="154" t="s">
        <v>1845</v>
      </c>
      <c r="L175" s="155">
        <f t="shared" si="13"/>
        <v>1500</v>
      </c>
      <c r="M175" s="155">
        <f t="shared" si="14"/>
        <v>2000</v>
      </c>
      <c r="N175" s="154">
        <f t="shared" si="16"/>
        <v>2.9</v>
      </c>
      <c r="O175" s="154">
        <f t="shared" si="17"/>
        <v>1</v>
      </c>
      <c r="P175" s="153">
        <v>1420</v>
      </c>
      <c r="Q175" s="98" t="str">
        <f t="shared" si="15"/>
        <v>kritis</v>
      </c>
      <c r="R175" s="153">
        <v>1</v>
      </c>
      <c r="S175" s="153"/>
      <c r="T175" s="153"/>
      <c r="U175" s="67"/>
      <c r="V175" s="68"/>
    </row>
    <row r="176" spans="1:22" s="24" customFormat="1" ht="27.75" hidden="1" customHeight="1" x14ac:dyDescent="0.35">
      <c r="A176" s="190" t="s">
        <v>10</v>
      </c>
      <c r="B176" s="191" t="s">
        <v>11</v>
      </c>
      <c r="C176" s="192" t="s">
        <v>61</v>
      </c>
      <c r="D176" s="191" t="s">
        <v>2637</v>
      </c>
      <c r="E176" s="193" t="s">
        <v>73</v>
      </c>
      <c r="F176" s="193" t="s">
        <v>74</v>
      </c>
      <c r="G176" s="194" t="s">
        <v>75</v>
      </c>
      <c r="H176" s="153">
        <v>6995</v>
      </c>
      <c r="I176" s="153">
        <v>1000</v>
      </c>
      <c r="J176" s="153">
        <v>1600</v>
      </c>
      <c r="K176" s="154" t="s">
        <v>1845</v>
      </c>
      <c r="L176" s="155">
        <f t="shared" si="13"/>
        <v>3000</v>
      </c>
      <c r="M176" s="155">
        <f t="shared" si="14"/>
        <v>4000</v>
      </c>
      <c r="N176" s="154">
        <f t="shared" si="16"/>
        <v>4.8999999999999995</v>
      </c>
      <c r="O176" s="154">
        <f t="shared" si="17"/>
        <v>1</v>
      </c>
      <c r="P176" s="153">
        <v>4865</v>
      </c>
      <c r="Q176" s="98" t="str">
        <f t="shared" si="15"/>
        <v>over</v>
      </c>
      <c r="R176" s="153">
        <v>1</v>
      </c>
      <c r="S176" s="153"/>
      <c r="T176" s="153"/>
      <c r="U176" s="67"/>
      <c r="V176" s="68"/>
    </row>
    <row r="177" spans="1:22" s="24" customFormat="1" ht="27.75" hidden="1" customHeight="1" x14ac:dyDescent="0.35">
      <c r="A177" s="190" t="s">
        <v>10</v>
      </c>
      <c r="B177" s="191" t="s">
        <v>17</v>
      </c>
      <c r="C177" s="192" t="s">
        <v>116</v>
      </c>
      <c r="D177" s="191" t="s">
        <v>363</v>
      </c>
      <c r="E177" s="193" t="s">
        <v>364</v>
      </c>
      <c r="F177" s="193" t="s">
        <v>365</v>
      </c>
      <c r="G177" s="194" t="s">
        <v>366</v>
      </c>
      <c r="H177" s="153">
        <v>6900</v>
      </c>
      <c r="I177" s="153">
        <v>500</v>
      </c>
      <c r="J177" s="153">
        <v>1400</v>
      </c>
      <c r="K177" s="154" t="s">
        <v>1845</v>
      </c>
      <c r="L177" s="155">
        <f t="shared" si="13"/>
        <v>1500</v>
      </c>
      <c r="M177" s="155">
        <f t="shared" si="14"/>
        <v>2000</v>
      </c>
      <c r="N177" s="154">
        <f t="shared" si="16"/>
        <v>0</v>
      </c>
      <c r="O177" s="154">
        <f t="shared" si="17"/>
        <v>0</v>
      </c>
      <c r="P177" s="153">
        <v>0</v>
      </c>
      <c r="Q177" s="98" t="str">
        <f t="shared" si="15"/>
        <v>kritis</v>
      </c>
      <c r="R177" s="153">
        <v>1</v>
      </c>
      <c r="S177" s="153"/>
      <c r="T177" s="153"/>
      <c r="U177" s="67"/>
      <c r="V177" s="68"/>
    </row>
    <row r="178" spans="1:22" s="24" customFormat="1" ht="27.75" hidden="1" customHeight="1" x14ac:dyDescent="0.35">
      <c r="A178" s="200" t="s">
        <v>795</v>
      </c>
      <c r="B178" s="191" t="s">
        <v>810</v>
      </c>
      <c r="C178" s="192" t="s">
        <v>61</v>
      </c>
      <c r="D178" s="201" t="s">
        <v>1725</v>
      </c>
      <c r="E178" s="202" t="s">
        <v>1726</v>
      </c>
      <c r="F178" s="202" t="s">
        <v>1727</v>
      </c>
      <c r="G178" s="203" t="s">
        <v>1728</v>
      </c>
      <c r="H178" s="153">
        <v>6800</v>
      </c>
      <c r="I178" s="153">
        <v>500</v>
      </c>
      <c r="J178" s="153">
        <v>500</v>
      </c>
      <c r="K178" s="154" t="s">
        <v>1845</v>
      </c>
      <c r="L178" s="155">
        <f t="shared" si="13"/>
        <v>1500</v>
      </c>
      <c r="M178" s="155">
        <f t="shared" si="14"/>
        <v>2000</v>
      </c>
      <c r="N178" s="154">
        <f t="shared" si="16"/>
        <v>3.5</v>
      </c>
      <c r="O178" s="154">
        <f t="shared" si="17"/>
        <v>1</v>
      </c>
      <c r="P178" s="153">
        <v>1724</v>
      </c>
      <c r="Q178" s="98" t="str">
        <f t="shared" si="15"/>
        <v>aman</v>
      </c>
      <c r="R178" s="153">
        <v>1</v>
      </c>
      <c r="S178" s="153"/>
      <c r="T178" s="153"/>
      <c r="U178" s="67"/>
      <c r="V178" s="68"/>
    </row>
    <row r="179" spans="1:22" s="24" customFormat="1" ht="27.75" hidden="1" customHeight="1" x14ac:dyDescent="0.35">
      <c r="A179" s="190" t="s">
        <v>10</v>
      </c>
      <c r="B179" s="191" t="s">
        <v>16</v>
      </c>
      <c r="C179" s="192" t="s">
        <v>61</v>
      </c>
      <c r="D179" s="191" t="s">
        <v>215</v>
      </c>
      <c r="E179" s="193" t="s">
        <v>216</v>
      </c>
      <c r="F179" s="193" t="s">
        <v>217</v>
      </c>
      <c r="G179" s="194" t="s">
        <v>218</v>
      </c>
      <c r="H179" s="153">
        <v>6750</v>
      </c>
      <c r="I179" s="153">
        <v>500</v>
      </c>
      <c r="J179" s="153">
        <v>1000</v>
      </c>
      <c r="K179" s="154" t="s">
        <v>1845</v>
      </c>
      <c r="L179" s="155">
        <f t="shared" si="13"/>
        <v>1500</v>
      </c>
      <c r="M179" s="155">
        <f t="shared" si="14"/>
        <v>2000</v>
      </c>
      <c r="N179" s="154">
        <f t="shared" si="16"/>
        <v>0</v>
      </c>
      <c r="O179" s="154">
        <f t="shared" si="17"/>
        <v>0</v>
      </c>
      <c r="P179" s="153">
        <v>0</v>
      </c>
      <c r="Q179" s="98" t="str">
        <f t="shared" si="15"/>
        <v>kritis</v>
      </c>
      <c r="R179" s="153">
        <v>1</v>
      </c>
      <c r="S179" s="153"/>
      <c r="T179" s="153"/>
      <c r="U179" s="67"/>
      <c r="V179" s="68"/>
    </row>
    <row r="180" spans="1:22" s="24" customFormat="1" ht="27.75" hidden="1" customHeight="1" x14ac:dyDescent="0.35">
      <c r="A180" s="190" t="s">
        <v>10</v>
      </c>
      <c r="B180" s="191" t="s">
        <v>11</v>
      </c>
      <c r="C180" s="192" t="s">
        <v>61</v>
      </c>
      <c r="D180" s="191" t="s">
        <v>2639</v>
      </c>
      <c r="E180" s="193" t="s">
        <v>83</v>
      </c>
      <c r="F180" s="193" t="s">
        <v>84</v>
      </c>
      <c r="G180" s="194" t="s">
        <v>85</v>
      </c>
      <c r="H180" s="153">
        <v>6723</v>
      </c>
      <c r="I180" s="153">
        <v>1000</v>
      </c>
      <c r="J180" s="153">
        <v>2000</v>
      </c>
      <c r="K180" s="154" t="s">
        <v>1845</v>
      </c>
      <c r="L180" s="155">
        <f t="shared" si="13"/>
        <v>3000</v>
      </c>
      <c r="M180" s="155">
        <f t="shared" si="14"/>
        <v>4000</v>
      </c>
      <c r="N180" s="154">
        <f t="shared" si="16"/>
        <v>6.1999999999999993</v>
      </c>
      <c r="O180" s="154">
        <f t="shared" si="17"/>
        <v>1</v>
      </c>
      <c r="P180" s="153">
        <v>6183</v>
      </c>
      <c r="Q180" s="98" t="str">
        <f t="shared" si="15"/>
        <v>over</v>
      </c>
      <c r="R180" s="153">
        <v>1</v>
      </c>
      <c r="S180" s="153"/>
      <c r="T180" s="153"/>
      <c r="U180" s="67"/>
      <c r="V180" s="68"/>
    </row>
    <row r="181" spans="1:22" s="24" customFormat="1" ht="27.75" hidden="1" customHeight="1" x14ac:dyDescent="0.35">
      <c r="A181" s="200" t="s">
        <v>795</v>
      </c>
      <c r="B181" s="191" t="s">
        <v>810</v>
      </c>
      <c r="C181" s="192" t="s">
        <v>249</v>
      </c>
      <c r="D181" s="201" t="s">
        <v>1440</v>
      </c>
      <c r="E181" s="202" t="s">
        <v>1441</v>
      </c>
      <c r="F181" s="202" t="s">
        <v>1442</v>
      </c>
      <c r="G181" s="203" t="s">
        <v>1443</v>
      </c>
      <c r="H181" s="153">
        <v>6670</v>
      </c>
      <c r="I181" s="153">
        <v>300</v>
      </c>
      <c r="J181" s="153">
        <v>1000</v>
      </c>
      <c r="K181" s="154" t="s">
        <v>1845</v>
      </c>
      <c r="L181" s="155">
        <f t="shared" si="13"/>
        <v>900</v>
      </c>
      <c r="M181" s="155">
        <f t="shared" si="14"/>
        <v>1200</v>
      </c>
      <c r="N181" s="154">
        <f t="shared" si="16"/>
        <v>3.2</v>
      </c>
      <c r="O181" s="154">
        <f t="shared" si="17"/>
        <v>1</v>
      </c>
      <c r="P181" s="153">
        <v>950</v>
      </c>
      <c r="Q181" s="98" t="str">
        <f t="shared" si="15"/>
        <v>aman</v>
      </c>
      <c r="R181" s="153">
        <v>1</v>
      </c>
      <c r="S181" s="153"/>
      <c r="T181" s="153"/>
      <c r="U181" s="67"/>
      <c r="V181" s="68"/>
    </row>
    <row r="182" spans="1:22" s="24" customFormat="1" ht="27.75" hidden="1" customHeight="1" x14ac:dyDescent="0.35">
      <c r="A182" s="190" t="s">
        <v>10</v>
      </c>
      <c r="B182" s="191" t="s">
        <v>16</v>
      </c>
      <c r="C182" s="192" t="s">
        <v>129</v>
      </c>
      <c r="D182" s="191" t="s">
        <v>608</v>
      </c>
      <c r="E182" s="193" t="s">
        <v>609</v>
      </c>
      <c r="F182" s="193" t="s">
        <v>610</v>
      </c>
      <c r="G182" s="194" t="s">
        <v>611</v>
      </c>
      <c r="H182" s="153">
        <v>6630</v>
      </c>
      <c r="I182" s="153">
        <v>500</v>
      </c>
      <c r="J182" s="153">
        <v>900</v>
      </c>
      <c r="K182" s="154" t="s">
        <v>1845</v>
      </c>
      <c r="L182" s="155">
        <f t="shared" si="13"/>
        <v>1500</v>
      </c>
      <c r="M182" s="155">
        <f t="shared" si="14"/>
        <v>2000</v>
      </c>
      <c r="N182" s="154">
        <f t="shared" si="16"/>
        <v>0.3</v>
      </c>
      <c r="O182" s="154">
        <f t="shared" si="17"/>
        <v>0</v>
      </c>
      <c r="P182" s="153">
        <v>150</v>
      </c>
      <c r="Q182" s="98" t="str">
        <f t="shared" si="15"/>
        <v>kritis</v>
      </c>
      <c r="R182" s="153">
        <v>1</v>
      </c>
      <c r="S182" s="153"/>
      <c r="T182" s="153"/>
      <c r="U182" s="67"/>
      <c r="V182" s="68"/>
    </row>
    <row r="183" spans="1:22" s="24" customFormat="1" ht="27.75" hidden="1" customHeight="1" x14ac:dyDescent="0.35">
      <c r="A183" s="190" t="s">
        <v>10</v>
      </c>
      <c r="B183" s="191" t="s">
        <v>11</v>
      </c>
      <c r="C183" s="192" t="s">
        <v>12</v>
      </c>
      <c r="D183" s="191" t="s">
        <v>235</v>
      </c>
      <c r="E183" s="193" t="s">
        <v>236</v>
      </c>
      <c r="F183" s="193" t="s">
        <v>237</v>
      </c>
      <c r="G183" s="194" t="s">
        <v>238</v>
      </c>
      <c r="H183" s="153">
        <v>6500</v>
      </c>
      <c r="I183" s="153">
        <v>400</v>
      </c>
      <c r="J183" s="153">
        <v>800</v>
      </c>
      <c r="K183" s="154" t="s">
        <v>1845</v>
      </c>
      <c r="L183" s="155">
        <f t="shared" si="13"/>
        <v>1200</v>
      </c>
      <c r="M183" s="155">
        <f t="shared" si="14"/>
        <v>1600</v>
      </c>
      <c r="N183" s="154">
        <f t="shared" si="16"/>
        <v>0.5</v>
      </c>
      <c r="O183" s="154">
        <f t="shared" si="17"/>
        <v>0</v>
      </c>
      <c r="P183" s="153">
        <v>195</v>
      </c>
      <c r="Q183" s="98" t="str">
        <f t="shared" si="15"/>
        <v>kritis</v>
      </c>
      <c r="R183" s="153">
        <v>1</v>
      </c>
      <c r="S183" s="153"/>
      <c r="T183" s="153"/>
      <c r="U183" s="67"/>
      <c r="V183" s="68"/>
    </row>
    <row r="184" spans="1:22" s="24" customFormat="1" ht="27.75" hidden="1" customHeight="1" x14ac:dyDescent="0.35">
      <c r="A184" s="200" t="s">
        <v>795</v>
      </c>
      <c r="B184" s="191" t="s">
        <v>810</v>
      </c>
      <c r="C184" s="192" t="s">
        <v>61</v>
      </c>
      <c r="D184" s="191" t="s">
        <v>1029</v>
      </c>
      <c r="E184" s="193">
        <v>0</v>
      </c>
      <c r="F184" s="193" t="s">
        <v>1030</v>
      </c>
      <c r="G184" s="194" t="s">
        <v>1031</v>
      </c>
      <c r="H184" s="153">
        <v>6500</v>
      </c>
      <c r="I184" s="153">
        <v>1000</v>
      </c>
      <c r="J184" s="153">
        <f>+I184*1</f>
        <v>1000</v>
      </c>
      <c r="K184" s="154" t="s">
        <v>1845</v>
      </c>
      <c r="L184" s="155">
        <f t="shared" si="13"/>
        <v>3000</v>
      </c>
      <c r="M184" s="155">
        <f t="shared" si="14"/>
        <v>4000</v>
      </c>
      <c r="N184" s="154">
        <f t="shared" si="16"/>
        <v>2.6</v>
      </c>
      <c r="O184" s="154">
        <f t="shared" si="17"/>
        <v>1</v>
      </c>
      <c r="P184" s="153">
        <v>2570</v>
      </c>
      <c r="Q184" s="98" t="str">
        <f t="shared" si="15"/>
        <v>kritis</v>
      </c>
      <c r="R184" s="153">
        <v>1</v>
      </c>
      <c r="S184" s="153"/>
      <c r="T184" s="153"/>
      <c r="U184" s="67"/>
      <c r="V184" s="68"/>
    </row>
    <row r="185" spans="1:22" s="24" customFormat="1" ht="27.75" hidden="1" customHeight="1" x14ac:dyDescent="0.35">
      <c r="A185" s="190" t="s">
        <v>10</v>
      </c>
      <c r="B185" s="191" t="s">
        <v>17</v>
      </c>
      <c r="C185" s="192" t="s">
        <v>129</v>
      </c>
      <c r="D185" s="191" t="s">
        <v>141</v>
      </c>
      <c r="E185" s="193" t="s">
        <v>142</v>
      </c>
      <c r="F185" s="193" t="s">
        <v>143</v>
      </c>
      <c r="G185" s="194" t="s">
        <v>144</v>
      </c>
      <c r="H185" s="153">
        <v>6380</v>
      </c>
      <c r="I185" s="153">
        <v>500</v>
      </c>
      <c r="J185" s="153">
        <v>1500</v>
      </c>
      <c r="K185" s="154" t="s">
        <v>1845</v>
      </c>
      <c r="L185" s="155">
        <f t="shared" si="13"/>
        <v>1500</v>
      </c>
      <c r="M185" s="155">
        <f t="shared" si="14"/>
        <v>2000</v>
      </c>
      <c r="N185" s="154">
        <f t="shared" si="16"/>
        <v>6</v>
      </c>
      <c r="O185" s="154">
        <f t="shared" si="17"/>
        <v>1</v>
      </c>
      <c r="P185" s="153">
        <v>2998</v>
      </c>
      <c r="Q185" s="98" t="str">
        <f t="shared" si="15"/>
        <v>over</v>
      </c>
      <c r="R185" s="153">
        <v>1</v>
      </c>
      <c r="S185" s="153"/>
      <c r="T185" s="153"/>
      <c r="U185" s="67"/>
      <c r="V185" s="68"/>
    </row>
    <row r="186" spans="1:22" s="24" customFormat="1" ht="27.75" hidden="1" customHeight="1" x14ac:dyDescent="0.35">
      <c r="A186" s="190" t="s">
        <v>10</v>
      </c>
      <c r="B186" s="191" t="s">
        <v>17</v>
      </c>
      <c r="C186" s="192" t="s">
        <v>61</v>
      </c>
      <c r="D186" s="191" t="s">
        <v>108</v>
      </c>
      <c r="E186" s="193" t="s">
        <v>109</v>
      </c>
      <c r="F186" s="193" t="s">
        <v>110</v>
      </c>
      <c r="G186" s="194" t="s">
        <v>111</v>
      </c>
      <c r="H186" s="153">
        <v>6379</v>
      </c>
      <c r="I186" s="153">
        <v>625</v>
      </c>
      <c r="J186" s="153">
        <v>1800</v>
      </c>
      <c r="K186" s="154" t="s">
        <v>1845</v>
      </c>
      <c r="L186" s="155">
        <f t="shared" ref="L186:L191" si="19">+I186*3</f>
        <v>1875</v>
      </c>
      <c r="M186" s="155">
        <f t="shared" ref="M186:M191" si="20">+I186*4</f>
        <v>2500</v>
      </c>
      <c r="N186" s="154">
        <f t="shared" si="16"/>
        <v>3.2</v>
      </c>
      <c r="O186" s="154">
        <f t="shared" si="17"/>
        <v>1</v>
      </c>
      <c r="P186" s="153">
        <v>1951</v>
      </c>
      <c r="Q186" s="98" t="str">
        <f t="shared" si="15"/>
        <v>aman</v>
      </c>
      <c r="R186" s="153">
        <v>1</v>
      </c>
      <c r="S186" s="153"/>
      <c r="T186" s="153"/>
      <c r="U186" s="67"/>
      <c r="V186" s="68"/>
    </row>
    <row r="187" spans="1:22" s="24" customFormat="1" ht="27.75" hidden="1" customHeight="1" x14ac:dyDescent="0.35">
      <c r="A187" s="200" t="s">
        <v>795</v>
      </c>
      <c r="B187" s="191" t="s">
        <v>810</v>
      </c>
      <c r="C187" s="192" t="s">
        <v>116</v>
      </c>
      <c r="D187" s="201" t="s">
        <v>2723</v>
      </c>
      <c r="E187" s="202" t="s">
        <v>2724</v>
      </c>
      <c r="F187" s="202" t="s">
        <v>2725</v>
      </c>
      <c r="G187" s="203" t="s">
        <v>2726</v>
      </c>
      <c r="H187" s="153">
        <v>6300</v>
      </c>
      <c r="I187" s="153">
        <v>500</v>
      </c>
      <c r="J187" s="153">
        <v>600</v>
      </c>
      <c r="K187" s="154" t="s">
        <v>1845</v>
      </c>
      <c r="L187" s="155">
        <f t="shared" si="19"/>
        <v>1500</v>
      </c>
      <c r="M187" s="155">
        <f t="shared" si="20"/>
        <v>2000</v>
      </c>
      <c r="N187" s="154">
        <f t="shared" si="16"/>
        <v>5.6</v>
      </c>
      <c r="O187" s="154">
        <f t="shared" si="17"/>
        <v>1</v>
      </c>
      <c r="P187" s="153">
        <v>2800</v>
      </c>
      <c r="Q187" s="98" t="str">
        <f t="shared" si="15"/>
        <v>over</v>
      </c>
      <c r="R187" s="153">
        <v>1</v>
      </c>
      <c r="S187" s="153"/>
      <c r="T187" s="153"/>
      <c r="U187" s="67"/>
      <c r="V187" s="68"/>
    </row>
    <row r="188" spans="1:22" s="24" customFormat="1" ht="27.75" hidden="1" customHeight="1" x14ac:dyDescent="0.35">
      <c r="A188" s="190" t="s">
        <v>10</v>
      </c>
      <c r="B188" s="191" t="s">
        <v>17</v>
      </c>
      <c r="C188" s="192" t="s">
        <v>116</v>
      </c>
      <c r="D188" s="191" t="s">
        <v>371</v>
      </c>
      <c r="E188" s="193" t="s">
        <v>372</v>
      </c>
      <c r="F188" s="193" t="s">
        <v>373</v>
      </c>
      <c r="G188" s="194" t="s">
        <v>374</v>
      </c>
      <c r="H188" s="153">
        <v>6000</v>
      </c>
      <c r="I188" s="153">
        <v>500</v>
      </c>
      <c r="J188" s="153">
        <v>1200</v>
      </c>
      <c r="K188" s="154" t="s">
        <v>1845</v>
      </c>
      <c r="L188" s="155">
        <f t="shared" si="19"/>
        <v>1500</v>
      </c>
      <c r="M188" s="155">
        <f t="shared" si="20"/>
        <v>2000</v>
      </c>
      <c r="N188" s="154">
        <f t="shared" si="16"/>
        <v>0</v>
      </c>
      <c r="O188" s="154">
        <f t="shared" si="17"/>
        <v>0</v>
      </c>
      <c r="P188" s="153">
        <v>0</v>
      </c>
      <c r="Q188" s="98" t="str">
        <f t="shared" si="15"/>
        <v>kritis</v>
      </c>
      <c r="R188" s="153">
        <v>1</v>
      </c>
      <c r="S188" s="153"/>
      <c r="T188" s="153"/>
      <c r="U188" s="67"/>
      <c r="V188" s="68"/>
    </row>
    <row r="189" spans="1:22" s="24" customFormat="1" ht="27.75" hidden="1" customHeight="1" x14ac:dyDescent="0.35">
      <c r="A189" s="200" t="s">
        <v>795</v>
      </c>
      <c r="B189" s="191" t="s">
        <v>810</v>
      </c>
      <c r="C189" s="192" t="s">
        <v>61</v>
      </c>
      <c r="D189" s="191" t="s">
        <v>1022</v>
      </c>
      <c r="E189" s="193" t="s">
        <v>1023</v>
      </c>
      <c r="F189" s="193" t="s">
        <v>1024</v>
      </c>
      <c r="G189" s="195" t="s">
        <v>936</v>
      </c>
      <c r="H189" s="153">
        <v>6000</v>
      </c>
      <c r="I189" s="153">
        <v>500</v>
      </c>
      <c r="J189" s="153">
        <v>2000</v>
      </c>
      <c r="K189" s="154" t="s">
        <v>1845</v>
      </c>
      <c r="L189" s="155">
        <f t="shared" si="19"/>
        <v>1500</v>
      </c>
      <c r="M189" s="155">
        <f t="shared" si="20"/>
        <v>2000</v>
      </c>
      <c r="N189" s="154">
        <f t="shared" si="16"/>
        <v>8.2999999999999989</v>
      </c>
      <c r="O189" s="154">
        <f t="shared" si="17"/>
        <v>1</v>
      </c>
      <c r="P189" s="153">
        <v>4140</v>
      </c>
      <c r="Q189" s="98" t="str">
        <f t="shared" si="15"/>
        <v>over</v>
      </c>
      <c r="R189" s="153">
        <v>1</v>
      </c>
      <c r="S189" s="153"/>
      <c r="T189" s="153"/>
      <c r="U189" s="67"/>
      <c r="V189" s="68"/>
    </row>
    <row r="190" spans="1:22" s="24" customFormat="1" ht="27.75" hidden="1" customHeight="1" x14ac:dyDescent="0.35">
      <c r="A190" s="200" t="s">
        <v>795</v>
      </c>
      <c r="B190" s="191" t="s">
        <v>810</v>
      </c>
      <c r="C190" s="192" t="s">
        <v>61</v>
      </c>
      <c r="D190" s="191" t="s">
        <v>2171</v>
      </c>
      <c r="E190" s="193" t="s">
        <v>2172</v>
      </c>
      <c r="F190" s="193" t="s">
        <v>2173</v>
      </c>
      <c r="G190" s="194" t="s">
        <v>2174</v>
      </c>
      <c r="H190" s="153">
        <v>6000</v>
      </c>
      <c r="I190" s="153">
        <v>200</v>
      </c>
      <c r="J190" s="153">
        <v>200</v>
      </c>
      <c r="K190" s="154" t="s">
        <v>1845</v>
      </c>
      <c r="L190" s="155">
        <f t="shared" si="19"/>
        <v>600</v>
      </c>
      <c r="M190" s="155">
        <f t="shared" si="20"/>
        <v>800</v>
      </c>
      <c r="N190" s="154">
        <f t="shared" si="16"/>
        <v>16.3</v>
      </c>
      <c r="O190" s="154">
        <f t="shared" si="17"/>
        <v>1</v>
      </c>
      <c r="P190" s="153">
        <v>3250</v>
      </c>
      <c r="Q190" s="98" t="str">
        <f t="shared" si="15"/>
        <v>over</v>
      </c>
      <c r="R190" s="153">
        <v>1</v>
      </c>
      <c r="S190" s="153"/>
      <c r="T190" s="153"/>
      <c r="U190" s="67"/>
      <c r="V190" s="68"/>
    </row>
    <row r="191" spans="1:22" s="24" customFormat="1" ht="27.75" hidden="1" customHeight="1" x14ac:dyDescent="0.35">
      <c r="A191" s="200" t="s">
        <v>795</v>
      </c>
      <c r="B191" s="191" t="s">
        <v>810</v>
      </c>
      <c r="C191" s="192" t="s">
        <v>61</v>
      </c>
      <c r="D191" s="201" t="s">
        <v>1101</v>
      </c>
      <c r="E191" s="202" t="s">
        <v>1102</v>
      </c>
      <c r="F191" s="202" t="s">
        <v>1103</v>
      </c>
      <c r="G191" s="203" t="s">
        <v>1104</v>
      </c>
      <c r="H191" s="153">
        <v>6000</v>
      </c>
      <c r="I191" s="153">
        <v>200</v>
      </c>
      <c r="J191" s="153">
        <v>500</v>
      </c>
      <c r="K191" s="154" t="s">
        <v>1845</v>
      </c>
      <c r="L191" s="155">
        <f t="shared" si="19"/>
        <v>600</v>
      </c>
      <c r="M191" s="155">
        <f t="shared" si="20"/>
        <v>800</v>
      </c>
      <c r="N191" s="154">
        <f t="shared" si="16"/>
        <v>17</v>
      </c>
      <c r="O191" s="154">
        <f t="shared" si="17"/>
        <v>1</v>
      </c>
      <c r="P191" s="153">
        <v>3393</v>
      </c>
      <c r="Q191" s="98" t="str">
        <f t="shared" si="15"/>
        <v>over</v>
      </c>
      <c r="R191" s="153">
        <v>1</v>
      </c>
      <c r="S191" s="153"/>
      <c r="T191" s="153"/>
      <c r="U191" s="67"/>
      <c r="V191" s="68"/>
    </row>
    <row r="192" spans="1:22" s="24" customFormat="1" ht="27.75" hidden="1" customHeight="1" x14ac:dyDescent="0.35">
      <c r="A192" s="190" t="s">
        <v>10</v>
      </c>
      <c r="B192" s="191" t="s">
        <v>11</v>
      </c>
      <c r="C192" s="192" t="s">
        <v>47</v>
      </c>
      <c r="D192" s="191" t="s">
        <v>48</v>
      </c>
      <c r="E192" s="193" t="s">
        <v>49</v>
      </c>
      <c r="F192" s="193" t="s">
        <v>50</v>
      </c>
      <c r="G192" s="194" t="s">
        <v>51</v>
      </c>
      <c r="H192" s="153">
        <v>5980</v>
      </c>
      <c r="I192" s="153">
        <v>500</v>
      </c>
      <c r="J192" s="153">
        <v>1050</v>
      </c>
      <c r="K192" s="154" t="s">
        <v>1838</v>
      </c>
      <c r="L192" s="155">
        <f t="shared" ref="L192" si="21">+I192*4</f>
        <v>2000</v>
      </c>
      <c r="M192" s="155">
        <f t="shared" ref="M192" si="22">+I192*6</f>
        <v>3000</v>
      </c>
      <c r="N192" s="154">
        <f t="shared" si="16"/>
        <v>0.1</v>
      </c>
      <c r="O192" s="154">
        <f t="shared" si="17"/>
        <v>0</v>
      </c>
      <c r="P192" s="153">
        <v>50</v>
      </c>
      <c r="Q192" s="98" t="str">
        <f t="shared" si="15"/>
        <v>kritis</v>
      </c>
      <c r="R192" s="153">
        <v>1</v>
      </c>
      <c r="S192" s="153"/>
      <c r="T192" s="153"/>
      <c r="U192" s="67"/>
      <c r="V192" s="68"/>
    </row>
    <row r="193" spans="1:22" s="24" customFormat="1" ht="27.75" hidden="1" customHeight="1" x14ac:dyDescent="0.35">
      <c r="A193" s="200" t="s">
        <v>795</v>
      </c>
      <c r="B193" s="191" t="s">
        <v>810</v>
      </c>
      <c r="C193" s="192" t="s">
        <v>116</v>
      </c>
      <c r="D193" s="191" t="s">
        <v>1795</v>
      </c>
      <c r="E193" s="193" t="s">
        <v>1796</v>
      </c>
      <c r="F193" s="193" t="s">
        <v>1797</v>
      </c>
      <c r="G193" s="194" t="s">
        <v>1798</v>
      </c>
      <c r="H193" s="153">
        <v>5900</v>
      </c>
      <c r="I193" s="153">
        <v>200</v>
      </c>
      <c r="J193" s="153">
        <v>500</v>
      </c>
      <c r="K193" s="154" t="s">
        <v>1838</v>
      </c>
      <c r="L193" s="155">
        <f>+I193*4</f>
        <v>800</v>
      </c>
      <c r="M193" s="155">
        <f>+I193*6</f>
        <v>1200</v>
      </c>
      <c r="N193" s="154">
        <f t="shared" si="16"/>
        <v>6</v>
      </c>
      <c r="O193" s="154">
        <f t="shared" si="17"/>
        <v>1</v>
      </c>
      <c r="P193" s="153">
        <v>1200</v>
      </c>
      <c r="Q193" s="98" t="str">
        <f t="shared" si="15"/>
        <v>over</v>
      </c>
      <c r="R193" s="153">
        <v>1</v>
      </c>
      <c r="S193" s="153"/>
      <c r="T193" s="153"/>
      <c r="U193" s="67"/>
      <c r="V193" s="68"/>
    </row>
    <row r="194" spans="1:22" s="24" customFormat="1" ht="27.75" hidden="1" customHeight="1" x14ac:dyDescent="0.35">
      <c r="A194" s="190" t="s">
        <v>10</v>
      </c>
      <c r="B194" s="191" t="s">
        <v>17</v>
      </c>
      <c r="C194" s="192" t="s">
        <v>61</v>
      </c>
      <c r="D194" s="191" t="s">
        <v>112</v>
      </c>
      <c r="E194" s="193" t="s">
        <v>113</v>
      </c>
      <c r="F194" s="193" t="s">
        <v>114</v>
      </c>
      <c r="G194" s="194" t="s">
        <v>115</v>
      </c>
      <c r="H194" s="153">
        <v>5890</v>
      </c>
      <c r="I194" s="153">
        <v>500</v>
      </c>
      <c r="J194" s="153">
        <v>1000</v>
      </c>
      <c r="K194" s="154" t="s">
        <v>1838</v>
      </c>
      <c r="L194" s="155">
        <f t="shared" ref="L194:L257" si="23">+I194*4</f>
        <v>2000</v>
      </c>
      <c r="M194" s="155">
        <f t="shared" ref="M194:M257" si="24">+I194*6</f>
        <v>3000</v>
      </c>
      <c r="N194" s="154">
        <f t="shared" si="16"/>
        <v>3.4</v>
      </c>
      <c r="O194" s="154">
        <f t="shared" si="17"/>
        <v>1</v>
      </c>
      <c r="P194" s="153">
        <v>1651</v>
      </c>
      <c r="Q194" s="98" t="str">
        <f t="shared" si="15"/>
        <v>kritis</v>
      </c>
      <c r="R194" s="153">
        <v>1</v>
      </c>
      <c r="S194" s="153"/>
      <c r="T194" s="153"/>
      <c r="U194" s="67"/>
      <c r="V194" s="68"/>
    </row>
    <row r="195" spans="1:22" s="24" customFormat="1" ht="27.75" hidden="1" customHeight="1" x14ac:dyDescent="0.35">
      <c r="A195" s="190" t="s">
        <v>10</v>
      </c>
      <c r="B195" s="191" t="s">
        <v>17</v>
      </c>
      <c r="C195" s="192" t="s">
        <v>116</v>
      </c>
      <c r="D195" s="191" t="s">
        <v>375</v>
      </c>
      <c r="E195" s="193" t="s">
        <v>376</v>
      </c>
      <c r="F195" s="193" t="s">
        <v>377</v>
      </c>
      <c r="G195" s="194" t="s">
        <v>378</v>
      </c>
      <c r="H195" s="153">
        <v>5550</v>
      </c>
      <c r="I195" s="153">
        <v>500</v>
      </c>
      <c r="J195" s="153">
        <v>1300</v>
      </c>
      <c r="K195" s="154" t="s">
        <v>1838</v>
      </c>
      <c r="L195" s="155">
        <f t="shared" si="23"/>
        <v>2000</v>
      </c>
      <c r="M195" s="155">
        <f t="shared" si="24"/>
        <v>3000</v>
      </c>
      <c r="N195" s="154">
        <f t="shared" si="16"/>
        <v>2.8</v>
      </c>
      <c r="O195" s="154">
        <f t="shared" si="17"/>
        <v>1</v>
      </c>
      <c r="P195" s="153">
        <v>1400</v>
      </c>
      <c r="Q195" s="98" t="str">
        <f t="shared" si="15"/>
        <v>kritis</v>
      </c>
      <c r="R195" s="153">
        <v>1</v>
      </c>
      <c r="S195" s="153"/>
      <c r="T195" s="153"/>
      <c r="U195" s="67"/>
      <c r="V195" s="68"/>
    </row>
    <row r="196" spans="1:22" s="24" customFormat="1" ht="27.75" hidden="1" customHeight="1" x14ac:dyDescent="0.35">
      <c r="A196" s="200" t="s">
        <v>795</v>
      </c>
      <c r="B196" s="191" t="s">
        <v>810</v>
      </c>
      <c r="C196" s="192" t="s">
        <v>61</v>
      </c>
      <c r="D196" s="201" t="s">
        <v>1270</v>
      </c>
      <c r="E196" s="202" t="s">
        <v>1271</v>
      </c>
      <c r="F196" s="202" t="s">
        <v>1272</v>
      </c>
      <c r="G196" s="203" t="s">
        <v>1273</v>
      </c>
      <c r="H196" s="153">
        <v>5550</v>
      </c>
      <c r="I196" s="153">
        <v>400</v>
      </c>
      <c r="J196" s="153">
        <v>800</v>
      </c>
      <c r="K196" s="154" t="s">
        <v>1838</v>
      </c>
      <c r="L196" s="155">
        <f t="shared" si="23"/>
        <v>1600</v>
      </c>
      <c r="M196" s="155">
        <f t="shared" si="24"/>
        <v>2400</v>
      </c>
      <c r="N196" s="154">
        <f t="shared" si="16"/>
        <v>9.4</v>
      </c>
      <c r="O196" s="154">
        <f t="shared" si="17"/>
        <v>1</v>
      </c>
      <c r="P196" s="153">
        <v>3754</v>
      </c>
      <c r="Q196" s="98" t="str">
        <f t="shared" si="15"/>
        <v>over</v>
      </c>
      <c r="R196" s="153">
        <v>1</v>
      </c>
      <c r="S196" s="153"/>
      <c r="T196" s="153"/>
      <c r="U196" s="67"/>
      <c r="V196" s="68"/>
    </row>
    <row r="197" spans="1:22" s="24" customFormat="1" ht="27.75" hidden="1" customHeight="1" x14ac:dyDescent="0.35">
      <c r="A197" s="190" t="s">
        <v>10</v>
      </c>
      <c r="B197" s="191" t="s">
        <v>17</v>
      </c>
      <c r="C197" s="192" t="s">
        <v>61</v>
      </c>
      <c r="D197" s="191" t="s">
        <v>104</v>
      </c>
      <c r="E197" s="193" t="s">
        <v>105</v>
      </c>
      <c r="F197" s="193" t="s">
        <v>106</v>
      </c>
      <c r="G197" s="194" t="s">
        <v>107</v>
      </c>
      <c r="H197" s="153">
        <v>5500</v>
      </c>
      <c r="I197" s="153">
        <v>613.33333333333337</v>
      </c>
      <c r="J197" s="153">
        <v>1400</v>
      </c>
      <c r="K197" s="154" t="s">
        <v>1838</v>
      </c>
      <c r="L197" s="155">
        <f t="shared" si="23"/>
        <v>2453.3333333333335</v>
      </c>
      <c r="M197" s="155">
        <f t="shared" si="24"/>
        <v>3680</v>
      </c>
      <c r="N197" s="154">
        <f t="shared" si="16"/>
        <v>5.1999999999999993</v>
      </c>
      <c r="O197" s="154">
        <f t="shared" si="17"/>
        <v>1</v>
      </c>
      <c r="P197" s="153">
        <v>3152</v>
      </c>
      <c r="Q197" s="98" t="str">
        <f t="shared" si="15"/>
        <v>aman</v>
      </c>
      <c r="R197" s="153">
        <v>1</v>
      </c>
      <c r="S197" s="153"/>
      <c r="T197" s="153"/>
      <c r="U197" s="67"/>
      <c r="V197" s="68"/>
    </row>
    <row r="198" spans="1:22" s="24" customFormat="1" ht="27.75" hidden="1" customHeight="1" x14ac:dyDescent="0.35">
      <c r="A198" s="190" t="s">
        <v>10</v>
      </c>
      <c r="B198" s="191" t="s">
        <v>17</v>
      </c>
      <c r="C198" s="192" t="s">
        <v>61</v>
      </c>
      <c r="D198" s="191" t="s">
        <v>161</v>
      </c>
      <c r="E198" s="193" t="s">
        <v>162</v>
      </c>
      <c r="F198" s="193" t="s">
        <v>163</v>
      </c>
      <c r="G198" s="194" t="s">
        <v>164</v>
      </c>
      <c r="H198" s="153">
        <v>5500</v>
      </c>
      <c r="I198" s="153">
        <v>500</v>
      </c>
      <c r="J198" s="153">
        <v>1000</v>
      </c>
      <c r="K198" s="154" t="s">
        <v>1838</v>
      </c>
      <c r="L198" s="155">
        <f t="shared" si="23"/>
        <v>2000</v>
      </c>
      <c r="M198" s="155">
        <f t="shared" si="24"/>
        <v>3000</v>
      </c>
      <c r="N198" s="154">
        <f t="shared" si="16"/>
        <v>4.9000000000000004</v>
      </c>
      <c r="O198" s="154">
        <f t="shared" si="17"/>
        <v>1</v>
      </c>
      <c r="P198" s="153">
        <v>2450</v>
      </c>
      <c r="Q198" s="98" t="str">
        <f t="shared" si="15"/>
        <v>aman</v>
      </c>
      <c r="R198" s="153">
        <v>1</v>
      </c>
      <c r="S198" s="153"/>
      <c r="T198" s="153"/>
      <c r="U198" s="67"/>
      <c r="V198" s="68"/>
    </row>
    <row r="199" spans="1:22" s="24" customFormat="1" ht="27.75" hidden="1" customHeight="1" x14ac:dyDescent="0.35">
      <c r="A199" s="190" t="s">
        <v>10</v>
      </c>
      <c r="B199" s="191" t="s">
        <v>17</v>
      </c>
      <c r="C199" s="192" t="s">
        <v>61</v>
      </c>
      <c r="D199" s="191" t="s">
        <v>165</v>
      </c>
      <c r="E199" s="193" t="s">
        <v>166</v>
      </c>
      <c r="F199" s="193" t="s">
        <v>167</v>
      </c>
      <c r="G199" s="194" t="s">
        <v>168</v>
      </c>
      <c r="H199" s="153">
        <v>5500</v>
      </c>
      <c r="I199" s="153">
        <v>615.38461538461536</v>
      </c>
      <c r="J199" s="153">
        <v>1000</v>
      </c>
      <c r="K199" s="154" t="s">
        <v>1838</v>
      </c>
      <c r="L199" s="155">
        <f t="shared" si="23"/>
        <v>2461.5384615384614</v>
      </c>
      <c r="M199" s="155">
        <f t="shared" si="24"/>
        <v>3692.3076923076924</v>
      </c>
      <c r="N199" s="154">
        <f t="shared" si="16"/>
        <v>9.4</v>
      </c>
      <c r="O199" s="154">
        <f t="shared" si="17"/>
        <v>1</v>
      </c>
      <c r="P199" s="153">
        <v>5742</v>
      </c>
      <c r="Q199" s="98" t="str">
        <f t="shared" si="15"/>
        <v>over</v>
      </c>
      <c r="R199" s="153">
        <v>1</v>
      </c>
      <c r="S199" s="153"/>
      <c r="T199" s="153"/>
      <c r="U199" s="67"/>
      <c r="V199" s="68"/>
    </row>
    <row r="200" spans="1:22" s="24" customFormat="1" ht="27.75" hidden="1" customHeight="1" x14ac:dyDescent="0.35">
      <c r="A200" s="190" t="s">
        <v>10</v>
      </c>
      <c r="B200" s="191" t="s">
        <v>11</v>
      </c>
      <c r="C200" s="192" t="s">
        <v>254</v>
      </c>
      <c r="D200" s="191" t="s">
        <v>255</v>
      </c>
      <c r="E200" s="193">
        <v>0</v>
      </c>
      <c r="F200" s="193" t="s">
        <v>256</v>
      </c>
      <c r="G200" s="194" t="s">
        <v>257</v>
      </c>
      <c r="H200" s="153">
        <v>5500</v>
      </c>
      <c r="I200" s="153">
        <v>400</v>
      </c>
      <c r="J200" s="153">
        <v>1100</v>
      </c>
      <c r="K200" s="154" t="s">
        <v>1838</v>
      </c>
      <c r="L200" s="155">
        <f t="shared" si="23"/>
        <v>1600</v>
      </c>
      <c r="M200" s="155">
        <f t="shared" si="24"/>
        <v>2400</v>
      </c>
      <c r="N200" s="154">
        <f t="shared" si="16"/>
        <v>0</v>
      </c>
      <c r="O200" s="154">
        <f t="shared" si="17"/>
        <v>0</v>
      </c>
      <c r="P200" s="153">
        <v>0</v>
      </c>
      <c r="Q200" s="98" t="str">
        <f t="shared" si="15"/>
        <v>kritis</v>
      </c>
      <c r="R200" s="153">
        <v>1</v>
      </c>
      <c r="S200" s="153"/>
      <c r="T200" s="153"/>
      <c r="U200" s="67"/>
      <c r="V200" s="68"/>
    </row>
    <row r="201" spans="1:22" s="24" customFormat="1" ht="27.75" hidden="1" customHeight="1" x14ac:dyDescent="0.35">
      <c r="A201" s="200" t="s">
        <v>795</v>
      </c>
      <c r="B201" s="191" t="s">
        <v>810</v>
      </c>
      <c r="C201" s="192" t="s">
        <v>116</v>
      </c>
      <c r="D201" s="201" t="s">
        <v>2707</v>
      </c>
      <c r="E201" s="202" t="s">
        <v>2527</v>
      </c>
      <c r="F201" s="202" t="s">
        <v>2528</v>
      </c>
      <c r="G201" s="203" t="s">
        <v>2529</v>
      </c>
      <c r="H201" s="153">
        <v>5300</v>
      </c>
      <c r="I201" s="153">
        <v>500</v>
      </c>
      <c r="J201" s="153">
        <v>500</v>
      </c>
      <c r="K201" s="154" t="s">
        <v>1838</v>
      </c>
      <c r="L201" s="155">
        <f t="shared" si="23"/>
        <v>2000</v>
      </c>
      <c r="M201" s="155">
        <f t="shared" si="24"/>
        <v>3000</v>
      </c>
      <c r="N201" s="154">
        <f t="shared" si="16"/>
        <v>4</v>
      </c>
      <c r="O201" s="154">
        <f t="shared" si="17"/>
        <v>1</v>
      </c>
      <c r="P201" s="153">
        <v>2000</v>
      </c>
      <c r="Q201" s="98" t="str">
        <f t="shared" ref="Q201:Q264" si="25">IF(P201&lt;L201,"kritis",IF(P201&lt;M201,"aman","over"))</f>
        <v>aman</v>
      </c>
      <c r="R201" s="153">
        <v>1</v>
      </c>
      <c r="S201" s="153"/>
      <c r="T201" s="153"/>
      <c r="U201" s="67"/>
      <c r="V201" s="68"/>
    </row>
    <row r="202" spans="1:22" s="24" customFormat="1" ht="27.75" hidden="1" customHeight="1" x14ac:dyDescent="0.35">
      <c r="A202" s="200" t="s">
        <v>795</v>
      </c>
      <c r="B202" s="191" t="s">
        <v>810</v>
      </c>
      <c r="C202" s="192" t="s">
        <v>92</v>
      </c>
      <c r="D202" s="201" t="s">
        <v>1174</v>
      </c>
      <c r="E202" s="202" t="s">
        <v>1175</v>
      </c>
      <c r="F202" s="202" t="s">
        <v>1176</v>
      </c>
      <c r="G202" s="203" t="s">
        <v>3095</v>
      </c>
      <c r="H202" s="153">
        <v>5238</v>
      </c>
      <c r="I202" s="153">
        <v>750</v>
      </c>
      <c r="J202" s="153">
        <v>1600</v>
      </c>
      <c r="K202" s="154" t="s">
        <v>1838</v>
      </c>
      <c r="L202" s="155">
        <f t="shared" si="23"/>
        <v>3000</v>
      </c>
      <c r="M202" s="155">
        <f t="shared" si="24"/>
        <v>4500</v>
      </c>
      <c r="N202" s="154">
        <f t="shared" ref="N202:N265" si="26">+ROUNDUP(P202/I202,1)</f>
        <v>16.2</v>
      </c>
      <c r="O202" s="154">
        <f t="shared" ref="O202:O265" si="27">IF(AND(K202="FAST",N202&gt;=2),1,IF(AND(K202="MEDIUM",N202&gt;=2),1,IF(AND(K202="SLOW",N202&gt;=2),1,0)))</f>
        <v>1</v>
      </c>
      <c r="P202" s="153">
        <v>12150</v>
      </c>
      <c r="Q202" s="98" t="str">
        <f t="shared" si="25"/>
        <v>over</v>
      </c>
      <c r="R202" s="153">
        <v>1</v>
      </c>
      <c r="S202" s="153"/>
      <c r="T202" s="153"/>
      <c r="U202" s="67"/>
      <c r="V202" s="68"/>
    </row>
    <row r="203" spans="1:22" s="24" customFormat="1" ht="27.75" hidden="1" customHeight="1" x14ac:dyDescent="0.35">
      <c r="A203" s="200" t="s">
        <v>795</v>
      </c>
      <c r="B203" s="191" t="s">
        <v>810</v>
      </c>
      <c r="C203" s="192" t="s">
        <v>92</v>
      </c>
      <c r="D203" s="191" t="s">
        <v>1290</v>
      </c>
      <c r="E203" s="193" t="s">
        <v>1291</v>
      </c>
      <c r="F203" s="193" t="s">
        <v>1292</v>
      </c>
      <c r="G203" s="194" t="s">
        <v>1293</v>
      </c>
      <c r="H203" s="153">
        <v>5238</v>
      </c>
      <c r="I203" s="153">
        <v>750</v>
      </c>
      <c r="J203" s="153">
        <v>1200</v>
      </c>
      <c r="K203" s="154" t="s">
        <v>1838</v>
      </c>
      <c r="L203" s="155">
        <f t="shared" si="23"/>
        <v>3000</v>
      </c>
      <c r="M203" s="155">
        <f t="shared" si="24"/>
        <v>4500</v>
      </c>
      <c r="N203" s="154">
        <f t="shared" si="26"/>
        <v>6.8999999999999995</v>
      </c>
      <c r="O203" s="154">
        <f t="shared" si="27"/>
        <v>1</v>
      </c>
      <c r="P203" s="153">
        <v>5104</v>
      </c>
      <c r="Q203" s="98" t="str">
        <f t="shared" si="25"/>
        <v>over</v>
      </c>
      <c r="R203" s="153">
        <v>1</v>
      </c>
      <c r="S203" s="153"/>
      <c r="T203" s="153"/>
      <c r="U203" s="67"/>
      <c r="V203" s="68"/>
    </row>
    <row r="204" spans="1:22" s="24" customFormat="1" ht="27.75" hidden="1" customHeight="1" x14ac:dyDescent="0.35">
      <c r="A204" s="200" t="s">
        <v>795</v>
      </c>
      <c r="B204" s="191" t="s">
        <v>810</v>
      </c>
      <c r="C204" s="192" t="s">
        <v>61</v>
      </c>
      <c r="D204" s="191" t="s">
        <v>1733</v>
      </c>
      <c r="E204" s="193" t="s">
        <v>1734</v>
      </c>
      <c r="F204" s="193" t="s">
        <v>1735</v>
      </c>
      <c r="G204" s="194" t="s">
        <v>1736</v>
      </c>
      <c r="H204" s="153">
        <v>5200</v>
      </c>
      <c r="I204" s="153">
        <v>500</v>
      </c>
      <c r="J204" s="153">
        <v>500</v>
      </c>
      <c r="K204" s="154" t="s">
        <v>1838</v>
      </c>
      <c r="L204" s="155">
        <f t="shared" si="23"/>
        <v>2000</v>
      </c>
      <c r="M204" s="155">
        <f t="shared" si="24"/>
        <v>3000</v>
      </c>
      <c r="N204" s="154">
        <f t="shared" si="26"/>
        <v>3.1</v>
      </c>
      <c r="O204" s="154">
        <f t="shared" si="27"/>
        <v>1</v>
      </c>
      <c r="P204" s="153">
        <v>1512</v>
      </c>
      <c r="Q204" s="98" t="str">
        <f t="shared" si="25"/>
        <v>kritis</v>
      </c>
      <c r="R204" s="153">
        <v>1</v>
      </c>
      <c r="S204" s="153"/>
      <c r="T204" s="153"/>
      <c r="U204" s="67"/>
      <c r="V204" s="68"/>
    </row>
    <row r="205" spans="1:22" s="24" customFormat="1" ht="27.75" hidden="1" customHeight="1" x14ac:dyDescent="0.35">
      <c r="A205" s="190" t="s">
        <v>10</v>
      </c>
      <c r="B205" s="191" t="s">
        <v>11</v>
      </c>
      <c r="C205" s="192" t="s">
        <v>61</v>
      </c>
      <c r="D205" s="198" t="s">
        <v>3059</v>
      </c>
      <c r="E205" s="193" t="s">
        <v>767</v>
      </c>
      <c r="F205" s="193" t="s">
        <v>768</v>
      </c>
      <c r="G205" s="194" t="s">
        <v>769</v>
      </c>
      <c r="H205" s="153">
        <v>5100</v>
      </c>
      <c r="I205" s="153">
        <v>300</v>
      </c>
      <c r="J205" s="153">
        <v>1200</v>
      </c>
      <c r="K205" s="154" t="s">
        <v>1838</v>
      </c>
      <c r="L205" s="155">
        <f t="shared" si="23"/>
        <v>1200</v>
      </c>
      <c r="M205" s="155">
        <f t="shared" si="24"/>
        <v>1800</v>
      </c>
      <c r="N205" s="154">
        <f t="shared" si="26"/>
        <v>9.1999999999999993</v>
      </c>
      <c r="O205" s="154">
        <f t="shared" si="27"/>
        <v>1</v>
      </c>
      <c r="P205" s="153">
        <v>2750</v>
      </c>
      <c r="Q205" s="98" t="str">
        <f t="shared" si="25"/>
        <v>over</v>
      </c>
      <c r="R205" s="153">
        <v>1</v>
      </c>
      <c r="S205" s="153"/>
      <c r="T205" s="153"/>
      <c r="U205" s="67"/>
      <c r="V205" s="68"/>
    </row>
    <row r="206" spans="1:22" s="24" customFormat="1" ht="27.75" hidden="1" customHeight="1" x14ac:dyDescent="0.35">
      <c r="A206" s="190" t="s">
        <v>10</v>
      </c>
      <c r="B206" s="191" t="s">
        <v>11</v>
      </c>
      <c r="C206" s="192" t="s">
        <v>12</v>
      </c>
      <c r="D206" s="191" t="s">
        <v>27</v>
      </c>
      <c r="E206" s="193" t="s">
        <v>28</v>
      </c>
      <c r="F206" s="193" t="s">
        <v>29</v>
      </c>
      <c r="G206" s="194" t="s">
        <v>30</v>
      </c>
      <c r="H206" s="153">
        <v>5000</v>
      </c>
      <c r="I206" s="153">
        <v>400</v>
      </c>
      <c r="J206" s="153">
        <v>2400</v>
      </c>
      <c r="K206" s="154" t="s">
        <v>1838</v>
      </c>
      <c r="L206" s="155">
        <f t="shared" si="23"/>
        <v>1600</v>
      </c>
      <c r="M206" s="155">
        <f t="shared" si="24"/>
        <v>2400</v>
      </c>
      <c r="N206" s="154">
        <f t="shared" si="26"/>
        <v>6.1999999999999993</v>
      </c>
      <c r="O206" s="154">
        <f t="shared" si="27"/>
        <v>1</v>
      </c>
      <c r="P206" s="153">
        <v>2450</v>
      </c>
      <c r="Q206" s="98" t="str">
        <f t="shared" si="25"/>
        <v>over</v>
      </c>
      <c r="R206" s="153">
        <v>1</v>
      </c>
      <c r="S206" s="153"/>
      <c r="T206" s="153"/>
      <c r="U206" s="67"/>
      <c r="V206" s="68"/>
    </row>
    <row r="207" spans="1:22" s="24" customFormat="1" ht="27.75" hidden="1" customHeight="1" x14ac:dyDescent="0.35">
      <c r="A207" s="190" t="s">
        <v>10</v>
      </c>
      <c r="B207" s="191" t="s">
        <v>11</v>
      </c>
      <c r="C207" s="192" t="s">
        <v>61</v>
      </c>
      <c r="D207" s="191" t="s">
        <v>66</v>
      </c>
      <c r="E207" s="193" t="s">
        <v>67</v>
      </c>
      <c r="F207" s="193" t="s">
        <v>68</v>
      </c>
      <c r="G207" s="194" t="s">
        <v>69</v>
      </c>
      <c r="H207" s="153">
        <v>5000</v>
      </c>
      <c r="I207" s="153">
        <v>1000</v>
      </c>
      <c r="J207" s="153">
        <v>1500</v>
      </c>
      <c r="K207" s="154" t="s">
        <v>1838</v>
      </c>
      <c r="L207" s="155">
        <f t="shared" si="23"/>
        <v>4000</v>
      </c>
      <c r="M207" s="155">
        <f t="shared" si="24"/>
        <v>6000</v>
      </c>
      <c r="N207" s="154">
        <f t="shared" si="26"/>
        <v>9.5</v>
      </c>
      <c r="O207" s="154">
        <f t="shared" si="27"/>
        <v>1</v>
      </c>
      <c r="P207" s="153">
        <v>9404</v>
      </c>
      <c r="Q207" s="98" t="str">
        <f t="shared" si="25"/>
        <v>over</v>
      </c>
      <c r="R207" s="153">
        <v>1</v>
      </c>
      <c r="S207" s="153"/>
      <c r="T207" s="153"/>
      <c r="U207" s="67"/>
      <c r="V207" s="68"/>
    </row>
    <row r="208" spans="1:22" s="24" customFormat="1" ht="27.75" hidden="1" customHeight="1" x14ac:dyDescent="0.35">
      <c r="A208" s="190" t="s">
        <v>10</v>
      </c>
      <c r="B208" s="191" t="s">
        <v>11</v>
      </c>
      <c r="C208" s="192" t="s">
        <v>61</v>
      </c>
      <c r="D208" s="191" t="s">
        <v>2636</v>
      </c>
      <c r="E208" s="193" t="s">
        <v>70</v>
      </c>
      <c r="F208" s="193" t="s">
        <v>71</v>
      </c>
      <c r="G208" s="194" t="s">
        <v>72</v>
      </c>
      <c r="H208" s="153">
        <v>5000</v>
      </c>
      <c r="I208" s="153">
        <v>1000</v>
      </c>
      <c r="J208" s="153">
        <v>1600</v>
      </c>
      <c r="K208" s="154" t="s">
        <v>1838</v>
      </c>
      <c r="L208" s="155">
        <f t="shared" si="23"/>
        <v>4000</v>
      </c>
      <c r="M208" s="155">
        <f t="shared" si="24"/>
        <v>6000</v>
      </c>
      <c r="N208" s="154">
        <f t="shared" si="26"/>
        <v>6.8</v>
      </c>
      <c r="O208" s="154">
        <f t="shared" si="27"/>
        <v>1</v>
      </c>
      <c r="P208" s="153">
        <v>6792</v>
      </c>
      <c r="Q208" s="98" t="str">
        <f t="shared" si="25"/>
        <v>over</v>
      </c>
      <c r="R208" s="153">
        <v>1</v>
      </c>
      <c r="S208" s="153"/>
      <c r="T208" s="153"/>
      <c r="U208" s="67"/>
      <c r="V208" s="68"/>
    </row>
    <row r="209" spans="1:22" s="24" customFormat="1" ht="27.75" hidden="1" customHeight="1" x14ac:dyDescent="0.35">
      <c r="A209" s="190" t="s">
        <v>10</v>
      </c>
      <c r="B209" s="191" t="s">
        <v>16</v>
      </c>
      <c r="C209" s="192" t="s">
        <v>61</v>
      </c>
      <c r="D209" s="191" t="s">
        <v>145</v>
      </c>
      <c r="E209" s="193" t="s">
        <v>146</v>
      </c>
      <c r="F209" s="193" t="s">
        <v>147</v>
      </c>
      <c r="G209" s="194" t="s">
        <v>148</v>
      </c>
      <c r="H209" s="153">
        <v>5000</v>
      </c>
      <c r="I209" s="153">
        <v>500</v>
      </c>
      <c r="J209" s="153">
        <v>2000</v>
      </c>
      <c r="K209" s="154" t="s">
        <v>1838</v>
      </c>
      <c r="L209" s="155">
        <f t="shared" si="23"/>
        <v>2000</v>
      </c>
      <c r="M209" s="155">
        <f t="shared" si="24"/>
        <v>3000</v>
      </c>
      <c r="N209" s="154">
        <f t="shared" si="26"/>
        <v>6.3999999999999995</v>
      </c>
      <c r="O209" s="154">
        <f t="shared" si="27"/>
        <v>1</v>
      </c>
      <c r="P209" s="153">
        <v>3180</v>
      </c>
      <c r="Q209" s="98" t="str">
        <f t="shared" si="25"/>
        <v>over</v>
      </c>
      <c r="R209" s="153">
        <v>1</v>
      </c>
      <c r="S209" s="153"/>
      <c r="T209" s="153"/>
      <c r="U209" s="67"/>
      <c r="V209" s="68"/>
    </row>
    <row r="210" spans="1:22" s="24" customFormat="1" ht="27.75" hidden="1" customHeight="1" x14ac:dyDescent="0.35">
      <c r="A210" s="200" t="s">
        <v>795</v>
      </c>
      <c r="B210" s="191" t="s">
        <v>810</v>
      </c>
      <c r="C210" s="192" t="s">
        <v>61</v>
      </c>
      <c r="D210" s="191" t="s">
        <v>1737</v>
      </c>
      <c r="E210" s="193" t="s">
        <v>1738</v>
      </c>
      <c r="F210" s="193" t="s">
        <v>1739</v>
      </c>
      <c r="G210" s="194" t="s">
        <v>1740</v>
      </c>
      <c r="H210" s="153">
        <v>4700</v>
      </c>
      <c r="I210" s="153">
        <v>500</v>
      </c>
      <c r="J210" s="153">
        <v>1000</v>
      </c>
      <c r="K210" s="154" t="s">
        <v>1838</v>
      </c>
      <c r="L210" s="155">
        <f t="shared" si="23"/>
        <v>2000</v>
      </c>
      <c r="M210" s="155">
        <f t="shared" si="24"/>
        <v>3000</v>
      </c>
      <c r="N210" s="154">
        <f t="shared" si="26"/>
        <v>6.1</v>
      </c>
      <c r="O210" s="154">
        <f t="shared" si="27"/>
        <v>1</v>
      </c>
      <c r="P210" s="153">
        <v>3014</v>
      </c>
      <c r="Q210" s="98" t="str">
        <f t="shared" si="25"/>
        <v>over</v>
      </c>
      <c r="R210" s="153">
        <v>1</v>
      </c>
      <c r="S210" s="153"/>
      <c r="T210" s="153"/>
      <c r="U210" s="67"/>
      <c r="V210" s="68"/>
    </row>
    <row r="211" spans="1:22" s="24" customFormat="1" ht="27.75" hidden="1" customHeight="1" x14ac:dyDescent="0.35">
      <c r="A211" s="190" t="s">
        <v>10</v>
      </c>
      <c r="B211" s="191" t="s">
        <v>11</v>
      </c>
      <c r="C211" s="192" t="s">
        <v>61</v>
      </c>
      <c r="D211" s="198" t="s">
        <v>3056</v>
      </c>
      <c r="E211" s="193" t="s">
        <v>755</v>
      </c>
      <c r="F211" s="193" t="s">
        <v>756</v>
      </c>
      <c r="G211" s="194" t="s">
        <v>757</v>
      </c>
      <c r="H211" s="153">
        <v>4550</v>
      </c>
      <c r="I211" s="153">
        <v>350</v>
      </c>
      <c r="J211" s="153">
        <v>1000</v>
      </c>
      <c r="K211" s="154" t="s">
        <v>1838</v>
      </c>
      <c r="L211" s="155">
        <f t="shared" si="23"/>
        <v>1400</v>
      </c>
      <c r="M211" s="155">
        <f t="shared" si="24"/>
        <v>2100</v>
      </c>
      <c r="N211" s="154">
        <f t="shared" si="26"/>
        <v>0.6</v>
      </c>
      <c r="O211" s="154">
        <f t="shared" si="27"/>
        <v>0</v>
      </c>
      <c r="P211" s="153">
        <v>200</v>
      </c>
      <c r="Q211" s="98" t="str">
        <f t="shared" si="25"/>
        <v>kritis</v>
      </c>
      <c r="R211" s="153">
        <v>1</v>
      </c>
      <c r="S211" s="153"/>
      <c r="T211" s="153"/>
      <c r="U211" s="67"/>
      <c r="V211" s="68"/>
    </row>
    <row r="212" spans="1:22" s="24" customFormat="1" ht="27.75" hidden="1" customHeight="1" x14ac:dyDescent="0.35">
      <c r="A212" s="190" t="s">
        <v>10</v>
      </c>
      <c r="B212" s="191" t="s">
        <v>16</v>
      </c>
      <c r="C212" s="192" t="s">
        <v>61</v>
      </c>
      <c r="D212" s="191" t="s">
        <v>669</v>
      </c>
      <c r="E212" s="193">
        <v>0</v>
      </c>
      <c r="F212" s="193" t="s">
        <v>670</v>
      </c>
      <c r="G212" s="194" t="s">
        <v>671</v>
      </c>
      <c r="H212" s="153">
        <v>4400</v>
      </c>
      <c r="I212" s="153">
        <v>718.18181818181813</v>
      </c>
      <c r="J212" s="153">
        <v>1000</v>
      </c>
      <c r="K212" s="154" t="s">
        <v>1838</v>
      </c>
      <c r="L212" s="155">
        <f t="shared" si="23"/>
        <v>2872.7272727272725</v>
      </c>
      <c r="M212" s="155">
        <f t="shared" si="24"/>
        <v>4309.090909090909</v>
      </c>
      <c r="N212" s="154">
        <f t="shared" si="26"/>
        <v>0</v>
      </c>
      <c r="O212" s="154">
        <f t="shared" si="27"/>
        <v>0</v>
      </c>
      <c r="P212" s="153">
        <v>0</v>
      </c>
      <c r="Q212" s="98" t="str">
        <f t="shared" si="25"/>
        <v>kritis</v>
      </c>
      <c r="R212" s="153">
        <v>1</v>
      </c>
      <c r="S212" s="153"/>
      <c r="T212" s="153"/>
      <c r="U212" s="67"/>
      <c r="V212" s="68"/>
    </row>
    <row r="213" spans="1:22" s="24" customFormat="1" ht="27.75" hidden="1" customHeight="1" x14ac:dyDescent="0.35">
      <c r="A213" s="200" t="s">
        <v>795</v>
      </c>
      <c r="B213" s="191" t="s">
        <v>810</v>
      </c>
      <c r="C213" s="192" t="s">
        <v>116</v>
      </c>
      <c r="D213" s="191" t="s">
        <v>1791</v>
      </c>
      <c r="E213" s="193" t="s">
        <v>1792</v>
      </c>
      <c r="F213" s="193" t="s">
        <v>1793</v>
      </c>
      <c r="G213" s="194" t="s">
        <v>1794</v>
      </c>
      <c r="H213" s="153">
        <v>4300</v>
      </c>
      <c r="I213" s="153">
        <v>400</v>
      </c>
      <c r="J213" s="153">
        <v>530</v>
      </c>
      <c r="K213" s="154" t="s">
        <v>1838</v>
      </c>
      <c r="L213" s="155">
        <f t="shared" si="23"/>
        <v>1600</v>
      </c>
      <c r="M213" s="155">
        <f t="shared" si="24"/>
        <v>2400</v>
      </c>
      <c r="N213" s="154">
        <f t="shared" si="26"/>
        <v>3.8000000000000003</v>
      </c>
      <c r="O213" s="154">
        <f t="shared" si="27"/>
        <v>1</v>
      </c>
      <c r="P213" s="153">
        <v>1500</v>
      </c>
      <c r="Q213" s="98" t="str">
        <f t="shared" si="25"/>
        <v>kritis</v>
      </c>
      <c r="R213" s="153">
        <v>1</v>
      </c>
      <c r="S213" s="153"/>
      <c r="T213" s="153"/>
      <c r="U213" s="67"/>
      <c r="V213" s="68"/>
    </row>
    <row r="214" spans="1:22" s="24" customFormat="1" ht="27.75" hidden="1" customHeight="1" x14ac:dyDescent="0.35">
      <c r="A214" s="190" t="s">
        <v>10</v>
      </c>
      <c r="B214" s="191" t="s">
        <v>11</v>
      </c>
      <c r="C214" s="192" t="s">
        <v>61</v>
      </c>
      <c r="D214" s="191" t="s">
        <v>2642</v>
      </c>
      <c r="E214" s="193" t="s">
        <v>101</v>
      </c>
      <c r="F214" s="193" t="s">
        <v>102</v>
      </c>
      <c r="G214" s="194" t="s">
        <v>103</v>
      </c>
      <c r="H214" s="153">
        <v>4246</v>
      </c>
      <c r="I214" s="153">
        <v>500</v>
      </c>
      <c r="J214" s="153">
        <v>3400</v>
      </c>
      <c r="K214" s="154" t="s">
        <v>1838</v>
      </c>
      <c r="L214" s="155">
        <f t="shared" si="23"/>
        <v>2000</v>
      </c>
      <c r="M214" s="155">
        <f t="shared" si="24"/>
        <v>3000</v>
      </c>
      <c r="N214" s="154">
        <f t="shared" si="26"/>
        <v>14.299999999999999</v>
      </c>
      <c r="O214" s="154">
        <f t="shared" si="27"/>
        <v>1</v>
      </c>
      <c r="P214" s="153">
        <v>7146</v>
      </c>
      <c r="Q214" s="98" t="str">
        <f t="shared" si="25"/>
        <v>over</v>
      </c>
      <c r="R214" s="153">
        <v>1</v>
      </c>
      <c r="S214" s="153"/>
      <c r="T214" s="153"/>
      <c r="U214" s="67"/>
      <c r="V214" s="68"/>
    </row>
    <row r="215" spans="1:22" s="24" customFormat="1" ht="27.75" hidden="1" customHeight="1" x14ac:dyDescent="0.35">
      <c r="A215" s="200" t="s">
        <v>795</v>
      </c>
      <c r="B215" s="191" t="s">
        <v>810</v>
      </c>
      <c r="C215" s="192" t="s">
        <v>129</v>
      </c>
      <c r="D215" s="191" t="s">
        <v>1241</v>
      </c>
      <c r="E215" s="193">
        <v>0</v>
      </c>
      <c r="F215" s="193" t="s">
        <v>1242</v>
      </c>
      <c r="G215" s="194" t="s">
        <v>1243</v>
      </c>
      <c r="H215" s="153">
        <v>4200</v>
      </c>
      <c r="I215" s="153">
        <v>500</v>
      </c>
      <c r="J215" s="153">
        <v>500</v>
      </c>
      <c r="K215" s="154" t="s">
        <v>1838</v>
      </c>
      <c r="L215" s="155">
        <f t="shared" si="23"/>
        <v>2000</v>
      </c>
      <c r="M215" s="155">
        <f t="shared" si="24"/>
        <v>3000</v>
      </c>
      <c r="N215" s="154">
        <f t="shared" si="26"/>
        <v>15</v>
      </c>
      <c r="O215" s="154">
        <f t="shared" si="27"/>
        <v>1</v>
      </c>
      <c r="P215" s="153">
        <v>7475</v>
      </c>
      <c r="Q215" s="98" t="str">
        <f t="shared" si="25"/>
        <v>over</v>
      </c>
      <c r="R215" s="153">
        <v>1</v>
      </c>
      <c r="S215" s="153"/>
      <c r="T215" s="153"/>
      <c r="U215" s="67"/>
      <c r="V215" s="68"/>
    </row>
    <row r="216" spans="1:22" s="24" customFormat="1" ht="27.75" hidden="1" customHeight="1" x14ac:dyDescent="0.35">
      <c r="A216" s="200" t="s">
        <v>795</v>
      </c>
      <c r="B216" s="191" t="s">
        <v>810</v>
      </c>
      <c r="C216" s="192" t="s">
        <v>61</v>
      </c>
      <c r="D216" s="201" t="s">
        <v>1274</v>
      </c>
      <c r="E216" s="202" t="s">
        <v>1275</v>
      </c>
      <c r="F216" s="202" t="s">
        <v>1276</v>
      </c>
      <c r="G216" s="203" t="s">
        <v>1277</v>
      </c>
      <c r="H216" s="153">
        <v>4200</v>
      </c>
      <c r="I216" s="153">
        <v>500</v>
      </c>
      <c r="J216" s="153">
        <v>800</v>
      </c>
      <c r="K216" s="154" t="s">
        <v>1838</v>
      </c>
      <c r="L216" s="155">
        <f t="shared" si="23"/>
        <v>2000</v>
      </c>
      <c r="M216" s="155">
        <f t="shared" si="24"/>
        <v>3000</v>
      </c>
      <c r="N216" s="154">
        <f t="shared" si="26"/>
        <v>4.8999999999999995</v>
      </c>
      <c r="O216" s="154">
        <f t="shared" si="27"/>
        <v>1</v>
      </c>
      <c r="P216" s="153">
        <v>2427</v>
      </c>
      <c r="Q216" s="98" t="str">
        <f t="shared" si="25"/>
        <v>aman</v>
      </c>
      <c r="R216" s="153">
        <v>1</v>
      </c>
      <c r="S216" s="153"/>
      <c r="T216" s="153"/>
      <c r="U216" s="67"/>
      <c r="V216" s="68"/>
    </row>
    <row r="217" spans="1:22" s="24" customFormat="1" ht="27.75" hidden="1" customHeight="1" x14ac:dyDescent="0.35">
      <c r="A217" s="200" t="s">
        <v>795</v>
      </c>
      <c r="B217" s="191" t="s">
        <v>810</v>
      </c>
      <c r="C217" s="192" t="s">
        <v>61</v>
      </c>
      <c r="D217" s="201" t="s">
        <v>1444</v>
      </c>
      <c r="E217" s="202" t="s">
        <v>1445</v>
      </c>
      <c r="F217" s="202" t="s">
        <v>1446</v>
      </c>
      <c r="G217" s="203" t="s">
        <v>1447</v>
      </c>
      <c r="H217" s="153">
        <v>4200</v>
      </c>
      <c r="I217" s="153">
        <v>500</v>
      </c>
      <c r="J217" s="153">
        <v>500</v>
      </c>
      <c r="K217" s="154" t="s">
        <v>1838</v>
      </c>
      <c r="L217" s="155">
        <f t="shared" si="23"/>
        <v>2000</v>
      </c>
      <c r="M217" s="155">
        <f t="shared" si="24"/>
        <v>3000</v>
      </c>
      <c r="N217" s="154">
        <f t="shared" si="26"/>
        <v>4.1999999999999993</v>
      </c>
      <c r="O217" s="154">
        <f t="shared" si="27"/>
        <v>1</v>
      </c>
      <c r="P217" s="153">
        <v>2080</v>
      </c>
      <c r="Q217" s="98" t="str">
        <f t="shared" si="25"/>
        <v>aman</v>
      </c>
      <c r="R217" s="153">
        <v>1</v>
      </c>
      <c r="S217" s="153"/>
      <c r="T217" s="153"/>
      <c r="U217" s="67"/>
      <c r="V217" s="68"/>
    </row>
    <row r="218" spans="1:22" s="24" customFormat="1" ht="27.75" hidden="1" customHeight="1" x14ac:dyDescent="0.35">
      <c r="A218" s="200" t="s">
        <v>795</v>
      </c>
      <c r="B218" s="191" t="s">
        <v>810</v>
      </c>
      <c r="C218" s="192" t="s">
        <v>61</v>
      </c>
      <c r="D218" s="191" t="s">
        <v>3134</v>
      </c>
      <c r="E218" s="193"/>
      <c r="F218" s="193" t="s">
        <v>3135</v>
      </c>
      <c r="G218" s="194" t="s">
        <v>3136</v>
      </c>
      <c r="H218" s="153">
        <v>4200</v>
      </c>
      <c r="I218" s="153">
        <v>1000</v>
      </c>
      <c r="J218" s="153">
        <f>+I218*1</f>
        <v>1000</v>
      </c>
      <c r="K218" s="154" t="s">
        <v>1838</v>
      </c>
      <c r="L218" s="155">
        <f t="shared" si="23"/>
        <v>4000</v>
      </c>
      <c r="M218" s="155">
        <f t="shared" si="24"/>
        <v>6000</v>
      </c>
      <c r="N218" s="154">
        <f t="shared" si="26"/>
        <v>0</v>
      </c>
      <c r="O218" s="154">
        <f t="shared" si="27"/>
        <v>0</v>
      </c>
      <c r="P218" s="153">
        <v>0</v>
      </c>
      <c r="Q218" s="98" t="str">
        <f t="shared" si="25"/>
        <v>kritis</v>
      </c>
      <c r="R218" s="153">
        <v>1</v>
      </c>
      <c r="S218" s="153"/>
      <c r="T218" s="153"/>
      <c r="U218" s="67"/>
      <c r="V218" s="68"/>
    </row>
    <row r="219" spans="1:22" s="24" customFormat="1" ht="27.75" hidden="1" customHeight="1" x14ac:dyDescent="0.35">
      <c r="A219" s="190" t="s">
        <v>10</v>
      </c>
      <c r="B219" s="191" t="s">
        <v>16</v>
      </c>
      <c r="C219" s="192" t="s">
        <v>116</v>
      </c>
      <c r="D219" s="191" t="s">
        <v>379</v>
      </c>
      <c r="E219" s="193" t="s">
        <v>2684</v>
      </c>
      <c r="F219" s="193" t="s">
        <v>380</v>
      </c>
      <c r="G219" s="194" t="s">
        <v>381</v>
      </c>
      <c r="H219" s="153">
        <v>4000</v>
      </c>
      <c r="I219" s="153">
        <v>500</v>
      </c>
      <c r="J219" s="153">
        <v>1000</v>
      </c>
      <c r="K219" s="154" t="s">
        <v>1838</v>
      </c>
      <c r="L219" s="155">
        <f t="shared" si="23"/>
        <v>2000</v>
      </c>
      <c r="M219" s="155">
        <f t="shared" si="24"/>
        <v>3000</v>
      </c>
      <c r="N219" s="154">
        <f t="shared" si="26"/>
        <v>4.2</v>
      </c>
      <c r="O219" s="154">
        <f t="shared" si="27"/>
        <v>1</v>
      </c>
      <c r="P219" s="153">
        <v>2100</v>
      </c>
      <c r="Q219" s="98" t="str">
        <f t="shared" si="25"/>
        <v>aman</v>
      </c>
      <c r="R219" s="153">
        <v>1</v>
      </c>
      <c r="S219" s="153"/>
      <c r="T219" s="153"/>
      <c r="U219" s="67"/>
      <c r="V219" s="68"/>
    </row>
    <row r="220" spans="1:22" s="24" customFormat="1" ht="27.75" hidden="1" customHeight="1" x14ac:dyDescent="0.35">
      <c r="A220" s="200" t="s">
        <v>795</v>
      </c>
      <c r="B220" s="191" t="s">
        <v>810</v>
      </c>
      <c r="C220" s="192" t="s">
        <v>129</v>
      </c>
      <c r="D220" s="201" t="s">
        <v>889</v>
      </c>
      <c r="E220" s="202" t="s">
        <v>890</v>
      </c>
      <c r="F220" s="202" t="s">
        <v>891</v>
      </c>
      <c r="G220" s="203" t="s">
        <v>892</v>
      </c>
      <c r="H220" s="153">
        <v>4000</v>
      </c>
      <c r="I220" s="153">
        <v>1000</v>
      </c>
      <c r="J220" s="153">
        <f t="shared" ref="J220:J221" si="28">+I220*1</f>
        <v>1000</v>
      </c>
      <c r="K220" s="154" t="s">
        <v>1838</v>
      </c>
      <c r="L220" s="155">
        <f t="shared" si="23"/>
        <v>4000</v>
      </c>
      <c r="M220" s="155">
        <f t="shared" si="24"/>
        <v>6000</v>
      </c>
      <c r="N220" s="154">
        <f t="shared" si="26"/>
        <v>4.8999999999999995</v>
      </c>
      <c r="O220" s="154">
        <f t="shared" si="27"/>
        <v>1</v>
      </c>
      <c r="P220" s="153">
        <v>4855</v>
      </c>
      <c r="Q220" s="98" t="str">
        <f t="shared" si="25"/>
        <v>aman</v>
      </c>
      <c r="R220" s="153">
        <v>1</v>
      </c>
      <c r="S220" s="153"/>
      <c r="T220" s="153"/>
      <c r="U220" s="67"/>
      <c r="V220" s="68"/>
    </row>
    <row r="221" spans="1:22" s="24" customFormat="1" ht="27.75" hidden="1" customHeight="1" x14ac:dyDescent="0.35">
      <c r="A221" s="200" t="s">
        <v>795</v>
      </c>
      <c r="B221" s="191" t="s">
        <v>810</v>
      </c>
      <c r="C221" s="192" t="s">
        <v>61</v>
      </c>
      <c r="D221" s="191" t="s">
        <v>2291</v>
      </c>
      <c r="E221" s="193" t="s">
        <v>2292</v>
      </c>
      <c r="F221" s="193" t="s">
        <v>2293</v>
      </c>
      <c r="G221" s="194" t="s">
        <v>2294</v>
      </c>
      <c r="H221" s="153">
        <v>4000</v>
      </c>
      <c r="I221" s="153">
        <v>1000</v>
      </c>
      <c r="J221" s="153">
        <f t="shared" si="28"/>
        <v>1000</v>
      </c>
      <c r="K221" s="154" t="s">
        <v>1838</v>
      </c>
      <c r="L221" s="155">
        <f t="shared" si="23"/>
        <v>4000</v>
      </c>
      <c r="M221" s="155">
        <f t="shared" si="24"/>
        <v>6000</v>
      </c>
      <c r="N221" s="154">
        <f t="shared" si="26"/>
        <v>1.5</v>
      </c>
      <c r="O221" s="154">
        <f t="shared" si="27"/>
        <v>0</v>
      </c>
      <c r="P221" s="153">
        <v>1449</v>
      </c>
      <c r="Q221" s="98" t="str">
        <f t="shared" si="25"/>
        <v>kritis</v>
      </c>
      <c r="R221" s="153">
        <v>1</v>
      </c>
      <c r="S221" s="153"/>
      <c r="T221" s="153"/>
      <c r="U221" s="67"/>
      <c r="V221" s="68"/>
    </row>
    <row r="222" spans="1:22" s="24" customFormat="1" ht="27.75" hidden="1" customHeight="1" x14ac:dyDescent="0.35">
      <c r="A222" s="200" t="s">
        <v>795</v>
      </c>
      <c r="B222" s="191" t="s">
        <v>3090</v>
      </c>
      <c r="C222" s="192" t="s">
        <v>116</v>
      </c>
      <c r="D222" s="191" t="s">
        <v>1357</v>
      </c>
      <c r="E222" s="193" t="s">
        <v>1358</v>
      </c>
      <c r="F222" s="193" t="s">
        <v>1359</v>
      </c>
      <c r="G222" s="194" t="s">
        <v>1360</v>
      </c>
      <c r="H222" s="153">
        <v>4000</v>
      </c>
      <c r="I222" s="153">
        <v>200</v>
      </c>
      <c r="J222" s="153">
        <v>500</v>
      </c>
      <c r="K222" s="154" t="s">
        <v>1838</v>
      </c>
      <c r="L222" s="155">
        <f t="shared" si="23"/>
        <v>800</v>
      </c>
      <c r="M222" s="155">
        <f t="shared" si="24"/>
        <v>1200</v>
      </c>
      <c r="N222" s="154">
        <f t="shared" si="26"/>
        <v>7.8999999999999995</v>
      </c>
      <c r="O222" s="154">
        <f t="shared" si="27"/>
        <v>1</v>
      </c>
      <c r="P222" s="153">
        <v>1570</v>
      </c>
      <c r="Q222" s="98" t="str">
        <f t="shared" si="25"/>
        <v>over</v>
      </c>
      <c r="R222" s="153">
        <v>1</v>
      </c>
      <c r="S222" s="153"/>
      <c r="T222" s="153"/>
      <c r="U222" s="67"/>
      <c r="V222" s="68"/>
    </row>
    <row r="223" spans="1:22" s="24" customFormat="1" ht="27.75" hidden="1" customHeight="1" x14ac:dyDescent="0.35">
      <c r="A223" s="200" t="s">
        <v>795</v>
      </c>
      <c r="B223" s="191" t="s">
        <v>810</v>
      </c>
      <c r="C223" s="192" t="s">
        <v>61</v>
      </c>
      <c r="D223" s="191" t="s">
        <v>2888</v>
      </c>
      <c r="E223" s="193" t="s">
        <v>3106</v>
      </c>
      <c r="F223" s="193" t="s">
        <v>2884</v>
      </c>
      <c r="G223" s="195" t="s">
        <v>2966</v>
      </c>
      <c r="H223" s="153">
        <v>4000</v>
      </c>
      <c r="I223" s="153">
        <v>500</v>
      </c>
      <c r="J223" s="153">
        <f>+I223*1</f>
        <v>500</v>
      </c>
      <c r="K223" s="154" t="s">
        <v>1838</v>
      </c>
      <c r="L223" s="155">
        <f t="shared" si="23"/>
        <v>2000</v>
      </c>
      <c r="M223" s="155">
        <f t="shared" si="24"/>
        <v>3000</v>
      </c>
      <c r="N223" s="154">
        <f t="shared" si="26"/>
        <v>4.5999999999999996</v>
      </c>
      <c r="O223" s="154">
        <f t="shared" si="27"/>
        <v>1</v>
      </c>
      <c r="P223" s="153">
        <v>2260</v>
      </c>
      <c r="Q223" s="98" t="str">
        <f t="shared" si="25"/>
        <v>aman</v>
      </c>
      <c r="R223" s="153">
        <v>1</v>
      </c>
      <c r="S223" s="153"/>
      <c r="T223" s="153"/>
      <c r="U223" s="67"/>
      <c r="V223" s="68"/>
    </row>
    <row r="224" spans="1:22" s="24" customFormat="1" ht="27.75" hidden="1" customHeight="1" x14ac:dyDescent="0.35">
      <c r="A224" s="190" t="s">
        <v>10</v>
      </c>
      <c r="B224" s="191" t="s">
        <v>16</v>
      </c>
      <c r="C224" s="192" t="s">
        <v>61</v>
      </c>
      <c r="D224" s="191" t="s">
        <v>177</v>
      </c>
      <c r="E224" s="193" t="s">
        <v>178</v>
      </c>
      <c r="F224" s="193" t="s">
        <v>179</v>
      </c>
      <c r="G224" s="194" t="s">
        <v>2897</v>
      </c>
      <c r="H224" s="153">
        <v>3900</v>
      </c>
      <c r="I224" s="153">
        <v>500</v>
      </c>
      <c r="J224" s="153">
        <v>1000</v>
      </c>
      <c r="K224" s="154" t="s">
        <v>1838</v>
      </c>
      <c r="L224" s="155">
        <f t="shared" si="23"/>
        <v>2000</v>
      </c>
      <c r="M224" s="155">
        <f t="shared" si="24"/>
        <v>3000</v>
      </c>
      <c r="N224" s="154">
        <f t="shared" si="26"/>
        <v>0</v>
      </c>
      <c r="O224" s="154">
        <f t="shared" si="27"/>
        <v>0</v>
      </c>
      <c r="P224" s="153">
        <v>0</v>
      </c>
      <c r="Q224" s="98" t="str">
        <f t="shared" si="25"/>
        <v>kritis</v>
      </c>
      <c r="R224" s="153">
        <v>1</v>
      </c>
      <c r="S224" s="153"/>
      <c r="T224" s="153"/>
      <c r="U224" s="67"/>
      <c r="V224" s="68"/>
    </row>
    <row r="225" spans="1:22" s="24" customFormat="1" ht="27.75" hidden="1" customHeight="1" x14ac:dyDescent="0.35">
      <c r="A225" s="190" t="s">
        <v>10</v>
      </c>
      <c r="B225" s="191" t="s">
        <v>16</v>
      </c>
      <c r="C225" s="192" t="s">
        <v>61</v>
      </c>
      <c r="D225" s="191" t="s">
        <v>121</v>
      </c>
      <c r="E225" s="193" t="s">
        <v>122</v>
      </c>
      <c r="F225" s="193" t="s">
        <v>123</v>
      </c>
      <c r="G225" s="194" t="s">
        <v>124</v>
      </c>
      <c r="H225" s="153">
        <v>3863</v>
      </c>
      <c r="I225" s="153">
        <v>1000</v>
      </c>
      <c r="J225" s="153">
        <v>1000</v>
      </c>
      <c r="K225" s="154" t="s">
        <v>1838</v>
      </c>
      <c r="L225" s="155">
        <f t="shared" si="23"/>
        <v>4000</v>
      </c>
      <c r="M225" s="155">
        <f t="shared" si="24"/>
        <v>6000</v>
      </c>
      <c r="N225" s="154">
        <f t="shared" si="26"/>
        <v>5.1999999999999993</v>
      </c>
      <c r="O225" s="154">
        <f t="shared" si="27"/>
        <v>1</v>
      </c>
      <c r="P225" s="153">
        <v>5154</v>
      </c>
      <c r="Q225" s="98" t="str">
        <f t="shared" si="25"/>
        <v>aman</v>
      </c>
      <c r="R225" s="153">
        <v>1</v>
      </c>
      <c r="S225" s="153"/>
      <c r="T225" s="153"/>
      <c r="U225" s="67"/>
      <c r="V225" s="68"/>
    </row>
    <row r="226" spans="1:22" s="24" customFormat="1" ht="27.75" hidden="1" customHeight="1" x14ac:dyDescent="0.35">
      <c r="A226" s="190" t="s">
        <v>10</v>
      </c>
      <c r="B226" s="191" t="s">
        <v>11</v>
      </c>
      <c r="C226" s="192" t="s">
        <v>61</v>
      </c>
      <c r="D226" s="198" t="s">
        <v>3057</v>
      </c>
      <c r="E226" s="193" t="s">
        <v>759</v>
      </c>
      <c r="F226" s="193" t="s">
        <v>760</v>
      </c>
      <c r="G226" s="194" t="s">
        <v>761</v>
      </c>
      <c r="H226" s="153">
        <v>3800</v>
      </c>
      <c r="I226" s="153">
        <v>350</v>
      </c>
      <c r="J226" s="153">
        <v>1600</v>
      </c>
      <c r="K226" s="154" t="s">
        <v>1838</v>
      </c>
      <c r="L226" s="155">
        <f t="shared" si="23"/>
        <v>1400</v>
      </c>
      <c r="M226" s="155">
        <f t="shared" si="24"/>
        <v>2100</v>
      </c>
      <c r="N226" s="154">
        <f t="shared" si="26"/>
        <v>1.2000000000000002</v>
      </c>
      <c r="O226" s="154">
        <f t="shared" si="27"/>
        <v>0</v>
      </c>
      <c r="P226" s="153">
        <v>400</v>
      </c>
      <c r="Q226" s="98" t="str">
        <f t="shared" si="25"/>
        <v>kritis</v>
      </c>
      <c r="R226" s="153">
        <v>1</v>
      </c>
      <c r="S226" s="153"/>
      <c r="T226" s="153"/>
      <c r="U226" s="67"/>
      <c r="V226" s="68"/>
    </row>
    <row r="227" spans="1:22" s="24" customFormat="1" ht="27.75" hidden="1" customHeight="1" x14ac:dyDescent="0.35">
      <c r="A227" s="200" t="s">
        <v>795</v>
      </c>
      <c r="B227" s="191" t="s">
        <v>3090</v>
      </c>
      <c r="C227" s="192" t="s">
        <v>61</v>
      </c>
      <c r="D227" s="191" t="s">
        <v>1258</v>
      </c>
      <c r="E227" s="193" t="s">
        <v>1259</v>
      </c>
      <c r="F227" s="193" t="s">
        <v>1260</v>
      </c>
      <c r="G227" s="194" t="s">
        <v>1261</v>
      </c>
      <c r="H227" s="153">
        <v>3800</v>
      </c>
      <c r="I227" s="153">
        <v>500</v>
      </c>
      <c r="J227" s="153">
        <v>1000</v>
      </c>
      <c r="K227" s="154" t="s">
        <v>1838</v>
      </c>
      <c r="L227" s="155">
        <f t="shared" si="23"/>
        <v>2000</v>
      </c>
      <c r="M227" s="155">
        <f t="shared" si="24"/>
        <v>3000</v>
      </c>
      <c r="N227" s="154">
        <f t="shared" si="26"/>
        <v>0.8</v>
      </c>
      <c r="O227" s="154">
        <f t="shared" si="27"/>
        <v>0</v>
      </c>
      <c r="P227" s="153">
        <v>400</v>
      </c>
      <c r="Q227" s="98" t="str">
        <f t="shared" si="25"/>
        <v>kritis</v>
      </c>
      <c r="R227" s="153">
        <v>1</v>
      </c>
      <c r="S227" s="153"/>
      <c r="T227" s="153"/>
      <c r="U227" s="67"/>
      <c r="V227" s="68"/>
    </row>
    <row r="228" spans="1:22" s="24" customFormat="1" ht="27.75" hidden="1" customHeight="1" x14ac:dyDescent="0.35">
      <c r="A228" s="200" t="s">
        <v>795</v>
      </c>
      <c r="B228" s="191" t="s">
        <v>810</v>
      </c>
      <c r="C228" s="192" t="s">
        <v>61</v>
      </c>
      <c r="D228" s="191" t="s">
        <v>1456</v>
      </c>
      <c r="E228" s="193" t="s">
        <v>1457</v>
      </c>
      <c r="F228" s="193" t="s">
        <v>1458</v>
      </c>
      <c r="G228" s="194" t="s">
        <v>1459</v>
      </c>
      <c r="H228" s="153">
        <v>3800</v>
      </c>
      <c r="I228" s="153">
        <v>458.33333333333331</v>
      </c>
      <c r="J228" s="153">
        <v>500</v>
      </c>
      <c r="K228" s="154" t="s">
        <v>1838</v>
      </c>
      <c r="L228" s="155">
        <f t="shared" si="23"/>
        <v>1833.3333333333333</v>
      </c>
      <c r="M228" s="155">
        <f t="shared" si="24"/>
        <v>2750</v>
      </c>
      <c r="N228" s="154">
        <f t="shared" si="26"/>
        <v>2.3000000000000003</v>
      </c>
      <c r="O228" s="154">
        <f t="shared" si="27"/>
        <v>1</v>
      </c>
      <c r="P228" s="153">
        <v>1050</v>
      </c>
      <c r="Q228" s="98" t="str">
        <f t="shared" si="25"/>
        <v>kritis</v>
      </c>
      <c r="R228" s="153">
        <v>1</v>
      </c>
      <c r="S228" s="153"/>
      <c r="T228" s="153"/>
      <c r="U228" s="67"/>
      <c r="V228" s="68"/>
    </row>
    <row r="229" spans="1:22" s="24" customFormat="1" ht="27.75" hidden="1" customHeight="1" x14ac:dyDescent="0.35">
      <c r="A229" s="200" t="s">
        <v>795</v>
      </c>
      <c r="B229" s="191" t="s">
        <v>810</v>
      </c>
      <c r="C229" s="192" t="s">
        <v>129</v>
      </c>
      <c r="D229" s="201" t="s">
        <v>1235</v>
      </c>
      <c r="E229" s="202">
        <v>0</v>
      </c>
      <c r="F229" s="202" t="s">
        <v>1236</v>
      </c>
      <c r="G229" s="203" t="s">
        <v>1237</v>
      </c>
      <c r="H229" s="153">
        <v>3700</v>
      </c>
      <c r="I229" s="153">
        <v>500</v>
      </c>
      <c r="J229" s="153">
        <v>1000</v>
      </c>
      <c r="K229" s="154" t="s">
        <v>1838</v>
      </c>
      <c r="L229" s="155">
        <f t="shared" si="23"/>
        <v>2000</v>
      </c>
      <c r="M229" s="155">
        <f t="shared" si="24"/>
        <v>3000</v>
      </c>
      <c r="N229" s="154">
        <f t="shared" si="26"/>
        <v>9.1</v>
      </c>
      <c r="O229" s="154">
        <f t="shared" si="27"/>
        <v>1</v>
      </c>
      <c r="P229" s="153">
        <v>4506</v>
      </c>
      <c r="Q229" s="98" t="str">
        <f t="shared" si="25"/>
        <v>over</v>
      </c>
      <c r="R229" s="153">
        <v>1</v>
      </c>
      <c r="S229" s="153"/>
      <c r="T229" s="153"/>
      <c r="U229" s="67"/>
      <c r="V229" s="68"/>
    </row>
    <row r="230" spans="1:22" s="24" customFormat="1" ht="27.75" hidden="1" customHeight="1" x14ac:dyDescent="0.35">
      <c r="A230" s="190" t="s">
        <v>10</v>
      </c>
      <c r="B230" s="191" t="s">
        <v>16</v>
      </c>
      <c r="C230" s="192" t="s">
        <v>61</v>
      </c>
      <c r="D230" s="191" t="s">
        <v>526</v>
      </c>
      <c r="E230" s="193" t="s">
        <v>527</v>
      </c>
      <c r="F230" s="193" t="s">
        <v>528</v>
      </c>
      <c r="G230" s="194" t="s">
        <v>529</v>
      </c>
      <c r="H230" s="153">
        <v>3500</v>
      </c>
      <c r="I230" s="153">
        <v>500</v>
      </c>
      <c r="J230" s="153">
        <v>1000</v>
      </c>
      <c r="K230" s="154" t="s">
        <v>1838</v>
      </c>
      <c r="L230" s="155">
        <f t="shared" si="23"/>
        <v>2000</v>
      </c>
      <c r="M230" s="155">
        <f t="shared" si="24"/>
        <v>3000</v>
      </c>
      <c r="N230" s="154">
        <f t="shared" si="26"/>
        <v>5.8999999999999995</v>
      </c>
      <c r="O230" s="154">
        <f t="shared" si="27"/>
        <v>1</v>
      </c>
      <c r="P230" s="153">
        <v>2923</v>
      </c>
      <c r="Q230" s="98" t="str">
        <f t="shared" si="25"/>
        <v>aman</v>
      </c>
      <c r="R230" s="153">
        <v>1</v>
      </c>
      <c r="S230" s="153"/>
      <c r="T230" s="153"/>
      <c r="U230" s="67"/>
      <c r="V230" s="68"/>
    </row>
    <row r="231" spans="1:22" s="24" customFormat="1" ht="27.75" hidden="1" customHeight="1" x14ac:dyDescent="0.35">
      <c r="A231" s="200" t="s">
        <v>795</v>
      </c>
      <c r="B231" s="191" t="s">
        <v>810</v>
      </c>
      <c r="C231" s="192" t="s">
        <v>61</v>
      </c>
      <c r="D231" s="201" t="s">
        <v>866</v>
      </c>
      <c r="E231" s="202" t="s">
        <v>867</v>
      </c>
      <c r="F231" s="202" t="s">
        <v>868</v>
      </c>
      <c r="G231" s="203" t="s">
        <v>869</v>
      </c>
      <c r="H231" s="153">
        <v>3500</v>
      </c>
      <c r="I231" s="153">
        <v>1000</v>
      </c>
      <c r="J231" s="153">
        <f>+I231*1</f>
        <v>1000</v>
      </c>
      <c r="K231" s="154" t="s">
        <v>1838</v>
      </c>
      <c r="L231" s="155">
        <f t="shared" si="23"/>
        <v>4000</v>
      </c>
      <c r="M231" s="155">
        <f t="shared" si="24"/>
        <v>6000</v>
      </c>
      <c r="N231" s="154">
        <f t="shared" si="26"/>
        <v>2.6</v>
      </c>
      <c r="O231" s="154">
        <f t="shared" si="27"/>
        <v>1</v>
      </c>
      <c r="P231" s="153">
        <v>2600</v>
      </c>
      <c r="Q231" s="98" t="str">
        <f t="shared" si="25"/>
        <v>kritis</v>
      </c>
      <c r="R231" s="153">
        <v>1</v>
      </c>
      <c r="S231" s="153"/>
      <c r="T231" s="153"/>
      <c r="U231" s="67"/>
      <c r="V231" s="68"/>
    </row>
    <row r="232" spans="1:22" s="24" customFormat="1" ht="27.75" hidden="1" customHeight="1" x14ac:dyDescent="0.35">
      <c r="A232" s="200" t="s">
        <v>795</v>
      </c>
      <c r="B232" s="191" t="s">
        <v>810</v>
      </c>
      <c r="C232" s="192" t="s">
        <v>61</v>
      </c>
      <c r="D232" s="201" t="s">
        <v>2100</v>
      </c>
      <c r="E232" s="202" t="s">
        <v>2101</v>
      </c>
      <c r="F232" s="202" t="s">
        <v>2102</v>
      </c>
      <c r="G232" s="203" t="s">
        <v>2103</v>
      </c>
      <c r="H232" s="153">
        <v>3500</v>
      </c>
      <c r="I232" s="153">
        <v>200</v>
      </c>
      <c r="J232" s="153">
        <v>500</v>
      </c>
      <c r="K232" s="154" t="s">
        <v>1838</v>
      </c>
      <c r="L232" s="155">
        <f t="shared" si="23"/>
        <v>800</v>
      </c>
      <c r="M232" s="155">
        <f t="shared" si="24"/>
        <v>1200</v>
      </c>
      <c r="N232" s="154">
        <f t="shared" si="26"/>
        <v>32.6</v>
      </c>
      <c r="O232" s="154">
        <f t="shared" si="27"/>
        <v>1</v>
      </c>
      <c r="P232" s="153">
        <v>6510</v>
      </c>
      <c r="Q232" s="98" t="str">
        <f t="shared" si="25"/>
        <v>over</v>
      </c>
      <c r="R232" s="153">
        <v>1</v>
      </c>
      <c r="S232" s="153"/>
      <c r="T232" s="153"/>
      <c r="U232" s="67"/>
      <c r="V232" s="68"/>
    </row>
    <row r="233" spans="1:22" s="24" customFormat="1" ht="27.75" hidden="1" customHeight="1" x14ac:dyDescent="0.35">
      <c r="A233" s="200" t="s">
        <v>795</v>
      </c>
      <c r="B233" s="191" t="s">
        <v>810</v>
      </c>
      <c r="C233" s="192" t="s">
        <v>61</v>
      </c>
      <c r="D233" s="191" t="s">
        <v>2175</v>
      </c>
      <c r="E233" s="193">
        <v>0</v>
      </c>
      <c r="F233" s="193" t="s">
        <v>2176</v>
      </c>
      <c r="G233" s="194" t="s">
        <v>2177</v>
      </c>
      <c r="H233" s="153">
        <v>3500</v>
      </c>
      <c r="I233" s="153">
        <v>200</v>
      </c>
      <c r="J233" s="153">
        <v>200</v>
      </c>
      <c r="K233" s="154" t="s">
        <v>1838</v>
      </c>
      <c r="L233" s="155">
        <f t="shared" si="23"/>
        <v>800</v>
      </c>
      <c r="M233" s="155">
        <f t="shared" si="24"/>
        <v>1200</v>
      </c>
      <c r="N233" s="154">
        <f t="shared" si="26"/>
        <v>2.7</v>
      </c>
      <c r="O233" s="154">
        <f t="shared" si="27"/>
        <v>1</v>
      </c>
      <c r="P233" s="153">
        <v>530</v>
      </c>
      <c r="Q233" s="98" t="str">
        <f t="shared" si="25"/>
        <v>kritis</v>
      </c>
      <c r="R233" s="153">
        <v>1</v>
      </c>
      <c r="S233" s="153"/>
      <c r="T233" s="153"/>
      <c r="U233" s="67"/>
      <c r="V233" s="68"/>
    </row>
    <row r="234" spans="1:22" s="24" customFormat="1" ht="27.75" hidden="1" customHeight="1" x14ac:dyDescent="0.35">
      <c r="A234" s="200" t="s">
        <v>795</v>
      </c>
      <c r="B234" s="191" t="s">
        <v>810</v>
      </c>
      <c r="C234" s="192" t="s">
        <v>61</v>
      </c>
      <c r="D234" s="191" t="s">
        <v>2178</v>
      </c>
      <c r="E234" s="193" t="s">
        <v>2179</v>
      </c>
      <c r="F234" s="193" t="s">
        <v>2180</v>
      </c>
      <c r="G234" s="194" t="s">
        <v>2181</v>
      </c>
      <c r="H234" s="153">
        <v>3500</v>
      </c>
      <c r="I234" s="153">
        <v>200</v>
      </c>
      <c r="J234" s="153">
        <v>200</v>
      </c>
      <c r="K234" s="154" t="s">
        <v>1838</v>
      </c>
      <c r="L234" s="155">
        <f t="shared" si="23"/>
        <v>800</v>
      </c>
      <c r="M234" s="155">
        <f t="shared" si="24"/>
        <v>1200</v>
      </c>
      <c r="N234" s="154">
        <f t="shared" si="26"/>
        <v>0</v>
      </c>
      <c r="O234" s="154">
        <f t="shared" si="27"/>
        <v>0</v>
      </c>
      <c r="P234" s="153">
        <v>0</v>
      </c>
      <c r="Q234" s="98" t="str">
        <f t="shared" si="25"/>
        <v>kritis</v>
      </c>
      <c r="R234" s="153">
        <v>1</v>
      </c>
      <c r="S234" s="153"/>
      <c r="T234" s="153"/>
      <c r="U234" s="67"/>
      <c r="V234" s="68"/>
    </row>
    <row r="235" spans="1:22" s="24" customFormat="1" ht="27.75" hidden="1" customHeight="1" x14ac:dyDescent="0.35">
      <c r="A235" s="200" t="s">
        <v>795</v>
      </c>
      <c r="B235" s="191" t="s">
        <v>810</v>
      </c>
      <c r="C235" s="192" t="s">
        <v>61</v>
      </c>
      <c r="D235" s="191" t="s">
        <v>2182</v>
      </c>
      <c r="E235" s="193" t="s">
        <v>2183</v>
      </c>
      <c r="F235" s="193" t="s">
        <v>2184</v>
      </c>
      <c r="G235" s="194" t="s">
        <v>2185</v>
      </c>
      <c r="H235" s="153">
        <v>3500</v>
      </c>
      <c r="I235" s="153">
        <v>500</v>
      </c>
      <c r="J235" s="153">
        <f>+I235*1</f>
        <v>500</v>
      </c>
      <c r="K235" s="154" t="s">
        <v>1838</v>
      </c>
      <c r="L235" s="155">
        <f t="shared" si="23"/>
        <v>2000</v>
      </c>
      <c r="M235" s="155">
        <f t="shared" si="24"/>
        <v>3000</v>
      </c>
      <c r="N235" s="154">
        <f t="shared" si="26"/>
        <v>6.3</v>
      </c>
      <c r="O235" s="154">
        <f t="shared" si="27"/>
        <v>1</v>
      </c>
      <c r="P235" s="153">
        <v>3123</v>
      </c>
      <c r="Q235" s="98" t="str">
        <f t="shared" si="25"/>
        <v>over</v>
      </c>
      <c r="R235" s="153">
        <v>1</v>
      </c>
      <c r="S235" s="153"/>
      <c r="T235" s="153"/>
      <c r="U235" s="67"/>
      <c r="V235" s="68"/>
    </row>
    <row r="236" spans="1:22" s="24" customFormat="1" ht="27.75" hidden="1" customHeight="1" x14ac:dyDescent="0.35">
      <c r="A236" s="200" t="s">
        <v>795</v>
      </c>
      <c r="B236" s="191" t="s">
        <v>810</v>
      </c>
      <c r="C236" s="192" t="s">
        <v>31</v>
      </c>
      <c r="D236" s="191" t="s">
        <v>2246</v>
      </c>
      <c r="E236" s="193" t="s">
        <v>2247</v>
      </c>
      <c r="F236" s="193" t="s">
        <v>2248</v>
      </c>
      <c r="G236" s="194" t="s">
        <v>2249</v>
      </c>
      <c r="H236" s="153">
        <v>3500</v>
      </c>
      <c r="I236" s="153">
        <v>200</v>
      </c>
      <c r="J236" s="153">
        <v>500</v>
      </c>
      <c r="K236" s="154" t="s">
        <v>1838</v>
      </c>
      <c r="L236" s="155">
        <f t="shared" si="23"/>
        <v>800</v>
      </c>
      <c r="M236" s="155">
        <f t="shared" si="24"/>
        <v>1200</v>
      </c>
      <c r="N236" s="154">
        <f t="shared" si="26"/>
        <v>9</v>
      </c>
      <c r="O236" s="154">
        <f t="shared" si="27"/>
        <v>1</v>
      </c>
      <c r="P236" s="153">
        <v>1800</v>
      </c>
      <c r="Q236" s="98" t="str">
        <f t="shared" si="25"/>
        <v>over</v>
      </c>
      <c r="R236" s="153">
        <v>1</v>
      </c>
      <c r="S236" s="153"/>
      <c r="T236" s="153"/>
      <c r="U236" s="67"/>
      <c r="V236" s="68"/>
    </row>
    <row r="237" spans="1:22" s="24" customFormat="1" ht="27.75" hidden="1" customHeight="1" x14ac:dyDescent="0.35">
      <c r="A237" s="200" t="s">
        <v>795</v>
      </c>
      <c r="B237" s="191" t="s">
        <v>810</v>
      </c>
      <c r="C237" s="192" t="s">
        <v>31</v>
      </c>
      <c r="D237" s="191" t="s">
        <v>2250</v>
      </c>
      <c r="E237" s="193" t="s">
        <v>2251</v>
      </c>
      <c r="F237" s="193" t="s">
        <v>2252</v>
      </c>
      <c r="G237" s="194" t="s">
        <v>2253</v>
      </c>
      <c r="H237" s="153">
        <v>3500</v>
      </c>
      <c r="I237" s="153">
        <v>300</v>
      </c>
      <c r="J237" s="153">
        <v>400</v>
      </c>
      <c r="K237" s="154" t="s">
        <v>1838</v>
      </c>
      <c r="L237" s="155">
        <f t="shared" si="23"/>
        <v>1200</v>
      </c>
      <c r="M237" s="155">
        <f t="shared" si="24"/>
        <v>1800</v>
      </c>
      <c r="N237" s="154">
        <f t="shared" si="26"/>
        <v>8</v>
      </c>
      <c r="O237" s="154">
        <f t="shared" si="27"/>
        <v>1</v>
      </c>
      <c r="P237" s="153">
        <v>2376</v>
      </c>
      <c r="Q237" s="98" t="str">
        <f t="shared" si="25"/>
        <v>over</v>
      </c>
      <c r="R237" s="153">
        <v>1</v>
      </c>
      <c r="S237" s="153"/>
      <c r="T237" s="153"/>
      <c r="U237" s="67"/>
      <c r="V237" s="68"/>
    </row>
    <row r="238" spans="1:22" s="24" customFormat="1" ht="27.75" hidden="1" customHeight="1" x14ac:dyDescent="0.35">
      <c r="A238" s="200" t="s">
        <v>795</v>
      </c>
      <c r="B238" s="191" t="s">
        <v>3090</v>
      </c>
      <c r="C238" s="192" t="s">
        <v>61</v>
      </c>
      <c r="D238" s="191" t="s">
        <v>1178</v>
      </c>
      <c r="E238" s="193" t="s">
        <v>1179</v>
      </c>
      <c r="F238" s="193" t="s">
        <v>1180</v>
      </c>
      <c r="G238" s="194" t="s">
        <v>2654</v>
      </c>
      <c r="H238" s="153">
        <v>3500</v>
      </c>
      <c r="I238" s="153">
        <v>500</v>
      </c>
      <c r="J238" s="153">
        <v>1000</v>
      </c>
      <c r="K238" s="154" t="s">
        <v>1838</v>
      </c>
      <c r="L238" s="155">
        <f t="shared" si="23"/>
        <v>2000</v>
      </c>
      <c r="M238" s="155">
        <f t="shared" si="24"/>
        <v>3000</v>
      </c>
      <c r="N238" s="154">
        <f t="shared" si="26"/>
        <v>4.3</v>
      </c>
      <c r="O238" s="154">
        <f t="shared" si="27"/>
        <v>1</v>
      </c>
      <c r="P238" s="153">
        <v>2150</v>
      </c>
      <c r="Q238" s="98" t="str">
        <f t="shared" si="25"/>
        <v>aman</v>
      </c>
      <c r="R238" s="153">
        <v>1</v>
      </c>
      <c r="S238" s="153"/>
      <c r="T238" s="153"/>
      <c r="U238" s="67"/>
      <c r="V238" s="68"/>
    </row>
    <row r="239" spans="1:22" s="24" customFormat="1" ht="27.75" hidden="1" customHeight="1" x14ac:dyDescent="0.35">
      <c r="A239" s="200" t="s">
        <v>795</v>
      </c>
      <c r="B239" s="191" t="s">
        <v>3090</v>
      </c>
      <c r="C239" s="192" t="s">
        <v>116</v>
      </c>
      <c r="D239" s="201" t="s">
        <v>1325</v>
      </c>
      <c r="E239" s="202" t="s">
        <v>1326</v>
      </c>
      <c r="F239" s="202" t="s">
        <v>1327</v>
      </c>
      <c r="G239" s="203" t="s">
        <v>1328</v>
      </c>
      <c r="H239" s="153">
        <v>3500</v>
      </c>
      <c r="I239" s="153">
        <v>400</v>
      </c>
      <c r="J239" s="153">
        <v>800</v>
      </c>
      <c r="K239" s="154" t="s">
        <v>1838</v>
      </c>
      <c r="L239" s="155">
        <f t="shared" si="23"/>
        <v>1600</v>
      </c>
      <c r="M239" s="155">
        <f t="shared" si="24"/>
        <v>2400</v>
      </c>
      <c r="N239" s="154">
        <f t="shared" si="26"/>
        <v>5.5</v>
      </c>
      <c r="O239" s="154">
        <f t="shared" si="27"/>
        <v>1</v>
      </c>
      <c r="P239" s="153">
        <v>2200</v>
      </c>
      <c r="Q239" s="98" t="str">
        <f t="shared" si="25"/>
        <v>aman</v>
      </c>
      <c r="R239" s="153">
        <v>1</v>
      </c>
      <c r="S239" s="153"/>
      <c r="T239" s="153"/>
      <c r="U239" s="67"/>
      <c r="V239" s="68"/>
    </row>
    <row r="240" spans="1:22" s="24" customFormat="1" ht="27.75" hidden="1" customHeight="1" x14ac:dyDescent="0.35">
      <c r="A240" s="200" t="s">
        <v>795</v>
      </c>
      <c r="B240" s="191" t="s">
        <v>810</v>
      </c>
      <c r="C240" s="192" t="s">
        <v>61</v>
      </c>
      <c r="D240" s="191" t="s">
        <v>1662</v>
      </c>
      <c r="E240" s="193" t="s">
        <v>2662</v>
      </c>
      <c r="F240" s="193" t="s">
        <v>1663</v>
      </c>
      <c r="G240" s="194" t="s">
        <v>1664</v>
      </c>
      <c r="H240" s="153">
        <v>3500</v>
      </c>
      <c r="I240" s="153">
        <v>500</v>
      </c>
      <c r="J240" s="153">
        <v>800</v>
      </c>
      <c r="K240" s="154" t="s">
        <v>1838</v>
      </c>
      <c r="L240" s="155">
        <f t="shared" si="23"/>
        <v>2000</v>
      </c>
      <c r="M240" s="155">
        <f t="shared" si="24"/>
        <v>3000</v>
      </c>
      <c r="N240" s="154">
        <f t="shared" si="26"/>
        <v>3.7</v>
      </c>
      <c r="O240" s="154">
        <f t="shared" si="27"/>
        <v>1</v>
      </c>
      <c r="P240" s="153">
        <v>1820</v>
      </c>
      <c r="Q240" s="98" t="str">
        <f t="shared" si="25"/>
        <v>kritis</v>
      </c>
      <c r="R240" s="153">
        <v>1</v>
      </c>
      <c r="S240" s="153"/>
      <c r="T240" s="153"/>
      <c r="U240" s="67"/>
      <c r="V240" s="68"/>
    </row>
    <row r="241" spans="1:22" s="24" customFormat="1" ht="27.75" hidden="1" customHeight="1" x14ac:dyDescent="0.35">
      <c r="A241" s="200" t="s">
        <v>795</v>
      </c>
      <c r="B241" s="191" t="s">
        <v>810</v>
      </c>
      <c r="C241" s="192" t="s">
        <v>61</v>
      </c>
      <c r="D241" s="191" t="s">
        <v>1286</v>
      </c>
      <c r="E241" s="193" t="s">
        <v>1287</v>
      </c>
      <c r="F241" s="193" t="s">
        <v>1288</v>
      </c>
      <c r="G241" s="194" t="s">
        <v>1289</v>
      </c>
      <c r="H241" s="153">
        <v>3400</v>
      </c>
      <c r="I241" s="153">
        <v>500</v>
      </c>
      <c r="J241" s="153">
        <f>+I241*1</f>
        <v>500</v>
      </c>
      <c r="K241" s="154" t="s">
        <v>1838</v>
      </c>
      <c r="L241" s="155">
        <f t="shared" si="23"/>
        <v>2000</v>
      </c>
      <c r="M241" s="155">
        <f t="shared" si="24"/>
        <v>3000</v>
      </c>
      <c r="N241" s="154">
        <f t="shared" si="26"/>
        <v>4.1999999999999993</v>
      </c>
      <c r="O241" s="154">
        <f t="shared" si="27"/>
        <v>1</v>
      </c>
      <c r="P241" s="153">
        <v>2086</v>
      </c>
      <c r="Q241" s="98" t="str">
        <f t="shared" si="25"/>
        <v>aman</v>
      </c>
      <c r="R241" s="153">
        <v>1</v>
      </c>
      <c r="S241" s="153"/>
      <c r="T241" s="153"/>
      <c r="U241" s="67"/>
      <c r="V241" s="68"/>
    </row>
    <row r="242" spans="1:22" s="24" customFormat="1" ht="27.75" hidden="1" customHeight="1" x14ac:dyDescent="0.35">
      <c r="A242" s="200" t="s">
        <v>795</v>
      </c>
      <c r="B242" s="191" t="s">
        <v>810</v>
      </c>
      <c r="C242" s="192" t="s">
        <v>116</v>
      </c>
      <c r="D242" s="201" t="s">
        <v>1712</v>
      </c>
      <c r="E242" s="202" t="s">
        <v>1713</v>
      </c>
      <c r="F242" s="202" t="s">
        <v>1714</v>
      </c>
      <c r="G242" s="203" t="s">
        <v>2959</v>
      </c>
      <c r="H242" s="153">
        <v>3300</v>
      </c>
      <c r="I242" s="153">
        <v>400</v>
      </c>
      <c r="J242" s="153">
        <v>600</v>
      </c>
      <c r="K242" s="154" t="s">
        <v>1838</v>
      </c>
      <c r="L242" s="155">
        <f t="shared" si="23"/>
        <v>1600</v>
      </c>
      <c r="M242" s="155">
        <f t="shared" si="24"/>
        <v>2400</v>
      </c>
      <c r="N242" s="154">
        <f t="shared" si="26"/>
        <v>7.1</v>
      </c>
      <c r="O242" s="154">
        <f t="shared" si="27"/>
        <v>1</v>
      </c>
      <c r="P242" s="153">
        <v>2838</v>
      </c>
      <c r="Q242" s="98" t="str">
        <f t="shared" si="25"/>
        <v>over</v>
      </c>
      <c r="R242" s="153">
        <v>1</v>
      </c>
      <c r="S242" s="153"/>
      <c r="T242" s="153"/>
      <c r="U242" s="67"/>
      <c r="V242" s="68"/>
    </row>
    <row r="243" spans="1:22" ht="28.5" hidden="1" customHeight="1" x14ac:dyDescent="0.35">
      <c r="A243" s="190" t="s">
        <v>10</v>
      </c>
      <c r="B243" s="191" t="s">
        <v>17</v>
      </c>
      <c r="C243" s="192" t="s">
        <v>129</v>
      </c>
      <c r="D243" s="191" t="s">
        <v>601</v>
      </c>
      <c r="E243" s="193" t="s">
        <v>602</v>
      </c>
      <c r="F243" s="193" t="s">
        <v>603</v>
      </c>
      <c r="G243" s="194" t="s">
        <v>604</v>
      </c>
      <c r="H243" s="153">
        <v>3265</v>
      </c>
      <c r="I243" s="153">
        <v>200</v>
      </c>
      <c r="J243" s="153">
        <v>200</v>
      </c>
      <c r="K243" s="154" t="s">
        <v>1838</v>
      </c>
      <c r="L243" s="155">
        <f t="shared" si="23"/>
        <v>800</v>
      </c>
      <c r="M243" s="155">
        <f t="shared" si="24"/>
        <v>1200</v>
      </c>
      <c r="N243" s="154">
        <f t="shared" si="26"/>
        <v>9.5</v>
      </c>
      <c r="O243" s="154">
        <f t="shared" si="27"/>
        <v>1</v>
      </c>
      <c r="P243" s="153">
        <v>1884</v>
      </c>
      <c r="Q243" s="98" t="str">
        <f t="shared" si="25"/>
        <v>over</v>
      </c>
      <c r="R243" s="153">
        <v>1</v>
      </c>
      <c r="S243" s="153"/>
      <c r="T243" s="153"/>
      <c r="U243" s="67"/>
    </row>
    <row r="244" spans="1:22" s="24" customFormat="1" ht="27.75" hidden="1" customHeight="1" x14ac:dyDescent="0.35">
      <c r="A244" s="200" t="s">
        <v>795</v>
      </c>
      <c r="B244" s="191" t="s">
        <v>810</v>
      </c>
      <c r="C244" s="192" t="s">
        <v>61</v>
      </c>
      <c r="D244" s="201" t="s">
        <v>1063</v>
      </c>
      <c r="E244" s="202" t="s">
        <v>1064</v>
      </c>
      <c r="F244" s="202" t="s">
        <v>1065</v>
      </c>
      <c r="G244" s="203" t="s">
        <v>1066</v>
      </c>
      <c r="H244" s="153">
        <v>3200</v>
      </c>
      <c r="I244" s="153">
        <v>550</v>
      </c>
      <c r="J244" s="153">
        <v>1000</v>
      </c>
      <c r="K244" s="154" t="s">
        <v>1838</v>
      </c>
      <c r="L244" s="155">
        <f t="shared" si="23"/>
        <v>2200</v>
      </c>
      <c r="M244" s="155">
        <f t="shared" si="24"/>
        <v>3300</v>
      </c>
      <c r="N244" s="154">
        <f t="shared" si="26"/>
        <v>5.3999999999999995</v>
      </c>
      <c r="O244" s="154">
        <f t="shared" si="27"/>
        <v>1</v>
      </c>
      <c r="P244" s="153">
        <v>2950</v>
      </c>
      <c r="Q244" s="98" t="str">
        <f t="shared" si="25"/>
        <v>aman</v>
      </c>
      <c r="R244" s="153">
        <v>1</v>
      </c>
      <c r="S244" s="153"/>
      <c r="T244" s="153"/>
      <c r="U244" s="67"/>
      <c r="V244" s="68"/>
    </row>
    <row r="245" spans="1:22" s="24" customFormat="1" ht="27.75" hidden="1" customHeight="1" x14ac:dyDescent="0.35">
      <c r="A245" s="200" t="s">
        <v>795</v>
      </c>
      <c r="B245" s="191" t="s">
        <v>3090</v>
      </c>
      <c r="C245" s="192" t="s">
        <v>116</v>
      </c>
      <c r="D245" s="191" t="s">
        <v>1373</v>
      </c>
      <c r="E245" s="193" t="s">
        <v>1374</v>
      </c>
      <c r="F245" s="193" t="s">
        <v>1375</v>
      </c>
      <c r="G245" s="194" t="s">
        <v>1376</v>
      </c>
      <c r="H245" s="153">
        <v>3200</v>
      </c>
      <c r="I245" s="153">
        <v>400</v>
      </c>
      <c r="J245" s="153">
        <v>1000</v>
      </c>
      <c r="K245" s="154" t="s">
        <v>1838</v>
      </c>
      <c r="L245" s="155">
        <f t="shared" si="23"/>
        <v>1600</v>
      </c>
      <c r="M245" s="155">
        <f t="shared" si="24"/>
        <v>2400</v>
      </c>
      <c r="N245" s="154">
        <f t="shared" si="26"/>
        <v>4.8999999999999995</v>
      </c>
      <c r="O245" s="154">
        <f t="shared" si="27"/>
        <v>1</v>
      </c>
      <c r="P245" s="153">
        <v>1950</v>
      </c>
      <c r="Q245" s="98" t="str">
        <f t="shared" si="25"/>
        <v>aman</v>
      </c>
      <c r="R245" s="153">
        <v>1</v>
      </c>
      <c r="S245" s="153"/>
      <c r="T245" s="153"/>
      <c r="U245" s="67"/>
      <c r="V245" s="68"/>
    </row>
    <row r="246" spans="1:22" s="24" customFormat="1" ht="27.75" hidden="1" customHeight="1" x14ac:dyDescent="0.35">
      <c r="A246" s="200" t="s">
        <v>795</v>
      </c>
      <c r="B246" s="191" t="s">
        <v>810</v>
      </c>
      <c r="C246" s="192" t="s">
        <v>116</v>
      </c>
      <c r="D246" s="191" t="s">
        <v>1543</v>
      </c>
      <c r="E246" s="193" t="s">
        <v>1544</v>
      </c>
      <c r="F246" s="193" t="s">
        <v>1545</v>
      </c>
      <c r="G246" s="194" t="s">
        <v>2697</v>
      </c>
      <c r="H246" s="153">
        <v>3200</v>
      </c>
      <c r="I246" s="153">
        <v>200</v>
      </c>
      <c r="J246" s="153">
        <v>400</v>
      </c>
      <c r="K246" s="154" t="s">
        <v>1838</v>
      </c>
      <c r="L246" s="155">
        <f t="shared" si="23"/>
        <v>800</v>
      </c>
      <c r="M246" s="155">
        <f t="shared" si="24"/>
        <v>1200</v>
      </c>
      <c r="N246" s="154">
        <f t="shared" si="26"/>
        <v>11.299999999999999</v>
      </c>
      <c r="O246" s="154">
        <f t="shared" si="27"/>
        <v>1</v>
      </c>
      <c r="P246" s="153">
        <v>2250</v>
      </c>
      <c r="Q246" s="98" t="str">
        <f t="shared" si="25"/>
        <v>over</v>
      </c>
      <c r="R246" s="153">
        <v>1</v>
      </c>
      <c r="S246" s="153"/>
      <c r="T246" s="153"/>
      <c r="U246" s="67"/>
      <c r="V246" s="68"/>
    </row>
    <row r="247" spans="1:22" s="24" customFormat="1" ht="27.75" hidden="1" customHeight="1" x14ac:dyDescent="0.35">
      <c r="A247" s="200" t="s">
        <v>795</v>
      </c>
      <c r="B247" s="191" t="s">
        <v>810</v>
      </c>
      <c r="C247" s="192" t="s">
        <v>116</v>
      </c>
      <c r="D247" s="201" t="s">
        <v>2709</v>
      </c>
      <c r="E247" s="202" t="s">
        <v>2710</v>
      </c>
      <c r="F247" s="202" t="s">
        <v>1830</v>
      </c>
      <c r="G247" s="203" t="s">
        <v>1831</v>
      </c>
      <c r="H247" s="153">
        <v>3200</v>
      </c>
      <c r="I247" s="153">
        <v>300</v>
      </c>
      <c r="J247" s="153">
        <v>500</v>
      </c>
      <c r="K247" s="154" t="s">
        <v>1838</v>
      </c>
      <c r="L247" s="155">
        <f t="shared" si="23"/>
        <v>1200</v>
      </c>
      <c r="M247" s="155">
        <f t="shared" si="24"/>
        <v>1800</v>
      </c>
      <c r="N247" s="154">
        <f t="shared" si="26"/>
        <v>1.7000000000000002</v>
      </c>
      <c r="O247" s="154">
        <f t="shared" si="27"/>
        <v>0</v>
      </c>
      <c r="P247" s="153">
        <v>500</v>
      </c>
      <c r="Q247" s="98" t="str">
        <f t="shared" si="25"/>
        <v>kritis</v>
      </c>
      <c r="R247" s="153">
        <v>1</v>
      </c>
      <c r="S247" s="153"/>
      <c r="T247" s="153"/>
      <c r="U247" s="67"/>
      <c r="V247" s="68"/>
    </row>
    <row r="248" spans="1:22" s="24" customFormat="1" ht="27.75" hidden="1" customHeight="1" x14ac:dyDescent="0.35">
      <c r="A248" s="190" t="s">
        <v>10</v>
      </c>
      <c r="B248" s="191" t="s">
        <v>11</v>
      </c>
      <c r="C248" s="192" t="s">
        <v>31</v>
      </c>
      <c r="D248" s="191" t="s">
        <v>2624</v>
      </c>
      <c r="E248" s="193" t="s">
        <v>205</v>
      </c>
      <c r="F248" s="193" t="s">
        <v>206</v>
      </c>
      <c r="G248" s="194" t="s">
        <v>207</v>
      </c>
      <c r="H248" s="153">
        <v>3120</v>
      </c>
      <c r="I248" s="153">
        <v>200</v>
      </c>
      <c r="J248" s="153">
        <v>4000</v>
      </c>
      <c r="K248" s="154" t="s">
        <v>1838</v>
      </c>
      <c r="L248" s="155">
        <f t="shared" si="23"/>
        <v>800</v>
      </c>
      <c r="M248" s="155">
        <f t="shared" si="24"/>
        <v>1200</v>
      </c>
      <c r="N248" s="154">
        <f t="shared" si="26"/>
        <v>6</v>
      </c>
      <c r="O248" s="154">
        <f t="shared" si="27"/>
        <v>1</v>
      </c>
      <c r="P248" s="153">
        <v>1200</v>
      </c>
      <c r="Q248" s="98" t="str">
        <f t="shared" si="25"/>
        <v>over</v>
      </c>
      <c r="R248" s="153">
        <v>1</v>
      </c>
      <c r="S248" s="153"/>
      <c r="T248" s="153"/>
      <c r="U248" s="67"/>
      <c r="V248" s="68"/>
    </row>
    <row r="249" spans="1:22" s="24" customFormat="1" ht="27.75" hidden="1" customHeight="1" x14ac:dyDescent="0.35">
      <c r="A249" s="200" t="s">
        <v>795</v>
      </c>
      <c r="B249" s="191" t="s">
        <v>810</v>
      </c>
      <c r="C249" s="192" t="s">
        <v>61</v>
      </c>
      <c r="D249" s="201" t="s">
        <v>838</v>
      </c>
      <c r="E249" s="202" t="s">
        <v>839</v>
      </c>
      <c r="F249" s="202" t="s">
        <v>840</v>
      </c>
      <c r="G249" s="203" t="s">
        <v>841</v>
      </c>
      <c r="H249" s="153">
        <v>3100</v>
      </c>
      <c r="I249" s="153">
        <v>400</v>
      </c>
      <c r="J249" s="153">
        <v>1000</v>
      </c>
      <c r="K249" s="154" t="s">
        <v>1838</v>
      </c>
      <c r="L249" s="155">
        <f t="shared" si="23"/>
        <v>1600</v>
      </c>
      <c r="M249" s="155">
        <f t="shared" si="24"/>
        <v>2400</v>
      </c>
      <c r="N249" s="154">
        <f t="shared" si="26"/>
        <v>6.6999999999999993</v>
      </c>
      <c r="O249" s="154">
        <f t="shared" si="27"/>
        <v>1</v>
      </c>
      <c r="P249" s="153">
        <v>2644</v>
      </c>
      <c r="Q249" s="98" t="str">
        <f t="shared" si="25"/>
        <v>over</v>
      </c>
      <c r="R249" s="153">
        <v>1</v>
      </c>
      <c r="S249" s="153"/>
      <c r="T249" s="153"/>
      <c r="U249" s="67"/>
      <c r="V249" s="68"/>
    </row>
    <row r="250" spans="1:22" s="24" customFormat="1" ht="27.75" hidden="1" customHeight="1" x14ac:dyDescent="0.35">
      <c r="A250" s="190" t="s">
        <v>10</v>
      </c>
      <c r="B250" s="191" t="s">
        <v>17</v>
      </c>
      <c r="C250" s="192" t="s">
        <v>12</v>
      </c>
      <c r="D250" s="191" t="s">
        <v>23</v>
      </c>
      <c r="E250" s="193" t="s">
        <v>24</v>
      </c>
      <c r="F250" s="193" t="s">
        <v>25</v>
      </c>
      <c r="G250" s="194" t="s">
        <v>26</v>
      </c>
      <c r="H250" s="153">
        <v>3016</v>
      </c>
      <c r="I250" s="153">
        <v>320</v>
      </c>
      <c r="J250" s="153">
        <v>848</v>
      </c>
      <c r="K250" s="154" t="s">
        <v>1838</v>
      </c>
      <c r="L250" s="155">
        <f t="shared" si="23"/>
        <v>1280</v>
      </c>
      <c r="M250" s="155">
        <f t="shared" si="24"/>
        <v>1920</v>
      </c>
      <c r="N250" s="154">
        <f t="shared" si="26"/>
        <v>3.3000000000000003</v>
      </c>
      <c r="O250" s="154">
        <f t="shared" si="27"/>
        <v>1</v>
      </c>
      <c r="P250" s="153">
        <v>1040</v>
      </c>
      <c r="Q250" s="98" t="str">
        <f t="shared" si="25"/>
        <v>kritis</v>
      </c>
      <c r="R250" s="153">
        <v>1</v>
      </c>
      <c r="S250" s="153"/>
      <c r="T250" s="153"/>
      <c r="U250" s="69"/>
      <c r="V250" s="68"/>
    </row>
    <row r="251" spans="1:22" s="24" customFormat="1" ht="27.75" hidden="1" customHeight="1" x14ac:dyDescent="0.35">
      <c r="A251" s="190" t="s">
        <v>10</v>
      </c>
      <c r="B251" s="191" t="s">
        <v>16</v>
      </c>
      <c r="C251" s="192" t="s">
        <v>61</v>
      </c>
      <c r="D251" s="191" t="s">
        <v>134</v>
      </c>
      <c r="E251" s="193" t="s">
        <v>135</v>
      </c>
      <c r="F251" s="193" t="s">
        <v>136</v>
      </c>
      <c r="G251" s="194" t="s">
        <v>137</v>
      </c>
      <c r="H251" s="153">
        <v>3000</v>
      </c>
      <c r="I251" s="153">
        <v>750</v>
      </c>
      <c r="J251" s="153">
        <v>1000</v>
      </c>
      <c r="K251" s="154" t="s">
        <v>1838</v>
      </c>
      <c r="L251" s="155">
        <f t="shared" si="23"/>
        <v>3000</v>
      </c>
      <c r="M251" s="155">
        <f t="shared" si="24"/>
        <v>4500</v>
      </c>
      <c r="N251" s="154">
        <f t="shared" si="26"/>
        <v>8.4</v>
      </c>
      <c r="O251" s="154">
        <f t="shared" si="27"/>
        <v>1</v>
      </c>
      <c r="P251" s="153">
        <v>6254</v>
      </c>
      <c r="Q251" s="98" t="str">
        <f t="shared" si="25"/>
        <v>over</v>
      </c>
      <c r="R251" s="153">
        <v>1</v>
      </c>
      <c r="S251" s="153"/>
      <c r="T251" s="153"/>
      <c r="U251" s="67"/>
      <c r="V251" s="68"/>
    </row>
    <row r="252" spans="1:22" s="24" customFormat="1" ht="27.75" hidden="1" customHeight="1" x14ac:dyDescent="0.35">
      <c r="A252" s="200" t="s">
        <v>795</v>
      </c>
      <c r="B252" s="191" t="s">
        <v>810</v>
      </c>
      <c r="C252" s="192" t="s">
        <v>61</v>
      </c>
      <c r="D252" s="191" t="s">
        <v>2167</v>
      </c>
      <c r="E252" s="193" t="s">
        <v>2168</v>
      </c>
      <c r="F252" s="193" t="s">
        <v>2169</v>
      </c>
      <c r="G252" s="194" t="s">
        <v>2170</v>
      </c>
      <c r="H252" s="153">
        <v>3000</v>
      </c>
      <c r="I252" s="153">
        <v>200</v>
      </c>
      <c r="J252" s="153">
        <v>200</v>
      </c>
      <c r="K252" s="154" t="s">
        <v>1838</v>
      </c>
      <c r="L252" s="155">
        <f t="shared" si="23"/>
        <v>800</v>
      </c>
      <c r="M252" s="155">
        <f t="shared" si="24"/>
        <v>1200</v>
      </c>
      <c r="N252" s="154">
        <f t="shared" si="26"/>
        <v>8.2999999999999989</v>
      </c>
      <c r="O252" s="154">
        <f t="shared" si="27"/>
        <v>1</v>
      </c>
      <c r="P252" s="153">
        <v>1650</v>
      </c>
      <c r="Q252" s="98" t="str">
        <f t="shared" si="25"/>
        <v>over</v>
      </c>
      <c r="R252" s="153">
        <v>1</v>
      </c>
      <c r="S252" s="153"/>
      <c r="T252" s="153"/>
      <c r="U252" s="67"/>
      <c r="V252" s="68"/>
    </row>
    <row r="253" spans="1:22" s="24" customFormat="1" ht="27.75" hidden="1" customHeight="1" x14ac:dyDescent="0.35">
      <c r="A253" s="200" t="s">
        <v>795</v>
      </c>
      <c r="B253" s="191" t="s">
        <v>810</v>
      </c>
      <c r="C253" s="192" t="s">
        <v>116</v>
      </c>
      <c r="D253" s="191" t="s">
        <v>1417</v>
      </c>
      <c r="E253" s="193" t="s">
        <v>1418</v>
      </c>
      <c r="F253" s="193" t="s">
        <v>1419</v>
      </c>
      <c r="G253" s="194" t="s">
        <v>1420</v>
      </c>
      <c r="H253" s="153">
        <v>3000</v>
      </c>
      <c r="I253" s="153">
        <v>500</v>
      </c>
      <c r="J253" s="153">
        <v>500</v>
      </c>
      <c r="K253" s="154" t="s">
        <v>1838</v>
      </c>
      <c r="L253" s="155">
        <f t="shared" si="23"/>
        <v>2000</v>
      </c>
      <c r="M253" s="155">
        <f t="shared" si="24"/>
        <v>3000</v>
      </c>
      <c r="N253" s="154">
        <f t="shared" si="26"/>
        <v>8.6</v>
      </c>
      <c r="O253" s="154">
        <f t="shared" si="27"/>
        <v>1</v>
      </c>
      <c r="P253" s="153">
        <v>4300</v>
      </c>
      <c r="Q253" s="98" t="str">
        <f t="shared" si="25"/>
        <v>over</v>
      </c>
      <c r="R253" s="153">
        <v>1</v>
      </c>
      <c r="S253" s="153"/>
      <c r="T253" s="153"/>
      <c r="U253" s="67"/>
      <c r="V253" s="68"/>
    </row>
    <row r="254" spans="1:22" s="24" customFormat="1" ht="27.75" hidden="1" customHeight="1" x14ac:dyDescent="0.35">
      <c r="A254" s="200" t="s">
        <v>795</v>
      </c>
      <c r="B254" s="191" t="s">
        <v>810</v>
      </c>
      <c r="C254" s="192" t="s">
        <v>61</v>
      </c>
      <c r="D254" s="191" t="s">
        <v>2886</v>
      </c>
      <c r="E254" s="193" t="s">
        <v>3106</v>
      </c>
      <c r="F254" s="193" t="s">
        <v>2882</v>
      </c>
      <c r="G254" s="194" t="s">
        <v>2963</v>
      </c>
      <c r="H254" s="153">
        <v>3000</v>
      </c>
      <c r="I254" s="153">
        <v>500</v>
      </c>
      <c r="J254" s="153">
        <f>+I254*1</f>
        <v>500</v>
      </c>
      <c r="K254" s="154" t="s">
        <v>1838</v>
      </c>
      <c r="L254" s="155">
        <f t="shared" si="23"/>
        <v>2000</v>
      </c>
      <c r="M254" s="155">
        <f t="shared" si="24"/>
        <v>3000</v>
      </c>
      <c r="N254" s="154">
        <f t="shared" si="26"/>
        <v>6.3</v>
      </c>
      <c r="O254" s="154">
        <f t="shared" si="27"/>
        <v>1</v>
      </c>
      <c r="P254" s="153">
        <v>3128</v>
      </c>
      <c r="Q254" s="98" t="str">
        <f t="shared" si="25"/>
        <v>over</v>
      </c>
      <c r="R254" s="153">
        <v>1</v>
      </c>
      <c r="S254" s="153"/>
      <c r="T254" s="153"/>
      <c r="U254" s="67"/>
      <c r="V254" s="68"/>
    </row>
    <row r="255" spans="1:22" s="24" customFormat="1" ht="27.75" hidden="1" customHeight="1" x14ac:dyDescent="0.35">
      <c r="A255" s="190" t="s">
        <v>10</v>
      </c>
      <c r="B255" s="191" t="s">
        <v>17</v>
      </c>
      <c r="C255" s="192" t="s">
        <v>129</v>
      </c>
      <c r="D255" s="191" t="s">
        <v>597</v>
      </c>
      <c r="E255" s="193" t="s">
        <v>598</v>
      </c>
      <c r="F255" s="193" t="s">
        <v>599</v>
      </c>
      <c r="G255" s="194" t="s">
        <v>600</v>
      </c>
      <c r="H255" s="153">
        <v>2900</v>
      </c>
      <c r="I255" s="153">
        <v>200</v>
      </c>
      <c r="J255" s="153">
        <v>400</v>
      </c>
      <c r="K255" s="154" t="s">
        <v>1838</v>
      </c>
      <c r="L255" s="155">
        <f t="shared" si="23"/>
        <v>800</v>
      </c>
      <c r="M255" s="155">
        <f t="shared" si="24"/>
        <v>1200</v>
      </c>
      <c r="N255" s="154">
        <f t="shared" si="26"/>
        <v>24.700000000000003</v>
      </c>
      <c r="O255" s="154">
        <f t="shared" si="27"/>
        <v>1</v>
      </c>
      <c r="P255" s="153">
        <v>4934</v>
      </c>
      <c r="Q255" s="98" t="str">
        <f t="shared" si="25"/>
        <v>over</v>
      </c>
      <c r="R255" s="153">
        <v>1</v>
      </c>
      <c r="S255" s="153"/>
      <c r="T255" s="153"/>
      <c r="U255" s="67"/>
      <c r="V255" s="68"/>
    </row>
    <row r="256" spans="1:22" s="24" customFormat="1" ht="27.75" hidden="1" customHeight="1" x14ac:dyDescent="0.35">
      <c r="A256" s="200" t="s">
        <v>795</v>
      </c>
      <c r="B256" s="191" t="s">
        <v>810</v>
      </c>
      <c r="C256" s="192" t="s">
        <v>129</v>
      </c>
      <c r="D256" s="201" t="s">
        <v>1278</v>
      </c>
      <c r="E256" s="202" t="s">
        <v>1279</v>
      </c>
      <c r="F256" s="202" t="s">
        <v>1280</v>
      </c>
      <c r="G256" s="203" t="s">
        <v>1281</v>
      </c>
      <c r="H256" s="153">
        <v>2900</v>
      </c>
      <c r="I256" s="153">
        <v>500</v>
      </c>
      <c r="J256" s="153">
        <v>1000</v>
      </c>
      <c r="K256" s="154" t="s">
        <v>1838</v>
      </c>
      <c r="L256" s="155">
        <f t="shared" si="23"/>
        <v>2000</v>
      </c>
      <c r="M256" s="155">
        <f t="shared" si="24"/>
        <v>3000</v>
      </c>
      <c r="N256" s="154">
        <f t="shared" si="26"/>
        <v>1.1000000000000001</v>
      </c>
      <c r="O256" s="154">
        <f t="shared" si="27"/>
        <v>0</v>
      </c>
      <c r="P256" s="153">
        <v>530</v>
      </c>
      <c r="Q256" s="98" t="str">
        <f t="shared" si="25"/>
        <v>kritis</v>
      </c>
      <c r="R256" s="153">
        <v>1</v>
      </c>
      <c r="S256" s="153"/>
      <c r="T256" s="153"/>
      <c r="U256" s="67"/>
      <c r="V256" s="68"/>
    </row>
    <row r="257" spans="1:22" s="24" customFormat="1" ht="27.75" hidden="1" customHeight="1" x14ac:dyDescent="0.35">
      <c r="A257" s="200" t="s">
        <v>795</v>
      </c>
      <c r="B257" s="191" t="s">
        <v>810</v>
      </c>
      <c r="C257" s="192" t="s">
        <v>129</v>
      </c>
      <c r="D257" s="201" t="s">
        <v>1282</v>
      </c>
      <c r="E257" s="202" t="s">
        <v>1283</v>
      </c>
      <c r="F257" s="202" t="s">
        <v>1284</v>
      </c>
      <c r="G257" s="203" t="s">
        <v>1285</v>
      </c>
      <c r="H257" s="153">
        <v>2900</v>
      </c>
      <c r="I257" s="153">
        <v>500</v>
      </c>
      <c r="J257" s="153">
        <v>1000</v>
      </c>
      <c r="K257" s="154" t="s">
        <v>1838</v>
      </c>
      <c r="L257" s="155">
        <f t="shared" si="23"/>
        <v>2000</v>
      </c>
      <c r="M257" s="155">
        <f t="shared" si="24"/>
        <v>3000</v>
      </c>
      <c r="N257" s="154">
        <f t="shared" si="26"/>
        <v>5.6</v>
      </c>
      <c r="O257" s="154">
        <f t="shared" si="27"/>
        <v>1</v>
      </c>
      <c r="P257" s="153">
        <v>2762</v>
      </c>
      <c r="Q257" s="98" t="str">
        <f t="shared" si="25"/>
        <v>aman</v>
      </c>
      <c r="R257" s="153">
        <v>1</v>
      </c>
      <c r="S257" s="153"/>
      <c r="T257" s="153"/>
      <c r="U257" s="67"/>
      <c r="V257" s="68"/>
    </row>
    <row r="258" spans="1:22" s="24" customFormat="1" ht="27.75" hidden="1" customHeight="1" x14ac:dyDescent="0.35">
      <c r="A258" s="200" t="s">
        <v>795</v>
      </c>
      <c r="B258" s="191" t="s">
        <v>810</v>
      </c>
      <c r="C258" s="192" t="s">
        <v>61</v>
      </c>
      <c r="D258" s="201" t="s">
        <v>966</v>
      </c>
      <c r="E258" s="202" t="s">
        <v>967</v>
      </c>
      <c r="F258" s="202" t="s">
        <v>968</v>
      </c>
      <c r="G258" s="203" t="s">
        <v>969</v>
      </c>
      <c r="H258" s="153">
        <v>2800</v>
      </c>
      <c r="I258" s="153">
        <v>500</v>
      </c>
      <c r="J258" s="153">
        <v>1000</v>
      </c>
      <c r="K258" s="154" t="s">
        <v>1838</v>
      </c>
      <c r="L258" s="155">
        <f t="shared" ref="L258:L321" si="29">+I258*4</f>
        <v>2000</v>
      </c>
      <c r="M258" s="155">
        <f t="shared" ref="M258:M321" si="30">+I258*6</f>
        <v>3000</v>
      </c>
      <c r="N258" s="154">
        <f t="shared" si="26"/>
        <v>5.8999999999999995</v>
      </c>
      <c r="O258" s="154">
        <f t="shared" si="27"/>
        <v>1</v>
      </c>
      <c r="P258" s="153">
        <v>2920</v>
      </c>
      <c r="Q258" s="98" t="str">
        <f t="shared" si="25"/>
        <v>aman</v>
      </c>
      <c r="R258" s="153">
        <v>1</v>
      </c>
      <c r="S258" s="153"/>
      <c r="T258" s="153"/>
      <c r="U258" s="67"/>
      <c r="V258" s="68"/>
    </row>
    <row r="259" spans="1:22" s="24" customFormat="1" ht="27.75" hidden="1" customHeight="1" x14ac:dyDescent="0.35">
      <c r="A259" s="200" t="s">
        <v>795</v>
      </c>
      <c r="B259" s="191" t="s">
        <v>810</v>
      </c>
      <c r="C259" s="192" t="s">
        <v>129</v>
      </c>
      <c r="D259" s="201" t="s">
        <v>1232</v>
      </c>
      <c r="E259" s="202">
        <v>0</v>
      </c>
      <c r="F259" s="202" t="s">
        <v>1233</v>
      </c>
      <c r="G259" s="203" t="s">
        <v>1234</v>
      </c>
      <c r="H259" s="153">
        <v>2800</v>
      </c>
      <c r="I259" s="153">
        <v>500</v>
      </c>
      <c r="J259" s="153">
        <v>1000</v>
      </c>
      <c r="K259" s="154" t="s">
        <v>1838</v>
      </c>
      <c r="L259" s="155">
        <f t="shared" si="29"/>
        <v>2000</v>
      </c>
      <c r="M259" s="155">
        <f t="shared" si="30"/>
        <v>3000</v>
      </c>
      <c r="N259" s="154">
        <f t="shared" si="26"/>
        <v>7.3999999999999995</v>
      </c>
      <c r="O259" s="154">
        <f t="shared" si="27"/>
        <v>1</v>
      </c>
      <c r="P259" s="153">
        <v>3660</v>
      </c>
      <c r="Q259" s="98" t="str">
        <f t="shared" si="25"/>
        <v>over</v>
      </c>
      <c r="R259" s="153">
        <v>1</v>
      </c>
      <c r="S259" s="153"/>
      <c r="T259" s="153"/>
      <c r="U259" s="67"/>
      <c r="V259" s="68"/>
    </row>
    <row r="260" spans="1:22" s="24" customFormat="1" ht="27.75" hidden="1" customHeight="1" x14ac:dyDescent="0.35">
      <c r="A260" s="200" t="s">
        <v>795</v>
      </c>
      <c r="B260" s="191" t="s">
        <v>810</v>
      </c>
      <c r="C260" s="192" t="s">
        <v>129</v>
      </c>
      <c r="D260" s="201" t="s">
        <v>1238</v>
      </c>
      <c r="E260" s="202">
        <v>0</v>
      </c>
      <c r="F260" s="202" t="s">
        <v>1239</v>
      </c>
      <c r="G260" s="203" t="s">
        <v>1240</v>
      </c>
      <c r="H260" s="153">
        <v>2800</v>
      </c>
      <c r="I260" s="153">
        <v>500</v>
      </c>
      <c r="J260" s="153">
        <v>1000</v>
      </c>
      <c r="K260" s="154" t="s">
        <v>1838</v>
      </c>
      <c r="L260" s="155">
        <f t="shared" si="29"/>
        <v>2000</v>
      </c>
      <c r="M260" s="155">
        <f t="shared" si="30"/>
        <v>3000</v>
      </c>
      <c r="N260" s="154">
        <f t="shared" si="26"/>
        <v>5.8</v>
      </c>
      <c r="O260" s="154">
        <f t="shared" si="27"/>
        <v>1</v>
      </c>
      <c r="P260" s="153">
        <v>2895</v>
      </c>
      <c r="Q260" s="98" t="str">
        <f t="shared" si="25"/>
        <v>aman</v>
      </c>
      <c r="R260" s="153">
        <v>1</v>
      </c>
      <c r="S260" s="153"/>
      <c r="T260" s="153"/>
      <c r="U260" s="67"/>
      <c r="V260" s="68"/>
    </row>
    <row r="261" spans="1:22" s="24" customFormat="1" ht="27.75" hidden="1" customHeight="1" x14ac:dyDescent="0.35">
      <c r="A261" s="200" t="s">
        <v>795</v>
      </c>
      <c r="B261" s="191" t="s">
        <v>3090</v>
      </c>
      <c r="C261" s="192" t="s">
        <v>61</v>
      </c>
      <c r="D261" s="191" t="s">
        <v>2807</v>
      </c>
      <c r="E261" s="193">
        <v>0</v>
      </c>
      <c r="F261" s="193" t="s">
        <v>2792</v>
      </c>
      <c r="G261" s="194" t="s">
        <v>1708</v>
      </c>
      <c r="H261" s="153">
        <v>2652</v>
      </c>
      <c r="I261" s="153">
        <v>500</v>
      </c>
      <c r="J261" s="153">
        <v>1000</v>
      </c>
      <c r="K261" s="154" t="s">
        <v>1838</v>
      </c>
      <c r="L261" s="155">
        <f t="shared" si="29"/>
        <v>2000</v>
      </c>
      <c r="M261" s="155">
        <f t="shared" si="30"/>
        <v>3000</v>
      </c>
      <c r="N261" s="154">
        <f t="shared" si="26"/>
        <v>5.3999999999999995</v>
      </c>
      <c r="O261" s="154">
        <f t="shared" si="27"/>
        <v>1</v>
      </c>
      <c r="P261" s="153">
        <v>2663</v>
      </c>
      <c r="Q261" s="98" t="str">
        <f t="shared" si="25"/>
        <v>aman</v>
      </c>
      <c r="R261" s="153">
        <v>1</v>
      </c>
      <c r="S261" s="153"/>
      <c r="T261" s="153"/>
      <c r="U261" s="67"/>
      <c r="V261" s="68"/>
    </row>
    <row r="262" spans="1:22" s="24" customFormat="1" ht="27.75" hidden="1" customHeight="1" x14ac:dyDescent="0.35">
      <c r="A262" s="190" t="s">
        <v>10</v>
      </c>
      <c r="B262" s="191" t="s">
        <v>16</v>
      </c>
      <c r="C262" s="192" t="s">
        <v>61</v>
      </c>
      <c r="D262" s="191" t="s">
        <v>700</v>
      </c>
      <c r="E262" s="193" t="s">
        <v>701</v>
      </c>
      <c r="F262" s="193" t="s">
        <v>702</v>
      </c>
      <c r="G262" s="194" t="s">
        <v>703</v>
      </c>
      <c r="H262" s="153">
        <v>2645</v>
      </c>
      <c r="I262" s="153">
        <v>300</v>
      </c>
      <c r="J262" s="153">
        <v>500</v>
      </c>
      <c r="K262" s="154" t="s">
        <v>1838</v>
      </c>
      <c r="L262" s="155">
        <f t="shared" si="29"/>
        <v>1200</v>
      </c>
      <c r="M262" s="155">
        <f t="shared" si="30"/>
        <v>1800</v>
      </c>
      <c r="N262" s="154">
        <f t="shared" si="26"/>
        <v>4.3</v>
      </c>
      <c r="O262" s="154">
        <f t="shared" si="27"/>
        <v>1</v>
      </c>
      <c r="P262" s="153">
        <v>1271</v>
      </c>
      <c r="Q262" s="98" t="str">
        <f t="shared" si="25"/>
        <v>aman</v>
      </c>
      <c r="R262" s="153">
        <v>1</v>
      </c>
      <c r="S262" s="153"/>
      <c r="T262" s="153"/>
      <c r="U262" s="67"/>
      <c r="V262" s="68"/>
    </row>
    <row r="263" spans="1:22" ht="28.5" hidden="1" customHeight="1" x14ac:dyDescent="0.35">
      <c r="A263" s="200" t="s">
        <v>795</v>
      </c>
      <c r="B263" s="191" t="s">
        <v>810</v>
      </c>
      <c r="C263" s="192" t="s">
        <v>12</v>
      </c>
      <c r="D263" s="201" t="s">
        <v>834</v>
      </c>
      <c r="E263" s="202" t="s">
        <v>835</v>
      </c>
      <c r="F263" s="202" t="s">
        <v>836</v>
      </c>
      <c r="G263" s="203" t="s">
        <v>837</v>
      </c>
      <c r="H263" s="153">
        <v>2600</v>
      </c>
      <c r="I263" s="153">
        <v>500</v>
      </c>
      <c r="J263" s="153">
        <f>+I263*1</f>
        <v>500</v>
      </c>
      <c r="K263" s="154" t="s">
        <v>1838</v>
      </c>
      <c r="L263" s="155">
        <f t="shared" si="29"/>
        <v>2000</v>
      </c>
      <c r="M263" s="155">
        <f t="shared" si="30"/>
        <v>3000</v>
      </c>
      <c r="N263" s="154">
        <f t="shared" si="26"/>
        <v>2.9</v>
      </c>
      <c r="O263" s="154">
        <f t="shared" si="27"/>
        <v>1</v>
      </c>
      <c r="P263" s="153">
        <v>1435</v>
      </c>
      <c r="Q263" s="98" t="str">
        <f t="shared" si="25"/>
        <v>kritis</v>
      </c>
      <c r="R263" s="153">
        <v>1</v>
      </c>
      <c r="S263" s="153"/>
      <c r="T263" s="153"/>
      <c r="U263" s="67"/>
    </row>
    <row r="264" spans="1:22" ht="28.5" hidden="1" customHeight="1" x14ac:dyDescent="0.35">
      <c r="A264" s="200" t="s">
        <v>795</v>
      </c>
      <c r="B264" s="191" t="s">
        <v>810</v>
      </c>
      <c r="C264" s="192" t="s">
        <v>61</v>
      </c>
      <c r="D264" s="191" t="s">
        <v>1254</v>
      </c>
      <c r="E264" s="193" t="s">
        <v>1255</v>
      </c>
      <c r="F264" s="193" t="s">
        <v>1256</v>
      </c>
      <c r="G264" s="194" t="s">
        <v>1257</v>
      </c>
      <c r="H264" s="153">
        <v>2600</v>
      </c>
      <c r="I264" s="153">
        <v>500</v>
      </c>
      <c r="J264" s="153">
        <v>1000</v>
      </c>
      <c r="K264" s="154" t="s">
        <v>1838</v>
      </c>
      <c r="L264" s="155">
        <f t="shared" si="29"/>
        <v>2000</v>
      </c>
      <c r="M264" s="155">
        <f t="shared" si="30"/>
        <v>3000</v>
      </c>
      <c r="N264" s="154">
        <f t="shared" si="26"/>
        <v>5.1999999999999993</v>
      </c>
      <c r="O264" s="154">
        <f t="shared" si="27"/>
        <v>1</v>
      </c>
      <c r="P264" s="153">
        <v>2581</v>
      </c>
      <c r="Q264" s="98" t="str">
        <f t="shared" si="25"/>
        <v>aman</v>
      </c>
      <c r="R264" s="153">
        <v>1</v>
      </c>
      <c r="S264" s="153"/>
      <c r="T264" s="153"/>
      <c r="U264" s="67"/>
    </row>
    <row r="265" spans="1:22" ht="28.5" hidden="1" customHeight="1" x14ac:dyDescent="0.35">
      <c r="A265" s="200" t="s">
        <v>795</v>
      </c>
      <c r="B265" s="191" t="s">
        <v>810</v>
      </c>
      <c r="C265" s="192" t="s">
        <v>116</v>
      </c>
      <c r="D265" s="191" t="s">
        <v>1510</v>
      </c>
      <c r="E265" s="193" t="s">
        <v>1511</v>
      </c>
      <c r="F265" s="193" t="s">
        <v>1512</v>
      </c>
      <c r="G265" s="194" t="s">
        <v>1513</v>
      </c>
      <c r="H265" s="153">
        <v>2600</v>
      </c>
      <c r="I265" s="153">
        <v>400</v>
      </c>
      <c r="J265" s="153">
        <v>600</v>
      </c>
      <c r="K265" s="154" t="s">
        <v>1838</v>
      </c>
      <c r="L265" s="155">
        <f t="shared" si="29"/>
        <v>1600</v>
      </c>
      <c r="M265" s="155">
        <f t="shared" si="30"/>
        <v>2400</v>
      </c>
      <c r="N265" s="154">
        <f t="shared" si="26"/>
        <v>2.4</v>
      </c>
      <c r="O265" s="154">
        <f t="shared" si="27"/>
        <v>1</v>
      </c>
      <c r="P265" s="153">
        <v>960</v>
      </c>
      <c r="Q265" s="98" t="str">
        <f t="shared" ref="Q265:Q328" si="31">IF(P265&lt;L265,"kritis",IF(P265&lt;M265,"aman","over"))</f>
        <v>kritis</v>
      </c>
      <c r="R265" s="153">
        <v>1</v>
      </c>
      <c r="S265" s="153"/>
      <c r="T265" s="153"/>
      <c r="U265" s="67"/>
    </row>
    <row r="266" spans="1:22" ht="28.5" hidden="1" customHeight="1" x14ac:dyDescent="0.35">
      <c r="A266" s="200" t="s">
        <v>795</v>
      </c>
      <c r="B266" s="191" t="s">
        <v>810</v>
      </c>
      <c r="C266" s="192" t="s">
        <v>61</v>
      </c>
      <c r="D266" s="201" t="s">
        <v>1573</v>
      </c>
      <c r="E266" s="202">
        <v>0</v>
      </c>
      <c r="F266" s="202" t="s">
        <v>1574</v>
      </c>
      <c r="G266" s="205" t="s">
        <v>1575</v>
      </c>
      <c r="H266" s="153">
        <v>2600</v>
      </c>
      <c r="I266" s="153">
        <v>300</v>
      </c>
      <c r="J266" s="153">
        <v>1000</v>
      </c>
      <c r="K266" s="154" t="s">
        <v>1838</v>
      </c>
      <c r="L266" s="155">
        <f t="shared" si="29"/>
        <v>1200</v>
      </c>
      <c r="M266" s="155">
        <f t="shared" si="30"/>
        <v>1800</v>
      </c>
      <c r="N266" s="154">
        <f t="shared" ref="N266:N329" si="32">+ROUNDUP(P266/I266,1)</f>
        <v>14.7</v>
      </c>
      <c r="O266" s="154">
        <f t="shared" ref="O266:O329" si="33">IF(AND(K266="FAST",N266&gt;=2),1,IF(AND(K266="MEDIUM",N266&gt;=2),1,IF(AND(K266="SLOW",N266&gt;=2),1,0)))</f>
        <v>1</v>
      </c>
      <c r="P266" s="153">
        <v>4394</v>
      </c>
      <c r="Q266" s="98" t="str">
        <f t="shared" si="31"/>
        <v>over</v>
      </c>
      <c r="R266" s="153">
        <v>1</v>
      </c>
      <c r="S266" s="153"/>
      <c r="T266" s="153"/>
      <c r="U266" s="67"/>
    </row>
    <row r="267" spans="1:22" ht="28.5" hidden="1" customHeight="1" x14ac:dyDescent="0.35">
      <c r="A267" s="200" t="s">
        <v>795</v>
      </c>
      <c r="B267" s="191" t="s">
        <v>810</v>
      </c>
      <c r="C267" s="192" t="s">
        <v>116</v>
      </c>
      <c r="D267" s="191" t="s">
        <v>1677</v>
      </c>
      <c r="E267" s="193">
        <v>0</v>
      </c>
      <c r="F267" s="193" t="s">
        <v>1678</v>
      </c>
      <c r="G267" s="194" t="s">
        <v>1679</v>
      </c>
      <c r="H267" s="153">
        <v>2600</v>
      </c>
      <c r="I267" s="153">
        <v>500</v>
      </c>
      <c r="J267" s="153">
        <v>1000</v>
      </c>
      <c r="K267" s="154" t="s">
        <v>1838</v>
      </c>
      <c r="L267" s="155">
        <f t="shared" si="29"/>
        <v>2000</v>
      </c>
      <c r="M267" s="155">
        <f t="shared" si="30"/>
        <v>3000</v>
      </c>
      <c r="N267" s="154">
        <f t="shared" si="32"/>
        <v>3.7</v>
      </c>
      <c r="O267" s="154">
        <f t="shared" si="33"/>
        <v>1</v>
      </c>
      <c r="P267" s="153">
        <v>1814</v>
      </c>
      <c r="Q267" s="98" t="str">
        <f t="shared" si="31"/>
        <v>kritis</v>
      </c>
      <c r="R267" s="153">
        <v>1</v>
      </c>
      <c r="S267" s="153"/>
      <c r="T267" s="153"/>
      <c r="U267" s="67"/>
    </row>
    <row r="268" spans="1:22" ht="28.5" hidden="1" customHeight="1" x14ac:dyDescent="0.35">
      <c r="A268" s="190" t="s">
        <v>10</v>
      </c>
      <c r="B268" s="191" t="s">
        <v>17</v>
      </c>
      <c r="C268" s="192" t="s">
        <v>129</v>
      </c>
      <c r="D268" s="191" t="s">
        <v>581</v>
      </c>
      <c r="E268" s="193" t="s">
        <v>582</v>
      </c>
      <c r="F268" s="193" t="s">
        <v>583</v>
      </c>
      <c r="G268" s="194" t="s">
        <v>584</v>
      </c>
      <c r="H268" s="153">
        <v>2500</v>
      </c>
      <c r="I268" s="153">
        <v>200</v>
      </c>
      <c r="J268" s="153">
        <v>200</v>
      </c>
      <c r="K268" s="154" t="s">
        <v>1838</v>
      </c>
      <c r="L268" s="155">
        <f t="shared" si="29"/>
        <v>800</v>
      </c>
      <c r="M268" s="155">
        <f t="shared" si="30"/>
        <v>1200</v>
      </c>
      <c r="N268" s="154">
        <f t="shared" si="32"/>
        <v>9.2999999999999989</v>
      </c>
      <c r="O268" s="154">
        <f t="shared" si="33"/>
        <v>1</v>
      </c>
      <c r="P268" s="153">
        <v>1850</v>
      </c>
      <c r="Q268" s="98" t="str">
        <f t="shared" si="31"/>
        <v>over</v>
      </c>
      <c r="R268" s="153">
        <v>1</v>
      </c>
      <c r="S268" s="153"/>
      <c r="T268" s="153"/>
      <c r="U268" s="67"/>
    </row>
    <row r="269" spans="1:22" ht="33" hidden="1" x14ac:dyDescent="0.35">
      <c r="A269" s="190" t="s">
        <v>10</v>
      </c>
      <c r="B269" s="191" t="s">
        <v>16</v>
      </c>
      <c r="C269" s="192" t="s">
        <v>61</v>
      </c>
      <c r="D269" s="191" t="s">
        <v>632</v>
      </c>
      <c r="E269" s="193" t="s">
        <v>633</v>
      </c>
      <c r="F269" s="193" t="s">
        <v>634</v>
      </c>
      <c r="G269" s="194" t="s">
        <v>635</v>
      </c>
      <c r="H269" s="153">
        <v>2500</v>
      </c>
      <c r="I269" s="153">
        <v>347.22222222222223</v>
      </c>
      <c r="J269" s="153">
        <v>600</v>
      </c>
      <c r="K269" s="154" t="s">
        <v>1838</v>
      </c>
      <c r="L269" s="155">
        <f t="shared" si="29"/>
        <v>1388.8888888888889</v>
      </c>
      <c r="M269" s="155">
        <f t="shared" si="30"/>
        <v>2083.3333333333335</v>
      </c>
      <c r="N269" s="154">
        <f t="shared" si="32"/>
        <v>6</v>
      </c>
      <c r="O269" s="154">
        <f t="shared" si="33"/>
        <v>1</v>
      </c>
      <c r="P269" s="153">
        <v>2057</v>
      </c>
      <c r="Q269" s="98" t="str">
        <f t="shared" si="31"/>
        <v>aman</v>
      </c>
      <c r="R269" s="153">
        <v>1</v>
      </c>
      <c r="S269" s="153"/>
      <c r="T269" s="153"/>
    </row>
    <row r="270" spans="1:22" hidden="1" x14ac:dyDescent="0.35">
      <c r="A270" s="200" t="s">
        <v>795</v>
      </c>
      <c r="B270" s="191" t="s">
        <v>810</v>
      </c>
      <c r="C270" s="192" t="s">
        <v>61</v>
      </c>
      <c r="D270" s="201" t="s">
        <v>897</v>
      </c>
      <c r="E270" s="202" t="s">
        <v>898</v>
      </c>
      <c r="F270" s="202" t="s">
        <v>899</v>
      </c>
      <c r="G270" s="203" t="s">
        <v>900</v>
      </c>
      <c r="H270" s="153">
        <v>2500</v>
      </c>
      <c r="I270" s="153">
        <v>500</v>
      </c>
      <c r="J270" s="153">
        <v>1000</v>
      </c>
      <c r="K270" s="154" t="s">
        <v>1838</v>
      </c>
      <c r="L270" s="155">
        <f t="shared" si="29"/>
        <v>2000</v>
      </c>
      <c r="M270" s="155">
        <f t="shared" si="30"/>
        <v>3000</v>
      </c>
      <c r="N270" s="154">
        <f t="shared" si="32"/>
        <v>6</v>
      </c>
      <c r="O270" s="154">
        <f t="shared" si="33"/>
        <v>1</v>
      </c>
      <c r="P270" s="153">
        <v>2968</v>
      </c>
      <c r="Q270" s="98" t="str">
        <f t="shared" si="31"/>
        <v>aman</v>
      </c>
      <c r="R270" s="153">
        <v>1</v>
      </c>
      <c r="S270" s="153"/>
      <c r="T270" s="153"/>
    </row>
    <row r="271" spans="1:22" hidden="1" x14ac:dyDescent="0.35">
      <c r="A271" s="200" t="s">
        <v>795</v>
      </c>
      <c r="B271" s="191" t="s">
        <v>810</v>
      </c>
      <c r="C271" s="192" t="s">
        <v>61</v>
      </c>
      <c r="D271" s="191" t="s">
        <v>1082</v>
      </c>
      <c r="E271" s="193" t="s">
        <v>1083</v>
      </c>
      <c r="F271" s="193" t="s">
        <v>1084</v>
      </c>
      <c r="G271" s="194" t="s">
        <v>1085</v>
      </c>
      <c r="H271" s="153">
        <v>2500</v>
      </c>
      <c r="I271" s="153">
        <v>500</v>
      </c>
      <c r="J271" s="153">
        <v>1000</v>
      </c>
      <c r="K271" s="154" t="s">
        <v>1838</v>
      </c>
      <c r="L271" s="155">
        <f t="shared" si="29"/>
        <v>2000</v>
      </c>
      <c r="M271" s="155">
        <f t="shared" si="30"/>
        <v>3000</v>
      </c>
      <c r="N271" s="154">
        <f t="shared" si="32"/>
        <v>8.1999999999999993</v>
      </c>
      <c r="O271" s="154">
        <f t="shared" si="33"/>
        <v>1</v>
      </c>
      <c r="P271" s="153">
        <v>4068</v>
      </c>
      <c r="Q271" s="98" t="str">
        <f t="shared" si="31"/>
        <v>over</v>
      </c>
      <c r="R271" s="153">
        <v>1</v>
      </c>
      <c r="S271" s="153"/>
      <c r="T271" s="153"/>
    </row>
    <row r="272" spans="1:22" hidden="1" x14ac:dyDescent="0.35">
      <c r="A272" s="200" t="s">
        <v>795</v>
      </c>
      <c r="B272" s="191" t="s">
        <v>810</v>
      </c>
      <c r="C272" s="192" t="s">
        <v>116</v>
      </c>
      <c r="D272" s="201" t="s">
        <v>1306</v>
      </c>
      <c r="E272" s="202" t="s">
        <v>1307</v>
      </c>
      <c r="F272" s="202" t="s">
        <v>1308</v>
      </c>
      <c r="G272" s="203" t="s">
        <v>1309</v>
      </c>
      <c r="H272" s="153">
        <v>2500</v>
      </c>
      <c r="I272" s="153">
        <v>500</v>
      </c>
      <c r="J272" s="153">
        <v>1000</v>
      </c>
      <c r="K272" s="154" t="s">
        <v>1838</v>
      </c>
      <c r="L272" s="155">
        <f t="shared" si="29"/>
        <v>2000</v>
      </c>
      <c r="M272" s="155">
        <f t="shared" si="30"/>
        <v>3000</v>
      </c>
      <c r="N272" s="154">
        <f t="shared" si="32"/>
        <v>5.2</v>
      </c>
      <c r="O272" s="154">
        <f t="shared" si="33"/>
        <v>1</v>
      </c>
      <c r="P272" s="153">
        <v>2600</v>
      </c>
      <c r="Q272" s="98" t="str">
        <f t="shared" si="31"/>
        <v>aman</v>
      </c>
      <c r="R272" s="153">
        <v>1</v>
      </c>
      <c r="S272" s="153"/>
      <c r="T272" s="153"/>
    </row>
    <row r="273" spans="1:20" hidden="1" x14ac:dyDescent="0.35">
      <c r="A273" s="200" t="s">
        <v>795</v>
      </c>
      <c r="B273" s="191" t="s">
        <v>810</v>
      </c>
      <c r="C273" s="192" t="s">
        <v>116</v>
      </c>
      <c r="D273" s="201" t="s">
        <v>1452</v>
      </c>
      <c r="E273" s="202" t="s">
        <v>1453</v>
      </c>
      <c r="F273" s="202" t="s">
        <v>1454</v>
      </c>
      <c r="G273" s="203" t="s">
        <v>1455</v>
      </c>
      <c r="H273" s="153">
        <v>2500</v>
      </c>
      <c r="I273" s="153">
        <v>500</v>
      </c>
      <c r="J273" s="153">
        <v>500</v>
      </c>
      <c r="K273" s="154" t="s">
        <v>1838</v>
      </c>
      <c r="L273" s="155">
        <f t="shared" si="29"/>
        <v>2000</v>
      </c>
      <c r="M273" s="155">
        <f t="shared" si="30"/>
        <v>3000</v>
      </c>
      <c r="N273" s="154">
        <f t="shared" si="32"/>
        <v>9.8000000000000007</v>
      </c>
      <c r="O273" s="154">
        <f t="shared" si="33"/>
        <v>1</v>
      </c>
      <c r="P273" s="153">
        <v>4900</v>
      </c>
      <c r="Q273" s="98" t="str">
        <f t="shared" si="31"/>
        <v>over</v>
      </c>
      <c r="R273" s="153">
        <v>1</v>
      </c>
      <c r="S273" s="153"/>
      <c r="T273" s="153"/>
    </row>
    <row r="274" spans="1:20" hidden="1" x14ac:dyDescent="0.35">
      <c r="A274" s="200" t="s">
        <v>795</v>
      </c>
      <c r="B274" s="191" t="s">
        <v>810</v>
      </c>
      <c r="C274" s="192" t="s">
        <v>129</v>
      </c>
      <c r="D274" s="191" t="s">
        <v>2384</v>
      </c>
      <c r="E274" s="193">
        <v>0</v>
      </c>
      <c r="F274" s="193" t="s">
        <v>2385</v>
      </c>
      <c r="G274" s="194" t="s">
        <v>2386</v>
      </c>
      <c r="H274" s="153">
        <v>2500</v>
      </c>
      <c r="I274" s="153">
        <v>500</v>
      </c>
      <c r="J274" s="153">
        <f>+I274*1</f>
        <v>500</v>
      </c>
      <c r="K274" s="154" t="s">
        <v>1838</v>
      </c>
      <c r="L274" s="155">
        <f t="shared" si="29"/>
        <v>2000</v>
      </c>
      <c r="M274" s="155">
        <f t="shared" si="30"/>
        <v>3000</v>
      </c>
      <c r="N274" s="154">
        <f t="shared" si="32"/>
        <v>2.2000000000000002</v>
      </c>
      <c r="O274" s="154">
        <f t="shared" si="33"/>
        <v>1</v>
      </c>
      <c r="P274" s="153">
        <v>1100</v>
      </c>
      <c r="Q274" s="98" t="str">
        <f t="shared" si="31"/>
        <v>kritis</v>
      </c>
      <c r="R274" s="153">
        <v>1</v>
      </c>
      <c r="S274" s="153"/>
      <c r="T274" s="153"/>
    </row>
    <row r="275" spans="1:20" ht="30" hidden="1" x14ac:dyDescent="0.35">
      <c r="A275" s="200" t="s">
        <v>795</v>
      </c>
      <c r="B275" s="191" t="s">
        <v>810</v>
      </c>
      <c r="C275" s="192" t="s">
        <v>61</v>
      </c>
      <c r="D275" s="201" t="s">
        <v>1756</v>
      </c>
      <c r="E275" s="202" t="s">
        <v>1757</v>
      </c>
      <c r="F275" s="202" t="s">
        <v>1758</v>
      </c>
      <c r="G275" s="203" t="s">
        <v>1759</v>
      </c>
      <c r="H275" s="153">
        <v>2500</v>
      </c>
      <c r="I275" s="153">
        <v>400</v>
      </c>
      <c r="J275" s="153">
        <v>600</v>
      </c>
      <c r="K275" s="154" t="s">
        <v>1838</v>
      </c>
      <c r="L275" s="155">
        <f t="shared" si="29"/>
        <v>1600</v>
      </c>
      <c r="M275" s="155">
        <f t="shared" si="30"/>
        <v>2400</v>
      </c>
      <c r="N275" s="154">
        <f t="shared" si="32"/>
        <v>5.3</v>
      </c>
      <c r="O275" s="154">
        <f t="shared" si="33"/>
        <v>1</v>
      </c>
      <c r="P275" s="153">
        <v>2090</v>
      </c>
      <c r="Q275" s="98" t="str">
        <f t="shared" si="31"/>
        <v>aman</v>
      </c>
      <c r="R275" s="153">
        <v>1</v>
      </c>
      <c r="S275" s="153"/>
      <c r="T275" s="153"/>
    </row>
    <row r="276" spans="1:20" hidden="1" x14ac:dyDescent="0.35">
      <c r="A276" s="200" t="s">
        <v>795</v>
      </c>
      <c r="B276" s="191" t="s">
        <v>810</v>
      </c>
      <c r="C276" s="192" t="s">
        <v>116</v>
      </c>
      <c r="D276" s="201" t="s">
        <v>2727</v>
      </c>
      <c r="E276" s="202" t="s">
        <v>2728</v>
      </c>
      <c r="F276" s="202" t="s">
        <v>2729</v>
      </c>
      <c r="G276" s="203" t="s">
        <v>2730</v>
      </c>
      <c r="H276" s="153">
        <v>2500</v>
      </c>
      <c r="I276" s="153">
        <v>500</v>
      </c>
      <c r="J276" s="153">
        <v>1500</v>
      </c>
      <c r="K276" s="154" t="s">
        <v>1838</v>
      </c>
      <c r="L276" s="155">
        <f t="shared" si="29"/>
        <v>2000</v>
      </c>
      <c r="M276" s="155">
        <f t="shared" si="30"/>
        <v>3000</v>
      </c>
      <c r="N276" s="154">
        <f t="shared" si="32"/>
        <v>5.8</v>
      </c>
      <c r="O276" s="154">
        <f t="shared" si="33"/>
        <v>1</v>
      </c>
      <c r="P276" s="153">
        <v>2900</v>
      </c>
      <c r="Q276" s="98" t="str">
        <f t="shared" si="31"/>
        <v>aman</v>
      </c>
      <c r="R276" s="153">
        <v>1</v>
      </c>
      <c r="S276" s="153"/>
      <c r="T276" s="153"/>
    </row>
    <row r="277" spans="1:20" ht="33" hidden="1" x14ac:dyDescent="0.35">
      <c r="A277" s="190" t="s">
        <v>10</v>
      </c>
      <c r="B277" s="191" t="s">
        <v>17</v>
      </c>
      <c r="C277" s="192" t="s">
        <v>61</v>
      </c>
      <c r="D277" s="191" t="s">
        <v>577</v>
      </c>
      <c r="E277" s="193" t="s">
        <v>578</v>
      </c>
      <c r="F277" s="193" t="s">
        <v>579</v>
      </c>
      <c r="G277" s="194" t="s">
        <v>580</v>
      </c>
      <c r="H277" s="153">
        <v>2400</v>
      </c>
      <c r="I277" s="153">
        <v>200</v>
      </c>
      <c r="J277" s="153">
        <v>500</v>
      </c>
      <c r="K277" s="154" t="s">
        <v>1838</v>
      </c>
      <c r="L277" s="155">
        <f t="shared" si="29"/>
        <v>800</v>
      </c>
      <c r="M277" s="155">
        <f t="shared" si="30"/>
        <v>1200</v>
      </c>
      <c r="N277" s="154">
        <f t="shared" si="32"/>
        <v>16.900000000000002</v>
      </c>
      <c r="O277" s="154">
        <f t="shared" si="33"/>
        <v>1</v>
      </c>
      <c r="P277" s="153">
        <v>3376</v>
      </c>
      <c r="Q277" s="98" t="str">
        <f t="shared" si="31"/>
        <v>over</v>
      </c>
      <c r="R277" s="153">
        <v>1</v>
      </c>
      <c r="S277" s="153"/>
      <c r="T277" s="153"/>
    </row>
    <row r="278" spans="1:20" hidden="1" x14ac:dyDescent="0.35">
      <c r="A278" s="200" t="s">
        <v>795</v>
      </c>
      <c r="B278" s="191" t="s">
        <v>810</v>
      </c>
      <c r="C278" s="192" t="s">
        <v>61</v>
      </c>
      <c r="D278" s="201" t="s">
        <v>3086</v>
      </c>
      <c r="E278" s="202" t="s">
        <v>929</v>
      </c>
      <c r="F278" s="202" t="s">
        <v>930</v>
      </c>
      <c r="G278" s="203" t="s">
        <v>3087</v>
      </c>
      <c r="H278" s="153">
        <v>2400</v>
      </c>
      <c r="I278" s="153">
        <v>200</v>
      </c>
      <c r="J278" s="153">
        <v>750</v>
      </c>
      <c r="K278" s="154" t="s">
        <v>1838</v>
      </c>
      <c r="L278" s="155">
        <f t="shared" si="29"/>
        <v>800</v>
      </c>
      <c r="M278" s="155">
        <f t="shared" si="30"/>
        <v>1200</v>
      </c>
      <c r="N278" s="154">
        <f t="shared" si="32"/>
        <v>5</v>
      </c>
      <c r="O278" s="154">
        <f t="shared" si="33"/>
        <v>1</v>
      </c>
      <c r="P278" s="153">
        <v>1000</v>
      </c>
      <c r="Q278" s="98" t="str">
        <f t="shared" si="31"/>
        <v>aman</v>
      </c>
      <c r="R278" s="153">
        <v>1</v>
      </c>
      <c r="S278" s="153"/>
      <c r="T278" s="153"/>
    </row>
    <row r="279" spans="1:20" hidden="1" x14ac:dyDescent="0.35">
      <c r="A279" s="200" t="s">
        <v>795</v>
      </c>
      <c r="B279" s="191" t="s">
        <v>810</v>
      </c>
      <c r="C279" s="192" t="s">
        <v>61</v>
      </c>
      <c r="D279" s="201" t="s">
        <v>954</v>
      </c>
      <c r="E279" s="202" t="s">
        <v>955</v>
      </c>
      <c r="F279" s="202" t="s">
        <v>956</v>
      </c>
      <c r="G279" s="203" t="s">
        <v>957</v>
      </c>
      <c r="H279" s="153">
        <v>2400</v>
      </c>
      <c r="I279" s="153">
        <v>500</v>
      </c>
      <c r="J279" s="153">
        <v>1000</v>
      </c>
      <c r="K279" s="154" t="s">
        <v>1838</v>
      </c>
      <c r="L279" s="155">
        <f t="shared" si="29"/>
        <v>2000</v>
      </c>
      <c r="M279" s="155">
        <f t="shared" si="30"/>
        <v>3000</v>
      </c>
      <c r="N279" s="154">
        <f t="shared" si="32"/>
        <v>4.9000000000000004</v>
      </c>
      <c r="O279" s="154">
        <f t="shared" si="33"/>
        <v>1</v>
      </c>
      <c r="P279" s="153">
        <v>2450</v>
      </c>
      <c r="Q279" s="98" t="str">
        <f t="shared" si="31"/>
        <v>aman</v>
      </c>
      <c r="R279" s="153">
        <v>1</v>
      </c>
      <c r="S279" s="153"/>
      <c r="T279" s="153"/>
    </row>
    <row r="280" spans="1:20" hidden="1" x14ac:dyDescent="0.35">
      <c r="A280" s="200" t="s">
        <v>795</v>
      </c>
      <c r="B280" s="191" t="s">
        <v>810</v>
      </c>
      <c r="C280" s="192" t="s">
        <v>61</v>
      </c>
      <c r="D280" s="191" t="s">
        <v>1589</v>
      </c>
      <c r="E280" s="193">
        <v>0</v>
      </c>
      <c r="F280" s="193" t="s">
        <v>1590</v>
      </c>
      <c r="G280" s="194" t="s">
        <v>1584</v>
      </c>
      <c r="H280" s="153">
        <v>2300</v>
      </c>
      <c r="I280" s="153">
        <v>500</v>
      </c>
      <c r="J280" s="153">
        <f t="shared" ref="J280:J281" si="34">+I280*1</f>
        <v>500</v>
      </c>
      <c r="K280" s="154" t="s">
        <v>1838</v>
      </c>
      <c r="L280" s="155">
        <f t="shared" si="29"/>
        <v>2000</v>
      </c>
      <c r="M280" s="155">
        <f t="shared" si="30"/>
        <v>3000</v>
      </c>
      <c r="N280" s="154">
        <f t="shared" si="32"/>
        <v>6</v>
      </c>
      <c r="O280" s="154">
        <f t="shared" si="33"/>
        <v>1</v>
      </c>
      <c r="P280" s="153">
        <v>2994</v>
      </c>
      <c r="Q280" s="98" t="str">
        <f t="shared" si="31"/>
        <v>aman</v>
      </c>
      <c r="R280" s="153">
        <v>1</v>
      </c>
      <c r="S280" s="153"/>
      <c r="T280" s="153"/>
    </row>
    <row r="281" spans="1:20" hidden="1" x14ac:dyDescent="0.35">
      <c r="A281" s="200" t="s">
        <v>795</v>
      </c>
      <c r="B281" s="191" t="s">
        <v>810</v>
      </c>
      <c r="C281" s="192" t="s">
        <v>249</v>
      </c>
      <c r="D281" s="191" t="s">
        <v>3115</v>
      </c>
      <c r="E281" s="193" t="s">
        <v>2869</v>
      </c>
      <c r="F281" s="193" t="s">
        <v>2856</v>
      </c>
      <c r="G281" s="194" t="s">
        <v>3116</v>
      </c>
      <c r="H281" s="153">
        <v>2300</v>
      </c>
      <c r="I281" s="153">
        <v>200</v>
      </c>
      <c r="J281" s="153">
        <f t="shared" si="34"/>
        <v>200</v>
      </c>
      <c r="K281" s="154" t="s">
        <v>1838</v>
      </c>
      <c r="L281" s="155">
        <f t="shared" si="29"/>
        <v>800</v>
      </c>
      <c r="M281" s="155">
        <f t="shared" si="30"/>
        <v>1200</v>
      </c>
      <c r="N281" s="154">
        <f t="shared" si="32"/>
        <v>0.9</v>
      </c>
      <c r="O281" s="154">
        <f t="shared" si="33"/>
        <v>0</v>
      </c>
      <c r="P281" s="153">
        <v>165</v>
      </c>
      <c r="Q281" s="98" t="str">
        <f t="shared" si="31"/>
        <v>kritis</v>
      </c>
      <c r="R281" s="153">
        <v>1</v>
      </c>
      <c r="S281" s="153"/>
      <c r="T281" s="153"/>
    </row>
    <row r="282" spans="1:20" ht="33" hidden="1" x14ac:dyDescent="0.35">
      <c r="A282" s="190" t="s">
        <v>10</v>
      </c>
      <c r="B282" s="191" t="s">
        <v>17</v>
      </c>
      <c r="C282" s="192" t="s">
        <v>116</v>
      </c>
      <c r="D282" s="191" t="s">
        <v>550</v>
      </c>
      <c r="E282" s="193" t="s">
        <v>551</v>
      </c>
      <c r="F282" s="193" t="s">
        <v>552</v>
      </c>
      <c r="G282" s="194" t="s">
        <v>553</v>
      </c>
      <c r="H282" s="153">
        <v>2200</v>
      </c>
      <c r="I282" s="153">
        <v>200</v>
      </c>
      <c r="J282" s="153">
        <v>400</v>
      </c>
      <c r="K282" s="154" t="s">
        <v>1838</v>
      </c>
      <c r="L282" s="155">
        <f t="shared" si="29"/>
        <v>800</v>
      </c>
      <c r="M282" s="155">
        <f t="shared" si="30"/>
        <v>1200</v>
      </c>
      <c r="N282" s="154">
        <f t="shared" si="32"/>
        <v>7.3</v>
      </c>
      <c r="O282" s="154">
        <f t="shared" si="33"/>
        <v>1</v>
      </c>
      <c r="P282" s="153">
        <v>1445</v>
      </c>
      <c r="Q282" s="98" t="str">
        <f t="shared" si="31"/>
        <v>over</v>
      </c>
      <c r="R282" s="153">
        <v>1</v>
      </c>
      <c r="S282" s="153"/>
      <c r="T282" s="153"/>
    </row>
    <row r="283" spans="1:20" hidden="1" x14ac:dyDescent="0.35">
      <c r="A283" s="200" t="s">
        <v>795</v>
      </c>
      <c r="B283" s="191" t="s">
        <v>810</v>
      </c>
      <c r="C283" s="192" t="s">
        <v>61</v>
      </c>
      <c r="D283" s="201" t="s">
        <v>925</v>
      </c>
      <c r="E283" s="202">
        <v>0</v>
      </c>
      <c r="F283" s="202" t="s">
        <v>926</v>
      </c>
      <c r="G283" s="203" t="s">
        <v>927</v>
      </c>
      <c r="H283" s="153">
        <v>2200</v>
      </c>
      <c r="I283" s="153">
        <v>500</v>
      </c>
      <c r="J283" s="153">
        <v>500</v>
      </c>
      <c r="K283" s="154" t="s">
        <v>1838</v>
      </c>
      <c r="L283" s="155">
        <f t="shared" si="29"/>
        <v>2000</v>
      </c>
      <c r="M283" s="155">
        <f t="shared" si="30"/>
        <v>3000</v>
      </c>
      <c r="N283" s="154">
        <f t="shared" si="32"/>
        <v>1.6</v>
      </c>
      <c r="O283" s="154">
        <f t="shared" si="33"/>
        <v>0</v>
      </c>
      <c r="P283" s="153">
        <v>800</v>
      </c>
      <c r="Q283" s="98" t="str">
        <f t="shared" si="31"/>
        <v>kritis</v>
      </c>
      <c r="R283" s="153">
        <v>1</v>
      </c>
      <c r="S283" s="153"/>
      <c r="T283" s="153"/>
    </row>
    <row r="284" spans="1:20" ht="33" hidden="1" x14ac:dyDescent="0.35">
      <c r="A284" s="200" t="s">
        <v>795</v>
      </c>
      <c r="B284" s="191" t="s">
        <v>810</v>
      </c>
      <c r="C284" s="192" t="s">
        <v>61</v>
      </c>
      <c r="D284" s="191" t="s">
        <v>2519</v>
      </c>
      <c r="E284" s="193" t="s">
        <v>2520</v>
      </c>
      <c r="F284" s="193" t="s">
        <v>2521</v>
      </c>
      <c r="G284" s="194" t="s">
        <v>2522</v>
      </c>
      <c r="H284" s="153">
        <v>2200</v>
      </c>
      <c r="I284" s="153">
        <v>500</v>
      </c>
      <c r="J284" s="153">
        <v>500</v>
      </c>
      <c r="K284" s="154" t="s">
        <v>1838</v>
      </c>
      <c r="L284" s="155">
        <f t="shared" si="29"/>
        <v>2000</v>
      </c>
      <c r="M284" s="155">
        <f t="shared" si="30"/>
        <v>3000</v>
      </c>
      <c r="N284" s="154">
        <f t="shared" si="32"/>
        <v>3.1</v>
      </c>
      <c r="O284" s="154">
        <f t="shared" si="33"/>
        <v>1</v>
      </c>
      <c r="P284" s="153">
        <v>1523</v>
      </c>
      <c r="Q284" s="98" t="str">
        <f t="shared" si="31"/>
        <v>kritis</v>
      </c>
      <c r="R284" s="153">
        <v>1</v>
      </c>
      <c r="S284" s="153"/>
      <c r="T284" s="153"/>
    </row>
    <row r="285" spans="1:20" ht="33" hidden="1" x14ac:dyDescent="0.35">
      <c r="A285" s="200" t="s">
        <v>795</v>
      </c>
      <c r="B285" s="191" t="s">
        <v>810</v>
      </c>
      <c r="C285" s="192" t="s">
        <v>61</v>
      </c>
      <c r="D285" s="191" t="s">
        <v>1161</v>
      </c>
      <c r="E285" s="193" t="s">
        <v>1162</v>
      </c>
      <c r="F285" s="193" t="s">
        <v>1163</v>
      </c>
      <c r="G285" s="194" t="s">
        <v>1164</v>
      </c>
      <c r="H285" s="153">
        <v>2100</v>
      </c>
      <c r="I285" s="153">
        <v>300</v>
      </c>
      <c r="J285" s="153">
        <v>500</v>
      </c>
      <c r="K285" s="154" t="s">
        <v>1838</v>
      </c>
      <c r="L285" s="155">
        <f t="shared" si="29"/>
        <v>1200</v>
      </c>
      <c r="M285" s="155">
        <f t="shared" si="30"/>
        <v>1800</v>
      </c>
      <c r="N285" s="154">
        <f t="shared" si="32"/>
        <v>3.8</v>
      </c>
      <c r="O285" s="154">
        <f t="shared" si="33"/>
        <v>1</v>
      </c>
      <c r="P285" s="153">
        <v>1140</v>
      </c>
      <c r="Q285" s="98" t="str">
        <f t="shared" si="31"/>
        <v>kritis</v>
      </c>
      <c r="R285" s="153">
        <v>1</v>
      </c>
      <c r="S285" s="153"/>
      <c r="T285" s="153"/>
    </row>
    <row r="286" spans="1:20" hidden="1" x14ac:dyDescent="0.35">
      <c r="A286" s="190" t="s">
        <v>10</v>
      </c>
      <c r="B286" s="191" t="s">
        <v>11</v>
      </c>
      <c r="C286" s="192" t="s">
        <v>61</v>
      </c>
      <c r="D286" s="191" t="s">
        <v>2640</v>
      </c>
      <c r="E286" s="193" t="s">
        <v>86</v>
      </c>
      <c r="F286" s="193" t="s">
        <v>87</v>
      </c>
      <c r="G286" s="194" t="s">
        <v>88</v>
      </c>
      <c r="H286" s="153">
        <v>2000</v>
      </c>
      <c r="I286" s="153">
        <v>500</v>
      </c>
      <c r="J286" s="153">
        <v>4000</v>
      </c>
      <c r="K286" s="154" t="s">
        <v>1838</v>
      </c>
      <c r="L286" s="155">
        <f t="shared" si="29"/>
        <v>2000</v>
      </c>
      <c r="M286" s="155">
        <f t="shared" si="30"/>
        <v>3000</v>
      </c>
      <c r="N286" s="154">
        <f t="shared" si="32"/>
        <v>16.600000000000001</v>
      </c>
      <c r="O286" s="154">
        <f t="shared" si="33"/>
        <v>1</v>
      </c>
      <c r="P286" s="153">
        <v>8284</v>
      </c>
      <c r="Q286" s="98" t="str">
        <f t="shared" si="31"/>
        <v>over</v>
      </c>
      <c r="R286" s="153">
        <v>1</v>
      </c>
      <c r="S286" s="153"/>
      <c r="T286" s="153"/>
    </row>
    <row r="287" spans="1:20" ht="33" hidden="1" x14ac:dyDescent="0.35">
      <c r="A287" s="190" t="s">
        <v>10</v>
      </c>
      <c r="B287" s="191" t="s">
        <v>16</v>
      </c>
      <c r="C287" s="192" t="s">
        <v>61</v>
      </c>
      <c r="D287" s="191" t="s">
        <v>125</v>
      </c>
      <c r="E287" s="193" t="s">
        <v>126</v>
      </c>
      <c r="F287" s="193" t="s">
        <v>127</v>
      </c>
      <c r="G287" s="194" t="s">
        <v>128</v>
      </c>
      <c r="H287" s="153">
        <v>2000</v>
      </c>
      <c r="I287" s="153">
        <v>300</v>
      </c>
      <c r="J287" s="153">
        <v>400</v>
      </c>
      <c r="K287" s="154" t="s">
        <v>1838</v>
      </c>
      <c r="L287" s="155">
        <f t="shared" si="29"/>
        <v>1200</v>
      </c>
      <c r="M287" s="155">
        <f t="shared" si="30"/>
        <v>1800</v>
      </c>
      <c r="N287" s="154">
        <f t="shared" si="32"/>
        <v>7.1999999999999993</v>
      </c>
      <c r="O287" s="154">
        <f t="shared" si="33"/>
        <v>1</v>
      </c>
      <c r="P287" s="153">
        <v>2147</v>
      </c>
      <c r="Q287" s="98" t="str">
        <f t="shared" si="31"/>
        <v>over</v>
      </c>
      <c r="R287" s="153">
        <v>1</v>
      </c>
      <c r="S287" s="153"/>
      <c r="T287" s="153"/>
    </row>
    <row r="288" spans="1:20" ht="33" hidden="1" x14ac:dyDescent="0.35">
      <c r="A288" s="190" t="s">
        <v>10</v>
      </c>
      <c r="B288" s="191" t="s">
        <v>16</v>
      </c>
      <c r="C288" s="192" t="s">
        <v>129</v>
      </c>
      <c r="D288" s="191" t="s">
        <v>130</v>
      </c>
      <c r="E288" s="193" t="s">
        <v>131</v>
      </c>
      <c r="F288" s="193" t="s">
        <v>132</v>
      </c>
      <c r="G288" s="194" t="s">
        <v>133</v>
      </c>
      <c r="H288" s="153">
        <v>2000</v>
      </c>
      <c r="I288" s="153">
        <v>300</v>
      </c>
      <c r="J288" s="153">
        <v>400</v>
      </c>
      <c r="K288" s="154" t="s">
        <v>1838</v>
      </c>
      <c r="L288" s="155">
        <f t="shared" si="29"/>
        <v>1200</v>
      </c>
      <c r="M288" s="155">
        <f t="shared" si="30"/>
        <v>1800</v>
      </c>
      <c r="N288" s="154">
        <f t="shared" si="32"/>
        <v>6.3999999999999995</v>
      </c>
      <c r="O288" s="154">
        <f t="shared" si="33"/>
        <v>1</v>
      </c>
      <c r="P288" s="153">
        <v>1900</v>
      </c>
      <c r="Q288" s="98" t="str">
        <f t="shared" si="31"/>
        <v>over</v>
      </c>
      <c r="R288" s="153">
        <v>1</v>
      </c>
      <c r="S288" s="153"/>
      <c r="T288" s="153"/>
    </row>
    <row r="289" spans="1:20" hidden="1" x14ac:dyDescent="0.35">
      <c r="A289" s="190" t="s">
        <v>10</v>
      </c>
      <c r="B289" s="191" t="s">
        <v>16</v>
      </c>
      <c r="C289" s="192" t="s">
        <v>61</v>
      </c>
      <c r="D289" s="191" t="s">
        <v>155</v>
      </c>
      <c r="E289" s="193">
        <v>0</v>
      </c>
      <c r="F289" s="193" t="s">
        <v>156</v>
      </c>
      <c r="G289" s="194" t="s">
        <v>157</v>
      </c>
      <c r="H289" s="153">
        <v>2000</v>
      </c>
      <c r="I289" s="153">
        <v>300</v>
      </c>
      <c r="J289" s="153">
        <v>400</v>
      </c>
      <c r="K289" s="154" t="s">
        <v>1838</v>
      </c>
      <c r="L289" s="155">
        <f t="shared" si="29"/>
        <v>1200</v>
      </c>
      <c r="M289" s="155">
        <f t="shared" si="30"/>
        <v>1800</v>
      </c>
      <c r="N289" s="154">
        <f t="shared" si="32"/>
        <v>5.8999999999999995</v>
      </c>
      <c r="O289" s="154">
        <f t="shared" si="33"/>
        <v>1</v>
      </c>
      <c r="P289" s="153">
        <v>1754</v>
      </c>
      <c r="Q289" s="98" t="str">
        <f t="shared" si="31"/>
        <v>aman</v>
      </c>
      <c r="R289" s="153">
        <v>1</v>
      </c>
      <c r="S289" s="153"/>
      <c r="T289" s="153"/>
    </row>
    <row r="290" spans="1:20" ht="33" hidden="1" x14ac:dyDescent="0.35">
      <c r="A290" s="190" t="s">
        <v>10</v>
      </c>
      <c r="B290" s="191" t="s">
        <v>16</v>
      </c>
      <c r="C290" s="192" t="s">
        <v>61</v>
      </c>
      <c r="D290" s="191" t="s">
        <v>570</v>
      </c>
      <c r="E290" s="193" t="s">
        <v>224</v>
      </c>
      <c r="F290" s="193" t="s">
        <v>225</v>
      </c>
      <c r="G290" s="194" t="s">
        <v>226</v>
      </c>
      <c r="H290" s="153">
        <v>2000</v>
      </c>
      <c r="I290" s="153">
        <v>1000</v>
      </c>
      <c r="J290" s="153">
        <v>1000</v>
      </c>
      <c r="K290" s="154" t="s">
        <v>1838</v>
      </c>
      <c r="L290" s="155">
        <f t="shared" si="29"/>
        <v>4000</v>
      </c>
      <c r="M290" s="155">
        <f t="shared" si="30"/>
        <v>6000</v>
      </c>
      <c r="N290" s="154">
        <f t="shared" si="32"/>
        <v>2.6</v>
      </c>
      <c r="O290" s="154">
        <f t="shared" si="33"/>
        <v>1</v>
      </c>
      <c r="P290" s="153">
        <v>2600</v>
      </c>
      <c r="Q290" s="98" t="str">
        <f t="shared" si="31"/>
        <v>kritis</v>
      </c>
      <c r="R290" s="153">
        <v>1</v>
      </c>
      <c r="S290" s="153"/>
      <c r="T290" s="153"/>
    </row>
    <row r="291" spans="1:20" ht="33" hidden="1" x14ac:dyDescent="0.35">
      <c r="A291" s="190" t="s">
        <v>10</v>
      </c>
      <c r="B291" s="191" t="s">
        <v>16</v>
      </c>
      <c r="C291" s="192" t="s">
        <v>116</v>
      </c>
      <c r="D291" s="191" t="s">
        <v>386</v>
      </c>
      <c r="E291" s="193" t="s">
        <v>387</v>
      </c>
      <c r="F291" s="193" t="s">
        <v>388</v>
      </c>
      <c r="G291" s="194" t="s">
        <v>389</v>
      </c>
      <c r="H291" s="153">
        <v>2000</v>
      </c>
      <c r="I291" s="153">
        <v>500</v>
      </c>
      <c r="J291" s="153">
        <v>1000</v>
      </c>
      <c r="K291" s="154" t="s">
        <v>1838</v>
      </c>
      <c r="L291" s="155">
        <f t="shared" si="29"/>
        <v>2000</v>
      </c>
      <c r="M291" s="155">
        <f t="shared" si="30"/>
        <v>3000</v>
      </c>
      <c r="N291" s="154">
        <f t="shared" si="32"/>
        <v>6</v>
      </c>
      <c r="O291" s="154">
        <f t="shared" si="33"/>
        <v>1</v>
      </c>
      <c r="P291" s="153">
        <v>2998</v>
      </c>
      <c r="Q291" s="98" t="str">
        <f t="shared" si="31"/>
        <v>aman</v>
      </c>
      <c r="R291" s="153">
        <v>1</v>
      </c>
      <c r="S291" s="153"/>
      <c r="T291" s="153"/>
    </row>
    <row r="292" spans="1:20" ht="33" hidden="1" x14ac:dyDescent="0.35">
      <c r="A292" s="190" t="s">
        <v>10</v>
      </c>
      <c r="B292" s="191" t="s">
        <v>17</v>
      </c>
      <c r="C292" s="192" t="s">
        <v>129</v>
      </c>
      <c r="D292" s="191" t="s">
        <v>585</v>
      </c>
      <c r="E292" s="193" t="s">
        <v>586</v>
      </c>
      <c r="F292" s="193" t="s">
        <v>587</v>
      </c>
      <c r="G292" s="194" t="s">
        <v>588</v>
      </c>
      <c r="H292" s="153">
        <v>2000</v>
      </c>
      <c r="I292" s="153">
        <v>200</v>
      </c>
      <c r="J292" s="153">
        <v>200</v>
      </c>
      <c r="K292" s="154" t="s">
        <v>1838</v>
      </c>
      <c r="L292" s="155">
        <f t="shared" si="29"/>
        <v>800</v>
      </c>
      <c r="M292" s="155">
        <f t="shared" si="30"/>
        <v>1200</v>
      </c>
      <c r="N292" s="154">
        <f t="shared" si="32"/>
        <v>13.1</v>
      </c>
      <c r="O292" s="154">
        <f t="shared" si="33"/>
        <v>1</v>
      </c>
      <c r="P292" s="153">
        <v>2611</v>
      </c>
      <c r="Q292" s="98" t="str">
        <f t="shared" si="31"/>
        <v>over</v>
      </c>
      <c r="R292" s="153">
        <v>1</v>
      </c>
      <c r="S292" s="153"/>
      <c r="T292" s="153"/>
    </row>
    <row r="293" spans="1:20" ht="33" hidden="1" x14ac:dyDescent="0.35">
      <c r="A293" s="190" t="s">
        <v>10</v>
      </c>
      <c r="B293" s="191" t="s">
        <v>16</v>
      </c>
      <c r="C293" s="192" t="s">
        <v>61</v>
      </c>
      <c r="D293" s="191" t="s">
        <v>624</v>
      </c>
      <c r="E293" s="193" t="s">
        <v>625</v>
      </c>
      <c r="F293" s="193" t="s">
        <v>626</v>
      </c>
      <c r="G293" s="194" t="s">
        <v>627</v>
      </c>
      <c r="H293" s="153">
        <v>2000</v>
      </c>
      <c r="I293" s="153">
        <v>500</v>
      </c>
      <c r="J293" s="153">
        <v>1000</v>
      </c>
      <c r="K293" s="154" t="s">
        <v>1838</v>
      </c>
      <c r="L293" s="155">
        <f t="shared" si="29"/>
        <v>2000</v>
      </c>
      <c r="M293" s="155">
        <f t="shared" si="30"/>
        <v>3000</v>
      </c>
      <c r="N293" s="154">
        <f t="shared" si="32"/>
        <v>3</v>
      </c>
      <c r="O293" s="154">
        <f t="shared" si="33"/>
        <v>1</v>
      </c>
      <c r="P293" s="153">
        <v>1500</v>
      </c>
      <c r="Q293" s="98" t="str">
        <f t="shared" si="31"/>
        <v>kritis</v>
      </c>
      <c r="R293" s="153">
        <v>1</v>
      </c>
      <c r="S293" s="153"/>
      <c r="T293" s="153"/>
    </row>
    <row r="294" spans="1:20" ht="33" hidden="1" x14ac:dyDescent="0.35">
      <c r="A294" s="190" t="s">
        <v>10</v>
      </c>
      <c r="B294" s="191" t="s">
        <v>16</v>
      </c>
      <c r="C294" s="192" t="s">
        <v>61</v>
      </c>
      <c r="D294" s="191" t="s">
        <v>636</v>
      </c>
      <c r="E294" s="193" t="s">
        <v>637</v>
      </c>
      <c r="F294" s="193" t="s">
        <v>638</v>
      </c>
      <c r="G294" s="194" t="s">
        <v>639</v>
      </c>
      <c r="H294" s="153">
        <v>2000</v>
      </c>
      <c r="I294" s="153">
        <v>344.44444444444446</v>
      </c>
      <c r="J294" s="153">
        <v>600</v>
      </c>
      <c r="K294" s="154" t="s">
        <v>1838</v>
      </c>
      <c r="L294" s="155">
        <f t="shared" si="29"/>
        <v>1377.7777777777778</v>
      </c>
      <c r="M294" s="155">
        <f t="shared" si="30"/>
        <v>2066.666666666667</v>
      </c>
      <c r="N294" s="154">
        <f t="shared" si="32"/>
        <v>5.8</v>
      </c>
      <c r="O294" s="154">
        <f t="shared" si="33"/>
        <v>1</v>
      </c>
      <c r="P294" s="153">
        <v>1990</v>
      </c>
      <c r="Q294" s="98" t="str">
        <f t="shared" si="31"/>
        <v>aman</v>
      </c>
      <c r="R294" s="153">
        <v>1</v>
      </c>
      <c r="S294" s="153"/>
      <c r="T294" s="153"/>
    </row>
    <row r="295" spans="1:20" ht="33" hidden="1" x14ac:dyDescent="0.35">
      <c r="A295" s="190" t="s">
        <v>10</v>
      </c>
      <c r="B295" s="191" t="s">
        <v>16</v>
      </c>
      <c r="C295" s="192" t="s">
        <v>61</v>
      </c>
      <c r="D295" s="191" t="s">
        <v>704</v>
      </c>
      <c r="E295" s="193" t="s">
        <v>705</v>
      </c>
      <c r="F295" s="193" t="s">
        <v>706</v>
      </c>
      <c r="G295" s="194" t="s">
        <v>707</v>
      </c>
      <c r="H295" s="153">
        <v>2000</v>
      </c>
      <c r="I295" s="153">
        <v>300</v>
      </c>
      <c r="J295" s="153">
        <v>500</v>
      </c>
      <c r="K295" s="154" t="s">
        <v>1838</v>
      </c>
      <c r="L295" s="155">
        <f t="shared" si="29"/>
        <v>1200</v>
      </c>
      <c r="M295" s="155">
        <f t="shared" si="30"/>
        <v>1800</v>
      </c>
      <c r="N295" s="154">
        <f t="shared" si="32"/>
        <v>4.6999999999999993</v>
      </c>
      <c r="O295" s="154">
        <f t="shared" si="33"/>
        <v>1</v>
      </c>
      <c r="P295" s="153">
        <v>1403</v>
      </c>
      <c r="Q295" s="98" t="str">
        <f t="shared" si="31"/>
        <v>aman</v>
      </c>
      <c r="R295" s="153">
        <v>1</v>
      </c>
      <c r="S295" s="153"/>
      <c r="T295" s="153"/>
    </row>
    <row r="296" spans="1:20" hidden="1" x14ac:dyDescent="0.35">
      <c r="A296" s="190" t="s">
        <v>10</v>
      </c>
      <c r="B296" s="191" t="s">
        <v>11</v>
      </c>
      <c r="C296" s="192" t="s">
        <v>61</v>
      </c>
      <c r="D296" s="191" t="s">
        <v>742</v>
      </c>
      <c r="E296" s="193" t="s">
        <v>743</v>
      </c>
      <c r="F296" s="193" t="s">
        <v>744</v>
      </c>
      <c r="G296" s="194" t="s">
        <v>745</v>
      </c>
      <c r="H296" s="153">
        <v>2000</v>
      </c>
      <c r="I296" s="153">
        <v>500</v>
      </c>
      <c r="J296" s="153">
        <v>1000</v>
      </c>
      <c r="K296" s="154" t="s">
        <v>1838</v>
      </c>
      <c r="L296" s="155">
        <f t="shared" si="29"/>
        <v>2000</v>
      </c>
      <c r="M296" s="155">
        <f t="shared" si="30"/>
        <v>3000</v>
      </c>
      <c r="N296" s="154">
        <f t="shared" si="32"/>
        <v>8.1</v>
      </c>
      <c r="O296" s="154">
        <f t="shared" si="33"/>
        <v>1</v>
      </c>
      <c r="P296" s="153">
        <v>4030</v>
      </c>
      <c r="Q296" s="98" t="str">
        <f t="shared" si="31"/>
        <v>over</v>
      </c>
      <c r="R296" s="153">
        <v>1</v>
      </c>
      <c r="S296" s="153"/>
      <c r="T296" s="153"/>
    </row>
    <row r="297" spans="1:20" hidden="1" x14ac:dyDescent="0.35">
      <c r="A297" s="200" t="s">
        <v>795</v>
      </c>
      <c r="B297" s="191" t="s">
        <v>810</v>
      </c>
      <c r="C297" s="192" t="s">
        <v>61</v>
      </c>
      <c r="D297" s="201" t="s">
        <v>870</v>
      </c>
      <c r="E297" s="202">
        <v>0</v>
      </c>
      <c r="F297" s="202" t="s">
        <v>871</v>
      </c>
      <c r="G297" s="203" t="s">
        <v>872</v>
      </c>
      <c r="H297" s="153">
        <v>2000</v>
      </c>
      <c r="I297" s="153">
        <v>475</v>
      </c>
      <c r="J297" s="153">
        <v>500</v>
      </c>
      <c r="K297" s="154" t="s">
        <v>1838</v>
      </c>
      <c r="L297" s="155">
        <f t="shared" si="29"/>
        <v>1900</v>
      </c>
      <c r="M297" s="155">
        <f t="shared" si="30"/>
        <v>2850</v>
      </c>
      <c r="N297" s="154">
        <f t="shared" si="32"/>
        <v>1.4000000000000001</v>
      </c>
      <c r="O297" s="154">
        <f t="shared" si="33"/>
        <v>0</v>
      </c>
      <c r="P297" s="153">
        <v>650</v>
      </c>
      <c r="Q297" s="98" t="str">
        <f t="shared" si="31"/>
        <v>kritis</v>
      </c>
      <c r="R297" s="153">
        <v>1</v>
      </c>
      <c r="S297" s="153"/>
      <c r="T297" s="153"/>
    </row>
    <row r="298" spans="1:20" hidden="1" x14ac:dyDescent="0.35">
      <c r="A298" s="200" t="s">
        <v>795</v>
      </c>
      <c r="B298" s="191" t="s">
        <v>810</v>
      </c>
      <c r="C298" s="192" t="s">
        <v>61</v>
      </c>
      <c r="D298" s="201" t="s">
        <v>2104</v>
      </c>
      <c r="E298" s="202" t="s">
        <v>2105</v>
      </c>
      <c r="F298" s="202" t="s">
        <v>2106</v>
      </c>
      <c r="G298" s="203" t="s">
        <v>2107</v>
      </c>
      <c r="H298" s="153">
        <v>2000</v>
      </c>
      <c r="I298" s="153">
        <v>500</v>
      </c>
      <c r="J298" s="153">
        <f>+I298*1</f>
        <v>500</v>
      </c>
      <c r="K298" s="154" t="s">
        <v>1838</v>
      </c>
      <c r="L298" s="155">
        <f t="shared" si="29"/>
        <v>2000</v>
      </c>
      <c r="M298" s="155">
        <f t="shared" si="30"/>
        <v>3000</v>
      </c>
      <c r="N298" s="154">
        <f t="shared" si="32"/>
        <v>7.5</v>
      </c>
      <c r="O298" s="154">
        <f t="shared" si="33"/>
        <v>1</v>
      </c>
      <c r="P298" s="153">
        <v>3730</v>
      </c>
      <c r="Q298" s="98" t="str">
        <f t="shared" si="31"/>
        <v>over</v>
      </c>
      <c r="R298" s="153">
        <v>1</v>
      </c>
      <c r="S298" s="153"/>
      <c r="T298" s="153"/>
    </row>
    <row r="299" spans="1:20" hidden="1" x14ac:dyDescent="0.35">
      <c r="A299" s="200" t="s">
        <v>795</v>
      </c>
      <c r="B299" s="191" t="s">
        <v>810</v>
      </c>
      <c r="C299" s="192" t="s">
        <v>61</v>
      </c>
      <c r="D299" s="191" t="s">
        <v>1244</v>
      </c>
      <c r="E299" s="193">
        <v>0</v>
      </c>
      <c r="F299" s="193" t="s">
        <v>1245</v>
      </c>
      <c r="G299" s="194" t="s">
        <v>1246</v>
      </c>
      <c r="H299" s="153">
        <v>2000</v>
      </c>
      <c r="I299" s="153">
        <v>555.55555555555554</v>
      </c>
      <c r="J299" s="153">
        <v>1000</v>
      </c>
      <c r="K299" s="154" t="s">
        <v>1838</v>
      </c>
      <c r="L299" s="155">
        <f t="shared" si="29"/>
        <v>2222.2222222222222</v>
      </c>
      <c r="M299" s="155">
        <f t="shared" si="30"/>
        <v>3333.333333333333</v>
      </c>
      <c r="N299" s="154">
        <f t="shared" si="32"/>
        <v>3.3000000000000003</v>
      </c>
      <c r="O299" s="154">
        <f t="shared" si="33"/>
        <v>1</v>
      </c>
      <c r="P299" s="153">
        <v>1804</v>
      </c>
      <c r="Q299" s="98" t="str">
        <f t="shared" si="31"/>
        <v>kritis</v>
      </c>
      <c r="R299" s="153">
        <v>1</v>
      </c>
      <c r="S299" s="153"/>
      <c r="T299" s="153"/>
    </row>
    <row r="300" spans="1:20" hidden="1" x14ac:dyDescent="0.35">
      <c r="A300" s="200" t="s">
        <v>795</v>
      </c>
      <c r="B300" s="191" t="s">
        <v>810</v>
      </c>
      <c r="C300" s="192" t="s">
        <v>116</v>
      </c>
      <c r="D300" s="201" t="s">
        <v>1310</v>
      </c>
      <c r="E300" s="202" t="s">
        <v>1311</v>
      </c>
      <c r="F300" s="202" t="s">
        <v>1312</v>
      </c>
      <c r="G300" s="203" t="s">
        <v>1313</v>
      </c>
      <c r="H300" s="153">
        <v>2000</v>
      </c>
      <c r="I300" s="153">
        <v>500</v>
      </c>
      <c r="J300" s="153">
        <v>500</v>
      </c>
      <c r="K300" s="154" t="s">
        <v>1838</v>
      </c>
      <c r="L300" s="155">
        <f t="shared" si="29"/>
        <v>2000</v>
      </c>
      <c r="M300" s="155">
        <f t="shared" si="30"/>
        <v>3000</v>
      </c>
      <c r="N300" s="154">
        <f t="shared" si="32"/>
        <v>7.6</v>
      </c>
      <c r="O300" s="154">
        <f t="shared" si="33"/>
        <v>1</v>
      </c>
      <c r="P300" s="153">
        <v>3800</v>
      </c>
      <c r="Q300" s="98" t="str">
        <f t="shared" si="31"/>
        <v>over</v>
      </c>
      <c r="R300" s="153">
        <v>1</v>
      </c>
      <c r="S300" s="153"/>
      <c r="T300" s="153"/>
    </row>
    <row r="301" spans="1:20" hidden="1" x14ac:dyDescent="0.35">
      <c r="A301" s="200" t="s">
        <v>795</v>
      </c>
      <c r="B301" s="191" t="s">
        <v>810</v>
      </c>
      <c r="C301" s="192" t="s">
        <v>116</v>
      </c>
      <c r="D301" s="201" t="s">
        <v>1428</v>
      </c>
      <c r="E301" s="202" t="s">
        <v>1429</v>
      </c>
      <c r="F301" s="202" t="s">
        <v>1430</v>
      </c>
      <c r="G301" s="203" t="s">
        <v>1431</v>
      </c>
      <c r="H301" s="153">
        <v>2000</v>
      </c>
      <c r="I301" s="153">
        <v>500</v>
      </c>
      <c r="J301" s="153">
        <v>500</v>
      </c>
      <c r="K301" s="154" t="s">
        <v>1838</v>
      </c>
      <c r="L301" s="155">
        <f t="shared" si="29"/>
        <v>2000</v>
      </c>
      <c r="M301" s="155">
        <f t="shared" si="30"/>
        <v>3000</v>
      </c>
      <c r="N301" s="154">
        <f t="shared" si="32"/>
        <v>6.4</v>
      </c>
      <c r="O301" s="154">
        <f t="shared" si="33"/>
        <v>1</v>
      </c>
      <c r="P301" s="153">
        <v>3200</v>
      </c>
      <c r="Q301" s="98" t="str">
        <f t="shared" si="31"/>
        <v>over</v>
      </c>
      <c r="R301" s="153">
        <v>1</v>
      </c>
      <c r="S301" s="153"/>
      <c r="T301" s="153"/>
    </row>
    <row r="302" spans="1:20" hidden="1" x14ac:dyDescent="0.35">
      <c r="A302" s="200" t="s">
        <v>795</v>
      </c>
      <c r="B302" s="191" t="s">
        <v>810</v>
      </c>
      <c r="C302" s="192" t="s">
        <v>116</v>
      </c>
      <c r="D302" s="191" t="s">
        <v>1502</v>
      </c>
      <c r="E302" s="193" t="s">
        <v>1503</v>
      </c>
      <c r="F302" s="193" t="s">
        <v>1504</v>
      </c>
      <c r="G302" s="194" t="s">
        <v>1505</v>
      </c>
      <c r="H302" s="153">
        <v>2000</v>
      </c>
      <c r="I302" s="153">
        <v>400</v>
      </c>
      <c r="J302" s="153">
        <v>500</v>
      </c>
      <c r="K302" s="154" t="s">
        <v>1838</v>
      </c>
      <c r="L302" s="155">
        <f t="shared" si="29"/>
        <v>1600</v>
      </c>
      <c r="M302" s="155">
        <f t="shared" si="30"/>
        <v>2400</v>
      </c>
      <c r="N302" s="154">
        <f t="shared" si="32"/>
        <v>5.8999999999999995</v>
      </c>
      <c r="O302" s="154">
        <f t="shared" si="33"/>
        <v>1</v>
      </c>
      <c r="P302" s="153">
        <v>2350</v>
      </c>
      <c r="Q302" s="98" t="str">
        <f t="shared" si="31"/>
        <v>aman</v>
      </c>
      <c r="R302" s="153">
        <v>1</v>
      </c>
      <c r="S302" s="153"/>
      <c r="T302" s="153"/>
    </row>
    <row r="303" spans="1:20" hidden="1" x14ac:dyDescent="0.35">
      <c r="A303" s="200" t="s">
        <v>795</v>
      </c>
      <c r="B303" s="191" t="s">
        <v>810</v>
      </c>
      <c r="C303" s="192" t="s">
        <v>116</v>
      </c>
      <c r="D303" s="191" t="s">
        <v>1506</v>
      </c>
      <c r="E303" s="193" t="s">
        <v>1507</v>
      </c>
      <c r="F303" s="193" t="s">
        <v>1508</v>
      </c>
      <c r="G303" s="194" t="s">
        <v>1509</v>
      </c>
      <c r="H303" s="153">
        <v>2000</v>
      </c>
      <c r="I303" s="153">
        <v>500</v>
      </c>
      <c r="J303" s="153">
        <v>500</v>
      </c>
      <c r="K303" s="154" t="s">
        <v>1838</v>
      </c>
      <c r="L303" s="155">
        <f t="shared" si="29"/>
        <v>2000</v>
      </c>
      <c r="M303" s="155">
        <f t="shared" si="30"/>
        <v>3000</v>
      </c>
      <c r="N303" s="154">
        <f t="shared" si="32"/>
        <v>6.2</v>
      </c>
      <c r="O303" s="154">
        <f t="shared" si="33"/>
        <v>1</v>
      </c>
      <c r="P303" s="153">
        <v>3100</v>
      </c>
      <c r="Q303" s="98" t="str">
        <f t="shared" si="31"/>
        <v>over</v>
      </c>
      <c r="R303" s="153">
        <v>1</v>
      </c>
      <c r="S303" s="153"/>
      <c r="T303" s="153"/>
    </row>
    <row r="304" spans="1:20" ht="30" hidden="1" x14ac:dyDescent="0.35">
      <c r="A304" s="200" t="s">
        <v>795</v>
      </c>
      <c r="B304" s="191" t="s">
        <v>810</v>
      </c>
      <c r="C304" s="192" t="s">
        <v>116</v>
      </c>
      <c r="D304" s="201" t="s">
        <v>1525</v>
      </c>
      <c r="E304" s="202" t="s">
        <v>1526</v>
      </c>
      <c r="F304" s="202" t="s">
        <v>1527</v>
      </c>
      <c r="G304" s="203" t="s">
        <v>1528</v>
      </c>
      <c r="H304" s="153">
        <v>2000</v>
      </c>
      <c r="I304" s="153">
        <v>300</v>
      </c>
      <c r="J304" s="153">
        <v>1000</v>
      </c>
      <c r="K304" s="154" t="s">
        <v>1838</v>
      </c>
      <c r="L304" s="155">
        <f t="shared" si="29"/>
        <v>1200</v>
      </c>
      <c r="M304" s="155">
        <f t="shared" si="30"/>
        <v>1800</v>
      </c>
      <c r="N304" s="154">
        <f t="shared" si="32"/>
        <v>7.6999999999999993</v>
      </c>
      <c r="O304" s="154">
        <f t="shared" si="33"/>
        <v>1</v>
      </c>
      <c r="P304" s="153">
        <v>2300</v>
      </c>
      <c r="Q304" s="98" t="str">
        <f t="shared" si="31"/>
        <v>over</v>
      </c>
      <c r="R304" s="153">
        <v>1</v>
      </c>
      <c r="S304" s="153"/>
      <c r="T304" s="153"/>
    </row>
    <row r="305" spans="1:22" hidden="1" x14ac:dyDescent="0.35">
      <c r="A305" s="200" t="s">
        <v>795</v>
      </c>
      <c r="B305" s="191" t="s">
        <v>810</v>
      </c>
      <c r="C305" s="192" t="s">
        <v>61</v>
      </c>
      <c r="D305" s="201" t="s">
        <v>1570</v>
      </c>
      <c r="E305" s="202">
        <v>0</v>
      </c>
      <c r="F305" s="202" t="s">
        <v>1571</v>
      </c>
      <c r="G305" s="203" t="s">
        <v>1572</v>
      </c>
      <c r="H305" s="153">
        <v>2000</v>
      </c>
      <c r="I305" s="153">
        <v>300</v>
      </c>
      <c r="J305" s="153">
        <v>1000</v>
      </c>
      <c r="K305" s="154" t="s">
        <v>1838</v>
      </c>
      <c r="L305" s="155">
        <f t="shared" si="29"/>
        <v>1200</v>
      </c>
      <c r="M305" s="155">
        <f t="shared" si="30"/>
        <v>1800</v>
      </c>
      <c r="N305" s="154">
        <f t="shared" si="32"/>
        <v>7.8</v>
      </c>
      <c r="O305" s="154">
        <f t="shared" si="33"/>
        <v>1</v>
      </c>
      <c r="P305" s="153">
        <v>2324</v>
      </c>
      <c r="Q305" s="98" t="str">
        <f t="shared" si="31"/>
        <v>over</v>
      </c>
      <c r="R305" s="153">
        <v>1</v>
      </c>
      <c r="S305" s="153"/>
      <c r="T305" s="153"/>
    </row>
    <row r="306" spans="1:22" ht="33" hidden="1" x14ac:dyDescent="0.35">
      <c r="A306" s="200" t="s">
        <v>795</v>
      </c>
      <c r="B306" s="191" t="s">
        <v>3090</v>
      </c>
      <c r="C306" s="192" t="s">
        <v>116</v>
      </c>
      <c r="D306" s="191" t="s">
        <v>3147</v>
      </c>
      <c r="E306" s="193"/>
      <c r="F306" s="193" t="s">
        <v>3148</v>
      </c>
      <c r="G306" s="194" t="s">
        <v>3149</v>
      </c>
      <c r="H306" s="153">
        <v>2000</v>
      </c>
      <c r="I306" s="153">
        <v>500</v>
      </c>
      <c r="J306" s="153">
        <f>+I306*1</f>
        <v>500</v>
      </c>
      <c r="K306" s="154" t="s">
        <v>1838</v>
      </c>
      <c r="L306" s="155">
        <f t="shared" si="29"/>
        <v>2000</v>
      </c>
      <c r="M306" s="155">
        <f t="shared" si="30"/>
        <v>3000</v>
      </c>
      <c r="N306" s="154">
        <f t="shared" si="32"/>
        <v>3.5</v>
      </c>
      <c r="O306" s="154">
        <f t="shared" si="33"/>
        <v>1</v>
      </c>
      <c r="P306" s="153">
        <v>1726</v>
      </c>
      <c r="Q306" s="98" t="str">
        <f t="shared" si="31"/>
        <v>kritis</v>
      </c>
      <c r="R306" s="153">
        <v>1</v>
      </c>
      <c r="S306" s="153"/>
      <c r="T306" s="153"/>
    </row>
    <row r="307" spans="1:22" ht="33" hidden="1" x14ac:dyDescent="0.35">
      <c r="A307" s="190" t="s">
        <v>10</v>
      </c>
      <c r="B307" s="191" t="s">
        <v>17</v>
      </c>
      <c r="C307" s="192" t="s">
        <v>61</v>
      </c>
      <c r="D307" s="191" t="s">
        <v>650</v>
      </c>
      <c r="E307" s="193" t="s">
        <v>651</v>
      </c>
      <c r="F307" s="193" t="s">
        <v>652</v>
      </c>
      <c r="G307" s="194" t="s">
        <v>653</v>
      </c>
      <c r="H307" s="153">
        <v>1900</v>
      </c>
      <c r="I307" s="153">
        <v>200</v>
      </c>
      <c r="J307" s="153">
        <v>200</v>
      </c>
      <c r="K307" s="154" t="s">
        <v>1838</v>
      </c>
      <c r="L307" s="155">
        <f t="shared" si="29"/>
        <v>800</v>
      </c>
      <c r="M307" s="155">
        <f t="shared" si="30"/>
        <v>1200</v>
      </c>
      <c r="N307" s="154">
        <f t="shared" si="32"/>
        <v>8.2999999999999989</v>
      </c>
      <c r="O307" s="154">
        <f t="shared" si="33"/>
        <v>1</v>
      </c>
      <c r="P307" s="153">
        <v>1650</v>
      </c>
      <c r="Q307" s="98" t="str">
        <f t="shared" si="31"/>
        <v>over</v>
      </c>
      <c r="R307" s="153">
        <v>1</v>
      </c>
      <c r="S307" s="153"/>
      <c r="T307" s="153"/>
    </row>
    <row r="308" spans="1:22" hidden="1" x14ac:dyDescent="0.35">
      <c r="A308" s="200" t="s">
        <v>795</v>
      </c>
      <c r="B308" s="191" t="s">
        <v>810</v>
      </c>
      <c r="C308" s="192" t="s">
        <v>61</v>
      </c>
      <c r="D308" s="201" t="s">
        <v>1201</v>
      </c>
      <c r="E308" s="202" t="s">
        <v>1202</v>
      </c>
      <c r="F308" s="202" t="s">
        <v>1203</v>
      </c>
      <c r="G308" s="203" t="s">
        <v>1204</v>
      </c>
      <c r="H308" s="153">
        <v>1900</v>
      </c>
      <c r="I308" s="153">
        <v>200</v>
      </c>
      <c r="J308" s="153">
        <v>500</v>
      </c>
      <c r="K308" s="154" t="s">
        <v>1838</v>
      </c>
      <c r="L308" s="155">
        <f t="shared" si="29"/>
        <v>800</v>
      </c>
      <c r="M308" s="155">
        <f t="shared" si="30"/>
        <v>1200</v>
      </c>
      <c r="N308" s="154">
        <f t="shared" si="32"/>
        <v>9.7999999999999989</v>
      </c>
      <c r="O308" s="154">
        <f t="shared" si="33"/>
        <v>1</v>
      </c>
      <c r="P308" s="153">
        <v>1950</v>
      </c>
      <c r="Q308" s="98" t="str">
        <f t="shared" si="31"/>
        <v>over</v>
      </c>
      <c r="R308" s="153">
        <v>1</v>
      </c>
      <c r="S308" s="153"/>
      <c r="T308" s="153"/>
    </row>
    <row r="309" spans="1:22" hidden="1" x14ac:dyDescent="0.35">
      <c r="A309" s="200" t="s">
        <v>795</v>
      </c>
      <c r="B309" s="191" t="s">
        <v>810</v>
      </c>
      <c r="C309" s="192" t="s">
        <v>61</v>
      </c>
      <c r="D309" s="201" t="s">
        <v>1205</v>
      </c>
      <c r="E309" s="202" t="s">
        <v>1206</v>
      </c>
      <c r="F309" s="202" t="s">
        <v>1207</v>
      </c>
      <c r="G309" s="203" t="s">
        <v>1208</v>
      </c>
      <c r="H309" s="153">
        <v>1900</v>
      </c>
      <c r="I309" s="153">
        <v>200</v>
      </c>
      <c r="J309" s="153">
        <v>500</v>
      </c>
      <c r="K309" s="154" t="s">
        <v>1838</v>
      </c>
      <c r="L309" s="155">
        <f t="shared" si="29"/>
        <v>800</v>
      </c>
      <c r="M309" s="155">
        <f t="shared" si="30"/>
        <v>1200</v>
      </c>
      <c r="N309" s="154">
        <f t="shared" si="32"/>
        <v>9.1999999999999993</v>
      </c>
      <c r="O309" s="154">
        <f t="shared" si="33"/>
        <v>1</v>
      </c>
      <c r="P309" s="153">
        <v>1825</v>
      </c>
      <c r="Q309" s="98" t="str">
        <f t="shared" si="31"/>
        <v>over</v>
      </c>
      <c r="R309" s="153">
        <v>1</v>
      </c>
      <c r="S309" s="153"/>
      <c r="T309" s="153"/>
    </row>
    <row r="310" spans="1:22" ht="33" hidden="1" x14ac:dyDescent="0.35">
      <c r="A310" s="200" t="s">
        <v>795</v>
      </c>
      <c r="B310" s="191" t="s">
        <v>3090</v>
      </c>
      <c r="C310" s="192" t="s">
        <v>116</v>
      </c>
      <c r="D310" s="191" t="s">
        <v>1329</v>
      </c>
      <c r="E310" s="193" t="s">
        <v>1330</v>
      </c>
      <c r="F310" s="193" t="s">
        <v>1331</v>
      </c>
      <c r="G310" s="194" t="s">
        <v>1332</v>
      </c>
      <c r="H310" s="153">
        <v>1900</v>
      </c>
      <c r="I310" s="153">
        <v>500</v>
      </c>
      <c r="J310" s="153">
        <v>500</v>
      </c>
      <c r="K310" s="154" t="s">
        <v>1838</v>
      </c>
      <c r="L310" s="155">
        <f t="shared" si="29"/>
        <v>2000</v>
      </c>
      <c r="M310" s="155">
        <f t="shared" si="30"/>
        <v>3000</v>
      </c>
      <c r="N310" s="154">
        <f t="shared" si="32"/>
        <v>8.4</v>
      </c>
      <c r="O310" s="154">
        <f t="shared" si="33"/>
        <v>1</v>
      </c>
      <c r="P310" s="153">
        <v>4200</v>
      </c>
      <c r="Q310" s="98" t="str">
        <f t="shared" si="31"/>
        <v>over</v>
      </c>
      <c r="R310" s="153">
        <v>1</v>
      </c>
      <c r="S310" s="153"/>
      <c r="T310" s="153"/>
    </row>
    <row r="311" spans="1:22" ht="30" hidden="1" x14ac:dyDescent="0.35">
      <c r="A311" s="200" t="s">
        <v>795</v>
      </c>
      <c r="B311" s="191" t="s">
        <v>810</v>
      </c>
      <c r="C311" s="192" t="s">
        <v>116</v>
      </c>
      <c r="D311" s="201" t="s">
        <v>1486</v>
      </c>
      <c r="E311" s="202" t="s">
        <v>1487</v>
      </c>
      <c r="F311" s="202" t="s">
        <v>1488</v>
      </c>
      <c r="G311" s="203" t="s">
        <v>1489</v>
      </c>
      <c r="H311" s="153">
        <v>1900</v>
      </c>
      <c r="I311" s="153">
        <v>500</v>
      </c>
      <c r="J311" s="153">
        <v>1000</v>
      </c>
      <c r="K311" s="154" t="s">
        <v>1838</v>
      </c>
      <c r="L311" s="155">
        <f t="shared" si="29"/>
        <v>2000</v>
      </c>
      <c r="M311" s="155">
        <f t="shared" si="30"/>
        <v>3000</v>
      </c>
      <c r="N311" s="154">
        <f t="shared" si="32"/>
        <v>5.9</v>
      </c>
      <c r="O311" s="154">
        <f t="shared" si="33"/>
        <v>1</v>
      </c>
      <c r="P311" s="153">
        <v>2950</v>
      </c>
      <c r="Q311" s="98" t="str">
        <f t="shared" si="31"/>
        <v>aman</v>
      </c>
      <c r="R311" s="153">
        <v>1</v>
      </c>
      <c r="S311" s="153"/>
      <c r="T311" s="153"/>
    </row>
    <row r="312" spans="1:22" hidden="1" x14ac:dyDescent="0.35">
      <c r="A312" s="200" t="s">
        <v>795</v>
      </c>
      <c r="B312" s="191" t="s">
        <v>810</v>
      </c>
      <c r="C312" s="192" t="s">
        <v>116</v>
      </c>
      <c r="D312" s="201" t="s">
        <v>1803</v>
      </c>
      <c r="E312" s="202" t="s">
        <v>1804</v>
      </c>
      <c r="F312" s="202" t="s">
        <v>1805</v>
      </c>
      <c r="G312" s="203" t="s">
        <v>1806</v>
      </c>
      <c r="H312" s="153">
        <v>1900</v>
      </c>
      <c r="I312" s="153">
        <v>200</v>
      </c>
      <c r="J312" s="153">
        <v>400</v>
      </c>
      <c r="K312" s="154" t="s">
        <v>1838</v>
      </c>
      <c r="L312" s="155">
        <f t="shared" si="29"/>
        <v>800</v>
      </c>
      <c r="M312" s="155">
        <f t="shared" si="30"/>
        <v>1200</v>
      </c>
      <c r="N312" s="154">
        <f t="shared" si="32"/>
        <v>6.8</v>
      </c>
      <c r="O312" s="154">
        <f t="shared" si="33"/>
        <v>1</v>
      </c>
      <c r="P312" s="153">
        <v>1350</v>
      </c>
      <c r="Q312" s="98" t="str">
        <f t="shared" si="31"/>
        <v>over</v>
      </c>
      <c r="R312" s="153">
        <v>1</v>
      </c>
      <c r="S312" s="153"/>
      <c r="T312" s="153"/>
    </row>
    <row r="313" spans="1:22" s="24" customFormat="1" ht="27.75" hidden="1" customHeight="1" x14ac:dyDescent="0.35">
      <c r="A313" s="200" t="s">
        <v>795</v>
      </c>
      <c r="B313" s="191" t="s">
        <v>810</v>
      </c>
      <c r="C313" s="192" t="s">
        <v>61</v>
      </c>
      <c r="D313" s="201" t="s">
        <v>1181</v>
      </c>
      <c r="E313" s="202" t="s">
        <v>1182</v>
      </c>
      <c r="F313" s="202" t="s">
        <v>1183</v>
      </c>
      <c r="G313" s="203" t="s">
        <v>1184</v>
      </c>
      <c r="H313" s="153">
        <v>1800</v>
      </c>
      <c r="I313" s="153">
        <v>500</v>
      </c>
      <c r="J313" s="153">
        <f>+I313*1</f>
        <v>500</v>
      </c>
      <c r="K313" s="154" t="s">
        <v>1838</v>
      </c>
      <c r="L313" s="155">
        <f t="shared" si="29"/>
        <v>2000</v>
      </c>
      <c r="M313" s="155">
        <f t="shared" si="30"/>
        <v>3000</v>
      </c>
      <c r="N313" s="154">
        <f t="shared" si="32"/>
        <v>5.1999999999999993</v>
      </c>
      <c r="O313" s="154">
        <f t="shared" si="33"/>
        <v>1</v>
      </c>
      <c r="P313" s="153">
        <v>2580</v>
      </c>
      <c r="Q313" s="98" t="str">
        <f t="shared" si="31"/>
        <v>aman</v>
      </c>
      <c r="R313" s="153">
        <v>1</v>
      </c>
      <c r="S313" s="153"/>
      <c r="T313" s="153"/>
      <c r="U313" s="67"/>
      <c r="V313" s="68"/>
    </row>
    <row r="314" spans="1:22" hidden="1" x14ac:dyDescent="0.35">
      <c r="A314" s="200" t="s">
        <v>795</v>
      </c>
      <c r="B314" s="191" t="s">
        <v>810</v>
      </c>
      <c r="C314" s="192" t="s">
        <v>61</v>
      </c>
      <c r="D314" s="201" t="s">
        <v>1432</v>
      </c>
      <c r="E314" s="202" t="s">
        <v>1433</v>
      </c>
      <c r="F314" s="202" t="s">
        <v>1434</v>
      </c>
      <c r="G314" s="203" t="s">
        <v>1435</v>
      </c>
      <c r="H314" s="153">
        <v>1800</v>
      </c>
      <c r="I314" s="153">
        <v>500</v>
      </c>
      <c r="J314" s="153">
        <v>600</v>
      </c>
      <c r="K314" s="154" t="s">
        <v>1838</v>
      </c>
      <c r="L314" s="155">
        <f t="shared" si="29"/>
        <v>2000</v>
      </c>
      <c r="M314" s="155">
        <f t="shared" si="30"/>
        <v>3000</v>
      </c>
      <c r="N314" s="154">
        <f t="shared" si="32"/>
        <v>6.2</v>
      </c>
      <c r="O314" s="154">
        <f t="shared" si="33"/>
        <v>1</v>
      </c>
      <c r="P314" s="153">
        <v>3100</v>
      </c>
      <c r="Q314" s="98" t="str">
        <f t="shared" si="31"/>
        <v>over</v>
      </c>
      <c r="R314" s="153">
        <v>1</v>
      </c>
      <c r="S314" s="153"/>
      <c r="T314" s="153"/>
    </row>
    <row r="315" spans="1:22" ht="33" hidden="1" x14ac:dyDescent="0.35">
      <c r="A315" s="200" t="s">
        <v>795</v>
      </c>
      <c r="B315" s="191" t="s">
        <v>810</v>
      </c>
      <c r="C315" s="192" t="s">
        <v>61</v>
      </c>
      <c r="D315" s="191" t="s">
        <v>1537</v>
      </c>
      <c r="E315" s="193" t="s">
        <v>1538</v>
      </c>
      <c r="F315" s="193" t="s">
        <v>1539</v>
      </c>
      <c r="G315" s="194" t="s">
        <v>2657</v>
      </c>
      <c r="H315" s="153">
        <v>1800</v>
      </c>
      <c r="I315" s="153">
        <v>300</v>
      </c>
      <c r="J315" s="153">
        <v>1000</v>
      </c>
      <c r="K315" s="154" t="s">
        <v>1838</v>
      </c>
      <c r="L315" s="155">
        <f t="shared" si="29"/>
        <v>1200</v>
      </c>
      <c r="M315" s="155">
        <f t="shared" si="30"/>
        <v>1800</v>
      </c>
      <c r="N315" s="154">
        <f t="shared" si="32"/>
        <v>12.6</v>
      </c>
      <c r="O315" s="154">
        <f t="shared" si="33"/>
        <v>1</v>
      </c>
      <c r="P315" s="153">
        <v>3770</v>
      </c>
      <c r="Q315" s="98" t="str">
        <f t="shared" si="31"/>
        <v>over</v>
      </c>
      <c r="R315" s="153">
        <v>1</v>
      </c>
      <c r="S315" s="153"/>
      <c r="T315" s="153"/>
    </row>
    <row r="316" spans="1:22" ht="33" hidden="1" x14ac:dyDescent="0.35">
      <c r="A316" s="200" t="s">
        <v>795</v>
      </c>
      <c r="B316" s="191" t="s">
        <v>810</v>
      </c>
      <c r="C316" s="192" t="s">
        <v>61</v>
      </c>
      <c r="D316" s="191" t="s">
        <v>1614</v>
      </c>
      <c r="E316" s="193" t="s">
        <v>1615</v>
      </c>
      <c r="F316" s="193" t="s">
        <v>1616</v>
      </c>
      <c r="G316" s="194" t="s">
        <v>1617</v>
      </c>
      <c r="H316" s="153">
        <v>1800</v>
      </c>
      <c r="I316" s="153">
        <v>500</v>
      </c>
      <c r="J316" s="153">
        <f>+I316*1</f>
        <v>500</v>
      </c>
      <c r="K316" s="154" t="s">
        <v>1838</v>
      </c>
      <c r="L316" s="155">
        <f t="shared" si="29"/>
        <v>2000</v>
      </c>
      <c r="M316" s="155">
        <f t="shared" si="30"/>
        <v>3000</v>
      </c>
      <c r="N316" s="154">
        <f t="shared" si="32"/>
        <v>5.5</v>
      </c>
      <c r="O316" s="154">
        <f t="shared" si="33"/>
        <v>1</v>
      </c>
      <c r="P316" s="153">
        <v>2740</v>
      </c>
      <c r="Q316" s="98" t="str">
        <f t="shared" si="31"/>
        <v>aman</v>
      </c>
      <c r="R316" s="153">
        <v>1</v>
      </c>
      <c r="S316" s="153"/>
      <c r="T316" s="153"/>
    </row>
    <row r="317" spans="1:22" ht="33" hidden="1" x14ac:dyDescent="0.35">
      <c r="A317" s="200" t="s">
        <v>795</v>
      </c>
      <c r="B317" s="191" t="s">
        <v>810</v>
      </c>
      <c r="C317" s="192" t="s">
        <v>61</v>
      </c>
      <c r="D317" s="191" t="s">
        <v>1673</v>
      </c>
      <c r="E317" s="193" t="s">
        <v>1674</v>
      </c>
      <c r="F317" s="193" t="s">
        <v>1675</v>
      </c>
      <c r="G317" s="194" t="s">
        <v>1676</v>
      </c>
      <c r="H317" s="153">
        <v>1800</v>
      </c>
      <c r="I317" s="153">
        <v>500</v>
      </c>
      <c r="J317" s="153">
        <v>1000</v>
      </c>
      <c r="K317" s="154" t="s">
        <v>1838</v>
      </c>
      <c r="L317" s="155">
        <f t="shared" si="29"/>
        <v>2000</v>
      </c>
      <c r="M317" s="155">
        <f t="shared" si="30"/>
        <v>3000</v>
      </c>
      <c r="N317" s="154">
        <f t="shared" si="32"/>
        <v>2.8000000000000003</v>
      </c>
      <c r="O317" s="154">
        <f t="shared" si="33"/>
        <v>1</v>
      </c>
      <c r="P317" s="153">
        <v>1368</v>
      </c>
      <c r="Q317" s="98" t="str">
        <f t="shared" si="31"/>
        <v>kritis</v>
      </c>
      <c r="R317" s="153">
        <v>1</v>
      </c>
      <c r="S317" s="153"/>
      <c r="T317" s="153"/>
    </row>
    <row r="318" spans="1:22" ht="33" hidden="1" x14ac:dyDescent="0.35">
      <c r="A318" s="200" t="s">
        <v>795</v>
      </c>
      <c r="B318" s="191" t="s">
        <v>810</v>
      </c>
      <c r="C318" s="192" t="s">
        <v>61</v>
      </c>
      <c r="D318" s="191" t="s">
        <v>1779</v>
      </c>
      <c r="E318" s="193" t="s">
        <v>1780</v>
      </c>
      <c r="F318" s="193" t="s">
        <v>1781</v>
      </c>
      <c r="G318" s="195" t="s">
        <v>2960</v>
      </c>
      <c r="H318" s="153">
        <v>1800</v>
      </c>
      <c r="I318" s="153">
        <v>500</v>
      </c>
      <c r="J318" s="153">
        <v>600</v>
      </c>
      <c r="K318" s="154" t="s">
        <v>1838</v>
      </c>
      <c r="L318" s="155">
        <f t="shared" si="29"/>
        <v>2000</v>
      </c>
      <c r="M318" s="155">
        <f t="shared" si="30"/>
        <v>3000</v>
      </c>
      <c r="N318" s="154">
        <f t="shared" si="32"/>
        <v>3.7</v>
      </c>
      <c r="O318" s="154">
        <f t="shared" si="33"/>
        <v>1</v>
      </c>
      <c r="P318" s="153">
        <v>1850</v>
      </c>
      <c r="Q318" s="98" t="str">
        <f t="shared" si="31"/>
        <v>kritis</v>
      </c>
      <c r="R318" s="153">
        <v>1</v>
      </c>
      <c r="S318" s="153"/>
      <c r="T318" s="153"/>
    </row>
    <row r="319" spans="1:22" ht="33" hidden="1" x14ac:dyDescent="0.35">
      <c r="A319" s="200" t="s">
        <v>795</v>
      </c>
      <c r="B319" s="191" t="s">
        <v>3090</v>
      </c>
      <c r="C319" s="192" t="s">
        <v>116</v>
      </c>
      <c r="D319" s="191" t="s">
        <v>3141</v>
      </c>
      <c r="E319" s="193"/>
      <c r="F319" s="193" t="s">
        <v>3142</v>
      </c>
      <c r="G319" s="194" t="s">
        <v>3143</v>
      </c>
      <c r="H319" s="153">
        <v>1770</v>
      </c>
      <c r="I319" s="153">
        <v>500</v>
      </c>
      <c r="J319" s="153">
        <f>+I319*1</f>
        <v>500</v>
      </c>
      <c r="K319" s="154" t="s">
        <v>1838</v>
      </c>
      <c r="L319" s="155">
        <f t="shared" si="29"/>
        <v>2000</v>
      </c>
      <c r="M319" s="155">
        <f t="shared" si="30"/>
        <v>3000</v>
      </c>
      <c r="N319" s="154">
        <f t="shared" si="32"/>
        <v>1.5</v>
      </c>
      <c r="O319" s="154">
        <f t="shared" si="33"/>
        <v>0</v>
      </c>
      <c r="P319" s="153">
        <v>750</v>
      </c>
      <c r="Q319" s="98" t="str">
        <f t="shared" si="31"/>
        <v>kritis</v>
      </c>
      <c r="R319" s="153">
        <v>1</v>
      </c>
      <c r="S319" s="153"/>
      <c r="T319" s="153"/>
    </row>
    <row r="320" spans="1:22" ht="33" hidden="1" x14ac:dyDescent="0.35">
      <c r="A320" s="200" t="s">
        <v>795</v>
      </c>
      <c r="B320" s="191" t="s">
        <v>810</v>
      </c>
      <c r="C320" s="192" t="s">
        <v>61</v>
      </c>
      <c r="D320" s="191" t="s">
        <v>1529</v>
      </c>
      <c r="E320" s="193" t="s">
        <v>1530</v>
      </c>
      <c r="F320" s="193" t="s">
        <v>1531</v>
      </c>
      <c r="G320" s="194" t="s">
        <v>1532</v>
      </c>
      <c r="H320" s="153">
        <v>1750</v>
      </c>
      <c r="I320" s="153">
        <v>500</v>
      </c>
      <c r="J320" s="153">
        <v>750</v>
      </c>
      <c r="K320" s="154" t="s">
        <v>1838</v>
      </c>
      <c r="L320" s="155">
        <f t="shared" si="29"/>
        <v>2000</v>
      </c>
      <c r="M320" s="155">
        <f t="shared" si="30"/>
        <v>3000</v>
      </c>
      <c r="N320" s="154">
        <f t="shared" si="32"/>
        <v>10.799999999999999</v>
      </c>
      <c r="O320" s="154">
        <f t="shared" si="33"/>
        <v>1</v>
      </c>
      <c r="P320" s="153">
        <v>5398</v>
      </c>
      <c r="Q320" s="98" t="str">
        <f t="shared" si="31"/>
        <v>over</v>
      </c>
      <c r="R320" s="153">
        <v>1</v>
      </c>
      <c r="S320" s="153"/>
      <c r="T320" s="153"/>
    </row>
    <row r="321" spans="1:20" ht="33" hidden="1" x14ac:dyDescent="0.35">
      <c r="A321" s="190" t="s">
        <v>10</v>
      </c>
      <c r="B321" s="191" t="s">
        <v>17</v>
      </c>
      <c r="C321" s="192" t="s">
        <v>61</v>
      </c>
      <c r="D321" s="191" t="s">
        <v>542</v>
      </c>
      <c r="E321" s="193" t="s">
        <v>543</v>
      </c>
      <c r="F321" s="193" t="s">
        <v>544</v>
      </c>
      <c r="G321" s="194" t="s">
        <v>545</v>
      </c>
      <c r="H321" s="153">
        <v>1700</v>
      </c>
      <c r="I321" s="153">
        <v>200</v>
      </c>
      <c r="J321" s="153">
        <v>200</v>
      </c>
      <c r="K321" s="154" t="s">
        <v>1838</v>
      </c>
      <c r="L321" s="155">
        <f t="shared" si="29"/>
        <v>800</v>
      </c>
      <c r="M321" s="155">
        <f t="shared" si="30"/>
        <v>1200</v>
      </c>
      <c r="N321" s="154">
        <f t="shared" si="32"/>
        <v>5.5</v>
      </c>
      <c r="O321" s="154">
        <f t="shared" si="33"/>
        <v>1</v>
      </c>
      <c r="P321" s="153">
        <v>1100</v>
      </c>
      <c r="Q321" s="98" t="str">
        <f t="shared" si="31"/>
        <v>aman</v>
      </c>
      <c r="R321" s="153">
        <v>1</v>
      </c>
      <c r="S321" s="153"/>
      <c r="T321" s="153"/>
    </row>
    <row r="322" spans="1:20" hidden="1" x14ac:dyDescent="0.35">
      <c r="A322" s="190" t="s">
        <v>10</v>
      </c>
      <c r="B322" s="191" t="s">
        <v>17</v>
      </c>
      <c r="C322" s="192" t="s">
        <v>116</v>
      </c>
      <c r="D322" s="191" t="s">
        <v>786</v>
      </c>
      <c r="E322" s="193">
        <v>0</v>
      </c>
      <c r="F322" s="193" t="s">
        <v>787</v>
      </c>
      <c r="G322" s="194" t="s">
        <v>788</v>
      </c>
      <c r="H322" s="153">
        <v>1700</v>
      </c>
      <c r="I322" s="153">
        <v>200</v>
      </c>
      <c r="J322" s="153">
        <v>200</v>
      </c>
      <c r="K322" s="154" t="s">
        <v>1838</v>
      </c>
      <c r="L322" s="155">
        <f t="shared" ref="L322:L385" si="35">+I322*4</f>
        <v>800</v>
      </c>
      <c r="M322" s="155">
        <f t="shared" ref="M322:M385" si="36">+I322*6</f>
        <v>1200</v>
      </c>
      <c r="N322" s="154">
        <f t="shared" si="32"/>
        <v>8.5</v>
      </c>
      <c r="O322" s="154">
        <f t="shared" si="33"/>
        <v>1</v>
      </c>
      <c r="P322" s="153">
        <v>1700</v>
      </c>
      <c r="Q322" s="98" t="str">
        <f t="shared" si="31"/>
        <v>over</v>
      </c>
      <c r="R322" s="153">
        <v>1</v>
      </c>
      <c r="S322" s="153"/>
      <c r="T322" s="153"/>
    </row>
    <row r="323" spans="1:20" hidden="1" x14ac:dyDescent="0.35">
      <c r="A323" s="200" t="s">
        <v>795</v>
      </c>
      <c r="B323" s="191" t="s">
        <v>810</v>
      </c>
      <c r="C323" s="192" t="s">
        <v>22</v>
      </c>
      <c r="D323" s="201" t="s">
        <v>811</v>
      </c>
      <c r="E323" s="202" t="s">
        <v>812</v>
      </c>
      <c r="F323" s="202" t="s">
        <v>813</v>
      </c>
      <c r="G323" s="203" t="s">
        <v>814</v>
      </c>
      <c r="H323" s="153">
        <v>1698</v>
      </c>
      <c r="I323" s="153">
        <v>500</v>
      </c>
      <c r="J323" s="153">
        <f>+I323*1</f>
        <v>500</v>
      </c>
      <c r="K323" s="154" t="s">
        <v>1838</v>
      </c>
      <c r="L323" s="155">
        <f t="shared" si="35"/>
        <v>2000</v>
      </c>
      <c r="M323" s="155">
        <f t="shared" si="36"/>
        <v>3000</v>
      </c>
      <c r="N323" s="154">
        <f t="shared" si="32"/>
        <v>1.3</v>
      </c>
      <c r="O323" s="154">
        <f t="shared" si="33"/>
        <v>0</v>
      </c>
      <c r="P323" s="153">
        <v>638</v>
      </c>
      <c r="Q323" s="98" t="str">
        <f t="shared" si="31"/>
        <v>kritis</v>
      </c>
      <c r="R323" s="153">
        <v>1</v>
      </c>
      <c r="S323" s="153"/>
      <c r="T323" s="153"/>
    </row>
    <row r="324" spans="1:20" ht="33" hidden="1" x14ac:dyDescent="0.35">
      <c r="A324" s="190" t="s">
        <v>10</v>
      </c>
      <c r="B324" s="191" t="s">
        <v>17</v>
      </c>
      <c r="C324" s="192" t="s">
        <v>116</v>
      </c>
      <c r="D324" s="191" t="s">
        <v>658</v>
      </c>
      <c r="E324" s="193" t="s">
        <v>659</v>
      </c>
      <c r="F324" s="193" t="s">
        <v>660</v>
      </c>
      <c r="G324" s="194" t="s">
        <v>661</v>
      </c>
      <c r="H324" s="153">
        <v>1690</v>
      </c>
      <c r="I324" s="153">
        <v>160</v>
      </c>
      <c r="J324" s="153">
        <v>240</v>
      </c>
      <c r="K324" s="154" t="s">
        <v>1838</v>
      </c>
      <c r="L324" s="155">
        <f t="shared" si="35"/>
        <v>640</v>
      </c>
      <c r="M324" s="155">
        <f t="shared" si="36"/>
        <v>960</v>
      </c>
      <c r="N324" s="154">
        <f t="shared" si="32"/>
        <v>5.3</v>
      </c>
      <c r="O324" s="154">
        <f t="shared" si="33"/>
        <v>1</v>
      </c>
      <c r="P324" s="153">
        <v>840</v>
      </c>
      <c r="Q324" s="98" t="str">
        <f t="shared" si="31"/>
        <v>aman</v>
      </c>
      <c r="R324" s="153">
        <v>1</v>
      </c>
      <c r="S324" s="153"/>
      <c r="T324" s="153"/>
    </row>
    <row r="325" spans="1:20" hidden="1" x14ac:dyDescent="0.35">
      <c r="A325" s="190" t="s">
        <v>10</v>
      </c>
      <c r="B325" s="191" t="s">
        <v>17</v>
      </c>
      <c r="C325" s="192" t="s">
        <v>12</v>
      </c>
      <c r="D325" s="191" t="s">
        <v>18</v>
      </c>
      <c r="E325" s="193" t="s">
        <v>19</v>
      </c>
      <c r="F325" s="193" t="s">
        <v>20</v>
      </c>
      <c r="G325" s="194" t="s">
        <v>21</v>
      </c>
      <c r="H325" s="153">
        <v>1650</v>
      </c>
      <c r="I325" s="153">
        <v>300</v>
      </c>
      <c r="J325" s="153">
        <v>600</v>
      </c>
      <c r="K325" s="154" t="s">
        <v>1838</v>
      </c>
      <c r="L325" s="155">
        <f t="shared" si="35"/>
        <v>1200</v>
      </c>
      <c r="M325" s="155">
        <f t="shared" si="36"/>
        <v>1800</v>
      </c>
      <c r="N325" s="154">
        <f t="shared" si="32"/>
        <v>2</v>
      </c>
      <c r="O325" s="154">
        <f t="shared" si="33"/>
        <v>1</v>
      </c>
      <c r="P325" s="153">
        <v>576</v>
      </c>
      <c r="Q325" s="98" t="str">
        <f t="shared" si="31"/>
        <v>kritis</v>
      </c>
      <c r="R325" s="153">
        <v>1</v>
      </c>
      <c r="S325" s="153"/>
      <c r="T325" s="153"/>
    </row>
    <row r="326" spans="1:20" hidden="1" x14ac:dyDescent="0.35">
      <c r="A326" s="190" t="s">
        <v>10</v>
      </c>
      <c r="B326" s="191" t="s">
        <v>16</v>
      </c>
      <c r="C326" s="192" t="s">
        <v>61</v>
      </c>
      <c r="D326" s="191" t="s">
        <v>138</v>
      </c>
      <c r="E326" s="193">
        <v>0</v>
      </c>
      <c r="F326" s="193" t="s">
        <v>139</v>
      </c>
      <c r="G326" s="194" t="s">
        <v>140</v>
      </c>
      <c r="H326" s="153">
        <v>1600</v>
      </c>
      <c r="I326" s="153">
        <v>750</v>
      </c>
      <c r="J326" s="153">
        <v>1000</v>
      </c>
      <c r="K326" s="154" t="s">
        <v>1838</v>
      </c>
      <c r="L326" s="155">
        <f t="shared" si="35"/>
        <v>3000</v>
      </c>
      <c r="M326" s="155">
        <f t="shared" si="36"/>
        <v>4500</v>
      </c>
      <c r="N326" s="154">
        <f t="shared" si="32"/>
        <v>7.3999999999999995</v>
      </c>
      <c r="O326" s="154">
        <f t="shared" si="33"/>
        <v>1</v>
      </c>
      <c r="P326" s="153">
        <v>5548</v>
      </c>
      <c r="Q326" s="98" t="str">
        <f t="shared" si="31"/>
        <v>over</v>
      </c>
      <c r="R326" s="153">
        <v>1</v>
      </c>
      <c r="S326" s="153"/>
      <c r="T326" s="153"/>
    </row>
    <row r="327" spans="1:20" ht="33" hidden="1" x14ac:dyDescent="0.35">
      <c r="A327" s="190" t="s">
        <v>10</v>
      </c>
      <c r="B327" s="191" t="s">
        <v>17</v>
      </c>
      <c r="C327" s="192" t="s">
        <v>116</v>
      </c>
      <c r="D327" s="191" t="s">
        <v>546</v>
      </c>
      <c r="E327" s="193" t="s">
        <v>547</v>
      </c>
      <c r="F327" s="193" t="s">
        <v>548</v>
      </c>
      <c r="G327" s="194" t="s">
        <v>549</v>
      </c>
      <c r="H327" s="153">
        <v>1600</v>
      </c>
      <c r="I327" s="153">
        <v>200</v>
      </c>
      <c r="J327" s="153">
        <v>400</v>
      </c>
      <c r="K327" s="154" t="s">
        <v>1838</v>
      </c>
      <c r="L327" s="155">
        <f t="shared" si="35"/>
        <v>800</v>
      </c>
      <c r="M327" s="155">
        <f t="shared" si="36"/>
        <v>1200</v>
      </c>
      <c r="N327" s="154">
        <f t="shared" si="32"/>
        <v>10.5</v>
      </c>
      <c r="O327" s="154">
        <f t="shared" si="33"/>
        <v>1</v>
      </c>
      <c r="P327" s="153">
        <v>2100</v>
      </c>
      <c r="Q327" s="98" t="str">
        <f t="shared" si="31"/>
        <v>over</v>
      </c>
      <c r="R327" s="153">
        <v>1</v>
      </c>
      <c r="S327" s="153"/>
      <c r="T327" s="153"/>
    </row>
    <row r="328" spans="1:20" ht="33" hidden="1" x14ac:dyDescent="0.35">
      <c r="A328" s="190" t="s">
        <v>10</v>
      </c>
      <c r="B328" s="191" t="s">
        <v>17</v>
      </c>
      <c r="C328" s="192" t="s">
        <v>116</v>
      </c>
      <c r="D328" s="191" t="s">
        <v>573</v>
      </c>
      <c r="E328" s="193" t="s">
        <v>574</v>
      </c>
      <c r="F328" s="193" t="s">
        <v>575</v>
      </c>
      <c r="G328" s="194" t="s">
        <v>576</v>
      </c>
      <c r="H328" s="153">
        <v>1600</v>
      </c>
      <c r="I328" s="153">
        <v>200</v>
      </c>
      <c r="J328" s="153">
        <v>500</v>
      </c>
      <c r="K328" s="154" t="s">
        <v>1838</v>
      </c>
      <c r="L328" s="155">
        <f t="shared" si="35"/>
        <v>800</v>
      </c>
      <c r="M328" s="155">
        <f t="shared" si="36"/>
        <v>1200</v>
      </c>
      <c r="N328" s="154">
        <f t="shared" si="32"/>
        <v>9.9</v>
      </c>
      <c r="O328" s="154">
        <f t="shared" si="33"/>
        <v>1</v>
      </c>
      <c r="P328" s="153">
        <v>1970</v>
      </c>
      <c r="Q328" s="98" t="str">
        <f t="shared" si="31"/>
        <v>over</v>
      </c>
      <c r="R328" s="153">
        <v>1</v>
      </c>
      <c r="S328" s="153"/>
      <c r="T328" s="153"/>
    </row>
    <row r="329" spans="1:20" ht="33" hidden="1" x14ac:dyDescent="0.35">
      <c r="A329" s="190" t="s">
        <v>10</v>
      </c>
      <c r="B329" s="191" t="s">
        <v>17</v>
      </c>
      <c r="C329" s="192" t="s">
        <v>116</v>
      </c>
      <c r="D329" s="191" t="s">
        <v>654</v>
      </c>
      <c r="E329" s="193" t="s">
        <v>655</v>
      </c>
      <c r="F329" s="193" t="s">
        <v>656</v>
      </c>
      <c r="G329" s="194" t="s">
        <v>657</v>
      </c>
      <c r="H329" s="153">
        <v>1600</v>
      </c>
      <c r="I329" s="153">
        <v>200</v>
      </c>
      <c r="J329" s="153">
        <v>200</v>
      </c>
      <c r="K329" s="154" t="s">
        <v>1838</v>
      </c>
      <c r="L329" s="155">
        <f t="shared" si="35"/>
        <v>800</v>
      </c>
      <c r="M329" s="155">
        <f t="shared" si="36"/>
        <v>1200</v>
      </c>
      <c r="N329" s="154">
        <f t="shared" si="32"/>
        <v>4.3999999999999995</v>
      </c>
      <c r="O329" s="154">
        <f t="shared" si="33"/>
        <v>1</v>
      </c>
      <c r="P329" s="153">
        <v>864</v>
      </c>
      <c r="Q329" s="98" t="str">
        <f t="shared" ref="Q329:Q392" si="37">IF(P329&lt;L329,"kritis",IF(P329&lt;M329,"aman","over"))</f>
        <v>aman</v>
      </c>
      <c r="R329" s="153">
        <v>1</v>
      </c>
      <c r="S329" s="153"/>
      <c r="T329" s="153"/>
    </row>
    <row r="330" spans="1:20" ht="33" hidden="1" x14ac:dyDescent="0.35">
      <c r="A330" s="190" t="s">
        <v>10</v>
      </c>
      <c r="B330" s="191" t="s">
        <v>16</v>
      </c>
      <c r="C330" s="192" t="s">
        <v>61</v>
      </c>
      <c r="D330" s="191" t="s">
        <v>682</v>
      </c>
      <c r="E330" s="193" t="s">
        <v>683</v>
      </c>
      <c r="F330" s="193" t="s">
        <v>684</v>
      </c>
      <c r="G330" s="194" t="s">
        <v>685</v>
      </c>
      <c r="H330" s="153">
        <v>1600</v>
      </c>
      <c r="I330" s="153">
        <v>300</v>
      </c>
      <c r="J330" s="153">
        <v>1000</v>
      </c>
      <c r="K330" s="154" t="s">
        <v>1838</v>
      </c>
      <c r="L330" s="155">
        <f t="shared" si="35"/>
        <v>1200</v>
      </c>
      <c r="M330" s="155">
        <f t="shared" si="36"/>
        <v>1800</v>
      </c>
      <c r="N330" s="154">
        <f t="shared" ref="N330:N393" si="38">+ROUNDUP(P330/I330,1)</f>
        <v>6.1</v>
      </c>
      <c r="O330" s="154">
        <f t="shared" ref="O330:O393" si="39">IF(AND(K330="FAST",N330&gt;=2),1,IF(AND(K330="MEDIUM",N330&gt;=2),1,IF(AND(K330="SLOW",N330&gt;=2),1,0)))</f>
        <v>1</v>
      </c>
      <c r="P330" s="153">
        <v>1811</v>
      </c>
      <c r="Q330" s="98" t="str">
        <f t="shared" si="37"/>
        <v>over</v>
      </c>
      <c r="R330" s="153">
        <v>1</v>
      </c>
      <c r="S330" s="153"/>
      <c r="T330" s="153"/>
    </row>
    <row r="331" spans="1:20" ht="33" hidden="1" x14ac:dyDescent="0.35">
      <c r="A331" s="200" t="s">
        <v>795</v>
      </c>
      <c r="B331" s="191" t="s">
        <v>3090</v>
      </c>
      <c r="C331" s="192" t="s">
        <v>61</v>
      </c>
      <c r="D331" s="191" t="s">
        <v>1216</v>
      </c>
      <c r="E331" s="193">
        <v>0</v>
      </c>
      <c r="F331" s="193" t="s">
        <v>1217</v>
      </c>
      <c r="G331" s="194" t="s">
        <v>1218</v>
      </c>
      <c r="H331" s="153">
        <v>1600</v>
      </c>
      <c r="I331" s="153">
        <v>500</v>
      </c>
      <c r="J331" s="153">
        <v>1000</v>
      </c>
      <c r="K331" s="154" t="s">
        <v>1838</v>
      </c>
      <c r="L331" s="155">
        <f t="shared" si="35"/>
        <v>2000</v>
      </c>
      <c r="M331" s="155">
        <f t="shared" si="36"/>
        <v>3000</v>
      </c>
      <c r="N331" s="154">
        <f t="shared" si="38"/>
        <v>3</v>
      </c>
      <c r="O331" s="154">
        <f t="shared" si="39"/>
        <v>1</v>
      </c>
      <c r="P331" s="153">
        <v>1493</v>
      </c>
      <c r="Q331" s="98" t="str">
        <f t="shared" si="37"/>
        <v>kritis</v>
      </c>
      <c r="R331" s="153">
        <v>1</v>
      </c>
      <c r="S331" s="153"/>
      <c r="T331" s="153"/>
    </row>
    <row r="332" spans="1:20" hidden="1" x14ac:dyDescent="0.35">
      <c r="A332" s="200" t="s">
        <v>795</v>
      </c>
      <c r="B332" s="191" t="s">
        <v>810</v>
      </c>
      <c r="C332" s="192" t="s">
        <v>116</v>
      </c>
      <c r="D332" s="191" t="s">
        <v>1498</v>
      </c>
      <c r="E332" s="193" t="s">
        <v>1499</v>
      </c>
      <c r="F332" s="193" t="s">
        <v>1500</v>
      </c>
      <c r="G332" s="194" t="s">
        <v>1501</v>
      </c>
      <c r="H332" s="153">
        <v>1600</v>
      </c>
      <c r="I332" s="153">
        <v>200</v>
      </c>
      <c r="J332" s="153">
        <v>500</v>
      </c>
      <c r="K332" s="154" t="s">
        <v>1838</v>
      </c>
      <c r="L332" s="155">
        <f t="shared" si="35"/>
        <v>800</v>
      </c>
      <c r="M332" s="155">
        <f t="shared" si="36"/>
        <v>1200</v>
      </c>
      <c r="N332" s="154">
        <f t="shared" si="38"/>
        <v>7.8</v>
      </c>
      <c r="O332" s="154">
        <f t="shared" si="39"/>
        <v>1</v>
      </c>
      <c r="P332" s="153">
        <v>1550</v>
      </c>
      <c r="Q332" s="98" t="str">
        <f t="shared" si="37"/>
        <v>over</v>
      </c>
      <c r="R332" s="153">
        <v>1</v>
      </c>
      <c r="S332" s="153"/>
      <c r="T332" s="153"/>
    </row>
    <row r="333" spans="1:20" ht="33" hidden="1" x14ac:dyDescent="0.35">
      <c r="A333" s="200" t="s">
        <v>795</v>
      </c>
      <c r="B333" s="191" t="s">
        <v>810</v>
      </c>
      <c r="C333" s="192" t="s">
        <v>116</v>
      </c>
      <c r="D333" s="191" t="s">
        <v>2515</v>
      </c>
      <c r="E333" s="193" t="s">
        <v>2516</v>
      </c>
      <c r="F333" s="193" t="s">
        <v>2517</v>
      </c>
      <c r="G333" s="194" t="s">
        <v>2518</v>
      </c>
      <c r="H333" s="153">
        <v>1600</v>
      </c>
      <c r="I333" s="153">
        <v>200</v>
      </c>
      <c r="J333" s="153">
        <v>800</v>
      </c>
      <c r="K333" s="154" t="s">
        <v>1838</v>
      </c>
      <c r="L333" s="155">
        <f t="shared" si="35"/>
        <v>800</v>
      </c>
      <c r="M333" s="155">
        <f t="shared" si="36"/>
        <v>1200</v>
      </c>
      <c r="N333" s="154">
        <f t="shared" si="38"/>
        <v>9.5</v>
      </c>
      <c r="O333" s="154">
        <f t="shared" si="39"/>
        <v>1</v>
      </c>
      <c r="P333" s="153">
        <v>1900</v>
      </c>
      <c r="Q333" s="98" t="str">
        <f t="shared" si="37"/>
        <v>over</v>
      </c>
      <c r="R333" s="153">
        <v>1</v>
      </c>
      <c r="S333" s="153"/>
      <c r="T333" s="153"/>
    </row>
    <row r="334" spans="1:20" ht="33" hidden="1" x14ac:dyDescent="0.35">
      <c r="A334" s="200" t="s">
        <v>795</v>
      </c>
      <c r="B334" s="191" t="s">
        <v>810</v>
      </c>
      <c r="C334" s="192" t="s">
        <v>61</v>
      </c>
      <c r="D334" s="191" t="s">
        <v>2523</v>
      </c>
      <c r="E334" s="193" t="s">
        <v>2524</v>
      </c>
      <c r="F334" s="193" t="s">
        <v>2525</v>
      </c>
      <c r="G334" s="194" t="s">
        <v>2526</v>
      </c>
      <c r="H334" s="153">
        <v>1600</v>
      </c>
      <c r="I334" s="153">
        <v>500</v>
      </c>
      <c r="J334" s="153">
        <f>+I334*1</f>
        <v>500</v>
      </c>
      <c r="K334" s="154" t="s">
        <v>1838</v>
      </c>
      <c r="L334" s="155">
        <f t="shared" si="35"/>
        <v>2000</v>
      </c>
      <c r="M334" s="155">
        <f t="shared" si="36"/>
        <v>3000</v>
      </c>
      <c r="N334" s="154">
        <f t="shared" si="38"/>
        <v>3.7</v>
      </c>
      <c r="O334" s="154">
        <f t="shared" si="39"/>
        <v>1</v>
      </c>
      <c r="P334" s="153">
        <v>1828</v>
      </c>
      <c r="Q334" s="98" t="str">
        <f t="shared" si="37"/>
        <v>kritis</v>
      </c>
      <c r="R334" s="153">
        <v>1</v>
      </c>
      <c r="S334" s="153"/>
      <c r="T334" s="153"/>
    </row>
    <row r="335" spans="1:20" ht="33" hidden="1" x14ac:dyDescent="0.35">
      <c r="A335" s="190" t="s">
        <v>10</v>
      </c>
      <c r="B335" s="191" t="s">
        <v>17</v>
      </c>
      <c r="C335" s="192" t="s">
        <v>61</v>
      </c>
      <c r="D335" s="191" t="s">
        <v>640</v>
      </c>
      <c r="E335" s="193" t="s">
        <v>641</v>
      </c>
      <c r="F335" s="193" t="s">
        <v>642</v>
      </c>
      <c r="G335" s="194" t="s">
        <v>643</v>
      </c>
      <c r="H335" s="153">
        <v>1520</v>
      </c>
      <c r="I335" s="153">
        <v>200</v>
      </c>
      <c r="J335" s="153">
        <v>240</v>
      </c>
      <c r="K335" s="154" t="s">
        <v>1838</v>
      </c>
      <c r="L335" s="155">
        <f t="shared" si="35"/>
        <v>800</v>
      </c>
      <c r="M335" s="155">
        <f t="shared" si="36"/>
        <v>1200</v>
      </c>
      <c r="N335" s="154">
        <f t="shared" si="38"/>
        <v>11.299999999999999</v>
      </c>
      <c r="O335" s="154">
        <f t="shared" si="39"/>
        <v>1</v>
      </c>
      <c r="P335" s="153">
        <v>2243</v>
      </c>
      <c r="Q335" s="98" t="str">
        <f t="shared" si="37"/>
        <v>over</v>
      </c>
      <c r="R335" s="153">
        <v>1</v>
      </c>
      <c r="S335" s="153"/>
      <c r="T335" s="153"/>
    </row>
    <row r="336" spans="1:20" ht="33" hidden="1" x14ac:dyDescent="0.35">
      <c r="A336" s="190" t="s">
        <v>10</v>
      </c>
      <c r="B336" s="191" t="s">
        <v>17</v>
      </c>
      <c r="C336" s="192" t="s">
        <v>129</v>
      </c>
      <c r="D336" s="191" t="s">
        <v>554</v>
      </c>
      <c r="E336" s="193" t="s">
        <v>555</v>
      </c>
      <c r="F336" s="193" t="s">
        <v>556</v>
      </c>
      <c r="G336" s="194" t="s">
        <v>557</v>
      </c>
      <c r="H336" s="153">
        <v>1500</v>
      </c>
      <c r="I336" s="153">
        <v>200</v>
      </c>
      <c r="J336" s="153">
        <v>200</v>
      </c>
      <c r="K336" s="154" t="s">
        <v>1838</v>
      </c>
      <c r="L336" s="155">
        <f t="shared" si="35"/>
        <v>800</v>
      </c>
      <c r="M336" s="155">
        <f t="shared" si="36"/>
        <v>1200</v>
      </c>
      <c r="N336" s="154">
        <f t="shared" si="38"/>
        <v>4.6999999999999993</v>
      </c>
      <c r="O336" s="154">
        <f t="shared" si="39"/>
        <v>1</v>
      </c>
      <c r="P336" s="153">
        <v>924</v>
      </c>
      <c r="Q336" s="98" t="str">
        <f t="shared" si="37"/>
        <v>aman</v>
      </c>
      <c r="R336" s="153">
        <v>1</v>
      </c>
      <c r="S336" s="153"/>
      <c r="T336" s="153"/>
    </row>
    <row r="337" spans="1:20" ht="33" hidden="1" x14ac:dyDescent="0.35">
      <c r="A337" s="190" t="s">
        <v>10</v>
      </c>
      <c r="B337" s="191" t="s">
        <v>17</v>
      </c>
      <c r="C337" s="192" t="s">
        <v>116</v>
      </c>
      <c r="D337" s="191" t="s">
        <v>593</v>
      </c>
      <c r="E337" s="193" t="s">
        <v>594</v>
      </c>
      <c r="F337" s="193" t="s">
        <v>595</v>
      </c>
      <c r="G337" s="194" t="s">
        <v>596</v>
      </c>
      <c r="H337" s="153">
        <v>1500</v>
      </c>
      <c r="I337" s="153">
        <v>200</v>
      </c>
      <c r="J337" s="153">
        <v>400</v>
      </c>
      <c r="K337" s="154" t="s">
        <v>1838</v>
      </c>
      <c r="L337" s="155">
        <f t="shared" si="35"/>
        <v>800</v>
      </c>
      <c r="M337" s="155">
        <f t="shared" si="36"/>
        <v>1200</v>
      </c>
      <c r="N337" s="154">
        <f t="shared" si="38"/>
        <v>9.2999999999999989</v>
      </c>
      <c r="O337" s="154">
        <f t="shared" si="39"/>
        <v>1</v>
      </c>
      <c r="P337" s="153">
        <v>1841</v>
      </c>
      <c r="Q337" s="98" t="str">
        <f t="shared" si="37"/>
        <v>over</v>
      </c>
      <c r="R337" s="153">
        <v>1</v>
      </c>
      <c r="S337" s="153"/>
      <c r="T337" s="153"/>
    </row>
    <row r="338" spans="1:20" ht="33" hidden="1" x14ac:dyDescent="0.35">
      <c r="A338" s="190" t="s">
        <v>10</v>
      </c>
      <c r="B338" s="191" t="s">
        <v>17</v>
      </c>
      <c r="C338" s="192" t="s">
        <v>129</v>
      </c>
      <c r="D338" s="191" t="s">
        <v>620</v>
      </c>
      <c r="E338" s="193" t="s">
        <v>621</v>
      </c>
      <c r="F338" s="193" t="s">
        <v>622</v>
      </c>
      <c r="G338" s="194" t="s">
        <v>623</v>
      </c>
      <c r="H338" s="153">
        <v>1500</v>
      </c>
      <c r="I338" s="153">
        <v>200</v>
      </c>
      <c r="J338" s="153">
        <v>200</v>
      </c>
      <c r="K338" s="154" t="s">
        <v>1838</v>
      </c>
      <c r="L338" s="155">
        <f t="shared" si="35"/>
        <v>800</v>
      </c>
      <c r="M338" s="155">
        <f t="shared" si="36"/>
        <v>1200</v>
      </c>
      <c r="N338" s="154">
        <f t="shared" si="38"/>
        <v>13.5</v>
      </c>
      <c r="O338" s="154">
        <f t="shared" si="39"/>
        <v>1</v>
      </c>
      <c r="P338" s="153">
        <v>2700</v>
      </c>
      <c r="Q338" s="98" t="str">
        <f t="shared" si="37"/>
        <v>over</v>
      </c>
      <c r="R338" s="153">
        <v>1</v>
      </c>
      <c r="S338" s="153"/>
      <c r="T338" s="153"/>
    </row>
    <row r="339" spans="1:20" ht="33" hidden="1" x14ac:dyDescent="0.35">
      <c r="A339" s="190" t="s">
        <v>10</v>
      </c>
      <c r="B339" s="191" t="s">
        <v>16</v>
      </c>
      <c r="C339" s="192" t="s">
        <v>61</v>
      </c>
      <c r="D339" s="191" t="s">
        <v>628</v>
      </c>
      <c r="E339" s="193" t="s">
        <v>629</v>
      </c>
      <c r="F339" s="193" t="s">
        <v>630</v>
      </c>
      <c r="G339" s="197" t="s">
        <v>631</v>
      </c>
      <c r="H339" s="153">
        <v>1500</v>
      </c>
      <c r="I339" s="153">
        <v>500</v>
      </c>
      <c r="J339" s="153">
        <v>1000</v>
      </c>
      <c r="K339" s="154" t="s">
        <v>1838</v>
      </c>
      <c r="L339" s="155">
        <f t="shared" si="35"/>
        <v>2000</v>
      </c>
      <c r="M339" s="155">
        <f t="shared" si="36"/>
        <v>3000</v>
      </c>
      <c r="N339" s="154">
        <f t="shared" si="38"/>
        <v>6.3</v>
      </c>
      <c r="O339" s="154">
        <f t="shared" si="39"/>
        <v>1</v>
      </c>
      <c r="P339" s="153">
        <v>3116</v>
      </c>
      <c r="Q339" s="98" t="str">
        <f t="shared" si="37"/>
        <v>over</v>
      </c>
      <c r="R339" s="153">
        <v>1</v>
      </c>
      <c r="S339" s="153"/>
      <c r="T339" s="153"/>
    </row>
    <row r="340" spans="1:20" ht="33" hidden="1" x14ac:dyDescent="0.35">
      <c r="A340" s="190" t="s">
        <v>10</v>
      </c>
      <c r="B340" s="191" t="s">
        <v>17</v>
      </c>
      <c r="C340" s="192" t="s">
        <v>61</v>
      </c>
      <c r="D340" s="191" t="s">
        <v>646</v>
      </c>
      <c r="E340" s="193" t="s">
        <v>647</v>
      </c>
      <c r="F340" s="193" t="s">
        <v>648</v>
      </c>
      <c r="G340" s="194" t="s">
        <v>649</v>
      </c>
      <c r="H340" s="153">
        <v>1500</v>
      </c>
      <c r="I340" s="153">
        <v>310</v>
      </c>
      <c r="J340" s="153">
        <v>600</v>
      </c>
      <c r="K340" s="154" t="s">
        <v>1838</v>
      </c>
      <c r="L340" s="155">
        <f t="shared" si="35"/>
        <v>1240</v>
      </c>
      <c r="M340" s="155">
        <f t="shared" si="36"/>
        <v>1860</v>
      </c>
      <c r="N340" s="154">
        <f t="shared" si="38"/>
        <v>5.0999999999999996</v>
      </c>
      <c r="O340" s="154">
        <f t="shared" si="39"/>
        <v>1</v>
      </c>
      <c r="P340" s="153">
        <v>1560</v>
      </c>
      <c r="Q340" s="98" t="str">
        <f t="shared" si="37"/>
        <v>aman</v>
      </c>
      <c r="R340" s="153">
        <v>1</v>
      </c>
      <c r="S340" s="153"/>
      <c r="T340" s="153"/>
    </row>
    <row r="341" spans="1:20" ht="33" hidden="1" x14ac:dyDescent="0.35">
      <c r="A341" s="190" t="s">
        <v>10</v>
      </c>
      <c r="B341" s="191" t="s">
        <v>16</v>
      </c>
      <c r="C341" s="192" t="s">
        <v>61</v>
      </c>
      <c r="D341" s="191" t="s">
        <v>686</v>
      </c>
      <c r="E341" s="193" t="s">
        <v>687</v>
      </c>
      <c r="F341" s="193" t="s">
        <v>688</v>
      </c>
      <c r="G341" s="194" t="s">
        <v>689</v>
      </c>
      <c r="H341" s="153">
        <v>1500</v>
      </c>
      <c r="I341" s="153">
        <v>300</v>
      </c>
      <c r="J341" s="153">
        <v>600</v>
      </c>
      <c r="K341" s="154" t="s">
        <v>1838</v>
      </c>
      <c r="L341" s="155">
        <f t="shared" si="35"/>
        <v>1200</v>
      </c>
      <c r="M341" s="155">
        <f t="shared" si="36"/>
        <v>1800</v>
      </c>
      <c r="N341" s="154">
        <f t="shared" si="38"/>
        <v>6.3</v>
      </c>
      <c r="O341" s="154">
        <f t="shared" si="39"/>
        <v>1</v>
      </c>
      <c r="P341" s="153">
        <v>1876</v>
      </c>
      <c r="Q341" s="98" t="str">
        <f t="shared" si="37"/>
        <v>over</v>
      </c>
      <c r="R341" s="153">
        <v>1</v>
      </c>
      <c r="S341" s="153"/>
      <c r="T341" s="153"/>
    </row>
    <row r="342" spans="1:20" hidden="1" x14ac:dyDescent="0.35">
      <c r="A342" s="200" t="s">
        <v>795</v>
      </c>
      <c r="B342" s="191" t="s">
        <v>810</v>
      </c>
      <c r="C342" s="192" t="s">
        <v>116</v>
      </c>
      <c r="D342" s="201" t="s">
        <v>1349</v>
      </c>
      <c r="E342" s="202" t="s">
        <v>1350</v>
      </c>
      <c r="F342" s="202" t="s">
        <v>1351</v>
      </c>
      <c r="G342" s="203" t="s">
        <v>1352</v>
      </c>
      <c r="H342" s="153">
        <v>1500</v>
      </c>
      <c r="I342" s="153">
        <v>500</v>
      </c>
      <c r="J342" s="153">
        <v>500</v>
      </c>
      <c r="K342" s="154" t="s">
        <v>1838</v>
      </c>
      <c r="L342" s="155">
        <f t="shared" si="35"/>
        <v>2000</v>
      </c>
      <c r="M342" s="155">
        <f t="shared" si="36"/>
        <v>3000</v>
      </c>
      <c r="N342" s="154">
        <f t="shared" si="38"/>
        <v>6.1</v>
      </c>
      <c r="O342" s="154">
        <f t="shared" si="39"/>
        <v>1</v>
      </c>
      <c r="P342" s="153">
        <v>3050</v>
      </c>
      <c r="Q342" s="98" t="str">
        <f t="shared" si="37"/>
        <v>over</v>
      </c>
      <c r="R342" s="153">
        <v>1</v>
      </c>
      <c r="S342" s="153"/>
      <c r="T342" s="153"/>
    </row>
    <row r="343" spans="1:20" ht="30" hidden="1" x14ac:dyDescent="0.35">
      <c r="A343" s="200" t="s">
        <v>795</v>
      </c>
      <c r="B343" s="191" t="s">
        <v>810</v>
      </c>
      <c r="C343" s="192" t="s">
        <v>116</v>
      </c>
      <c r="D343" s="201" t="s">
        <v>1424</v>
      </c>
      <c r="E343" s="202" t="s">
        <v>1425</v>
      </c>
      <c r="F343" s="202" t="s">
        <v>1426</v>
      </c>
      <c r="G343" s="203" t="s">
        <v>1427</v>
      </c>
      <c r="H343" s="153">
        <v>1500</v>
      </c>
      <c r="I343" s="153">
        <v>500</v>
      </c>
      <c r="J343" s="153">
        <v>1000</v>
      </c>
      <c r="K343" s="154" t="s">
        <v>1838</v>
      </c>
      <c r="L343" s="155">
        <f t="shared" si="35"/>
        <v>2000</v>
      </c>
      <c r="M343" s="155">
        <f t="shared" si="36"/>
        <v>3000</v>
      </c>
      <c r="N343" s="154">
        <f t="shared" si="38"/>
        <v>5</v>
      </c>
      <c r="O343" s="154">
        <f t="shared" si="39"/>
        <v>1</v>
      </c>
      <c r="P343" s="153">
        <v>2500</v>
      </c>
      <c r="Q343" s="98" t="str">
        <f t="shared" si="37"/>
        <v>aman</v>
      </c>
      <c r="R343" s="153">
        <v>1</v>
      </c>
      <c r="S343" s="153"/>
      <c r="T343" s="153"/>
    </row>
    <row r="344" spans="1:20" hidden="1" x14ac:dyDescent="0.35">
      <c r="A344" s="200" t="s">
        <v>795</v>
      </c>
      <c r="B344" s="191" t="s">
        <v>810</v>
      </c>
      <c r="C344" s="192" t="s">
        <v>116</v>
      </c>
      <c r="D344" s="201" t="s">
        <v>1448</v>
      </c>
      <c r="E344" s="202" t="s">
        <v>1449</v>
      </c>
      <c r="F344" s="202" t="s">
        <v>1450</v>
      </c>
      <c r="G344" s="203" t="s">
        <v>1451</v>
      </c>
      <c r="H344" s="153">
        <v>1500</v>
      </c>
      <c r="I344" s="153">
        <v>500</v>
      </c>
      <c r="J344" s="153">
        <v>500</v>
      </c>
      <c r="K344" s="154" t="s">
        <v>1838</v>
      </c>
      <c r="L344" s="155">
        <f t="shared" si="35"/>
        <v>2000</v>
      </c>
      <c r="M344" s="155">
        <f t="shared" si="36"/>
        <v>3000</v>
      </c>
      <c r="N344" s="154">
        <f t="shared" si="38"/>
        <v>5.8999999999999995</v>
      </c>
      <c r="O344" s="154">
        <f t="shared" si="39"/>
        <v>1</v>
      </c>
      <c r="P344" s="153">
        <v>2919</v>
      </c>
      <c r="Q344" s="98" t="str">
        <f t="shared" si="37"/>
        <v>aman</v>
      </c>
      <c r="R344" s="153">
        <v>1</v>
      </c>
      <c r="S344" s="153"/>
      <c r="T344" s="153"/>
    </row>
    <row r="345" spans="1:20" ht="30" hidden="1" x14ac:dyDescent="0.35">
      <c r="A345" s="200" t="s">
        <v>795</v>
      </c>
      <c r="B345" s="191" t="s">
        <v>810</v>
      </c>
      <c r="C345" s="192" t="s">
        <v>116</v>
      </c>
      <c r="D345" s="201" t="s">
        <v>1533</v>
      </c>
      <c r="E345" s="202" t="s">
        <v>1534</v>
      </c>
      <c r="F345" s="202" t="s">
        <v>1535</v>
      </c>
      <c r="G345" s="203" t="s">
        <v>1536</v>
      </c>
      <c r="H345" s="153">
        <v>1500</v>
      </c>
      <c r="I345" s="153">
        <v>500</v>
      </c>
      <c r="J345" s="153">
        <v>1000</v>
      </c>
      <c r="K345" s="154" t="s">
        <v>1838</v>
      </c>
      <c r="L345" s="155">
        <f t="shared" si="35"/>
        <v>2000</v>
      </c>
      <c r="M345" s="155">
        <f t="shared" si="36"/>
        <v>3000</v>
      </c>
      <c r="N345" s="154">
        <f t="shared" si="38"/>
        <v>6</v>
      </c>
      <c r="O345" s="154">
        <f t="shared" si="39"/>
        <v>1</v>
      </c>
      <c r="P345" s="153">
        <v>3000</v>
      </c>
      <c r="Q345" s="98" t="str">
        <f t="shared" si="37"/>
        <v>over</v>
      </c>
      <c r="R345" s="153">
        <v>1</v>
      </c>
      <c r="S345" s="153"/>
      <c r="T345" s="153"/>
    </row>
    <row r="346" spans="1:20" ht="30" hidden="1" x14ac:dyDescent="0.35">
      <c r="A346" s="200" t="s">
        <v>795</v>
      </c>
      <c r="B346" s="191" t="s">
        <v>810</v>
      </c>
      <c r="C346" s="192" t="s">
        <v>61</v>
      </c>
      <c r="D346" s="201" t="s">
        <v>1576</v>
      </c>
      <c r="E346" s="202" t="s">
        <v>1577</v>
      </c>
      <c r="F346" s="202" t="s">
        <v>1578</v>
      </c>
      <c r="G346" s="203" t="s">
        <v>1579</v>
      </c>
      <c r="H346" s="153">
        <v>1500</v>
      </c>
      <c r="I346" s="153">
        <v>200</v>
      </c>
      <c r="J346" s="153">
        <v>1500</v>
      </c>
      <c r="K346" s="154" t="s">
        <v>1838</v>
      </c>
      <c r="L346" s="155">
        <f t="shared" si="35"/>
        <v>800</v>
      </c>
      <c r="M346" s="155">
        <f t="shared" si="36"/>
        <v>1200</v>
      </c>
      <c r="N346" s="154">
        <f t="shared" si="38"/>
        <v>30.700000000000003</v>
      </c>
      <c r="O346" s="154">
        <f t="shared" si="39"/>
        <v>1</v>
      </c>
      <c r="P346" s="153">
        <v>6131</v>
      </c>
      <c r="Q346" s="98" t="str">
        <f t="shared" si="37"/>
        <v>over</v>
      </c>
      <c r="R346" s="153">
        <v>1</v>
      </c>
      <c r="S346" s="153"/>
      <c r="T346" s="153"/>
    </row>
    <row r="347" spans="1:20" ht="33" hidden="1" x14ac:dyDescent="0.35">
      <c r="A347" s="200" t="s">
        <v>795</v>
      </c>
      <c r="B347" s="191" t="s">
        <v>3090</v>
      </c>
      <c r="C347" s="192" t="s">
        <v>61</v>
      </c>
      <c r="D347" s="191" t="s">
        <v>2667</v>
      </c>
      <c r="E347" s="193" t="s">
        <v>2668</v>
      </c>
      <c r="F347" s="193" t="s">
        <v>2553</v>
      </c>
      <c r="G347" s="194" t="s">
        <v>2987</v>
      </c>
      <c r="H347" s="153">
        <v>1500</v>
      </c>
      <c r="I347" s="153">
        <v>200</v>
      </c>
      <c r="J347" s="153">
        <v>500</v>
      </c>
      <c r="K347" s="154" t="s">
        <v>1838</v>
      </c>
      <c r="L347" s="155">
        <f t="shared" si="35"/>
        <v>800</v>
      </c>
      <c r="M347" s="155">
        <f t="shared" si="36"/>
        <v>1200</v>
      </c>
      <c r="N347" s="154">
        <f t="shared" si="38"/>
        <v>7</v>
      </c>
      <c r="O347" s="154">
        <f t="shared" si="39"/>
        <v>1</v>
      </c>
      <c r="P347" s="153">
        <v>1400</v>
      </c>
      <c r="Q347" s="98" t="str">
        <f t="shared" si="37"/>
        <v>over</v>
      </c>
      <c r="R347" s="153">
        <v>1</v>
      </c>
      <c r="S347" s="153"/>
      <c r="T347" s="153"/>
    </row>
    <row r="348" spans="1:20" ht="33" hidden="1" x14ac:dyDescent="0.35">
      <c r="A348" s="190" t="s">
        <v>10</v>
      </c>
      <c r="B348" s="191" t="s">
        <v>17</v>
      </c>
      <c r="C348" s="192" t="s">
        <v>61</v>
      </c>
      <c r="D348" s="191" t="s">
        <v>662</v>
      </c>
      <c r="E348" s="193" t="s">
        <v>663</v>
      </c>
      <c r="F348" s="193" t="s">
        <v>664</v>
      </c>
      <c r="G348" s="194" t="s">
        <v>665</v>
      </c>
      <c r="H348" s="153">
        <v>1463</v>
      </c>
      <c r="I348" s="153">
        <v>200</v>
      </c>
      <c r="J348" s="153">
        <v>200</v>
      </c>
      <c r="K348" s="154" t="s">
        <v>1838</v>
      </c>
      <c r="L348" s="155">
        <f t="shared" si="35"/>
        <v>800</v>
      </c>
      <c r="M348" s="155">
        <f t="shared" si="36"/>
        <v>1200</v>
      </c>
      <c r="N348" s="154">
        <f t="shared" si="38"/>
        <v>2.9</v>
      </c>
      <c r="O348" s="154">
        <f t="shared" si="39"/>
        <v>1</v>
      </c>
      <c r="P348" s="153">
        <v>572</v>
      </c>
      <c r="Q348" s="98" t="str">
        <f t="shared" si="37"/>
        <v>kritis</v>
      </c>
      <c r="R348" s="153">
        <v>1</v>
      </c>
      <c r="S348" s="153"/>
      <c r="T348" s="153"/>
    </row>
    <row r="349" spans="1:20" ht="33" hidden="1" x14ac:dyDescent="0.35">
      <c r="A349" s="190" t="s">
        <v>10</v>
      </c>
      <c r="B349" s="191" t="s">
        <v>17</v>
      </c>
      <c r="C349" s="192" t="s">
        <v>61</v>
      </c>
      <c r="D349" s="191" t="s">
        <v>558</v>
      </c>
      <c r="E349" s="193" t="s">
        <v>559</v>
      </c>
      <c r="F349" s="193" t="s">
        <v>560</v>
      </c>
      <c r="G349" s="194" t="s">
        <v>561</v>
      </c>
      <c r="H349" s="153">
        <v>1400</v>
      </c>
      <c r="I349" s="153">
        <v>200</v>
      </c>
      <c r="J349" s="153">
        <v>400</v>
      </c>
      <c r="K349" s="154" t="s">
        <v>1838</v>
      </c>
      <c r="L349" s="155">
        <f t="shared" si="35"/>
        <v>800</v>
      </c>
      <c r="M349" s="155">
        <f t="shared" si="36"/>
        <v>1200</v>
      </c>
      <c r="N349" s="154">
        <f t="shared" si="38"/>
        <v>12.5</v>
      </c>
      <c r="O349" s="154">
        <f t="shared" si="39"/>
        <v>1</v>
      </c>
      <c r="P349" s="153">
        <v>2500</v>
      </c>
      <c r="Q349" s="98" t="str">
        <f t="shared" si="37"/>
        <v>over</v>
      </c>
      <c r="R349" s="153">
        <v>1</v>
      </c>
      <c r="S349" s="153"/>
      <c r="T349" s="153"/>
    </row>
    <row r="350" spans="1:20" ht="33" hidden="1" x14ac:dyDescent="0.35">
      <c r="A350" s="190" t="s">
        <v>10</v>
      </c>
      <c r="B350" s="191" t="s">
        <v>17</v>
      </c>
      <c r="C350" s="192" t="s">
        <v>61</v>
      </c>
      <c r="D350" s="191" t="s">
        <v>562</v>
      </c>
      <c r="E350" s="193" t="s">
        <v>563</v>
      </c>
      <c r="F350" s="193" t="s">
        <v>564</v>
      </c>
      <c r="G350" s="194" t="s">
        <v>565</v>
      </c>
      <c r="H350" s="153">
        <v>1400</v>
      </c>
      <c r="I350" s="153">
        <v>200</v>
      </c>
      <c r="J350" s="153">
        <v>200</v>
      </c>
      <c r="K350" s="154" t="s">
        <v>1838</v>
      </c>
      <c r="L350" s="155">
        <f t="shared" si="35"/>
        <v>800</v>
      </c>
      <c r="M350" s="155">
        <f t="shared" si="36"/>
        <v>1200</v>
      </c>
      <c r="N350" s="154">
        <f t="shared" si="38"/>
        <v>4.6999999999999993</v>
      </c>
      <c r="O350" s="154">
        <f t="shared" si="39"/>
        <v>1</v>
      </c>
      <c r="P350" s="153">
        <v>928</v>
      </c>
      <c r="Q350" s="98" t="str">
        <f t="shared" si="37"/>
        <v>aman</v>
      </c>
      <c r="R350" s="153">
        <v>1</v>
      </c>
      <c r="S350" s="153"/>
      <c r="T350" s="153"/>
    </row>
    <row r="351" spans="1:20" hidden="1" x14ac:dyDescent="0.35">
      <c r="A351" s="200" t="s">
        <v>795</v>
      </c>
      <c r="B351" s="191" t="s">
        <v>810</v>
      </c>
      <c r="C351" s="192" t="s">
        <v>12</v>
      </c>
      <c r="D351" s="191" t="s">
        <v>824</v>
      </c>
      <c r="E351" s="193">
        <v>0</v>
      </c>
      <c r="F351" s="193" t="s">
        <v>825</v>
      </c>
      <c r="G351" s="194" t="s">
        <v>2572</v>
      </c>
      <c r="H351" s="153">
        <v>1400</v>
      </c>
      <c r="I351" s="153">
        <v>200</v>
      </c>
      <c r="J351" s="153">
        <v>200</v>
      </c>
      <c r="K351" s="154" t="s">
        <v>1838</v>
      </c>
      <c r="L351" s="155">
        <f t="shared" si="35"/>
        <v>800</v>
      </c>
      <c r="M351" s="155">
        <f t="shared" si="36"/>
        <v>1200</v>
      </c>
      <c r="N351" s="154">
        <f t="shared" si="38"/>
        <v>2.8000000000000003</v>
      </c>
      <c r="O351" s="154">
        <f t="shared" si="39"/>
        <v>1</v>
      </c>
      <c r="P351" s="153">
        <v>551</v>
      </c>
      <c r="Q351" s="98" t="str">
        <f t="shared" si="37"/>
        <v>kritis</v>
      </c>
      <c r="R351" s="153">
        <v>1</v>
      </c>
      <c r="S351" s="153"/>
      <c r="T351" s="153"/>
    </row>
    <row r="352" spans="1:20" ht="33" hidden="1" x14ac:dyDescent="0.35">
      <c r="A352" s="200" t="s">
        <v>795</v>
      </c>
      <c r="B352" s="191" t="s">
        <v>3090</v>
      </c>
      <c r="C352" s="192" t="s">
        <v>61</v>
      </c>
      <c r="D352" s="191" t="s">
        <v>1225</v>
      </c>
      <c r="E352" s="193" t="s">
        <v>1226</v>
      </c>
      <c r="F352" s="193" t="s">
        <v>1227</v>
      </c>
      <c r="G352" s="194" t="s">
        <v>1228</v>
      </c>
      <c r="H352" s="153">
        <v>1400</v>
      </c>
      <c r="I352" s="153">
        <v>200</v>
      </c>
      <c r="J352" s="153">
        <v>200</v>
      </c>
      <c r="K352" s="154" t="s">
        <v>1838</v>
      </c>
      <c r="L352" s="155">
        <f t="shared" si="35"/>
        <v>800</v>
      </c>
      <c r="M352" s="155">
        <f t="shared" si="36"/>
        <v>1200</v>
      </c>
      <c r="N352" s="154">
        <f t="shared" si="38"/>
        <v>16</v>
      </c>
      <c r="O352" s="154">
        <f t="shared" si="39"/>
        <v>1</v>
      </c>
      <c r="P352" s="153">
        <v>3183</v>
      </c>
      <c r="Q352" s="98" t="str">
        <f t="shared" si="37"/>
        <v>over</v>
      </c>
      <c r="R352" s="153">
        <v>1</v>
      </c>
      <c r="S352" s="153"/>
      <c r="T352" s="153"/>
    </row>
    <row r="353" spans="1:20" ht="33" hidden="1" x14ac:dyDescent="0.35">
      <c r="A353" s="200" t="s">
        <v>795</v>
      </c>
      <c r="B353" s="191" t="s">
        <v>3090</v>
      </c>
      <c r="C353" s="192" t="s">
        <v>61</v>
      </c>
      <c r="D353" s="191" t="s">
        <v>1229</v>
      </c>
      <c r="E353" s="193">
        <v>0</v>
      </c>
      <c r="F353" s="193" t="s">
        <v>1230</v>
      </c>
      <c r="G353" s="194" t="s">
        <v>1231</v>
      </c>
      <c r="H353" s="153">
        <v>1400</v>
      </c>
      <c r="I353" s="153">
        <v>400</v>
      </c>
      <c r="J353" s="153">
        <v>800</v>
      </c>
      <c r="K353" s="154" t="s">
        <v>1838</v>
      </c>
      <c r="L353" s="155">
        <f t="shared" si="35"/>
        <v>1600</v>
      </c>
      <c r="M353" s="155">
        <f t="shared" si="36"/>
        <v>2400</v>
      </c>
      <c r="N353" s="154">
        <f t="shared" si="38"/>
        <v>2.8000000000000003</v>
      </c>
      <c r="O353" s="154">
        <f t="shared" si="39"/>
        <v>1</v>
      </c>
      <c r="P353" s="153">
        <v>1083</v>
      </c>
      <c r="Q353" s="98" t="str">
        <f t="shared" si="37"/>
        <v>kritis</v>
      </c>
      <c r="R353" s="153">
        <v>1</v>
      </c>
      <c r="S353" s="153"/>
      <c r="T353" s="153"/>
    </row>
    <row r="354" spans="1:20" ht="33" hidden="1" x14ac:dyDescent="0.35">
      <c r="A354" s="200" t="s">
        <v>795</v>
      </c>
      <c r="B354" s="191" t="s">
        <v>810</v>
      </c>
      <c r="C354" s="192" t="s">
        <v>116</v>
      </c>
      <c r="D354" s="191" t="s">
        <v>1397</v>
      </c>
      <c r="E354" s="193" t="s">
        <v>1398</v>
      </c>
      <c r="F354" s="193" t="s">
        <v>1399</v>
      </c>
      <c r="G354" s="194" t="s">
        <v>1400</v>
      </c>
      <c r="H354" s="153">
        <v>1400</v>
      </c>
      <c r="I354" s="153">
        <v>500</v>
      </c>
      <c r="J354" s="153">
        <v>500</v>
      </c>
      <c r="K354" s="154" t="s">
        <v>1838</v>
      </c>
      <c r="L354" s="155">
        <f t="shared" si="35"/>
        <v>2000</v>
      </c>
      <c r="M354" s="155">
        <f t="shared" si="36"/>
        <v>3000</v>
      </c>
      <c r="N354" s="154">
        <f t="shared" si="38"/>
        <v>6</v>
      </c>
      <c r="O354" s="154">
        <f t="shared" si="39"/>
        <v>1</v>
      </c>
      <c r="P354" s="153">
        <v>2971</v>
      </c>
      <c r="Q354" s="98" t="str">
        <f t="shared" si="37"/>
        <v>aman</v>
      </c>
      <c r="R354" s="153">
        <v>1</v>
      </c>
      <c r="S354" s="153"/>
      <c r="T354" s="153"/>
    </row>
    <row r="355" spans="1:20" ht="33" hidden="1" x14ac:dyDescent="0.35">
      <c r="A355" s="200" t="s">
        <v>795</v>
      </c>
      <c r="B355" s="191" t="s">
        <v>3090</v>
      </c>
      <c r="C355" s="192" t="s">
        <v>61</v>
      </c>
      <c r="D355" s="191" t="s">
        <v>2377</v>
      </c>
      <c r="E355" s="193" t="s">
        <v>2378</v>
      </c>
      <c r="F355" s="193" t="s">
        <v>2379</v>
      </c>
      <c r="G355" s="194" t="s">
        <v>2380</v>
      </c>
      <c r="H355" s="153">
        <v>1400</v>
      </c>
      <c r="I355" s="153">
        <v>200</v>
      </c>
      <c r="J355" s="153">
        <v>500</v>
      </c>
      <c r="K355" s="154" t="s">
        <v>1838</v>
      </c>
      <c r="L355" s="155">
        <f t="shared" si="35"/>
        <v>800</v>
      </c>
      <c r="M355" s="155">
        <f t="shared" si="36"/>
        <v>1200</v>
      </c>
      <c r="N355" s="154">
        <f t="shared" si="38"/>
        <v>3.6</v>
      </c>
      <c r="O355" s="154">
        <f t="shared" si="39"/>
        <v>1</v>
      </c>
      <c r="P355" s="153">
        <v>710</v>
      </c>
      <c r="Q355" s="98" t="str">
        <f t="shared" si="37"/>
        <v>kritis</v>
      </c>
      <c r="R355" s="153">
        <v>1</v>
      </c>
      <c r="S355" s="153"/>
      <c r="T355" s="153"/>
    </row>
    <row r="356" spans="1:20" ht="33" hidden="1" x14ac:dyDescent="0.35">
      <c r="A356" s="190" t="s">
        <v>10</v>
      </c>
      <c r="B356" s="191" t="s">
        <v>16</v>
      </c>
      <c r="C356" s="192" t="s">
        <v>31</v>
      </c>
      <c r="D356" s="191" t="s">
        <v>2630</v>
      </c>
      <c r="E356" s="193">
        <v>0</v>
      </c>
      <c r="F356" s="193" t="s">
        <v>644</v>
      </c>
      <c r="G356" s="194" t="s">
        <v>645</v>
      </c>
      <c r="H356" s="153">
        <v>1396</v>
      </c>
      <c r="I356" s="153">
        <v>233.33333333333334</v>
      </c>
      <c r="J356" s="153">
        <v>300</v>
      </c>
      <c r="K356" s="154" t="s">
        <v>1838</v>
      </c>
      <c r="L356" s="155">
        <f t="shared" si="35"/>
        <v>933.33333333333337</v>
      </c>
      <c r="M356" s="155">
        <f t="shared" si="36"/>
        <v>1400</v>
      </c>
      <c r="N356" s="154">
        <f t="shared" si="38"/>
        <v>6.3</v>
      </c>
      <c r="O356" s="154">
        <f t="shared" si="39"/>
        <v>1</v>
      </c>
      <c r="P356" s="153">
        <v>1466</v>
      </c>
      <c r="Q356" s="98" t="str">
        <f t="shared" si="37"/>
        <v>over</v>
      </c>
      <c r="R356" s="153">
        <v>1</v>
      </c>
      <c r="S356" s="153"/>
      <c r="T356" s="153"/>
    </row>
    <row r="357" spans="1:20" ht="33" hidden="1" x14ac:dyDescent="0.35">
      <c r="A357" s="190" t="s">
        <v>10</v>
      </c>
      <c r="B357" s="191" t="s">
        <v>16</v>
      </c>
      <c r="C357" s="192" t="s">
        <v>31</v>
      </c>
      <c r="D357" s="191" t="s">
        <v>2631</v>
      </c>
      <c r="E357" s="193" t="s">
        <v>666</v>
      </c>
      <c r="F357" s="193" t="s">
        <v>667</v>
      </c>
      <c r="G357" s="194" t="s">
        <v>668</v>
      </c>
      <c r="H357" s="153">
        <v>1396</v>
      </c>
      <c r="I357" s="153">
        <v>300</v>
      </c>
      <c r="J357" s="153">
        <v>400</v>
      </c>
      <c r="K357" s="154" t="s">
        <v>1838</v>
      </c>
      <c r="L357" s="155">
        <f t="shared" si="35"/>
        <v>1200</v>
      </c>
      <c r="M357" s="155">
        <f t="shared" si="36"/>
        <v>1800</v>
      </c>
      <c r="N357" s="154">
        <f t="shared" si="38"/>
        <v>3.8000000000000003</v>
      </c>
      <c r="O357" s="154">
        <f t="shared" si="39"/>
        <v>1</v>
      </c>
      <c r="P357" s="153">
        <v>1135</v>
      </c>
      <c r="Q357" s="98" t="str">
        <f t="shared" si="37"/>
        <v>kritis</v>
      </c>
      <c r="R357" s="153">
        <v>1</v>
      </c>
      <c r="S357" s="153"/>
      <c r="T357" s="153"/>
    </row>
    <row r="358" spans="1:20" hidden="1" x14ac:dyDescent="0.35">
      <c r="A358" s="200" t="s">
        <v>795</v>
      </c>
      <c r="B358" s="191" t="s">
        <v>810</v>
      </c>
      <c r="C358" s="192" t="s">
        <v>61</v>
      </c>
      <c r="D358" s="201" t="s">
        <v>881</v>
      </c>
      <c r="E358" s="202" t="s">
        <v>882</v>
      </c>
      <c r="F358" s="202" t="s">
        <v>883</v>
      </c>
      <c r="G358" s="203" t="s">
        <v>884</v>
      </c>
      <c r="H358" s="153">
        <v>1300</v>
      </c>
      <c r="I358" s="153">
        <v>500</v>
      </c>
      <c r="J358" s="153">
        <v>800</v>
      </c>
      <c r="K358" s="154" t="s">
        <v>1838</v>
      </c>
      <c r="L358" s="155">
        <f t="shared" si="35"/>
        <v>2000</v>
      </c>
      <c r="M358" s="155">
        <f t="shared" si="36"/>
        <v>3000</v>
      </c>
      <c r="N358" s="154">
        <f t="shared" si="38"/>
        <v>3</v>
      </c>
      <c r="O358" s="154">
        <f t="shared" si="39"/>
        <v>1</v>
      </c>
      <c r="P358" s="153">
        <v>1474</v>
      </c>
      <c r="Q358" s="98" t="str">
        <f t="shared" si="37"/>
        <v>kritis</v>
      </c>
      <c r="R358" s="153">
        <v>1</v>
      </c>
      <c r="S358" s="153"/>
      <c r="T358" s="153"/>
    </row>
    <row r="359" spans="1:20" hidden="1" x14ac:dyDescent="0.35">
      <c r="A359" s="200" t="s">
        <v>795</v>
      </c>
      <c r="B359" s="191" t="s">
        <v>810</v>
      </c>
      <c r="C359" s="192" t="s">
        <v>116</v>
      </c>
      <c r="D359" s="201" t="s">
        <v>1436</v>
      </c>
      <c r="E359" s="202" t="s">
        <v>1437</v>
      </c>
      <c r="F359" s="202" t="s">
        <v>1438</v>
      </c>
      <c r="G359" s="203" t="s">
        <v>1439</v>
      </c>
      <c r="H359" s="153">
        <v>1300</v>
      </c>
      <c r="I359" s="153">
        <v>500</v>
      </c>
      <c r="J359" s="153">
        <v>600</v>
      </c>
      <c r="K359" s="154" t="s">
        <v>1838</v>
      </c>
      <c r="L359" s="155">
        <f t="shared" si="35"/>
        <v>2000</v>
      </c>
      <c r="M359" s="155">
        <f t="shared" si="36"/>
        <v>3000</v>
      </c>
      <c r="N359" s="154">
        <f t="shared" si="38"/>
        <v>5</v>
      </c>
      <c r="O359" s="154">
        <f t="shared" si="39"/>
        <v>1</v>
      </c>
      <c r="P359" s="153">
        <v>2500</v>
      </c>
      <c r="Q359" s="98" t="str">
        <f t="shared" si="37"/>
        <v>aman</v>
      </c>
      <c r="R359" s="153">
        <v>1</v>
      </c>
      <c r="S359" s="153"/>
      <c r="T359" s="153"/>
    </row>
    <row r="360" spans="1:20" hidden="1" x14ac:dyDescent="0.35">
      <c r="A360" s="200" t="s">
        <v>795</v>
      </c>
      <c r="B360" s="191" t="s">
        <v>810</v>
      </c>
      <c r="C360" s="192" t="s">
        <v>116</v>
      </c>
      <c r="D360" s="191" t="s">
        <v>1594</v>
      </c>
      <c r="E360" s="193" t="s">
        <v>1595</v>
      </c>
      <c r="F360" s="193" t="s">
        <v>1596</v>
      </c>
      <c r="G360" s="194" t="s">
        <v>1597</v>
      </c>
      <c r="H360" s="153">
        <v>1300</v>
      </c>
      <c r="I360" s="153">
        <v>500</v>
      </c>
      <c r="J360" s="153">
        <f>+I360*1</f>
        <v>500</v>
      </c>
      <c r="K360" s="154" t="s">
        <v>1838</v>
      </c>
      <c r="L360" s="155">
        <f t="shared" si="35"/>
        <v>2000</v>
      </c>
      <c r="M360" s="155">
        <f t="shared" si="36"/>
        <v>3000</v>
      </c>
      <c r="N360" s="154">
        <f t="shared" si="38"/>
        <v>3.4</v>
      </c>
      <c r="O360" s="154">
        <f t="shared" si="39"/>
        <v>1</v>
      </c>
      <c r="P360" s="153">
        <v>1680</v>
      </c>
      <c r="Q360" s="98" t="str">
        <f t="shared" si="37"/>
        <v>kritis</v>
      </c>
      <c r="R360" s="153">
        <v>1</v>
      </c>
      <c r="S360" s="153"/>
      <c r="T360" s="153"/>
    </row>
    <row r="361" spans="1:20" ht="33" hidden="1" x14ac:dyDescent="0.35">
      <c r="A361" s="190" t="s">
        <v>10</v>
      </c>
      <c r="B361" s="191" t="s">
        <v>17</v>
      </c>
      <c r="C361" s="192" t="s">
        <v>61</v>
      </c>
      <c r="D361" s="191" t="s">
        <v>566</v>
      </c>
      <c r="E361" s="193" t="s">
        <v>567</v>
      </c>
      <c r="F361" s="193" t="s">
        <v>568</v>
      </c>
      <c r="G361" s="194" t="s">
        <v>569</v>
      </c>
      <c r="H361" s="153">
        <v>1230</v>
      </c>
      <c r="I361" s="153">
        <v>200</v>
      </c>
      <c r="J361" s="153">
        <v>500</v>
      </c>
      <c r="K361" s="154" t="s">
        <v>1838</v>
      </c>
      <c r="L361" s="155">
        <f t="shared" si="35"/>
        <v>800</v>
      </c>
      <c r="M361" s="155">
        <f t="shared" si="36"/>
        <v>1200</v>
      </c>
      <c r="N361" s="154">
        <f t="shared" si="38"/>
        <v>4.3999999999999995</v>
      </c>
      <c r="O361" s="154">
        <f t="shared" si="39"/>
        <v>1</v>
      </c>
      <c r="P361" s="153">
        <v>878</v>
      </c>
      <c r="Q361" s="98" t="str">
        <f t="shared" si="37"/>
        <v>aman</v>
      </c>
      <c r="R361" s="153">
        <v>1</v>
      </c>
      <c r="S361" s="153"/>
      <c r="T361" s="153"/>
    </row>
    <row r="362" spans="1:20" hidden="1" x14ac:dyDescent="0.35">
      <c r="A362" s="200" t="s">
        <v>795</v>
      </c>
      <c r="B362" s="191" t="s">
        <v>810</v>
      </c>
      <c r="C362" s="192" t="s">
        <v>129</v>
      </c>
      <c r="D362" s="201" t="s">
        <v>854</v>
      </c>
      <c r="E362" s="202" t="s">
        <v>855</v>
      </c>
      <c r="F362" s="202" t="s">
        <v>856</v>
      </c>
      <c r="G362" s="203" t="s">
        <v>857</v>
      </c>
      <c r="H362" s="153">
        <v>1200</v>
      </c>
      <c r="I362" s="153">
        <v>400</v>
      </c>
      <c r="J362" s="153">
        <v>500</v>
      </c>
      <c r="K362" s="154" t="s">
        <v>1838</v>
      </c>
      <c r="L362" s="155">
        <f t="shared" si="35"/>
        <v>1600</v>
      </c>
      <c r="M362" s="155">
        <f t="shared" si="36"/>
        <v>2400</v>
      </c>
      <c r="N362" s="154">
        <f t="shared" si="38"/>
        <v>3.3000000000000003</v>
      </c>
      <c r="O362" s="154">
        <f t="shared" si="39"/>
        <v>1</v>
      </c>
      <c r="P362" s="153">
        <v>1304</v>
      </c>
      <c r="Q362" s="98" t="str">
        <f t="shared" si="37"/>
        <v>kritis</v>
      </c>
      <c r="R362" s="153">
        <v>1</v>
      </c>
      <c r="S362" s="153"/>
      <c r="T362" s="153"/>
    </row>
    <row r="363" spans="1:20" hidden="1" x14ac:dyDescent="0.35">
      <c r="A363" s="200" t="s">
        <v>795</v>
      </c>
      <c r="B363" s="191" t="s">
        <v>2562</v>
      </c>
      <c r="C363" s="192" t="s">
        <v>22</v>
      </c>
      <c r="D363" s="191" t="s">
        <v>1043</v>
      </c>
      <c r="E363" s="193" t="s">
        <v>1044</v>
      </c>
      <c r="F363" s="193" t="s">
        <v>1045</v>
      </c>
      <c r="G363" s="194" t="s">
        <v>1046</v>
      </c>
      <c r="H363" s="153">
        <v>1200</v>
      </c>
      <c r="I363" s="153">
        <v>480</v>
      </c>
      <c r="J363" s="153">
        <f>+I363*1</f>
        <v>480</v>
      </c>
      <c r="K363" s="154" t="s">
        <v>1838</v>
      </c>
      <c r="L363" s="155">
        <f t="shared" si="35"/>
        <v>1920</v>
      </c>
      <c r="M363" s="155">
        <f t="shared" si="36"/>
        <v>2880</v>
      </c>
      <c r="N363" s="154">
        <f t="shared" si="38"/>
        <v>0</v>
      </c>
      <c r="O363" s="154">
        <f t="shared" si="39"/>
        <v>0</v>
      </c>
      <c r="P363" s="153">
        <v>0</v>
      </c>
      <c r="Q363" s="98" t="str">
        <f t="shared" si="37"/>
        <v>kritis</v>
      </c>
      <c r="R363" s="153">
        <v>1</v>
      </c>
      <c r="S363" s="153"/>
      <c r="T363" s="153"/>
    </row>
    <row r="364" spans="1:20" hidden="1" x14ac:dyDescent="0.35">
      <c r="A364" s="200" t="s">
        <v>795</v>
      </c>
      <c r="B364" s="191" t="s">
        <v>810</v>
      </c>
      <c r="C364" s="192" t="s">
        <v>129</v>
      </c>
      <c r="D364" s="201" t="s">
        <v>1105</v>
      </c>
      <c r="E364" s="202" t="s">
        <v>1106</v>
      </c>
      <c r="F364" s="202" t="s">
        <v>1107</v>
      </c>
      <c r="G364" s="203" t="s">
        <v>1108</v>
      </c>
      <c r="H364" s="153">
        <v>1200</v>
      </c>
      <c r="I364" s="153">
        <v>833.33333333333337</v>
      </c>
      <c r="J364" s="153">
        <v>1000</v>
      </c>
      <c r="K364" s="154" t="s">
        <v>1838</v>
      </c>
      <c r="L364" s="155">
        <f t="shared" si="35"/>
        <v>3333.3333333333335</v>
      </c>
      <c r="M364" s="155">
        <f t="shared" si="36"/>
        <v>5000</v>
      </c>
      <c r="N364" s="154">
        <f t="shared" si="38"/>
        <v>7.1</v>
      </c>
      <c r="O364" s="154">
        <f t="shared" si="39"/>
        <v>1</v>
      </c>
      <c r="P364" s="153">
        <v>5875</v>
      </c>
      <c r="Q364" s="98" t="str">
        <f t="shared" si="37"/>
        <v>over</v>
      </c>
      <c r="R364" s="153">
        <v>1</v>
      </c>
      <c r="S364" s="153"/>
      <c r="T364" s="153"/>
    </row>
    <row r="365" spans="1:20" ht="33" hidden="1" x14ac:dyDescent="0.35">
      <c r="A365" s="200" t="s">
        <v>795</v>
      </c>
      <c r="B365" s="191" t="s">
        <v>3090</v>
      </c>
      <c r="C365" s="192" t="s">
        <v>116</v>
      </c>
      <c r="D365" s="191" t="s">
        <v>1365</v>
      </c>
      <c r="E365" s="193" t="s">
        <v>1366</v>
      </c>
      <c r="F365" s="193" t="s">
        <v>1367</v>
      </c>
      <c r="G365" s="194" t="s">
        <v>1368</v>
      </c>
      <c r="H365" s="153">
        <v>1200</v>
      </c>
      <c r="I365" s="153">
        <v>500</v>
      </c>
      <c r="J365" s="153">
        <v>500</v>
      </c>
      <c r="K365" s="154" t="s">
        <v>1838</v>
      </c>
      <c r="L365" s="155">
        <f t="shared" si="35"/>
        <v>2000</v>
      </c>
      <c r="M365" s="155">
        <f t="shared" si="36"/>
        <v>3000</v>
      </c>
      <c r="N365" s="154">
        <f t="shared" si="38"/>
        <v>5.1999999999999993</v>
      </c>
      <c r="O365" s="154">
        <f t="shared" si="39"/>
        <v>1</v>
      </c>
      <c r="P365" s="153">
        <v>2585</v>
      </c>
      <c r="Q365" s="98" t="str">
        <f t="shared" si="37"/>
        <v>aman</v>
      </c>
      <c r="R365" s="153">
        <v>1</v>
      </c>
      <c r="S365" s="153"/>
      <c r="T365" s="153"/>
    </row>
    <row r="366" spans="1:20" ht="33" hidden="1" x14ac:dyDescent="0.35">
      <c r="A366" s="190" t="s">
        <v>10</v>
      </c>
      <c r="B366" s="191" t="s">
        <v>17</v>
      </c>
      <c r="C366" s="192" t="s">
        <v>31</v>
      </c>
      <c r="D366" s="191" t="s">
        <v>2632</v>
      </c>
      <c r="E366" s="193" t="s">
        <v>676</v>
      </c>
      <c r="F366" s="193" t="s">
        <v>677</v>
      </c>
      <c r="G366" s="194" t="s">
        <v>678</v>
      </c>
      <c r="H366" s="153">
        <v>1140</v>
      </c>
      <c r="I366" s="153">
        <v>200</v>
      </c>
      <c r="J366" s="153">
        <v>500</v>
      </c>
      <c r="K366" s="154" t="s">
        <v>1838</v>
      </c>
      <c r="L366" s="155">
        <f t="shared" si="35"/>
        <v>800</v>
      </c>
      <c r="M366" s="155">
        <f t="shared" si="36"/>
        <v>1200</v>
      </c>
      <c r="N366" s="154">
        <f t="shared" si="38"/>
        <v>2.2000000000000002</v>
      </c>
      <c r="O366" s="154">
        <f t="shared" si="39"/>
        <v>1</v>
      </c>
      <c r="P366" s="153">
        <v>432</v>
      </c>
      <c r="Q366" s="98" t="str">
        <f t="shared" si="37"/>
        <v>kritis</v>
      </c>
      <c r="R366" s="153">
        <v>1</v>
      </c>
      <c r="S366" s="153"/>
      <c r="T366" s="153"/>
    </row>
    <row r="367" spans="1:20" ht="33" hidden="1" x14ac:dyDescent="0.35">
      <c r="A367" s="190" t="s">
        <v>10</v>
      </c>
      <c r="B367" s="191" t="s">
        <v>17</v>
      </c>
      <c r="C367" s="192" t="s">
        <v>31</v>
      </c>
      <c r="D367" s="191" t="s">
        <v>2633</v>
      </c>
      <c r="E367" s="193" t="s">
        <v>679</v>
      </c>
      <c r="F367" s="193" t="s">
        <v>680</v>
      </c>
      <c r="G367" s="194" t="s">
        <v>681</v>
      </c>
      <c r="H367" s="153">
        <v>1140</v>
      </c>
      <c r="I367" s="153">
        <v>200</v>
      </c>
      <c r="J367" s="153">
        <v>500</v>
      </c>
      <c r="K367" s="154" t="s">
        <v>1838</v>
      </c>
      <c r="L367" s="155">
        <f t="shared" si="35"/>
        <v>800</v>
      </c>
      <c r="M367" s="155">
        <f t="shared" si="36"/>
        <v>1200</v>
      </c>
      <c r="N367" s="154">
        <f t="shared" si="38"/>
        <v>2.1</v>
      </c>
      <c r="O367" s="154">
        <f t="shared" si="39"/>
        <v>1</v>
      </c>
      <c r="P367" s="153">
        <v>402</v>
      </c>
      <c r="Q367" s="98" t="str">
        <f t="shared" si="37"/>
        <v>kritis</v>
      </c>
      <c r="R367" s="153">
        <v>1</v>
      </c>
      <c r="S367" s="153"/>
      <c r="T367" s="153"/>
    </row>
    <row r="368" spans="1:20" ht="33" hidden="1" x14ac:dyDescent="0.35">
      <c r="A368" s="190" t="s">
        <v>10</v>
      </c>
      <c r="B368" s="191" t="s">
        <v>17</v>
      </c>
      <c r="C368" s="192" t="s">
        <v>31</v>
      </c>
      <c r="D368" s="191" t="s">
        <v>693</v>
      </c>
      <c r="E368" s="193" t="s">
        <v>694</v>
      </c>
      <c r="F368" s="193" t="s">
        <v>695</v>
      </c>
      <c r="G368" s="194" t="s">
        <v>696</v>
      </c>
      <c r="H368" s="153">
        <v>1140</v>
      </c>
      <c r="I368" s="153">
        <v>200</v>
      </c>
      <c r="J368" s="153">
        <v>130</v>
      </c>
      <c r="K368" s="154" t="s">
        <v>1838</v>
      </c>
      <c r="L368" s="155">
        <f t="shared" si="35"/>
        <v>800</v>
      </c>
      <c r="M368" s="155">
        <f t="shared" si="36"/>
        <v>1200</v>
      </c>
      <c r="N368" s="154">
        <f t="shared" si="38"/>
        <v>4.0999999999999996</v>
      </c>
      <c r="O368" s="154">
        <f t="shared" si="39"/>
        <v>1</v>
      </c>
      <c r="P368" s="153">
        <v>810</v>
      </c>
      <c r="Q368" s="98" t="str">
        <f t="shared" si="37"/>
        <v>aman</v>
      </c>
      <c r="R368" s="153">
        <v>1</v>
      </c>
      <c r="S368" s="153"/>
      <c r="T368" s="153"/>
    </row>
    <row r="369" spans="1:20" ht="33" hidden="1" x14ac:dyDescent="0.35">
      <c r="A369" s="190" t="s">
        <v>10</v>
      </c>
      <c r="B369" s="191" t="s">
        <v>17</v>
      </c>
      <c r="C369" s="192" t="s">
        <v>31</v>
      </c>
      <c r="D369" s="191" t="s">
        <v>2635</v>
      </c>
      <c r="E369" s="193" t="s">
        <v>708</v>
      </c>
      <c r="F369" s="193" t="s">
        <v>709</v>
      </c>
      <c r="G369" s="194" t="s">
        <v>710</v>
      </c>
      <c r="H369" s="153">
        <v>1140</v>
      </c>
      <c r="I369" s="153">
        <v>200</v>
      </c>
      <c r="J369" s="153">
        <v>400</v>
      </c>
      <c r="K369" s="154" t="s">
        <v>1838</v>
      </c>
      <c r="L369" s="155">
        <f t="shared" si="35"/>
        <v>800</v>
      </c>
      <c r="M369" s="155">
        <f t="shared" si="36"/>
        <v>1200</v>
      </c>
      <c r="N369" s="154">
        <f t="shared" si="38"/>
        <v>4</v>
      </c>
      <c r="O369" s="154">
        <f t="shared" si="39"/>
        <v>1</v>
      </c>
      <c r="P369" s="153">
        <v>800</v>
      </c>
      <c r="Q369" s="98" t="str">
        <f t="shared" si="37"/>
        <v>aman</v>
      </c>
      <c r="R369" s="153">
        <v>1</v>
      </c>
      <c r="S369" s="153"/>
      <c r="T369" s="153"/>
    </row>
    <row r="370" spans="1:20" ht="33" hidden="1" x14ac:dyDescent="0.35">
      <c r="A370" s="190" t="s">
        <v>10</v>
      </c>
      <c r="B370" s="191" t="s">
        <v>11</v>
      </c>
      <c r="C370" s="192" t="s">
        <v>31</v>
      </c>
      <c r="D370" s="191" t="s">
        <v>2621</v>
      </c>
      <c r="E370" s="193" t="s">
        <v>32</v>
      </c>
      <c r="F370" s="193" t="s">
        <v>33</v>
      </c>
      <c r="G370" s="194" t="s">
        <v>34</v>
      </c>
      <c r="H370" s="153">
        <v>1100</v>
      </c>
      <c r="I370" s="153">
        <v>200</v>
      </c>
      <c r="J370" s="153">
        <f>+I370*1</f>
        <v>200</v>
      </c>
      <c r="K370" s="154" t="s">
        <v>1838</v>
      </c>
      <c r="L370" s="155">
        <f t="shared" si="35"/>
        <v>800</v>
      </c>
      <c r="M370" s="155">
        <f t="shared" si="36"/>
        <v>1200</v>
      </c>
      <c r="N370" s="154">
        <f t="shared" si="38"/>
        <v>2.9</v>
      </c>
      <c r="O370" s="154">
        <f t="shared" si="39"/>
        <v>1</v>
      </c>
      <c r="P370" s="153">
        <v>562</v>
      </c>
      <c r="Q370" s="98" t="str">
        <f t="shared" si="37"/>
        <v>kritis</v>
      </c>
      <c r="R370" s="153">
        <v>1</v>
      </c>
      <c r="S370" s="153"/>
      <c r="T370" s="153"/>
    </row>
    <row r="371" spans="1:20" ht="33" hidden="1" x14ac:dyDescent="0.35">
      <c r="A371" s="190" t="s">
        <v>10</v>
      </c>
      <c r="B371" s="191" t="s">
        <v>17</v>
      </c>
      <c r="C371" s="192" t="s">
        <v>61</v>
      </c>
      <c r="D371" s="191" t="s">
        <v>589</v>
      </c>
      <c r="E371" s="193" t="s">
        <v>590</v>
      </c>
      <c r="F371" s="193" t="s">
        <v>591</v>
      </c>
      <c r="G371" s="194" t="s">
        <v>592</v>
      </c>
      <c r="H371" s="153">
        <v>1100</v>
      </c>
      <c r="I371" s="153">
        <v>200</v>
      </c>
      <c r="J371" s="153">
        <v>200</v>
      </c>
      <c r="K371" s="154" t="s">
        <v>1838</v>
      </c>
      <c r="L371" s="155">
        <f t="shared" si="35"/>
        <v>800</v>
      </c>
      <c r="M371" s="155">
        <f t="shared" si="36"/>
        <v>1200</v>
      </c>
      <c r="N371" s="154">
        <f t="shared" si="38"/>
        <v>10.1</v>
      </c>
      <c r="O371" s="154">
        <f t="shared" si="39"/>
        <v>1</v>
      </c>
      <c r="P371" s="153">
        <v>2007</v>
      </c>
      <c r="Q371" s="98" t="str">
        <f t="shared" si="37"/>
        <v>over</v>
      </c>
      <c r="R371" s="153">
        <v>1</v>
      </c>
      <c r="S371" s="153"/>
      <c r="T371" s="153"/>
    </row>
    <row r="372" spans="1:20" hidden="1" x14ac:dyDescent="0.35">
      <c r="A372" s="200" t="s">
        <v>795</v>
      </c>
      <c r="B372" s="191" t="s">
        <v>810</v>
      </c>
      <c r="C372" s="192" t="s">
        <v>61</v>
      </c>
      <c r="D372" s="201" t="s">
        <v>2482</v>
      </c>
      <c r="E372" s="202">
        <v>0</v>
      </c>
      <c r="F372" s="202" t="s">
        <v>2483</v>
      </c>
      <c r="G372" s="203" t="s">
        <v>2484</v>
      </c>
      <c r="H372" s="153">
        <v>1100</v>
      </c>
      <c r="I372" s="153">
        <v>200</v>
      </c>
      <c r="J372" s="153">
        <f t="shared" ref="J372:J374" si="40">+I372*1</f>
        <v>200</v>
      </c>
      <c r="K372" s="154" t="s">
        <v>1838</v>
      </c>
      <c r="L372" s="155">
        <f t="shared" si="35"/>
        <v>800</v>
      </c>
      <c r="M372" s="155">
        <f t="shared" si="36"/>
        <v>1200</v>
      </c>
      <c r="N372" s="154">
        <f t="shared" si="38"/>
        <v>2.5</v>
      </c>
      <c r="O372" s="154">
        <f t="shared" si="39"/>
        <v>1</v>
      </c>
      <c r="P372" s="153">
        <v>500</v>
      </c>
      <c r="Q372" s="98" t="str">
        <f t="shared" si="37"/>
        <v>kritis</v>
      </c>
      <c r="R372" s="153">
        <v>1</v>
      </c>
      <c r="S372" s="153"/>
      <c r="T372" s="153"/>
    </row>
    <row r="373" spans="1:20" hidden="1" x14ac:dyDescent="0.35">
      <c r="A373" s="200" t="s">
        <v>795</v>
      </c>
      <c r="B373" s="191" t="s">
        <v>810</v>
      </c>
      <c r="C373" s="192" t="s">
        <v>61</v>
      </c>
      <c r="D373" s="201" t="s">
        <v>2485</v>
      </c>
      <c r="E373" s="202">
        <v>0</v>
      </c>
      <c r="F373" s="202" t="s">
        <v>2486</v>
      </c>
      <c r="G373" s="203" t="s">
        <v>2487</v>
      </c>
      <c r="H373" s="153">
        <v>1100</v>
      </c>
      <c r="I373" s="153">
        <v>200</v>
      </c>
      <c r="J373" s="153">
        <f t="shared" si="40"/>
        <v>200</v>
      </c>
      <c r="K373" s="154" t="s">
        <v>1838</v>
      </c>
      <c r="L373" s="155">
        <f t="shared" si="35"/>
        <v>800</v>
      </c>
      <c r="M373" s="155">
        <f t="shared" si="36"/>
        <v>1200</v>
      </c>
      <c r="N373" s="154">
        <f t="shared" si="38"/>
        <v>0.8</v>
      </c>
      <c r="O373" s="154">
        <f t="shared" si="39"/>
        <v>0</v>
      </c>
      <c r="P373" s="153">
        <v>160</v>
      </c>
      <c r="Q373" s="98" t="str">
        <f t="shared" si="37"/>
        <v>kritis</v>
      </c>
      <c r="R373" s="153">
        <v>1</v>
      </c>
      <c r="S373" s="153"/>
      <c r="T373" s="153"/>
    </row>
    <row r="374" spans="1:20" ht="30" hidden="1" x14ac:dyDescent="0.35">
      <c r="A374" s="200" t="s">
        <v>795</v>
      </c>
      <c r="B374" s="191" t="s">
        <v>810</v>
      </c>
      <c r="C374" s="192" t="s">
        <v>61</v>
      </c>
      <c r="D374" s="201" t="s">
        <v>2511</v>
      </c>
      <c r="E374" s="202" t="s">
        <v>2512</v>
      </c>
      <c r="F374" s="202" t="s">
        <v>2513</v>
      </c>
      <c r="G374" s="203" t="s">
        <v>2514</v>
      </c>
      <c r="H374" s="153">
        <v>1100</v>
      </c>
      <c r="I374" s="153">
        <v>200</v>
      </c>
      <c r="J374" s="153">
        <f t="shared" si="40"/>
        <v>200</v>
      </c>
      <c r="K374" s="154" t="s">
        <v>1838</v>
      </c>
      <c r="L374" s="155">
        <f t="shared" si="35"/>
        <v>800</v>
      </c>
      <c r="M374" s="155">
        <f t="shared" si="36"/>
        <v>1200</v>
      </c>
      <c r="N374" s="154">
        <f t="shared" si="38"/>
        <v>3.5</v>
      </c>
      <c r="O374" s="154">
        <f t="shared" si="39"/>
        <v>1</v>
      </c>
      <c r="P374" s="153">
        <v>700</v>
      </c>
      <c r="Q374" s="98" t="str">
        <f t="shared" si="37"/>
        <v>kritis</v>
      </c>
      <c r="R374" s="153">
        <v>1</v>
      </c>
      <c r="S374" s="153"/>
      <c r="T374" s="153"/>
    </row>
    <row r="375" spans="1:20" ht="33" hidden="1" x14ac:dyDescent="0.35">
      <c r="A375" s="190" t="s">
        <v>10</v>
      </c>
      <c r="B375" s="191" t="s">
        <v>17</v>
      </c>
      <c r="C375" s="192" t="s">
        <v>61</v>
      </c>
      <c r="D375" s="191" t="s">
        <v>538</v>
      </c>
      <c r="E375" s="193" t="s">
        <v>539</v>
      </c>
      <c r="F375" s="193" t="s">
        <v>540</v>
      </c>
      <c r="G375" s="194" t="s">
        <v>541</v>
      </c>
      <c r="H375" s="153">
        <v>1066</v>
      </c>
      <c r="I375" s="153">
        <v>200</v>
      </c>
      <c r="J375" s="153">
        <v>200</v>
      </c>
      <c r="K375" s="154" t="s">
        <v>1838</v>
      </c>
      <c r="L375" s="155">
        <f t="shared" si="35"/>
        <v>800</v>
      </c>
      <c r="M375" s="155">
        <f t="shared" si="36"/>
        <v>1200</v>
      </c>
      <c r="N375" s="154">
        <f t="shared" si="38"/>
        <v>6.8</v>
      </c>
      <c r="O375" s="154">
        <f t="shared" si="39"/>
        <v>1</v>
      </c>
      <c r="P375" s="153">
        <v>1350</v>
      </c>
      <c r="Q375" s="98" t="str">
        <f t="shared" si="37"/>
        <v>over</v>
      </c>
      <c r="R375" s="153">
        <v>1</v>
      </c>
      <c r="S375" s="153"/>
      <c r="T375" s="153"/>
    </row>
    <row r="376" spans="1:20" hidden="1" x14ac:dyDescent="0.35">
      <c r="A376" s="190" t="s">
        <v>10</v>
      </c>
      <c r="B376" s="191" t="s">
        <v>16</v>
      </c>
      <c r="C376" s="192" t="s">
        <v>61</v>
      </c>
      <c r="D376" s="191" t="s">
        <v>152</v>
      </c>
      <c r="E376" s="193">
        <v>0</v>
      </c>
      <c r="F376" s="193" t="s">
        <v>153</v>
      </c>
      <c r="G376" s="194" t="s">
        <v>154</v>
      </c>
      <c r="H376" s="153">
        <v>1000</v>
      </c>
      <c r="I376" s="153">
        <v>300</v>
      </c>
      <c r="J376" s="153">
        <v>400</v>
      </c>
      <c r="K376" s="154" t="s">
        <v>1838</v>
      </c>
      <c r="L376" s="155">
        <f t="shared" si="35"/>
        <v>1200</v>
      </c>
      <c r="M376" s="155">
        <f t="shared" si="36"/>
        <v>1800</v>
      </c>
      <c r="N376" s="154">
        <f t="shared" si="38"/>
        <v>10.5</v>
      </c>
      <c r="O376" s="154">
        <f t="shared" si="39"/>
        <v>1</v>
      </c>
      <c r="P376" s="153">
        <v>3142</v>
      </c>
      <c r="Q376" s="98" t="str">
        <f t="shared" si="37"/>
        <v>over</v>
      </c>
      <c r="R376" s="153">
        <v>1</v>
      </c>
      <c r="S376" s="153"/>
      <c r="T376" s="153"/>
    </row>
    <row r="377" spans="1:20" ht="33" hidden="1" x14ac:dyDescent="0.35">
      <c r="A377" s="190" t="s">
        <v>10</v>
      </c>
      <c r="B377" s="191" t="s">
        <v>17</v>
      </c>
      <c r="C377" s="192" t="s">
        <v>61</v>
      </c>
      <c r="D377" s="191" t="s">
        <v>1930</v>
      </c>
      <c r="E377" s="193" t="s">
        <v>1931</v>
      </c>
      <c r="F377" s="193" t="s">
        <v>1932</v>
      </c>
      <c r="G377" s="194" t="s">
        <v>1933</v>
      </c>
      <c r="H377" s="153">
        <v>1000</v>
      </c>
      <c r="I377" s="153">
        <v>500</v>
      </c>
      <c r="J377" s="153">
        <v>800</v>
      </c>
      <c r="K377" s="154" t="s">
        <v>1838</v>
      </c>
      <c r="L377" s="155">
        <f t="shared" si="35"/>
        <v>2000</v>
      </c>
      <c r="M377" s="155">
        <f t="shared" si="36"/>
        <v>3000</v>
      </c>
      <c r="N377" s="154">
        <f t="shared" si="38"/>
        <v>4.3</v>
      </c>
      <c r="O377" s="154">
        <f t="shared" si="39"/>
        <v>1</v>
      </c>
      <c r="P377" s="153">
        <v>2101</v>
      </c>
      <c r="Q377" s="98" t="str">
        <f t="shared" si="37"/>
        <v>aman</v>
      </c>
      <c r="R377" s="153">
        <v>1</v>
      </c>
      <c r="S377" s="153"/>
      <c r="T377" s="153"/>
    </row>
    <row r="378" spans="1:20" ht="33" hidden="1" x14ac:dyDescent="0.35">
      <c r="A378" s="190" t="s">
        <v>10</v>
      </c>
      <c r="B378" s="191" t="s">
        <v>16</v>
      </c>
      <c r="C378" s="192" t="s">
        <v>31</v>
      </c>
      <c r="D378" s="191" t="s">
        <v>2626</v>
      </c>
      <c r="E378" s="193" t="s">
        <v>239</v>
      </c>
      <c r="F378" s="193" t="s">
        <v>240</v>
      </c>
      <c r="G378" s="195" t="s">
        <v>241</v>
      </c>
      <c r="H378" s="153">
        <v>1000</v>
      </c>
      <c r="I378" s="153">
        <v>300</v>
      </c>
      <c r="J378" s="153">
        <v>500</v>
      </c>
      <c r="K378" s="154" t="s">
        <v>1838</v>
      </c>
      <c r="L378" s="155">
        <f t="shared" si="35"/>
        <v>1200</v>
      </c>
      <c r="M378" s="155">
        <f t="shared" si="36"/>
        <v>1800</v>
      </c>
      <c r="N378" s="154">
        <f t="shared" si="38"/>
        <v>2.4</v>
      </c>
      <c r="O378" s="154">
        <f t="shared" si="39"/>
        <v>1</v>
      </c>
      <c r="P378" s="153">
        <v>712</v>
      </c>
      <c r="Q378" s="98" t="str">
        <f t="shared" si="37"/>
        <v>kritis</v>
      </c>
      <c r="R378" s="153">
        <v>1</v>
      </c>
      <c r="S378" s="153"/>
      <c r="T378" s="153"/>
    </row>
    <row r="379" spans="1:20" hidden="1" x14ac:dyDescent="0.35">
      <c r="A379" s="190" t="s">
        <v>10</v>
      </c>
      <c r="B379" s="191" t="s">
        <v>11</v>
      </c>
      <c r="C379" s="192" t="s">
        <v>249</v>
      </c>
      <c r="D379" s="191" t="s">
        <v>1942</v>
      </c>
      <c r="E379" s="193" t="s">
        <v>1943</v>
      </c>
      <c r="F379" s="193" t="s">
        <v>1944</v>
      </c>
      <c r="G379" s="194" t="s">
        <v>1945</v>
      </c>
      <c r="H379" s="153">
        <v>1000</v>
      </c>
      <c r="I379" s="153">
        <v>1000</v>
      </c>
      <c r="J379" s="153">
        <f>+I379*1</f>
        <v>1000</v>
      </c>
      <c r="K379" s="154" t="s">
        <v>1838</v>
      </c>
      <c r="L379" s="155">
        <f t="shared" si="35"/>
        <v>4000</v>
      </c>
      <c r="M379" s="155">
        <f t="shared" si="36"/>
        <v>6000</v>
      </c>
      <c r="N379" s="154">
        <f t="shared" si="38"/>
        <v>0</v>
      </c>
      <c r="O379" s="154">
        <f t="shared" si="39"/>
        <v>0</v>
      </c>
      <c r="P379" s="153">
        <v>0</v>
      </c>
      <c r="Q379" s="98" t="str">
        <f t="shared" si="37"/>
        <v>kritis</v>
      </c>
      <c r="R379" s="153">
        <v>1</v>
      </c>
      <c r="S379" s="153"/>
      <c r="T379" s="153"/>
    </row>
    <row r="380" spans="1:20" ht="33" hidden="1" x14ac:dyDescent="0.35">
      <c r="A380" s="190" t="s">
        <v>10</v>
      </c>
      <c r="B380" s="191" t="s">
        <v>17</v>
      </c>
      <c r="C380" s="192" t="s">
        <v>116</v>
      </c>
      <c r="D380" s="191" t="s">
        <v>1972</v>
      </c>
      <c r="E380" s="193">
        <v>0</v>
      </c>
      <c r="F380" s="193" t="s">
        <v>1973</v>
      </c>
      <c r="G380" s="194" t="s">
        <v>1974</v>
      </c>
      <c r="H380" s="153">
        <v>1000</v>
      </c>
      <c r="I380" s="153">
        <v>300</v>
      </c>
      <c r="J380" s="153">
        <v>400</v>
      </c>
      <c r="K380" s="154" t="s">
        <v>1838</v>
      </c>
      <c r="L380" s="155">
        <f t="shared" si="35"/>
        <v>1200</v>
      </c>
      <c r="M380" s="155">
        <f t="shared" si="36"/>
        <v>1800</v>
      </c>
      <c r="N380" s="154">
        <f t="shared" si="38"/>
        <v>6.3</v>
      </c>
      <c r="O380" s="154">
        <f t="shared" si="39"/>
        <v>1</v>
      </c>
      <c r="P380" s="153">
        <v>1870</v>
      </c>
      <c r="Q380" s="98" t="str">
        <f t="shared" si="37"/>
        <v>over</v>
      </c>
      <c r="R380" s="153">
        <v>1</v>
      </c>
      <c r="S380" s="153"/>
      <c r="T380" s="153"/>
    </row>
    <row r="381" spans="1:20" ht="33" hidden="1" x14ac:dyDescent="0.35">
      <c r="A381" s="190" t="s">
        <v>10</v>
      </c>
      <c r="B381" s="191" t="s">
        <v>17</v>
      </c>
      <c r="C381" s="192" t="s">
        <v>61</v>
      </c>
      <c r="D381" s="191" t="s">
        <v>2005</v>
      </c>
      <c r="E381" s="193" t="s">
        <v>2006</v>
      </c>
      <c r="F381" s="193" t="s">
        <v>2007</v>
      </c>
      <c r="G381" s="194" t="s">
        <v>2008</v>
      </c>
      <c r="H381" s="153">
        <v>1000</v>
      </c>
      <c r="I381" s="153">
        <v>400</v>
      </c>
      <c r="J381" s="153">
        <v>400</v>
      </c>
      <c r="K381" s="154" t="s">
        <v>1838</v>
      </c>
      <c r="L381" s="155">
        <f t="shared" si="35"/>
        <v>1600</v>
      </c>
      <c r="M381" s="155">
        <f t="shared" si="36"/>
        <v>2400</v>
      </c>
      <c r="N381" s="154">
        <f t="shared" si="38"/>
        <v>6</v>
      </c>
      <c r="O381" s="154">
        <f t="shared" si="39"/>
        <v>1</v>
      </c>
      <c r="P381" s="153">
        <v>2365</v>
      </c>
      <c r="Q381" s="98" t="str">
        <f t="shared" si="37"/>
        <v>aman</v>
      </c>
      <c r="R381" s="153">
        <v>1</v>
      </c>
      <c r="S381" s="153"/>
      <c r="T381" s="153"/>
    </row>
    <row r="382" spans="1:20" ht="33" hidden="1" x14ac:dyDescent="0.35">
      <c r="A382" s="190" t="s">
        <v>10</v>
      </c>
      <c r="B382" s="191" t="s">
        <v>16</v>
      </c>
      <c r="C382" s="192" t="s">
        <v>116</v>
      </c>
      <c r="D382" s="191" t="s">
        <v>223</v>
      </c>
      <c r="E382" s="193" t="s">
        <v>571</v>
      </c>
      <c r="F382" s="193" t="s">
        <v>572</v>
      </c>
      <c r="G382" s="197" t="s">
        <v>2686</v>
      </c>
      <c r="H382" s="153">
        <v>1000</v>
      </c>
      <c r="I382" s="153">
        <v>300</v>
      </c>
      <c r="J382" s="153">
        <v>500</v>
      </c>
      <c r="K382" s="154" t="s">
        <v>1838</v>
      </c>
      <c r="L382" s="155">
        <f t="shared" si="35"/>
        <v>1200</v>
      </c>
      <c r="M382" s="155">
        <f t="shared" si="36"/>
        <v>1800</v>
      </c>
      <c r="N382" s="154">
        <f t="shared" si="38"/>
        <v>2.4</v>
      </c>
      <c r="O382" s="154">
        <f t="shared" si="39"/>
        <v>1</v>
      </c>
      <c r="P382" s="153">
        <v>700</v>
      </c>
      <c r="Q382" s="98" t="str">
        <f t="shared" si="37"/>
        <v>kritis</v>
      </c>
      <c r="R382" s="153">
        <v>1</v>
      </c>
      <c r="S382" s="153"/>
      <c r="T382" s="153"/>
    </row>
    <row r="383" spans="1:20" ht="33" hidden="1" x14ac:dyDescent="0.35">
      <c r="A383" s="190" t="s">
        <v>10</v>
      </c>
      <c r="B383" s="191" t="s">
        <v>17</v>
      </c>
      <c r="C383" s="192" t="s">
        <v>129</v>
      </c>
      <c r="D383" s="191" t="s">
        <v>616</v>
      </c>
      <c r="E383" s="193" t="s">
        <v>617</v>
      </c>
      <c r="F383" s="193" t="s">
        <v>618</v>
      </c>
      <c r="G383" s="194" t="s">
        <v>619</v>
      </c>
      <c r="H383" s="153">
        <v>1000</v>
      </c>
      <c r="I383" s="153">
        <v>200</v>
      </c>
      <c r="J383" s="153">
        <v>500</v>
      </c>
      <c r="K383" s="154" t="s">
        <v>1838</v>
      </c>
      <c r="L383" s="155">
        <f t="shared" si="35"/>
        <v>800</v>
      </c>
      <c r="M383" s="155">
        <f t="shared" si="36"/>
        <v>1200</v>
      </c>
      <c r="N383" s="154">
        <f t="shared" si="38"/>
        <v>30</v>
      </c>
      <c r="O383" s="154">
        <f t="shared" si="39"/>
        <v>1</v>
      </c>
      <c r="P383" s="153">
        <v>5988</v>
      </c>
      <c r="Q383" s="98" t="str">
        <f t="shared" si="37"/>
        <v>over</v>
      </c>
      <c r="R383" s="153">
        <v>1</v>
      </c>
      <c r="S383" s="153"/>
      <c r="T383" s="153"/>
    </row>
    <row r="384" spans="1:20" ht="33" hidden="1" x14ac:dyDescent="0.35">
      <c r="A384" s="190" t="s">
        <v>10</v>
      </c>
      <c r="B384" s="191" t="s">
        <v>16</v>
      </c>
      <c r="C384" s="192" t="s">
        <v>31</v>
      </c>
      <c r="D384" s="191" t="s">
        <v>2634</v>
      </c>
      <c r="E384" s="193" t="s">
        <v>697</v>
      </c>
      <c r="F384" s="193" t="s">
        <v>698</v>
      </c>
      <c r="G384" s="194" t="s">
        <v>699</v>
      </c>
      <c r="H384" s="153">
        <v>1000</v>
      </c>
      <c r="I384" s="153">
        <v>200</v>
      </c>
      <c r="J384" s="153">
        <v>600</v>
      </c>
      <c r="K384" s="154" t="s">
        <v>1838</v>
      </c>
      <c r="L384" s="155">
        <f t="shared" si="35"/>
        <v>800</v>
      </c>
      <c r="M384" s="155">
        <f t="shared" si="36"/>
        <v>1200</v>
      </c>
      <c r="N384" s="154">
        <f t="shared" si="38"/>
        <v>4.5</v>
      </c>
      <c r="O384" s="154">
        <f t="shared" si="39"/>
        <v>1</v>
      </c>
      <c r="P384" s="153">
        <v>900</v>
      </c>
      <c r="Q384" s="98" t="str">
        <f t="shared" si="37"/>
        <v>aman</v>
      </c>
      <c r="R384" s="153">
        <v>1</v>
      </c>
      <c r="S384" s="153"/>
      <c r="T384" s="153"/>
    </row>
    <row r="385" spans="1:20" ht="33" hidden="1" x14ac:dyDescent="0.35">
      <c r="A385" s="190" t="s">
        <v>10</v>
      </c>
      <c r="B385" s="191" t="s">
        <v>11</v>
      </c>
      <c r="C385" s="192" t="s">
        <v>61</v>
      </c>
      <c r="D385" s="191" t="s">
        <v>2651</v>
      </c>
      <c r="E385" s="193" t="s">
        <v>724</v>
      </c>
      <c r="F385" s="193" t="s">
        <v>725</v>
      </c>
      <c r="G385" s="194" t="s">
        <v>3053</v>
      </c>
      <c r="H385" s="153">
        <v>1000</v>
      </c>
      <c r="I385" s="153">
        <v>100</v>
      </c>
      <c r="J385" s="153">
        <v>800</v>
      </c>
      <c r="K385" s="154" t="s">
        <v>1838</v>
      </c>
      <c r="L385" s="155">
        <f t="shared" si="35"/>
        <v>400</v>
      </c>
      <c r="M385" s="155">
        <f t="shared" si="36"/>
        <v>600</v>
      </c>
      <c r="N385" s="154">
        <f t="shared" si="38"/>
        <v>4.8</v>
      </c>
      <c r="O385" s="154">
        <f t="shared" si="39"/>
        <v>1</v>
      </c>
      <c r="P385" s="153">
        <v>476</v>
      </c>
      <c r="Q385" s="98" t="str">
        <f t="shared" si="37"/>
        <v>aman</v>
      </c>
      <c r="R385" s="153">
        <v>1</v>
      </c>
      <c r="S385" s="153"/>
      <c r="T385" s="153"/>
    </row>
    <row r="386" spans="1:20" hidden="1" x14ac:dyDescent="0.35">
      <c r="A386" s="190" t="s">
        <v>10</v>
      </c>
      <c r="B386" s="191" t="s">
        <v>11</v>
      </c>
      <c r="C386" s="192" t="s">
        <v>61</v>
      </c>
      <c r="D386" s="198" t="s">
        <v>3054</v>
      </c>
      <c r="E386" s="193" t="s">
        <v>747</v>
      </c>
      <c r="F386" s="193" t="s">
        <v>748</v>
      </c>
      <c r="G386" s="194" t="s">
        <v>749</v>
      </c>
      <c r="H386" s="153">
        <v>1000</v>
      </c>
      <c r="I386" s="153">
        <v>300</v>
      </c>
      <c r="J386" s="153">
        <v>1200</v>
      </c>
      <c r="K386" s="154" t="s">
        <v>1838</v>
      </c>
      <c r="L386" s="155">
        <f t="shared" ref="L386:L449" si="41">+I386*4</f>
        <v>1200</v>
      </c>
      <c r="M386" s="155">
        <f t="shared" ref="M386:M449" si="42">+I386*6</f>
        <v>1800</v>
      </c>
      <c r="N386" s="154">
        <f t="shared" si="38"/>
        <v>5.6999999999999993</v>
      </c>
      <c r="O386" s="154">
        <f t="shared" si="39"/>
        <v>1</v>
      </c>
      <c r="P386" s="153">
        <v>1700</v>
      </c>
      <c r="Q386" s="98" t="str">
        <f t="shared" si="37"/>
        <v>aman</v>
      </c>
      <c r="R386" s="153">
        <v>1</v>
      </c>
      <c r="S386" s="153"/>
      <c r="T386" s="153"/>
    </row>
    <row r="387" spans="1:20" hidden="1" x14ac:dyDescent="0.35">
      <c r="A387" s="190" t="s">
        <v>10</v>
      </c>
      <c r="B387" s="191" t="s">
        <v>11</v>
      </c>
      <c r="C387" s="192" t="s">
        <v>61</v>
      </c>
      <c r="D387" s="198" t="s">
        <v>3055</v>
      </c>
      <c r="E387" s="193" t="s">
        <v>751</v>
      </c>
      <c r="F387" s="193" t="s">
        <v>752</v>
      </c>
      <c r="G387" s="194" t="s">
        <v>753</v>
      </c>
      <c r="H387" s="153">
        <v>1000</v>
      </c>
      <c r="I387" s="153">
        <v>350</v>
      </c>
      <c r="J387" s="153">
        <v>650</v>
      </c>
      <c r="K387" s="154" t="s">
        <v>1838</v>
      </c>
      <c r="L387" s="155">
        <f t="shared" si="41"/>
        <v>1400</v>
      </c>
      <c r="M387" s="155">
        <f t="shared" si="42"/>
        <v>2100</v>
      </c>
      <c r="N387" s="154">
        <f t="shared" si="38"/>
        <v>4.3</v>
      </c>
      <c r="O387" s="154">
        <f t="shared" si="39"/>
        <v>1</v>
      </c>
      <c r="P387" s="153">
        <v>1500</v>
      </c>
      <c r="Q387" s="98" t="str">
        <f t="shared" si="37"/>
        <v>aman</v>
      </c>
      <c r="R387" s="153">
        <v>1</v>
      </c>
      <c r="S387" s="153"/>
      <c r="T387" s="153"/>
    </row>
    <row r="388" spans="1:20" hidden="1" x14ac:dyDescent="0.35">
      <c r="A388" s="190" t="s">
        <v>10</v>
      </c>
      <c r="B388" s="191" t="s">
        <v>11</v>
      </c>
      <c r="C388" s="192" t="s">
        <v>61</v>
      </c>
      <c r="D388" s="198" t="s">
        <v>3060</v>
      </c>
      <c r="E388" s="193" t="s">
        <v>771</v>
      </c>
      <c r="F388" s="193" t="s">
        <v>772</v>
      </c>
      <c r="G388" s="194" t="s">
        <v>773</v>
      </c>
      <c r="H388" s="153">
        <v>1000</v>
      </c>
      <c r="I388" s="153">
        <v>200</v>
      </c>
      <c r="J388" s="153">
        <v>1200</v>
      </c>
      <c r="K388" s="154" t="s">
        <v>1838</v>
      </c>
      <c r="L388" s="155">
        <f t="shared" si="41"/>
        <v>800</v>
      </c>
      <c r="M388" s="155">
        <f t="shared" si="42"/>
        <v>1200</v>
      </c>
      <c r="N388" s="154">
        <f t="shared" si="38"/>
        <v>12.5</v>
      </c>
      <c r="O388" s="154">
        <f t="shared" si="39"/>
        <v>1</v>
      </c>
      <c r="P388" s="153">
        <v>2500</v>
      </c>
      <c r="Q388" s="98" t="str">
        <f t="shared" si="37"/>
        <v>over</v>
      </c>
      <c r="R388" s="153">
        <v>1</v>
      </c>
      <c r="S388" s="153"/>
      <c r="T388" s="153"/>
    </row>
    <row r="389" spans="1:20" hidden="1" x14ac:dyDescent="0.35">
      <c r="A389" s="190" t="s">
        <v>10</v>
      </c>
      <c r="B389" s="191" t="s">
        <v>11</v>
      </c>
      <c r="C389" s="192" t="s">
        <v>61</v>
      </c>
      <c r="D389" s="198" t="s">
        <v>3061</v>
      </c>
      <c r="E389" s="193" t="s">
        <v>775</v>
      </c>
      <c r="F389" s="193" t="s">
        <v>776</v>
      </c>
      <c r="G389" s="194" t="s">
        <v>777</v>
      </c>
      <c r="H389" s="153">
        <v>1000</v>
      </c>
      <c r="I389" s="153">
        <v>200</v>
      </c>
      <c r="J389" s="153">
        <v>1200</v>
      </c>
      <c r="K389" s="154" t="s">
        <v>1838</v>
      </c>
      <c r="L389" s="155">
        <f t="shared" si="41"/>
        <v>800</v>
      </c>
      <c r="M389" s="155">
        <f t="shared" si="42"/>
        <v>1200</v>
      </c>
      <c r="N389" s="154">
        <f t="shared" si="38"/>
        <v>6.3999999999999995</v>
      </c>
      <c r="O389" s="154">
        <f t="shared" si="39"/>
        <v>1</v>
      </c>
      <c r="P389" s="153">
        <v>1267</v>
      </c>
      <c r="Q389" s="98" t="str">
        <f t="shared" si="37"/>
        <v>over</v>
      </c>
      <c r="R389" s="153">
        <v>1</v>
      </c>
      <c r="S389" s="153"/>
      <c r="T389" s="153"/>
    </row>
    <row r="390" spans="1:20" hidden="1" x14ac:dyDescent="0.35">
      <c r="A390" s="200" t="s">
        <v>795</v>
      </c>
      <c r="B390" s="191" t="s">
        <v>810</v>
      </c>
      <c r="C390" s="192" t="s">
        <v>61</v>
      </c>
      <c r="D390" s="201" t="s">
        <v>2115</v>
      </c>
      <c r="E390" s="202" t="s">
        <v>2116</v>
      </c>
      <c r="F390" s="202" t="s">
        <v>2117</v>
      </c>
      <c r="G390" s="203" t="s">
        <v>2118</v>
      </c>
      <c r="H390" s="153">
        <v>1000</v>
      </c>
      <c r="I390" s="153">
        <v>200</v>
      </c>
      <c r="J390" s="153">
        <f t="shared" ref="J390:J392" si="43">+I390*1</f>
        <v>200</v>
      </c>
      <c r="K390" s="154" t="s">
        <v>1838</v>
      </c>
      <c r="L390" s="155">
        <f t="shared" si="41"/>
        <v>800</v>
      </c>
      <c r="M390" s="155">
        <f t="shared" si="42"/>
        <v>1200</v>
      </c>
      <c r="N390" s="154">
        <f t="shared" si="38"/>
        <v>25.5</v>
      </c>
      <c r="O390" s="154">
        <f t="shared" si="39"/>
        <v>1</v>
      </c>
      <c r="P390" s="153">
        <v>5089</v>
      </c>
      <c r="Q390" s="98" t="str">
        <f t="shared" si="37"/>
        <v>over</v>
      </c>
      <c r="R390" s="153">
        <v>1</v>
      </c>
      <c r="S390" s="153"/>
      <c r="T390" s="153"/>
    </row>
    <row r="391" spans="1:20" hidden="1" x14ac:dyDescent="0.35">
      <c r="A391" s="200" t="s">
        <v>795</v>
      </c>
      <c r="B391" s="191" t="s">
        <v>810</v>
      </c>
      <c r="C391" s="192" t="s">
        <v>61</v>
      </c>
      <c r="D391" s="201" t="s">
        <v>2130</v>
      </c>
      <c r="E391" s="202" t="s">
        <v>2131</v>
      </c>
      <c r="F391" s="202" t="s">
        <v>2132</v>
      </c>
      <c r="G391" s="203" t="s">
        <v>2133</v>
      </c>
      <c r="H391" s="153">
        <v>1000</v>
      </c>
      <c r="I391" s="153">
        <v>200</v>
      </c>
      <c r="J391" s="153">
        <f t="shared" si="43"/>
        <v>200</v>
      </c>
      <c r="K391" s="154" t="s">
        <v>1838</v>
      </c>
      <c r="L391" s="155">
        <f t="shared" si="41"/>
        <v>800</v>
      </c>
      <c r="M391" s="155">
        <f t="shared" si="42"/>
        <v>1200</v>
      </c>
      <c r="N391" s="154">
        <f t="shared" si="38"/>
        <v>6.5</v>
      </c>
      <c r="O391" s="154">
        <f t="shared" si="39"/>
        <v>1</v>
      </c>
      <c r="P391" s="153">
        <v>1300</v>
      </c>
      <c r="Q391" s="98" t="str">
        <f t="shared" si="37"/>
        <v>over</v>
      </c>
      <c r="R391" s="153">
        <v>1</v>
      </c>
      <c r="S391" s="153"/>
      <c r="T391" s="153"/>
    </row>
    <row r="392" spans="1:20" hidden="1" x14ac:dyDescent="0.35">
      <c r="A392" s="200" t="s">
        <v>795</v>
      </c>
      <c r="B392" s="191" t="s">
        <v>2562</v>
      </c>
      <c r="C392" s="192" t="s">
        <v>22</v>
      </c>
      <c r="D392" s="191" t="s">
        <v>1039</v>
      </c>
      <c r="E392" s="193" t="s">
        <v>1040</v>
      </c>
      <c r="F392" s="193" t="s">
        <v>1041</v>
      </c>
      <c r="G392" s="194" t="s">
        <v>1042</v>
      </c>
      <c r="H392" s="153">
        <v>1000</v>
      </c>
      <c r="I392" s="153">
        <v>200</v>
      </c>
      <c r="J392" s="153">
        <f t="shared" si="43"/>
        <v>200</v>
      </c>
      <c r="K392" s="154" t="s">
        <v>1838</v>
      </c>
      <c r="L392" s="155">
        <f t="shared" si="41"/>
        <v>800</v>
      </c>
      <c r="M392" s="155">
        <f t="shared" si="42"/>
        <v>1200</v>
      </c>
      <c r="N392" s="154">
        <f t="shared" si="38"/>
        <v>0</v>
      </c>
      <c r="O392" s="154">
        <f t="shared" si="39"/>
        <v>0</v>
      </c>
      <c r="P392" s="153">
        <v>0</v>
      </c>
      <c r="Q392" s="98" t="str">
        <f t="shared" si="37"/>
        <v>kritis</v>
      </c>
      <c r="R392" s="153">
        <v>1</v>
      </c>
      <c r="S392" s="153"/>
      <c r="T392" s="153"/>
    </row>
    <row r="393" spans="1:20" hidden="1" x14ac:dyDescent="0.35">
      <c r="A393" s="200" t="s">
        <v>795</v>
      </c>
      <c r="B393" s="191" t="s">
        <v>810</v>
      </c>
      <c r="C393" s="192" t="s">
        <v>61</v>
      </c>
      <c r="D393" s="201" t="s">
        <v>2189</v>
      </c>
      <c r="E393" s="202" t="s">
        <v>2190</v>
      </c>
      <c r="F393" s="202" t="s">
        <v>2191</v>
      </c>
      <c r="G393" s="205" t="s">
        <v>2192</v>
      </c>
      <c r="H393" s="153">
        <v>1000</v>
      </c>
      <c r="I393" s="153">
        <v>200</v>
      </c>
      <c r="J393" s="153">
        <v>400</v>
      </c>
      <c r="K393" s="154" t="s">
        <v>1838</v>
      </c>
      <c r="L393" s="155">
        <f t="shared" si="41"/>
        <v>800</v>
      </c>
      <c r="M393" s="155">
        <f t="shared" si="42"/>
        <v>1200</v>
      </c>
      <c r="N393" s="154">
        <f t="shared" si="38"/>
        <v>0.9</v>
      </c>
      <c r="O393" s="154">
        <f t="shared" si="39"/>
        <v>0</v>
      </c>
      <c r="P393" s="153">
        <v>180</v>
      </c>
      <c r="Q393" s="98" t="str">
        <f t="shared" ref="Q393:Q456" si="44">IF(P393&lt;L393,"kritis",IF(P393&lt;M393,"aman","over"))</f>
        <v>kritis</v>
      </c>
      <c r="R393" s="153">
        <v>1</v>
      </c>
      <c r="S393" s="153"/>
      <c r="T393" s="153"/>
    </row>
    <row r="394" spans="1:20" hidden="1" x14ac:dyDescent="0.35">
      <c r="A394" s="200" t="s">
        <v>795</v>
      </c>
      <c r="B394" s="191" t="s">
        <v>810</v>
      </c>
      <c r="C394" s="192" t="s">
        <v>116</v>
      </c>
      <c r="D394" s="191" t="s">
        <v>1197</v>
      </c>
      <c r="E394" s="193" t="s">
        <v>1198</v>
      </c>
      <c r="F394" s="193" t="s">
        <v>1199</v>
      </c>
      <c r="G394" s="194" t="s">
        <v>1200</v>
      </c>
      <c r="H394" s="153">
        <v>1000</v>
      </c>
      <c r="I394" s="153">
        <v>300</v>
      </c>
      <c r="J394" s="153">
        <v>500</v>
      </c>
      <c r="K394" s="154" t="s">
        <v>1838</v>
      </c>
      <c r="L394" s="155">
        <f t="shared" si="41"/>
        <v>1200</v>
      </c>
      <c r="M394" s="155">
        <f t="shared" si="42"/>
        <v>1800</v>
      </c>
      <c r="N394" s="154">
        <f t="shared" ref="N394:N457" si="45">+ROUNDUP(P394/I394,1)</f>
        <v>6.8999999999999995</v>
      </c>
      <c r="O394" s="154">
        <f t="shared" ref="O394:O457" si="46">IF(AND(K394="FAST",N394&gt;=2),1,IF(AND(K394="MEDIUM",N394&gt;=2),1,IF(AND(K394="SLOW",N394&gt;=2),1,0)))</f>
        <v>1</v>
      </c>
      <c r="P394" s="153">
        <v>2050</v>
      </c>
      <c r="Q394" s="98" t="str">
        <f t="shared" si="44"/>
        <v>over</v>
      </c>
      <c r="R394" s="153">
        <v>1</v>
      </c>
      <c r="S394" s="153"/>
      <c r="T394" s="153"/>
    </row>
    <row r="395" spans="1:20" ht="33" hidden="1" x14ac:dyDescent="0.35">
      <c r="A395" s="200" t="s">
        <v>795</v>
      </c>
      <c r="B395" s="191" t="s">
        <v>3090</v>
      </c>
      <c r="C395" s="192" t="s">
        <v>61</v>
      </c>
      <c r="D395" s="191" t="s">
        <v>1262</v>
      </c>
      <c r="E395" s="193" t="s">
        <v>1263</v>
      </c>
      <c r="F395" s="193" t="s">
        <v>1264</v>
      </c>
      <c r="G395" s="194" t="s">
        <v>1265</v>
      </c>
      <c r="H395" s="153">
        <v>1000</v>
      </c>
      <c r="I395" s="153">
        <v>1000</v>
      </c>
      <c r="J395" s="153">
        <v>1000</v>
      </c>
      <c r="K395" s="154" t="s">
        <v>1838</v>
      </c>
      <c r="L395" s="155">
        <f t="shared" si="41"/>
        <v>4000</v>
      </c>
      <c r="M395" s="155">
        <f t="shared" si="42"/>
        <v>6000</v>
      </c>
      <c r="N395" s="154">
        <f t="shared" si="45"/>
        <v>2.7</v>
      </c>
      <c r="O395" s="154">
        <f t="shared" si="46"/>
        <v>1</v>
      </c>
      <c r="P395" s="153">
        <v>2694</v>
      </c>
      <c r="Q395" s="98" t="str">
        <f t="shared" si="44"/>
        <v>kritis</v>
      </c>
      <c r="R395" s="153">
        <v>1</v>
      </c>
      <c r="S395" s="153"/>
      <c r="T395" s="153"/>
    </row>
    <row r="396" spans="1:20" ht="30" hidden="1" x14ac:dyDescent="0.35">
      <c r="A396" s="200" t="s">
        <v>795</v>
      </c>
      <c r="B396" s="191" t="s">
        <v>810</v>
      </c>
      <c r="C396" s="192" t="s">
        <v>116</v>
      </c>
      <c r="D396" s="201" t="s">
        <v>1318</v>
      </c>
      <c r="E396" s="202" t="s">
        <v>1319</v>
      </c>
      <c r="F396" s="202" t="s">
        <v>1320</v>
      </c>
      <c r="G396" s="203" t="s">
        <v>1321</v>
      </c>
      <c r="H396" s="153">
        <v>1000</v>
      </c>
      <c r="I396" s="153">
        <v>200</v>
      </c>
      <c r="J396" s="153">
        <f>+I396*1</f>
        <v>200</v>
      </c>
      <c r="K396" s="154" t="s">
        <v>1838</v>
      </c>
      <c r="L396" s="155">
        <f t="shared" si="41"/>
        <v>800</v>
      </c>
      <c r="M396" s="155">
        <f t="shared" si="42"/>
        <v>1200</v>
      </c>
      <c r="N396" s="154">
        <f t="shared" si="45"/>
        <v>5.5</v>
      </c>
      <c r="O396" s="154">
        <f t="shared" si="46"/>
        <v>1</v>
      </c>
      <c r="P396" s="153">
        <v>1100</v>
      </c>
      <c r="Q396" s="98" t="str">
        <f t="shared" si="44"/>
        <v>aman</v>
      </c>
      <c r="R396" s="153">
        <v>1</v>
      </c>
      <c r="S396" s="153"/>
      <c r="T396" s="153"/>
    </row>
    <row r="397" spans="1:20" ht="33" hidden="1" x14ac:dyDescent="0.35">
      <c r="A397" s="200" t="s">
        <v>795</v>
      </c>
      <c r="B397" s="191" t="s">
        <v>3090</v>
      </c>
      <c r="C397" s="192" t="s">
        <v>116</v>
      </c>
      <c r="D397" s="191" t="s">
        <v>1381</v>
      </c>
      <c r="E397" s="193" t="s">
        <v>1382</v>
      </c>
      <c r="F397" s="193" t="s">
        <v>1383</v>
      </c>
      <c r="G397" s="194" t="s">
        <v>1384</v>
      </c>
      <c r="H397" s="153">
        <v>1000</v>
      </c>
      <c r="I397" s="153">
        <v>500</v>
      </c>
      <c r="J397" s="153">
        <v>500</v>
      </c>
      <c r="K397" s="154" t="s">
        <v>1838</v>
      </c>
      <c r="L397" s="155">
        <f t="shared" si="41"/>
        <v>2000</v>
      </c>
      <c r="M397" s="155">
        <f t="shared" si="42"/>
        <v>3000</v>
      </c>
      <c r="N397" s="154">
        <f t="shared" si="45"/>
        <v>5.8999999999999995</v>
      </c>
      <c r="O397" s="154">
        <f t="shared" si="46"/>
        <v>1</v>
      </c>
      <c r="P397" s="153">
        <v>2945</v>
      </c>
      <c r="Q397" s="98" t="str">
        <f t="shared" si="44"/>
        <v>aman</v>
      </c>
      <c r="R397" s="153">
        <v>1</v>
      </c>
      <c r="S397" s="153"/>
      <c r="T397" s="153"/>
    </row>
    <row r="398" spans="1:20" ht="33" hidden="1" x14ac:dyDescent="0.35">
      <c r="A398" s="200" t="s">
        <v>795</v>
      </c>
      <c r="B398" s="191" t="s">
        <v>810</v>
      </c>
      <c r="C398" s="192" t="s">
        <v>116</v>
      </c>
      <c r="D398" s="191" t="s">
        <v>1393</v>
      </c>
      <c r="E398" s="193" t="s">
        <v>1394</v>
      </c>
      <c r="F398" s="193" t="s">
        <v>1395</v>
      </c>
      <c r="G398" s="194" t="s">
        <v>1396</v>
      </c>
      <c r="H398" s="153">
        <v>1000</v>
      </c>
      <c r="I398" s="153">
        <v>200</v>
      </c>
      <c r="J398" s="153">
        <v>500</v>
      </c>
      <c r="K398" s="154" t="s">
        <v>1838</v>
      </c>
      <c r="L398" s="155">
        <f t="shared" si="41"/>
        <v>800</v>
      </c>
      <c r="M398" s="155">
        <f t="shared" si="42"/>
        <v>1200</v>
      </c>
      <c r="N398" s="154">
        <f t="shared" si="45"/>
        <v>4.3</v>
      </c>
      <c r="O398" s="154">
        <f t="shared" si="46"/>
        <v>1</v>
      </c>
      <c r="P398" s="153">
        <v>860</v>
      </c>
      <c r="Q398" s="98" t="str">
        <f t="shared" si="44"/>
        <v>aman</v>
      </c>
      <c r="R398" s="153">
        <v>1</v>
      </c>
      <c r="S398" s="153"/>
      <c r="T398" s="153"/>
    </row>
    <row r="399" spans="1:20" hidden="1" x14ac:dyDescent="0.35">
      <c r="A399" s="200" t="s">
        <v>795</v>
      </c>
      <c r="B399" s="191" t="s">
        <v>810</v>
      </c>
      <c r="C399" s="192" t="s">
        <v>129</v>
      </c>
      <c r="D399" s="191" t="s">
        <v>1405</v>
      </c>
      <c r="E399" s="193" t="s">
        <v>1406</v>
      </c>
      <c r="F399" s="193" t="s">
        <v>1407</v>
      </c>
      <c r="G399" s="194" t="s">
        <v>1408</v>
      </c>
      <c r="H399" s="153">
        <v>1000</v>
      </c>
      <c r="I399" s="153">
        <v>500</v>
      </c>
      <c r="J399" s="153">
        <v>500</v>
      </c>
      <c r="K399" s="154" t="s">
        <v>1838</v>
      </c>
      <c r="L399" s="155">
        <f t="shared" si="41"/>
        <v>2000</v>
      </c>
      <c r="M399" s="155">
        <f t="shared" si="42"/>
        <v>3000</v>
      </c>
      <c r="N399" s="154">
        <f t="shared" si="45"/>
        <v>4</v>
      </c>
      <c r="O399" s="154">
        <f t="shared" si="46"/>
        <v>1</v>
      </c>
      <c r="P399" s="153">
        <v>2000</v>
      </c>
      <c r="Q399" s="98" t="str">
        <f t="shared" si="44"/>
        <v>aman</v>
      </c>
      <c r="R399" s="153">
        <v>1</v>
      </c>
      <c r="S399" s="153"/>
      <c r="T399" s="153"/>
    </row>
    <row r="400" spans="1:20" ht="33" hidden="1" x14ac:dyDescent="0.35">
      <c r="A400" s="200" t="s">
        <v>795</v>
      </c>
      <c r="B400" s="191" t="s">
        <v>810</v>
      </c>
      <c r="C400" s="192" t="s">
        <v>116</v>
      </c>
      <c r="D400" s="191" t="s">
        <v>2346</v>
      </c>
      <c r="E400" s="193" t="s">
        <v>2347</v>
      </c>
      <c r="F400" s="193" t="s">
        <v>2348</v>
      </c>
      <c r="G400" s="194" t="s">
        <v>3099</v>
      </c>
      <c r="H400" s="153">
        <v>1000</v>
      </c>
      <c r="I400" s="153">
        <v>200</v>
      </c>
      <c r="J400" s="153">
        <f>+I400*1</f>
        <v>200</v>
      </c>
      <c r="K400" s="154" t="s">
        <v>1838</v>
      </c>
      <c r="L400" s="155">
        <f t="shared" si="41"/>
        <v>800</v>
      </c>
      <c r="M400" s="155">
        <f t="shared" si="42"/>
        <v>1200</v>
      </c>
      <c r="N400" s="154">
        <f t="shared" si="45"/>
        <v>4</v>
      </c>
      <c r="O400" s="154">
        <f t="shared" si="46"/>
        <v>1</v>
      </c>
      <c r="P400" s="153">
        <v>800</v>
      </c>
      <c r="Q400" s="98" t="str">
        <f t="shared" si="44"/>
        <v>aman</v>
      </c>
      <c r="R400" s="153">
        <v>1</v>
      </c>
      <c r="S400" s="153"/>
      <c r="T400" s="153"/>
    </row>
    <row r="401" spans="1:22" ht="30" hidden="1" x14ac:dyDescent="0.35">
      <c r="A401" s="200" t="s">
        <v>795</v>
      </c>
      <c r="B401" s="191" t="s">
        <v>810</v>
      </c>
      <c r="C401" s="192" t="s">
        <v>61</v>
      </c>
      <c r="D401" s="201" t="s">
        <v>1464</v>
      </c>
      <c r="E401" s="202" t="s">
        <v>1465</v>
      </c>
      <c r="F401" s="202" t="s">
        <v>1466</v>
      </c>
      <c r="G401" s="203" t="s">
        <v>1467</v>
      </c>
      <c r="H401" s="153">
        <v>1000</v>
      </c>
      <c r="I401" s="153">
        <v>400</v>
      </c>
      <c r="J401" s="153">
        <v>600</v>
      </c>
      <c r="K401" s="154" t="s">
        <v>1838</v>
      </c>
      <c r="L401" s="155">
        <f t="shared" si="41"/>
        <v>1600</v>
      </c>
      <c r="M401" s="155">
        <f t="shared" si="42"/>
        <v>2400</v>
      </c>
      <c r="N401" s="154">
        <f t="shared" si="45"/>
        <v>5.5</v>
      </c>
      <c r="O401" s="154">
        <f t="shared" si="46"/>
        <v>1</v>
      </c>
      <c r="P401" s="153">
        <v>2173</v>
      </c>
      <c r="Q401" s="98" t="str">
        <f t="shared" si="44"/>
        <v>aman</v>
      </c>
      <c r="R401" s="153">
        <v>1</v>
      </c>
      <c r="S401" s="153"/>
      <c r="T401" s="153"/>
    </row>
    <row r="402" spans="1:22" ht="33" hidden="1" x14ac:dyDescent="0.35">
      <c r="A402" s="200" t="s">
        <v>795</v>
      </c>
      <c r="B402" s="191" t="s">
        <v>3090</v>
      </c>
      <c r="C402" s="192" t="s">
        <v>61</v>
      </c>
      <c r="D402" s="191" t="s">
        <v>1514</v>
      </c>
      <c r="E402" s="193" t="s">
        <v>1515</v>
      </c>
      <c r="F402" s="193" t="s">
        <v>1516</v>
      </c>
      <c r="G402" s="194" t="s">
        <v>1517</v>
      </c>
      <c r="H402" s="153">
        <v>1000</v>
      </c>
      <c r="I402" s="153">
        <v>500</v>
      </c>
      <c r="J402" s="153">
        <v>500</v>
      </c>
      <c r="K402" s="154" t="s">
        <v>1838</v>
      </c>
      <c r="L402" s="155">
        <f t="shared" si="41"/>
        <v>2000</v>
      </c>
      <c r="M402" s="155">
        <f t="shared" si="42"/>
        <v>3000</v>
      </c>
      <c r="N402" s="154">
        <f t="shared" si="45"/>
        <v>3.5</v>
      </c>
      <c r="O402" s="154">
        <f t="shared" si="46"/>
        <v>1</v>
      </c>
      <c r="P402" s="153">
        <v>1750</v>
      </c>
      <c r="Q402" s="98" t="str">
        <f t="shared" si="44"/>
        <v>kritis</v>
      </c>
      <c r="R402" s="153">
        <v>1</v>
      </c>
      <c r="S402" s="153"/>
      <c r="T402" s="153"/>
    </row>
    <row r="403" spans="1:22" ht="33" hidden="1" x14ac:dyDescent="0.35">
      <c r="A403" s="200" t="s">
        <v>795</v>
      </c>
      <c r="B403" s="191" t="s">
        <v>3090</v>
      </c>
      <c r="C403" s="192" t="s">
        <v>116</v>
      </c>
      <c r="D403" s="191" t="s">
        <v>2354</v>
      </c>
      <c r="E403" s="193" t="s">
        <v>2698</v>
      </c>
      <c r="F403" s="193" t="s">
        <v>2355</v>
      </c>
      <c r="G403" s="194" t="s">
        <v>2699</v>
      </c>
      <c r="H403" s="153">
        <v>1000</v>
      </c>
      <c r="I403" s="153">
        <v>500</v>
      </c>
      <c r="J403" s="153">
        <v>500</v>
      </c>
      <c r="K403" s="154" t="s">
        <v>1838</v>
      </c>
      <c r="L403" s="155">
        <f t="shared" si="41"/>
        <v>2000</v>
      </c>
      <c r="M403" s="155">
        <f t="shared" si="42"/>
        <v>3000</v>
      </c>
      <c r="N403" s="154">
        <f t="shared" si="45"/>
        <v>5</v>
      </c>
      <c r="O403" s="154">
        <f t="shared" si="46"/>
        <v>1</v>
      </c>
      <c r="P403" s="153">
        <v>2500</v>
      </c>
      <c r="Q403" s="98" t="str">
        <f t="shared" si="44"/>
        <v>aman</v>
      </c>
      <c r="R403" s="153">
        <v>1</v>
      </c>
      <c r="S403" s="153"/>
      <c r="T403" s="153"/>
    </row>
    <row r="404" spans="1:22" hidden="1" x14ac:dyDescent="0.35">
      <c r="A404" s="200" t="s">
        <v>795</v>
      </c>
      <c r="B404" s="191" t="s">
        <v>810</v>
      </c>
      <c r="C404" s="192" t="s">
        <v>129</v>
      </c>
      <c r="D404" s="191" t="s">
        <v>1582</v>
      </c>
      <c r="E404" s="193">
        <v>0</v>
      </c>
      <c r="F404" s="193" t="s">
        <v>1583</v>
      </c>
      <c r="G404" s="194" t="s">
        <v>1584</v>
      </c>
      <c r="H404" s="153">
        <v>1000</v>
      </c>
      <c r="I404" s="153">
        <v>200</v>
      </c>
      <c r="J404" s="153">
        <f t="shared" ref="J404:J406" si="47">+I404*1</f>
        <v>200</v>
      </c>
      <c r="K404" s="154" t="s">
        <v>1838</v>
      </c>
      <c r="L404" s="155">
        <f t="shared" si="41"/>
        <v>800</v>
      </c>
      <c r="M404" s="155">
        <f t="shared" si="42"/>
        <v>1200</v>
      </c>
      <c r="N404" s="154">
        <f t="shared" si="45"/>
        <v>5.4</v>
      </c>
      <c r="O404" s="154">
        <f t="shared" si="46"/>
        <v>1</v>
      </c>
      <c r="P404" s="153">
        <v>1080</v>
      </c>
      <c r="Q404" s="98" t="str">
        <f t="shared" si="44"/>
        <v>aman</v>
      </c>
      <c r="R404" s="153">
        <v>1</v>
      </c>
      <c r="S404" s="153"/>
      <c r="T404" s="153"/>
    </row>
    <row r="405" spans="1:22" ht="33" hidden="1" x14ac:dyDescent="0.35">
      <c r="A405" s="200" t="s">
        <v>795</v>
      </c>
      <c r="B405" s="191" t="s">
        <v>3090</v>
      </c>
      <c r="C405" s="192" t="s">
        <v>61</v>
      </c>
      <c r="D405" s="191" t="s">
        <v>1591</v>
      </c>
      <c r="E405" s="193">
        <v>0</v>
      </c>
      <c r="F405" s="193" t="s">
        <v>1592</v>
      </c>
      <c r="G405" s="194" t="s">
        <v>1593</v>
      </c>
      <c r="H405" s="153">
        <v>1000</v>
      </c>
      <c r="I405" s="153">
        <v>200</v>
      </c>
      <c r="J405" s="153">
        <f t="shared" si="47"/>
        <v>200</v>
      </c>
      <c r="K405" s="154" t="s">
        <v>1838</v>
      </c>
      <c r="L405" s="155">
        <f t="shared" si="41"/>
        <v>800</v>
      </c>
      <c r="M405" s="155">
        <f t="shared" si="42"/>
        <v>1200</v>
      </c>
      <c r="N405" s="154">
        <f t="shared" si="45"/>
        <v>1.2</v>
      </c>
      <c r="O405" s="154">
        <f t="shared" si="46"/>
        <v>0</v>
      </c>
      <c r="P405" s="153">
        <v>240</v>
      </c>
      <c r="Q405" s="98" t="str">
        <f t="shared" si="44"/>
        <v>kritis</v>
      </c>
      <c r="R405" s="153">
        <v>1</v>
      </c>
      <c r="S405" s="153"/>
      <c r="T405" s="153"/>
    </row>
    <row r="406" spans="1:22" ht="33" hidden="1" x14ac:dyDescent="0.35">
      <c r="A406" s="200" t="s">
        <v>795</v>
      </c>
      <c r="B406" s="191" t="s">
        <v>810</v>
      </c>
      <c r="C406" s="192" t="s">
        <v>61</v>
      </c>
      <c r="D406" s="191" t="s">
        <v>1626</v>
      </c>
      <c r="E406" s="193" t="s">
        <v>1627</v>
      </c>
      <c r="F406" s="193" t="s">
        <v>1628</v>
      </c>
      <c r="G406" s="194" t="s">
        <v>1629</v>
      </c>
      <c r="H406" s="153">
        <v>1000</v>
      </c>
      <c r="I406" s="153">
        <v>200</v>
      </c>
      <c r="J406" s="153">
        <f t="shared" si="47"/>
        <v>200</v>
      </c>
      <c r="K406" s="154" t="s">
        <v>1838</v>
      </c>
      <c r="L406" s="155">
        <f t="shared" si="41"/>
        <v>800</v>
      </c>
      <c r="M406" s="155">
        <f t="shared" si="42"/>
        <v>1200</v>
      </c>
      <c r="N406" s="154">
        <f t="shared" si="45"/>
        <v>233.79999999999998</v>
      </c>
      <c r="O406" s="154">
        <f t="shared" si="46"/>
        <v>1</v>
      </c>
      <c r="P406" s="153">
        <v>46750</v>
      </c>
      <c r="Q406" s="98" t="str">
        <f t="shared" si="44"/>
        <v>over</v>
      </c>
      <c r="R406" s="153">
        <v>1</v>
      </c>
      <c r="S406" s="153"/>
      <c r="T406" s="153"/>
    </row>
    <row r="407" spans="1:22" ht="33" hidden="1" x14ac:dyDescent="0.35">
      <c r="A407" s="200" t="s">
        <v>795</v>
      </c>
      <c r="B407" s="191" t="s">
        <v>3090</v>
      </c>
      <c r="C407" s="192" t="s">
        <v>61</v>
      </c>
      <c r="D407" s="191" t="s">
        <v>1634</v>
      </c>
      <c r="E407" s="193" t="s">
        <v>1635</v>
      </c>
      <c r="F407" s="193" t="s">
        <v>1636</v>
      </c>
      <c r="G407" s="194" t="s">
        <v>1637</v>
      </c>
      <c r="H407" s="153">
        <v>1000</v>
      </c>
      <c r="I407" s="153">
        <v>300</v>
      </c>
      <c r="J407" s="153">
        <v>400</v>
      </c>
      <c r="K407" s="154" t="s">
        <v>1838</v>
      </c>
      <c r="L407" s="155">
        <f t="shared" si="41"/>
        <v>1200</v>
      </c>
      <c r="M407" s="155">
        <f t="shared" si="42"/>
        <v>1800</v>
      </c>
      <c r="N407" s="154">
        <f t="shared" si="45"/>
        <v>6.3999999999999995</v>
      </c>
      <c r="O407" s="154">
        <f t="shared" si="46"/>
        <v>1</v>
      </c>
      <c r="P407" s="153">
        <v>1900</v>
      </c>
      <c r="Q407" s="98" t="str">
        <f t="shared" si="44"/>
        <v>over</v>
      </c>
      <c r="R407" s="153">
        <v>1</v>
      </c>
      <c r="S407" s="153"/>
      <c r="T407" s="153"/>
    </row>
    <row r="408" spans="1:22" hidden="1" x14ac:dyDescent="0.35">
      <c r="A408" s="200" t="s">
        <v>795</v>
      </c>
      <c r="B408" s="191" t="s">
        <v>810</v>
      </c>
      <c r="C408" s="192" t="s">
        <v>61</v>
      </c>
      <c r="D408" s="191" t="s">
        <v>1669</v>
      </c>
      <c r="E408" s="193" t="s">
        <v>1670</v>
      </c>
      <c r="F408" s="193" t="s">
        <v>1671</v>
      </c>
      <c r="G408" s="194" t="s">
        <v>1672</v>
      </c>
      <c r="H408" s="153">
        <v>1000</v>
      </c>
      <c r="I408" s="153">
        <v>200</v>
      </c>
      <c r="J408" s="153">
        <f t="shared" ref="J408:J413" si="48">+I408*1</f>
        <v>200</v>
      </c>
      <c r="K408" s="154" t="s">
        <v>1838</v>
      </c>
      <c r="L408" s="155">
        <f t="shared" si="41"/>
        <v>800</v>
      </c>
      <c r="M408" s="155">
        <f t="shared" si="42"/>
        <v>1200</v>
      </c>
      <c r="N408" s="154">
        <f t="shared" si="45"/>
        <v>3.6</v>
      </c>
      <c r="O408" s="154">
        <f t="shared" si="46"/>
        <v>1</v>
      </c>
      <c r="P408" s="153">
        <v>720</v>
      </c>
      <c r="Q408" s="98" t="str">
        <f t="shared" si="44"/>
        <v>kritis</v>
      </c>
      <c r="R408" s="153">
        <v>1</v>
      </c>
      <c r="S408" s="153"/>
      <c r="T408" s="153"/>
    </row>
    <row r="409" spans="1:22" hidden="1" x14ac:dyDescent="0.35">
      <c r="A409" s="200" t="s">
        <v>795</v>
      </c>
      <c r="B409" s="191" t="s">
        <v>810</v>
      </c>
      <c r="C409" s="192" t="s">
        <v>116</v>
      </c>
      <c r="D409" s="191" t="s">
        <v>1585</v>
      </c>
      <c r="E409" s="193" t="s">
        <v>2704</v>
      </c>
      <c r="F409" s="193" t="s">
        <v>1683</v>
      </c>
      <c r="G409" s="194" t="s">
        <v>1684</v>
      </c>
      <c r="H409" s="153">
        <v>1000</v>
      </c>
      <c r="I409" s="153">
        <v>200</v>
      </c>
      <c r="J409" s="153">
        <f t="shared" si="48"/>
        <v>200</v>
      </c>
      <c r="K409" s="154" t="s">
        <v>1838</v>
      </c>
      <c r="L409" s="155">
        <f t="shared" si="41"/>
        <v>800</v>
      </c>
      <c r="M409" s="155">
        <f t="shared" si="42"/>
        <v>1200</v>
      </c>
      <c r="N409" s="154">
        <f t="shared" si="45"/>
        <v>3</v>
      </c>
      <c r="O409" s="154">
        <f t="shared" si="46"/>
        <v>1</v>
      </c>
      <c r="P409" s="153">
        <v>600</v>
      </c>
      <c r="Q409" s="98" t="str">
        <f t="shared" si="44"/>
        <v>kritis</v>
      </c>
      <c r="R409" s="153">
        <v>1</v>
      </c>
      <c r="S409" s="153"/>
      <c r="T409" s="153"/>
    </row>
    <row r="410" spans="1:22" s="24" customFormat="1" ht="27.75" hidden="1" customHeight="1" x14ac:dyDescent="0.35">
      <c r="A410" s="200" t="s">
        <v>795</v>
      </c>
      <c r="B410" s="191" t="s">
        <v>810</v>
      </c>
      <c r="C410" s="192" t="s">
        <v>61</v>
      </c>
      <c r="D410" s="191" t="s">
        <v>2413</v>
      </c>
      <c r="E410" s="193" t="s">
        <v>2414</v>
      </c>
      <c r="F410" s="193" t="s">
        <v>2415</v>
      </c>
      <c r="G410" s="194" t="s">
        <v>2416</v>
      </c>
      <c r="H410" s="153">
        <v>1000</v>
      </c>
      <c r="I410" s="153">
        <v>400</v>
      </c>
      <c r="J410" s="153">
        <f t="shared" si="48"/>
        <v>400</v>
      </c>
      <c r="K410" s="154" t="s">
        <v>1838</v>
      </c>
      <c r="L410" s="155">
        <f t="shared" si="41"/>
        <v>1600</v>
      </c>
      <c r="M410" s="155">
        <f t="shared" si="42"/>
        <v>2400</v>
      </c>
      <c r="N410" s="154">
        <f t="shared" si="45"/>
        <v>6.8999999999999995</v>
      </c>
      <c r="O410" s="154">
        <f t="shared" si="46"/>
        <v>1</v>
      </c>
      <c r="P410" s="153">
        <v>2729</v>
      </c>
      <c r="Q410" s="98" t="str">
        <f t="shared" si="44"/>
        <v>over</v>
      </c>
      <c r="R410" s="153">
        <v>1</v>
      </c>
      <c r="S410" s="153"/>
      <c r="T410" s="153"/>
      <c r="U410" s="67"/>
      <c r="V410" s="68"/>
    </row>
    <row r="411" spans="1:22" ht="33" hidden="1" x14ac:dyDescent="0.35">
      <c r="A411" s="200" t="s">
        <v>795</v>
      </c>
      <c r="B411" s="191" t="s">
        <v>810</v>
      </c>
      <c r="C411" s="192" t="s">
        <v>61</v>
      </c>
      <c r="D411" s="191" t="s">
        <v>2417</v>
      </c>
      <c r="E411" s="193" t="s">
        <v>2418</v>
      </c>
      <c r="F411" s="193" t="s">
        <v>2419</v>
      </c>
      <c r="G411" s="194" t="s">
        <v>2420</v>
      </c>
      <c r="H411" s="153">
        <v>1000</v>
      </c>
      <c r="I411" s="153">
        <v>500</v>
      </c>
      <c r="J411" s="153">
        <f t="shared" si="48"/>
        <v>500</v>
      </c>
      <c r="K411" s="154" t="s">
        <v>1838</v>
      </c>
      <c r="L411" s="155">
        <f t="shared" si="41"/>
        <v>2000</v>
      </c>
      <c r="M411" s="155">
        <f t="shared" si="42"/>
        <v>3000</v>
      </c>
      <c r="N411" s="154">
        <f t="shared" si="45"/>
        <v>9.6</v>
      </c>
      <c r="O411" s="154">
        <f t="shared" si="46"/>
        <v>1</v>
      </c>
      <c r="P411" s="153">
        <v>4800</v>
      </c>
      <c r="Q411" s="98" t="str">
        <f t="shared" si="44"/>
        <v>over</v>
      </c>
      <c r="R411" s="153">
        <v>1</v>
      </c>
      <c r="S411" s="153"/>
      <c r="T411" s="153"/>
    </row>
    <row r="412" spans="1:22" ht="33" hidden="1" x14ac:dyDescent="0.35">
      <c r="A412" s="200" t="s">
        <v>795</v>
      </c>
      <c r="B412" s="191" t="s">
        <v>810</v>
      </c>
      <c r="C412" s="192" t="s">
        <v>61</v>
      </c>
      <c r="D412" s="191" t="s">
        <v>2421</v>
      </c>
      <c r="E412" s="193" t="s">
        <v>2422</v>
      </c>
      <c r="F412" s="193" t="s">
        <v>2423</v>
      </c>
      <c r="G412" s="194" t="s">
        <v>2424</v>
      </c>
      <c r="H412" s="153">
        <v>1000</v>
      </c>
      <c r="I412" s="153">
        <v>200</v>
      </c>
      <c r="J412" s="153">
        <f t="shared" si="48"/>
        <v>200</v>
      </c>
      <c r="K412" s="154" t="s">
        <v>1838</v>
      </c>
      <c r="L412" s="155">
        <f t="shared" si="41"/>
        <v>800</v>
      </c>
      <c r="M412" s="155">
        <f t="shared" si="42"/>
        <v>1200</v>
      </c>
      <c r="N412" s="154">
        <f t="shared" si="45"/>
        <v>11.6</v>
      </c>
      <c r="O412" s="154">
        <f t="shared" si="46"/>
        <v>1</v>
      </c>
      <c r="P412" s="153">
        <v>2308</v>
      </c>
      <c r="Q412" s="98" t="str">
        <f t="shared" si="44"/>
        <v>over</v>
      </c>
      <c r="R412" s="153">
        <v>1</v>
      </c>
      <c r="S412" s="153"/>
      <c r="T412" s="153"/>
    </row>
    <row r="413" spans="1:22" hidden="1" x14ac:dyDescent="0.35">
      <c r="A413" s="200" t="s">
        <v>795</v>
      </c>
      <c r="B413" s="191" t="s">
        <v>810</v>
      </c>
      <c r="C413" s="192" t="s">
        <v>116</v>
      </c>
      <c r="D413" s="201" t="s">
        <v>1692</v>
      </c>
      <c r="E413" s="202" t="s">
        <v>1692</v>
      </c>
      <c r="F413" s="202" t="s">
        <v>1693</v>
      </c>
      <c r="G413" s="203" t="s">
        <v>1694</v>
      </c>
      <c r="H413" s="153">
        <v>1000</v>
      </c>
      <c r="I413" s="153">
        <v>200</v>
      </c>
      <c r="J413" s="153">
        <f t="shared" si="48"/>
        <v>200</v>
      </c>
      <c r="K413" s="154" t="s">
        <v>1838</v>
      </c>
      <c r="L413" s="155">
        <f t="shared" si="41"/>
        <v>800</v>
      </c>
      <c r="M413" s="155">
        <f t="shared" si="42"/>
        <v>1200</v>
      </c>
      <c r="N413" s="154">
        <f t="shared" si="45"/>
        <v>6.6</v>
      </c>
      <c r="O413" s="154">
        <f t="shared" si="46"/>
        <v>1</v>
      </c>
      <c r="P413" s="153">
        <v>1320</v>
      </c>
      <c r="Q413" s="98" t="str">
        <f t="shared" si="44"/>
        <v>over</v>
      </c>
      <c r="R413" s="153">
        <v>1</v>
      </c>
      <c r="S413" s="153"/>
      <c r="T413" s="153"/>
    </row>
    <row r="414" spans="1:22" ht="33" hidden="1" x14ac:dyDescent="0.35">
      <c r="A414" s="200" t="s">
        <v>795</v>
      </c>
      <c r="B414" s="191" t="s">
        <v>810</v>
      </c>
      <c r="C414" s="192" t="s">
        <v>61</v>
      </c>
      <c r="D414" s="191" t="s">
        <v>1701</v>
      </c>
      <c r="E414" s="193" t="s">
        <v>1702</v>
      </c>
      <c r="F414" s="193" t="s">
        <v>1703</v>
      </c>
      <c r="G414" s="194" t="s">
        <v>1704</v>
      </c>
      <c r="H414" s="153">
        <v>1000</v>
      </c>
      <c r="I414" s="153">
        <v>500</v>
      </c>
      <c r="J414" s="153">
        <v>500</v>
      </c>
      <c r="K414" s="154" t="s">
        <v>1838</v>
      </c>
      <c r="L414" s="155">
        <f t="shared" si="41"/>
        <v>2000</v>
      </c>
      <c r="M414" s="155">
        <f t="shared" si="42"/>
        <v>3000</v>
      </c>
      <c r="N414" s="154">
        <f t="shared" si="45"/>
        <v>5.2</v>
      </c>
      <c r="O414" s="154">
        <f t="shared" si="46"/>
        <v>1</v>
      </c>
      <c r="P414" s="153">
        <v>2600</v>
      </c>
      <c r="Q414" s="98" t="str">
        <f t="shared" si="44"/>
        <v>aman</v>
      </c>
      <c r="R414" s="153">
        <v>1</v>
      </c>
      <c r="S414" s="153"/>
      <c r="T414" s="153"/>
    </row>
    <row r="415" spans="1:22" hidden="1" x14ac:dyDescent="0.35">
      <c r="A415" s="200" t="s">
        <v>795</v>
      </c>
      <c r="B415" s="191" t="s">
        <v>810</v>
      </c>
      <c r="C415" s="192" t="s">
        <v>61</v>
      </c>
      <c r="D415" s="201" t="s">
        <v>1709</v>
      </c>
      <c r="E415" s="202">
        <v>0</v>
      </c>
      <c r="F415" s="202" t="s">
        <v>1710</v>
      </c>
      <c r="G415" s="203" t="s">
        <v>1711</v>
      </c>
      <c r="H415" s="153">
        <v>1000</v>
      </c>
      <c r="I415" s="153">
        <v>200</v>
      </c>
      <c r="J415" s="153">
        <f t="shared" ref="J415:J416" si="49">+I415*1</f>
        <v>200</v>
      </c>
      <c r="K415" s="154" t="s">
        <v>1838</v>
      </c>
      <c r="L415" s="155">
        <f t="shared" si="41"/>
        <v>800</v>
      </c>
      <c r="M415" s="155">
        <f t="shared" si="42"/>
        <v>1200</v>
      </c>
      <c r="N415" s="154">
        <f t="shared" si="45"/>
        <v>5.8999999999999995</v>
      </c>
      <c r="O415" s="154">
        <f t="shared" si="46"/>
        <v>1</v>
      </c>
      <c r="P415" s="153">
        <v>1165</v>
      </c>
      <c r="Q415" s="98" t="str">
        <f t="shared" si="44"/>
        <v>aman</v>
      </c>
      <c r="R415" s="153">
        <v>1</v>
      </c>
      <c r="S415" s="153"/>
      <c r="T415" s="153"/>
    </row>
    <row r="416" spans="1:22" ht="33" hidden="1" x14ac:dyDescent="0.35">
      <c r="A416" s="200" t="s">
        <v>795</v>
      </c>
      <c r="B416" s="191" t="s">
        <v>810</v>
      </c>
      <c r="C416" s="192" t="s">
        <v>61</v>
      </c>
      <c r="D416" s="191" t="s">
        <v>2503</v>
      </c>
      <c r="E416" s="193" t="s">
        <v>2504</v>
      </c>
      <c r="F416" s="193" t="s">
        <v>2505</v>
      </c>
      <c r="G416" s="194" t="s">
        <v>2506</v>
      </c>
      <c r="H416" s="153">
        <v>1000</v>
      </c>
      <c r="I416" s="153">
        <v>200</v>
      </c>
      <c r="J416" s="153">
        <f t="shared" si="49"/>
        <v>200</v>
      </c>
      <c r="K416" s="154" t="s">
        <v>1838</v>
      </c>
      <c r="L416" s="155">
        <f t="shared" si="41"/>
        <v>800</v>
      </c>
      <c r="M416" s="155">
        <f t="shared" si="42"/>
        <v>1200</v>
      </c>
      <c r="N416" s="154">
        <f t="shared" si="45"/>
        <v>6</v>
      </c>
      <c r="O416" s="154">
        <f t="shared" si="46"/>
        <v>1</v>
      </c>
      <c r="P416" s="153">
        <v>1200</v>
      </c>
      <c r="Q416" s="98" t="str">
        <f t="shared" si="44"/>
        <v>over</v>
      </c>
      <c r="R416" s="153">
        <v>1</v>
      </c>
      <c r="S416" s="153"/>
      <c r="T416" s="153"/>
    </row>
    <row r="417" spans="1:20" ht="33" hidden="1" x14ac:dyDescent="0.35">
      <c r="A417" s="200" t="s">
        <v>795</v>
      </c>
      <c r="B417" s="191" t="s">
        <v>3090</v>
      </c>
      <c r="C417" s="192" t="s">
        <v>61</v>
      </c>
      <c r="D417" s="191" t="s">
        <v>2804</v>
      </c>
      <c r="E417" s="193" t="s">
        <v>1563</v>
      </c>
      <c r="F417" s="193" t="s">
        <v>2789</v>
      </c>
      <c r="G417" s="194" t="s">
        <v>1565</v>
      </c>
      <c r="H417" s="153">
        <v>1000</v>
      </c>
      <c r="I417" s="153">
        <v>1000</v>
      </c>
      <c r="J417" s="153">
        <v>500</v>
      </c>
      <c r="K417" s="154" t="s">
        <v>1838</v>
      </c>
      <c r="L417" s="155">
        <f t="shared" si="41"/>
        <v>4000</v>
      </c>
      <c r="M417" s="155">
        <f t="shared" si="42"/>
        <v>6000</v>
      </c>
      <c r="N417" s="154">
        <f t="shared" si="45"/>
        <v>1.7</v>
      </c>
      <c r="O417" s="154">
        <f t="shared" si="46"/>
        <v>0</v>
      </c>
      <c r="P417" s="153">
        <v>1700</v>
      </c>
      <c r="Q417" s="98" t="str">
        <f t="shared" si="44"/>
        <v>kritis</v>
      </c>
      <c r="R417" s="153">
        <v>1</v>
      </c>
      <c r="S417" s="153"/>
      <c r="T417" s="153"/>
    </row>
    <row r="418" spans="1:20" hidden="1" x14ac:dyDescent="0.35">
      <c r="A418" s="200" t="s">
        <v>795</v>
      </c>
      <c r="B418" s="191" t="s">
        <v>810</v>
      </c>
      <c r="C418" s="192" t="s">
        <v>61</v>
      </c>
      <c r="D418" s="191" t="s">
        <v>2806</v>
      </c>
      <c r="E418" s="193">
        <v>0</v>
      </c>
      <c r="F418" s="193" t="s">
        <v>2791</v>
      </c>
      <c r="G418" s="194" t="s">
        <v>1609</v>
      </c>
      <c r="H418" s="153">
        <v>1000</v>
      </c>
      <c r="I418" s="153">
        <v>500</v>
      </c>
      <c r="J418" s="153">
        <v>400</v>
      </c>
      <c r="K418" s="154" t="s">
        <v>1838</v>
      </c>
      <c r="L418" s="155">
        <f t="shared" si="41"/>
        <v>2000</v>
      </c>
      <c r="M418" s="155">
        <f t="shared" si="42"/>
        <v>3000</v>
      </c>
      <c r="N418" s="154">
        <f t="shared" si="45"/>
        <v>3.5</v>
      </c>
      <c r="O418" s="154">
        <f t="shared" si="46"/>
        <v>1</v>
      </c>
      <c r="P418" s="153">
        <v>1750</v>
      </c>
      <c r="Q418" s="98" t="str">
        <f t="shared" si="44"/>
        <v>kritis</v>
      </c>
      <c r="R418" s="153">
        <v>1</v>
      </c>
      <c r="S418" s="153"/>
      <c r="T418" s="153"/>
    </row>
    <row r="419" spans="1:20" ht="33" hidden="1" x14ac:dyDescent="0.35">
      <c r="A419" s="200" t="s">
        <v>795</v>
      </c>
      <c r="B419" s="191" t="s">
        <v>3090</v>
      </c>
      <c r="C419" s="192" t="s">
        <v>61</v>
      </c>
      <c r="D419" s="191" t="s">
        <v>3144</v>
      </c>
      <c r="E419" s="193"/>
      <c r="F419" s="193" t="s">
        <v>3145</v>
      </c>
      <c r="G419" s="194" t="s">
        <v>3146</v>
      </c>
      <c r="H419" s="153">
        <v>1000</v>
      </c>
      <c r="I419" s="153">
        <v>200</v>
      </c>
      <c r="J419" s="153">
        <f t="shared" ref="J419:J420" si="50">+I419*1</f>
        <v>200</v>
      </c>
      <c r="K419" s="154" t="s">
        <v>1838</v>
      </c>
      <c r="L419" s="155">
        <f t="shared" si="41"/>
        <v>800</v>
      </c>
      <c r="M419" s="155">
        <f t="shared" si="42"/>
        <v>1200</v>
      </c>
      <c r="N419" s="154">
        <f t="shared" si="45"/>
        <v>9.5</v>
      </c>
      <c r="O419" s="154">
        <f t="shared" si="46"/>
        <v>1</v>
      </c>
      <c r="P419" s="153">
        <v>1882</v>
      </c>
      <c r="Q419" s="98" t="str">
        <f t="shared" si="44"/>
        <v>over</v>
      </c>
      <c r="R419" s="153">
        <v>1</v>
      </c>
      <c r="S419" s="153"/>
      <c r="T419" s="153"/>
    </row>
    <row r="420" spans="1:20" ht="33" hidden="1" x14ac:dyDescent="0.35">
      <c r="A420" s="200" t="s">
        <v>795</v>
      </c>
      <c r="B420" s="191" t="s">
        <v>3090</v>
      </c>
      <c r="C420" s="192" t="s">
        <v>249</v>
      </c>
      <c r="D420" s="191" t="s">
        <v>3150</v>
      </c>
      <c r="E420" s="193"/>
      <c r="F420" s="193" t="s">
        <v>3151</v>
      </c>
      <c r="G420" s="194" t="s">
        <v>3152</v>
      </c>
      <c r="H420" s="153">
        <v>1000</v>
      </c>
      <c r="I420" s="153">
        <v>200</v>
      </c>
      <c r="J420" s="153">
        <f t="shared" si="50"/>
        <v>200</v>
      </c>
      <c r="K420" s="154" t="s">
        <v>1838</v>
      </c>
      <c r="L420" s="155">
        <f t="shared" si="41"/>
        <v>800</v>
      </c>
      <c r="M420" s="155">
        <f t="shared" si="42"/>
        <v>1200</v>
      </c>
      <c r="N420" s="154">
        <f t="shared" si="45"/>
        <v>5</v>
      </c>
      <c r="O420" s="154">
        <f t="shared" si="46"/>
        <v>1</v>
      </c>
      <c r="P420" s="153">
        <v>1000</v>
      </c>
      <c r="Q420" s="98" t="str">
        <f t="shared" si="44"/>
        <v>aman</v>
      </c>
      <c r="R420" s="153">
        <v>1</v>
      </c>
      <c r="S420" s="153"/>
      <c r="T420" s="153"/>
    </row>
    <row r="421" spans="1:20" ht="33" hidden="1" x14ac:dyDescent="0.35">
      <c r="A421" s="190" t="s">
        <v>10</v>
      </c>
      <c r="B421" s="191" t="s">
        <v>11</v>
      </c>
      <c r="C421" s="192" t="s">
        <v>92</v>
      </c>
      <c r="D421" s="191" t="s">
        <v>2895</v>
      </c>
      <c r="E421" s="193" t="s">
        <v>94</v>
      </c>
      <c r="F421" s="193" t="s">
        <v>95</v>
      </c>
      <c r="G421" s="194" t="s">
        <v>96</v>
      </c>
      <c r="H421" s="153">
        <v>996</v>
      </c>
      <c r="I421" s="153">
        <v>500</v>
      </c>
      <c r="J421" s="153">
        <v>1000</v>
      </c>
      <c r="K421" s="154" t="s">
        <v>1838</v>
      </c>
      <c r="L421" s="155">
        <f t="shared" si="41"/>
        <v>2000</v>
      </c>
      <c r="M421" s="155">
        <f t="shared" si="42"/>
        <v>3000</v>
      </c>
      <c r="N421" s="154">
        <f t="shared" si="45"/>
        <v>0</v>
      </c>
      <c r="O421" s="154">
        <f t="shared" si="46"/>
        <v>0</v>
      </c>
      <c r="P421" s="153">
        <v>0</v>
      </c>
      <c r="Q421" s="98" t="str">
        <f t="shared" si="44"/>
        <v>kritis</v>
      </c>
      <c r="R421" s="153">
        <v>1</v>
      </c>
      <c r="S421" s="153"/>
      <c r="T421" s="153"/>
    </row>
    <row r="422" spans="1:20" hidden="1" x14ac:dyDescent="0.35">
      <c r="A422" s="200" t="s">
        <v>795</v>
      </c>
      <c r="B422" s="191" t="s">
        <v>810</v>
      </c>
      <c r="C422" s="192" t="s">
        <v>61</v>
      </c>
      <c r="D422" s="191" t="s">
        <v>1680</v>
      </c>
      <c r="E422" s="193">
        <v>0</v>
      </c>
      <c r="F422" s="193" t="s">
        <v>1681</v>
      </c>
      <c r="G422" s="194" t="s">
        <v>1682</v>
      </c>
      <c r="H422" s="153">
        <v>900</v>
      </c>
      <c r="I422" s="153">
        <v>200</v>
      </c>
      <c r="J422" s="153">
        <v>200</v>
      </c>
      <c r="K422" s="154" t="s">
        <v>1838</v>
      </c>
      <c r="L422" s="155">
        <f t="shared" si="41"/>
        <v>800</v>
      </c>
      <c r="M422" s="155">
        <f t="shared" si="42"/>
        <v>1200</v>
      </c>
      <c r="N422" s="154">
        <f t="shared" si="45"/>
        <v>3.9</v>
      </c>
      <c r="O422" s="154">
        <f t="shared" si="46"/>
        <v>1</v>
      </c>
      <c r="P422" s="153">
        <v>767</v>
      </c>
      <c r="Q422" s="98" t="str">
        <f t="shared" si="44"/>
        <v>kritis</v>
      </c>
      <c r="R422" s="153">
        <v>1</v>
      </c>
      <c r="S422" s="153"/>
      <c r="T422" s="153"/>
    </row>
    <row r="423" spans="1:20" hidden="1" x14ac:dyDescent="0.35">
      <c r="A423" s="200" t="s">
        <v>795</v>
      </c>
      <c r="B423" s="191" t="s">
        <v>810</v>
      </c>
      <c r="C423" s="192" t="s">
        <v>61</v>
      </c>
      <c r="D423" s="191" t="s">
        <v>1689</v>
      </c>
      <c r="E423" s="193">
        <v>0</v>
      </c>
      <c r="F423" s="193" t="s">
        <v>1690</v>
      </c>
      <c r="G423" s="195" t="s">
        <v>1691</v>
      </c>
      <c r="H423" s="153">
        <v>900</v>
      </c>
      <c r="I423" s="153">
        <v>200</v>
      </c>
      <c r="J423" s="153">
        <f t="shared" ref="J423:J424" si="51">+I423*1</f>
        <v>200</v>
      </c>
      <c r="K423" s="154" t="s">
        <v>1838</v>
      </c>
      <c r="L423" s="155">
        <f t="shared" si="41"/>
        <v>800</v>
      </c>
      <c r="M423" s="155">
        <f t="shared" si="42"/>
        <v>1200</v>
      </c>
      <c r="N423" s="154">
        <f t="shared" si="45"/>
        <v>19.3</v>
      </c>
      <c r="O423" s="154">
        <f t="shared" si="46"/>
        <v>1</v>
      </c>
      <c r="P423" s="153">
        <v>3860</v>
      </c>
      <c r="Q423" s="98" t="str">
        <f t="shared" si="44"/>
        <v>over</v>
      </c>
      <c r="R423" s="153">
        <v>1</v>
      </c>
      <c r="S423" s="153"/>
      <c r="T423" s="153"/>
    </row>
    <row r="424" spans="1:20" ht="33" hidden="1" x14ac:dyDescent="0.35">
      <c r="A424" s="200" t="s">
        <v>795</v>
      </c>
      <c r="B424" s="191" t="s">
        <v>810</v>
      </c>
      <c r="C424" s="192" t="s">
        <v>61</v>
      </c>
      <c r="D424" s="191" t="s">
        <v>2492</v>
      </c>
      <c r="E424" s="193" t="s">
        <v>2493</v>
      </c>
      <c r="F424" s="193" t="s">
        <v>2494</v>
      </c>
      <c r="G424" s="194" t="s">
        <v>2495</v>
      </c>
      <c r="H424" s="153">
        <v>900</v>
      </c>
      <c r="I424" s="153">
        <v>200</v>
      </c>
      <c r="J424" s="153">
        <f t="shared" si="51"/>
        <v>200</v>
      </c>
      <c r="K424" s="154" t="s">
        <v>1838</v>
      </c>
      <c r="L424" s="155">
        <f t="shared" si="41"/>
        <v>800</v>
      </c>
      <c r="M424" s="155">
        <f t="shared" si="42"/>
        <v>1200</v>
      </c>
      <c r="N424" s="154">
        <f t="shared" si="45"/>
        <v>4.8</v>
      </c>
      <c r="O424" s="154">
        <f t="shared" si="46"/>
        <v>1</v>
      </c>
      <c r="P424" s="153">
        <v>950</v>
      </c>
      <c r="Q424" s="98" t="str">
        <f t="shared" si="44"/>
        <v>aman</v>
      </c>
      <c r="R424" s="153">
        <v>1</v>
      </c>
      <c r="S424" s="153"/>
      <c r="T424" s="153"/>
    </row>
    <row r="425" spans="1:20" hidden="1" x14ac:dyDescent="0.35">
      <c r="A425" s="190" t="s">
        <v>10</v>
      </c>
      <c r="B425" s="191" t="s">
        <v>17</v>
      </c>
      <c r="C425" s="192" t="s">
        <v>12</v>
      </c>
      <c r="D425" s="191" t="s">
        <v>2571</v>
      </c>
      <c r="E425" s="193" t="s">
        <v>43</v>
      </c>
      <c r="F425" s="193" t="s">
        <v>44</v>
      </c>
      <c r="G425" s="194" t="s">
        <v>45</v>
      </c>
      <c r="H425" s="153">
        <v>888</v>
      </c>
      <c r="I425" s="153">
        <v>100</v>
      </c>
      <c r="J425" s="153">
        <v>570</v>
      </c>
      <c r="K425" s="154" t="s">
        <v>1838</v>
      </c>
      <c r="L425" s="155">
        <f t="shared" si="41"/>
        <v>400</v>
      </c>
      <c r="M425" s="155">
        <f t="shared" si="42"/>
        <v>600</v>
      </c>
      <c r="N425" s="154">
        <f t="shared" si="45"/>
        <v>13.6</v>
      </c>
      <c r="O425" s="154">
        <f t="shared" si="46"/>
        <v>1</v>
      </c>
      <c r="P425" s="153">
        <v>1352</v>
      </c>
      <c r="Q425" s="98" t="str">
        <f t="shared" si="44"/>
        <v>over</v>
      </c>
      <c r="R425" s="153">
        <v>1</v>
      </c>
      <c r="S425" s="153"/>
      <c r="T425" s="153"/>
    </row>
    <row r="426" spans="1:20" ht="33" hidden="1" x14ac:dyDescent="0.35">
      <c r="A426" s="200" t="s">
        <v>795</v>
      </c>
      <c r="B426" s="191" t="s">
        <v>815</v>
      </c>
      <c r="C426" s="192" t="s">
        <v>12</v>
      </c>
      <c r="D426" s="201" t="s">
        <v>2055</v>
      </c>
      <c r="E426" s="202" t="s">
        <v>2056</v>
      </c>
      <c r="F426" s="202" t="s">
        <v>2057</v>
      </c>
      <c r="G426" s="203" t="s">
        <v>2058</v>
      </c>
      <c r="H426" s="153">
        <v>800</v>
      </c>
      <c r="I426" s="153">
        <v>200</v>
      </c>
      <c r="J426" s="153">
        <f t="shared" ref="J426:J428" si="52">+I426*1</f>
        <v>200</v>
      </c>
      <c r="K426" s="154" t="s">
        <v>1838</v>
      </c>
      <c r="L426" s="155">
        <f t="shared" si="41"/>
        <v>800</v>
      </c>
      <c r="M426" s="155">
        <f t="shared" si="42"/>
        <v>1200</v>
      </c>
      <c r="N426" s="154">
        <f t="shared" si="45"/>
        <v>3.5</v>
      </c>
      <c r="O426" s="154">
        <f t="shared" si="46"/>
        <v>1</v>
      </c>
      <c r="P426" s="153">
        <v>700</v>
      </c>
      <c r="Q426" s="98" t="str">
        <f t="shared" si="44"/>
        <v>kritis</v>
      </c>
      <c r="R426" s="153">
        <v>1</v>
      </c>
      <c r="S426" s="153"/>
      <c r="T426" s="153"/>
    </row>
    <row r="427" spans="1:20" ht="33" hidden="1" x14ac:dyDescent="0.35">
      <c r="A427" s="200" t="s">
        <v>795</v>
      </c>
      <c r="B427" s="191" t="s">
        <v>815</v>
      </c>
      <c r="C427" s="192" t="s">
        <v>12</v>
      </c>
      <c r="D427" s="201" t="s">
        <v>2059</v>
      </c>
      <c r="E427" s="202" t="s">
        <v>2060</v>
      </c>
      <c r="F427" s="202" t="s">
        <v>2061</v>
      </c>
      <c r="G427" s="203" t="s">
        <v>2062</v>
      </c>
      <c r="H427" s="153">
        <v>800</v>
      </c>
      <c r="I427" s="153">
        <v>200</v>
      </c>
      <c r="J427" s="153">
        <f t="shared" si="52"/>
        <v>200</v>
      </c>
      <c r="K427" s="154" t="s">
        <v>1838</v>
      </c>
      <c r="L427" s="155">
        <f t="shared" si="41"/>
        <v>800</v>
      </c>
      <c r="M427" s="155">
        <f t="shared" si="42"/>
        <v>1200</v>
      </c>
      <c r="N427" s="154">
        <f t="shared" si="45"/>
        <v>2.5</v>
      </c>
      <c r="O427" s="154">
        <f t="shared" si="46"/>
        <v>1</v>
      </c>
      <c r="P427" s="153">
        <v>500</v>
      </c>
      <c r="Q427" s="98" t="str">
        <f t="shared" si="44"/>
        <v>kritis</v>
      </c>
      <c r="R427" s="153">
        <v>1</v>
      </c>
      <c r="S427" s="153"/>
      <c r="T427" s="153"/>
    </row>
    <row r="428" spans="1:20" hidden="1" x14ac:dyDescent="0.35">
      <c r="A428" s="200" t="s">
        <v>795</v>
      </c>
      <c r="B428" s="191" t="s">
        <v>810</v>
      </c>
      <c r="C428" s="192" t="s">
        <v>61</v>
      </c>
      <c r="D428" s="201" t="s">
        <v>2071</v>
      </c>
      <c r="E428" s="202" t="s">
        <v>2072</v>
      </c>
      <c r="F428" s="202" t="s">
        <v>2073</v>
      </c>
      <c r="G428" s="203" t="s">
        <v>2074</v>
      </c>
      <c r="H428" s="153">
        <v>800</v>
      </c>
      <c r="I428" s="153">
        <v>200</v>
      </c>
      <c r="J428" s="153">
        <f t="shared" si="52"/>
        <v>200</v>
      </c>
      <c r="K428" s="154" t="s">
        <v>1838</v>
      </c>
      <c r="L428" s="155">
        <f t="shared" si="41"/>
        <v>800</v>
      </c>
      <c r="M428" s="155">
        <f t="shared" si="42"/>
        <v>1200</v>
      </c>
      <c r="N428" s="154">
        <f t="shared" si="45"/>
        <v>9.4</v>
      </c>
      <c r="O428" s="154">
        <f t="shared" si="46"/>
        <v>1</v>
      </c>
      <c r="P428" s="153">
        <v>1873</v>
      </c>
      <c r="Q428" s="98" t="str">
        <f t="shared" si="44"/>
        <v>over</v>
      </c>
      <c r="R428" s="153">
        <v>1</v>
      </c>
      <c r="S428" s="153"/>
      <c r="T428" s="153"/>
    </row>
    <row r="429" spans="1:20" hidden="1" x14ac:dyDescent="0.35">
      <c r="A429" s="200" t="s">
        <v>795</v>
      </c>
      <c r="B429" s="191" t="s">
        <v>810</v>
      </c>
      <c r="C429" s="192" t="s">
        <v>61</v>
      </c>
      <c r="D429" s="191" t="s">
        <v>1193</v>
      </c>
      <c r="E429" s="193" t="s">
        <v>1194</v>
      </c>
      <c r="F429" s="193" t="s">
        <v>1195</v>
      </c>
      <c r="G429" s="194" t="s">
        <v>1196</v>
      </c>
      <c r="H429" s="153">
        <v>800</v>
      </c>
      <c r="I429" s="153">
        <v>300</v>
      </c>
      <c r="J429" s="153">
        <v>400</v>
      </c>
      <c r="K429" s="154" t="s">
        <v>1838</v>
      </c>
      <c r="L429" s="155">
        <f t="shared" si="41"/>
        <v>1200</v>
      </c>
      <c r="M429" s="155">
        <f t="shared" si="42"/>
        <v>1800</v>
      </c>
      <c r="N429" s="154">
        <f t="shared" si="45"/>
        <v>12.1</v>
      </c>
      <c r="O429" s="154">
        <f t="shared" si="46"/>
        <v>1</v>
      </c>
      <c r="P429" s="153">
        <v>3630</v>
      </c>
      <c r="Q429" s="98" t="str">
        <f t="shared" si="44"/>
        <v>over</v>
      </c>
      <c r="R429" s="153">
        <v>1</v>
      </c>
      <c r="S429" s="153"/>
      <c r="T429" s="153"/>
    </row>
    <row r="430" spans="1:20" hidden="1" x14ac:dyDescent="0.35">
      <c r="A430" s="200" t="s">
        <v>795</v>
      </c>
      <c r="B430" s="191" t="s">
        <v>810</v>
      </c>
      <c r="C430" s="192" t="s">
        <v>129</v>
      </c>
      <c r="D430" s="191" t="s">
        <v>1409</v>
      </c>
      <c r="E430" s="193" t="s">
        <v>1410</v>
      </c>
      <c r="F430" s="193" t="s">
        <v>1411</v>
      </c>
      <c r="G430" s="194" t="s">
        <v>3098</v>
      </c>
      <c r="H430" s="153">
        <v>800</v>
      </c>
      <c r="I430" s="153">
        <v>500</v>
      </c>
      <c r="J430" s="153">
        <v>500</v>
      </c>
      <c r="K430" s="154" t="s">
        <v>1838</v>
      </c>
      <c r="L430" s="155">
        <f t="shared" si="41"/>
        <v>2000</v>
      </c>
      <c r="M430" s="155">
        <f t="shared" si="42"/>
        <v>3000</v>
      </c>
      <c r="N430" s="154">
        <f t="shared" si="45"/>
        <v>3.7</v>
      </c>
      <c r="O430" s="154">
        <f t="shared" si="46"/>
        <v>1</v>
      </c>
      <c r="P430" s="153">
        <v>1835</v>
      </c>
      <c r="Q430" s="98" t="str">
        <f t="shared" si="44"/>
        <v>kritis</v>
      </c>
      <c r="R430" s="153">
        <v>1</v>
      </c>
      <c r="S430" s="153"/>
      <c r="T430" s="153"/>
    </row>
    <row r="431" spans="1:20" ht="30" hidden="1" x14ac:dyDescent="0.35">
      <c r="A431" s="200" t="s">
        <v>795</v>
      </c>
      <c r="B431" s="191" t="s">
        <v>810</v>
      </c>
      <c r="C431" s="192" t="s">
        <v>61</v>
      </c>
      <c r="D431" s="201" t="s">
        <v>1482</v>
      </c>
      <c r="E431" s="202" t="s">
        <v>1483</v>
      </c>
      <c r="F431" s="202" t="s">
        <v>1484</v>
      </c>
      <c r="G431" s="203" t="s">
        <v>1485</v>
      </c>
      <c r="H431" s="153">
        <v>800</v>
      </c>
      <c r="I431" s="153">
        <v>200</v>
      </c>
      <c r="J431" s="153">
        <v>400</v>
      </c>
      <c r="K431" s="154" t="s">
        <v>1838</v>
      </c>
      <c r="L431" s="155">
        <f t="shared" si="41"/>
        <v>800</v>
      </c>
      <c r="M431" s="155">
        <f t="shared" si="42"/>
        <v>1200</v>
      </c>
      <c r="N431" s="154">
        <f t="shared" si="45"/>
        <v>1.8</v>
      </c>
      <c r="O431" s="154">
        <f t="shared" si="46"/>
        <v>0</v>
      </c>
      <c r="P431" s="153">
        <v>350</v>
      </c>
      <c r="Q431" s="98" t="str">
        <f t="shared" si="44"/>
        <v>kritis</v>
      </c>
      <c r="R431" s="153">
        <v>1</v>
      </c>
      <c r="S431" s="153"/>
      <c r="T431" s="153"/>
    </row>
    <row r="432" spans="1:20" ht="33" hidden="1" x14ac:dyDescent="0.35">
      <c r="A432" s="200" t="s">
        <v>795</v>
      </c>
      <c r="B432" s="191" t="s">
        <v>810</v>
      </c>
      <c r="C432" s="192" t="s">
        <v>61</v>
      </c>
      <c r="D432" s="191" t="s">
        <v>1550</v>
      </c>
      <c r="E432" s="193" t="s">
        <v>1551</v>
      </c>
      <c r="F432" s="193" t="s">
        <v>1552</v>
      </c>
      <c r="G432" s="194" t="s">
        <v>1553</v>
      </c>
      <c r="H432" s="153">
        <v>800</v>
      </c>
      <c r="I432" s="153">
        <v>200</v>
      </c>
      <c r="J432" s="153">
        <v>500</v>
      </c>
      <c r="K432" s="154" t="s">
        <v>1838</v>
      </c>
      <c r="L432" s="155">
        <f t="shared" si="41"/>
        <v>800</v>
      </c>
      <c r="M432" s="155">
        <f t="shared" si="42"/>
        <v>1200</v>
      </c>
      <c r="N432" s="154">
        <f t="shared" si="45"/>
        <v>7</v>
      </c>
      <c r="O432" s="154">
        <f t="shared" si="46"/>
        <v>1</v>
      </c>
      <c r="P432" s="153">
        <v>1400</v>
      </c>
      <c r="Q432" s="98" t="str">
        <f t="shared" si="44"/>
        <v>over</v>
      </c>
      <c r="R432" s="153">
        <v>1</v>
      </c>
      <c r="S432" s="153"/>
      <c r="T432" s="153"/>
    </row>
    <row r="433" spans="1:20" hidden="1" x14ac:dyDescent="0.35">
      <c r="A433" s="200" t="s">
        <v>795</v>
      </c>
      <c r="B433" s="191" t="s">
        <v>810</v>
      </c>
      <c r="C433" s="192" t="s">
        <v>61</v>
      </c>
      <c r="D433" s="191" t="s">
        <v>2387</v>
      </c>
      <c r="E433" s="193">
        <v>0</v>
      </c>
      <c r="F433" s="193" t="s">
        <v>2388</v>
      </c>
      <c r="G433" s="194" t="s">
        <v>2389</v>
      </c>
      <c r="H433" s="153">
        <v>800</v>
      </c>
      <c r="I433" s="153">
        <v>200</v>
      </c>
      <c r="J433" s="153">
        <f>+I433*1</f>
        <v>200</v>
      </c>
      <c r="K433" s="154" t="s">
        <v>1838</v>
      </c>
      <c r="L433" s="155">
        <f t="shared" si="41"/>
        <v>800</v>
      </c>
      <c r="M433" s="155">
        <f t="shared" si="42"/>
        <v>1200</v>
      </c>
      <c r="N433" s="154">
        <f t="shared" si="45"/>
        <v>7</v>
      </c>
      <c r="O433" s="154">
        <f t="shared" si="46"/>
        <v>1</v>
      </c>
      <c r="P433" s="153">
        <v>1400</v>
      </c>
      <c r="Q433" s="98" t="str">
        <f t="shared" si="44"/>
        <v>over</v>
      </c>
      <c r="R433" s="153">
        <v>1</v>
      </c>
      <c r="S433" s="153"/>
      <c r="T433" s="153"/>
    </row>
    <row r="434" spans="1:20" hidden="1" x14ac:dyDescent="0.35">
      <c r="A434" s="200" t="s">
        <v>795</v>
      </c>
      <c r="B434" s="191" t="s">
        <v>810</v>
      </c>
      <c r="C434" s="192" t="s">
        <v>116</v>
      </c>
      <c r="D434" s="201" t="s">
        <v>2432</v>
      </c>
      <c r="E434" s="202">
        <v>0</v>
      </c>
      <c r="F434" s="202" t="s">
        <v>2433</v>
      </c>
      <c r="G434" s="203" t="s">
        <v>2434</v>
      </c>
      <c r="H434" s="153">
        <v>800</v>
      </c>
      <c r="I434" s="153">
        <v>300</v>
      </c>
      <c r="J434" s="153">
        <v>400</v>
      </c>
      <c r="K434" s="154" t="s">
        <v>1838</v>
      </c>
      <c r="L434" s="155">
        <f t="shared" si="41"/>
        <v>1200</v>
      </c>
      <c r="M434" s="155">
        <f t="shared" si="42"/>
        <v>1800</v>
      </c>
      <c r="N434" s="154">
        <f t="shared" si="45"/>
        <v>6.3999999999999995</v>
      </c>
      <c r="O434" s="154">
        <f t="shared" si="46"/>
        <v>1</v>
      </c>
      <c r="P434" s="153">
        <v>1900</v>
      </c>
      <c r="Q434" s="98" t="str">
        <f t="shared" si="44"/>
        <v>over</v>
      </c>
      <c r="R434" s="153">
        <v>1</v>
      </c>
      <c r="S434" s="153"/>
      <c r="T434" s="153"/>
    </row>
    <row r="435" spans="1:20" ht="33" hidden="1" x14ac:dyDescent="0.35">
      <c r="A435" s="200" t="s">
        <v>795</v>
      </c>
      <c r="B435" s="191" t="s">
        <v>3090</v>
      </c>
      <c r="C435" s="192" t="s">
        <v>61</v>
      </c>
      <c r="D435" s="191" t="s">
        <v>1698</v>
      </c>
      <c r="E435" s="193">
        <v>0</v>
      </c>
      <c r="F435" s="193" t="s">
        <v>1699</v>
      </c>
      <c r="G435" s="194" t="s">
        <v>1700</v>
      </c>
      <c r="H435" s="153">
        <v>800</v>
      </c>
      <c r="I435" s="153">
        <v>200</v>
      </c>
      <c r="J435" s="153">
        <f t="shared" ref="J435:J437" si="53">+I435*1</f>
        <v>200</v>
      </c>
      <c r="K435" s="154" t="s">
        <v>1838</v>
      </c>
      <c r="L435" s="155">
        <f t="shared" si="41"/>
        <v>800</v>
      </c>
      <c r="M435" s="155">
        <f t="shared" si="42"/>
        <v>1200</v>
      </c>
      <c r="N435" s="154">
        <f t="shared" si="45"/>
        <v>4.8</v>
      </c>
      <c r="O435" s="154">
        <f t="shared" si="46"/>
        <v>1</v>
      </c>
      <c r="P435" s="153">
        <v>950</v>
      </c>
      <c r="Q435" s="98" t="str">
        <f t="shared" si="44"/>
        <v>aman</v>
      </c>
      <c r="R435" s="153">
        <v>1</v>
      </c>
      <c r="S435" s="153"/>
      <c r="T435" s="153"/>
    </row>
    <row r="436" spans="1:20" ht="30" hidden="1" x14ac:dyDescent="0.35">
      <c r="A436" s="200" t="s">
        <v>795</v>
      </c>
      <c r="B436" s="191" t="s">
        <v>810</v>
      </c>
      <c r="C436" s="192" t="s">
        <v>61</v>
      </c>
      <c r="D436" s="201" t="s">
        <v>2488</v>
      </c>
      <c r="E436" s="202" t="s">
        <v>2489</v>
      </c>
      <c r="F436" s="202" t="s">
        <v>2490</v>
      </c>
      <c r="G436" s="203" t="s">
        <v>2491</v>
      </c>
      <c r="H436" s="153">
        <v>800</v>
      </c>
      <c r="I436" s="153">
        <v>200</v>
      </c>
      <c r="J436" s="153">
        <f t="shared" si="53"/>
        <v>200</v>
      </c>
      <c r="K436" s="154" t="s">
        <v>1838</v>
      </c>
      <c r="L436" s="155">
        <f t="shared" si="41"/>
        <v>800</v>
      </c>
      <c r="M436" s="155">
        <f t="shared" si="42"/>
        <v>1200</v>
      </c>
      <c r="N436" s="154">
        <f t="shared" si="45"/>
        <v>1.8</v>
      </c>
      <c r="O436" s="154">
        <f t="shared" si="46"/>
        <v>0</v>
      </c>
      <c r="P436" s="153">
        <v>350</v>
      </c>
      <c r="Q436" s="98" t="str">
        <f t="shared" si="44"/>
        <v>kritis</v>
      </c>
      <c r="R436" s="153">
        <v>1</v>
      </c>
      <c r="S436" s="153"/>
      <c r="T436" s="153"/>
    </row>
    <row r="437" spans="1:20" hidden="1" x14ac:dyDescent="0.35">
      <c r="A437" s="200" t="s">
        <v>795</v>
      </c>
      <c r="B437" s="191" t="s">
        <v>810</v>
      </c>
      <c r="C437" s="192" t="s">
        <v>61</v>
      </c>
      <c r="D437" s="191" t="s">
        <v>2874</v>
      </c>
      <c r="E437" s="193" t="s">
        <v>2866</v>
      </c>
      <c r="F437" s="193" t="s">
        <v>2850</v>
      </c>
      <c r="G437" s="194" t="s">
        <v>3114</v>
      </c>
      <c r="H437" s="153">
        <v>800</v>
      </c>
      <c r="I437" s="153">
        <v>200</v>
      </c>
      <c r="J437" s="153">
        <f t="shared" si="53"/>
        <v>200</v>
      </c>
      <c r="K437" s="154" t="s">
        <v>1838</v>
      </c>
      <c r="L437" s="155">
        <f t="shared" si="41"/>
        <v>800</v>
      </c>
      <c r="M437" s="155">
        <f t="shared" si="42"/>
        <v>1200</v>
      </c>
      <c r="N437" s="154">
        <f t="shared" si="45"/>
        <v>68</v>
      </c>
      <c r="O437" s="154">
        <f t="shared" si="46"/>
        <v>1</v>
      </c>
      <c r="P437" s="153">
        <v>13600</v>
      </c>
      <c r="Q437" s="98" t="str">
        <f t="shared" si="44"/>
        <v>over</v>
      </c>
      <c r="R437" s="153">
        <v>1</v>
      </c>
      <c r="S437" s="153"/>
      <c r="T437" s="153"/>
    </row>
    <row r="438" spans="1:20" ht="33" hidden="1" x14ac:dyDescent="0.35">
      <c r="A438" s="190" t="s">
        <v>10</v>
      </c>
      <c r="B438" s="191" t="s">
        <v>16</v>
      </c>
      <c r="C438" s="192" t="s">
        <v>61</v>
      </c>
      <c r="D438" s="191" t="s">
        <v>219</v>
      </c>
      <c r="E438" s="193" t="s">
        <v>220</v>
      </c>
      <c r="F438" s="193" t="s">
        <v>221</v>
      </c>
      <c r="G438" s="194" t="s">
        <v>222</v>
      </c>
      <c r="H438" s="153">
        <v>750</v>
      </c>
      <c r="I438" s="153">
        <v>500</v>
      </c>
      <c r="J438" s="153">
        <v>600</v>
      </c>
      <c r="K438" s="154" t="s">
        <v>1838</v>
      </c>
      <c r="L438" s="155">
        <f t="shared" si="41"/>
        <v>2000</v>
      </c>
      <c r="M438" s="155">
        <f t="shared" si="42"/>
        <v>3000</v>
      </c>
      <c r="N438" s="154">
        <f t="shared" si="45"/>
        <v>5.8</v>
      </c>
      <c r="O438" s="154">
        <f t="shared" si="46"/>
        <v>1</v>
      </c>
      <c r="P438" s="153">
        <v>2869</v>
      </c>
      <c r="Q438" s="98" t="str">
        <f t="shared" si="44"/>
        <v>aman</v>
      </c>
      <c r="R438" s="153">
        <v>1</v>
      </c>
      <c r="S438" s="153"/>
      <c r="T438" s="153"/>
    </row>
    <row r="439" spans="1:20" hidden="1" x14ac:dyDescent="0.35">
      <c r="A439" s="200" t="s">
        <v>795</v>
      </c>
      <c r="B439" s="191" t="s">
        <v>810</v>
      </c>
      <c r="C439" s="192" t="s">
        <v>61</v>
      </c>
      <c r="D439" s="191" t="s">
        <v>1413</v>
      </c>
      <c r="E439" s="193" t="s">
        <v>1414</v>
      </c>
      <c r="F439" s="193" t="s">
        <v>1415</v>
      </c>
      <c r="G439" s="194" t="s">
        <v>1416</v>
      </c>
      <c r="H439" s="153">
        <v>750</v>
      </c>
      <c r="I439" s="153">
        <v>466.66666666666669</v>
      </c>
      <c r="J439" s="153">
        <v>600</v>
      </c>
      <c r="K439" s="154" t="s">
        <v>1838</v>
      </c>
      <c r="L439" s="155">
        <f t="shared" si="41"/>
        <v>1866.6666666666667</v>
      </c>
      <c r="M439" s="155">
        <f t="shared" si="42"/>
        <v>2800</v>
      </c>
      <c r="N439" s="154">
        <f t="shared" si="45"/>
        <v>5.0999999999999996</v>
      </c>
      <c r="O439" s="154">
        <f t="shared" si="46"/>
        <v>1</v>
      </c>
      <c r="P439" s="153">
        <v>2380</v>
      </c>
      <c r="Q439" s="98" t="str">
        <f t="shared" si="44"/>
        <v>aman</v>
      </c>
      <c r="R439" s="153">
        <v>1</v>
      </c>
      <c r="S439" s="153"/>
      <c r="T439" s="153"/>
    </row>
    <row r="440" spans="1:20" hidden="1" x14ac:dyDescent="0.35">
      <c r="A440" s="200" t="s">
        <v>795</v>
      </c>
      <c r="B440" s="191" t="s">
        <v>810</v>
      </c>
      <c r="C440" s="192" t="s">
        <v>129</v>
      </c>
      <c r="D440" s="201" t="s">
        <v>1109</v>
      </c>
      <c r="E440" s="202">
        <v>0</v>
      </c>
      <c r="F440" s="202" t="s">
        <v>1110</v>
      </c>
      <c r="G440" s="203" t="s">
        <v>2201</v>
      </c>
      <c r="H440" s="153">
        <v>723</v>
      </c>
      <c r="I440" s="153">
        <v>200</v>
      </c>
      <c r="J440" s="153">
        <v>200</v>
      </c>
      <c r="K440" s="154" t="s">
        <v>1838</v>
      </c>
      <c r="L440" s="155">
        <f t="shared" si="41"/>
        <v>800</v>
      </c>
      <c r="M440" s="155">
        <f t="shared" si="42"/>
        <v>1200</v>
      </c>
      <c r="N440" s="154">
        <f t="shared" si="45"/>
        <v>0</v>
      </c>
      <c r="O440" s="154">
        <f t="shared" si="46"/>
        <v>0</v>
      </c>
      <c r="P440" s="153">
        <v>0</v>
      </c>
      <c r="Q440" s="98" t="str">
        <f t="shared" si="44"/>
        <v>kritis</v>
      </c>
      <c r="R440" s="153">
        <v>1</v>
      </c>
      <c r="S440" s="153"/>
      <c r="T440" s="153"/>
    </row>
    <row r="441" spans="1:20" ht="33" hidden="1" x14ac:dyDescent="0.35">
      <c r="A441" s="190" t="s">
        <v>10</v>
      </c>
      <c r="B441" s="191" t="s">
        <v>16</v>
      </c>
      <c r="C441" s="192" t="s">
        <v>61</v>
      </c>
      <c r="D441" s="191" t="s">
        <v>1891</v>
      </c>
      <c r="E441" s="193" t="s">
        <v>1892</v>
      </c>
      <c r="F441" s="193" t="s">
        <v>1893</v>
      </c>
      <c r="G441" s="194" t="s">
        <v>1894</v>
      </c>
      <c r="H441" s="153">
        <v>700</v>
      </c>
      <c r="I441" s="153">
        <v>300</v>
      </c>
      <c r="J441" s="153">
        <v>600</v>
      </c>
      <c r="K441" s="154" t="s">
        <v>1838</v>
      </c>
      <c r="L441" s="155">
        <f t="shared" si="41"/>
        <v>1200</v>
      </c>
      <c r="M441" s="155">
        <f t="shared" si="42"/>
        <v>1800</v>
      </c>
      <c r="N441" s="154">
        <f t="shared" si="45"/>
        <v>5.5</v>
      </c>
      <c r="O441" s="154">
        <f t="shared" si="46"/>
        <v>1</v>
      </c>
      <c r="P441" s="153">
        <v>1650</v>
      </c>
      <c r="Q441" s="98" t="str">
        <f t="shared" si="44"/>
        <v>aman</v>
      </c>
      <c r="R441" s="153">
        <v>1</v>
      </c>
      <c r="S441" s="153"/>
      <c r="T441" s="153"/>
    </row>
    <row r="442" spans="1:20" hidden="1" x14ac:dyDescent="0.35">
      <c r="A442" s="200" t="s">
        <v>795</v>
      </c>
      <c r="B442" s="191" t="s">
        <v>810</v>
      </c>
      <c r="C442" s="192" t="s">
        <v>116</v>
      </c>
      <c r="D442" s="201" t="s">
        <v>893</v>
      </c>
      <c r="E442" s="202" t="s">
        <v>894</v>
      </c>
      <c r="F442" s="202" t="s">
        <v>895</v>
      </c>
      <c r="G442" s="203" t="s">
        <v>896</v>
      </c>
      <c r="H442" s="153">
        <v>700</v>
      </c>
      <c r="I442" s="153">
        <v>200</v>
      </c>
      <c r="J442" s="153">
        <v>400</v>
      </c>
      <c r="K442" s="154" t="s">
        <v>1838</v>
      </c>
      <c r="L442" s="155">
        <f t="shared" si="41"/>
        <v>800</v>
      </c>
      <c r="M442" s="155">
        <f t="shared" si="42"/>
        <v>1200</v>
      </c>
      <c r="N442" s="154">
        <f t="shared" si="45"/>
        <v>4</v>
      </c>
      <c r="O442" s="154">
        <f t="shared" si="46"/>
        <v>1</v>
      </c>
      <c r="P442" s="153">
        <v>800</v>
      </c>
      <c r="Q442" s="98" t="str">
        <f t="shared" si="44"/>
        <v>aman</v>
      </c>
      <c r="R442" s="153">
        <v>1</v>
      </c>
      <c r="S442" s="153"/>
      <c r="T442" s="153"/>
    </row>
    <row r="443" spans="1:20" hidden="1" x14ac:dyDescent="0.35">
      <c r="A443" s="200" t="s">
        <v>795</v>
      </c>
      <c r="B443" s="191" t="s">
        <v>810</v>
      </c>
      <c r="C443" s="192" t="s">
        <v>61</v>
      </c>
      <c r="D443" s="201" t="s">
        <v>2111</v>
      </c>
      <c r="E443" s="202" t="s">
        <v>2112</v>
      </c>
      <c r="F443" s="202" t="s">
        <v>2113</v>
      </c>
      <c r="G443" s="203" t="s">
        <v>2114</v>
      </c>
      <c r="H443" s="153">
        <v>700</v>
      </c>
      <c r="I443" s="153">
        <v>500</v>
      </c>
      <c r="J443" s="153">
        <v>500</v>
      </c>
      <c r="K443" s="154" t="s">
        <v>1838</v>
      </c>
      <c r="L443" s="155">
        <f t="shared" si="41"/>
        <v>2000</v>
      </c>
      <c r="M443" s="155">
        <f t="shared" si="42"/>
        <v>3000</v>
      </c>
      <c r="N443" s="154">
        <f t="shared" si="45"/>
        <v>8.6</v>
      </c>
      <c r="O443" s="154">
        <f t="shared" si="46"/>
        <v>1</v>
      </c>
      <c r="P443" s="153">
        <v>4270</v>
      </c>
      <c r="Q443" s="98" t="str">
        <f t="shared" si="44"/>
        <v>over</v>
      </c>
      <c r="R443" s="153">
        <v>1</v>
      </c>
      <c r="S443" s="153"/>
      <c r="T443" s="153"/>
    </row>
    <row r="444" spans="1:20" ht="33" hidden="1" x14ac:dyDescent="0.35">
      <c r="A444" s="200" t="s">
        <v>795</v>
      </c>
      <c r="B444" s="191" t="s">
        <v>3090</v>
      </c>
      <c r="C444" s="192" t="s">
        <v>61</v>
      </c>
      <c r="D444" s="191" t="s">
        <v>1014</v>
      </c>
      <c r="E444" s="193" t="s">
        <v>1015</v>
      </c>
      <c r="F444" s="193" t="s">
        <v>1016</v>
      </c>
      <c r="G444" s="194" t="s">
        <v>1017</v>
      </c>
      <c r="H444" s="153">
        <v>700</v>
      </c>
      <c r="I444" s="153">
        <v>400</v>
      </c>
      <c r="J444" s="153">
        <v>500</v>
      </c>
      <c r="K444" s="154" t="s">
        <v>1838</v>
      </c>
      <c r="L444" s="155">
        <f t="shared" si="41"/>
        <v>1600</v>
      </c>
      <c r="M444" s="155">
        <f t="shared" si="42"/>
        <v>2400</v>
      </c>
      <c r="N444" s="154">
        <f t="shared" si="45"/>
        <v>9.1999999999999993</v>
      </c>
      <c r="O444" s="154">
        <f t="shared" si="46"/>
        <v>1</v>
      </c>
      <c r="P444" s="153">
        <v>3650</v>
      </c>
      <c r="Q444" s="98" t="str">
        <f t="shared" si="44"/>
        <v>over</v>
      </c>
      <c r="R444" s="153">
        <v>1</v>
      </c>
      <c r="S444" s="153"/>
      <c r="T444" s="153"/>
    </row>
    <row r="445" spans="1:20" ht="33" hidden="1" x14ac:dyDescent="0.35">
      <c r="A445" s="200" t="s">
        <v>795</v>
      </c>
      <c r="B445" s="191" t="s">
        <v>810</v>
      </c>
      <c r="C445" s="192" t="s">
        <v>61</v>
      </c>
      <c r="D445" s="191" t="s">
        <v>2390</v>
      </c>
      <c r="E445" s="193" t="s">
        <v>2391</v>
      </c>
      <c r="F445" s="193" t="s">
        <v>2392</v>
      </c>
      <c r="G445" s="194" t="s">
        <v>2393</v>
      </c>
      <c r="H445" s="153">
        <v>700</v>
      </c>
      <c r="I445" s="153">
        <v>200</v>
      </c>
      <c r="J445" s="153">
        <v>500</v>
      </c>
      <c r="K445" s="154" t="s">
        <v>1838</v>
      </c>
      <c r="L445" s="155">
        <f t="shared" si="41"/>
        <v>800</v>
      </c>
      <c r="M445" s="155">
        <f t="shared" si="42"/>
        <v>1200</v>
      </c>
      <c r="N445" s="154">
        <f t="shared" si="45"/>
        <v>7</v>
      </c>
      <c r="O445" s="154">
        <f t="shared" si="46"/>
        <v>1</v>
      </c>
      <c r="P445" s="153">
        <v>1385</v>
      </c>
      <c r="Q445" s="98" t="str">
        <f t="shared" si="44"/>
        <v>over</v>
      </c>
      <c r="R445" s="153">
        <v>1</v>
      </c>
      <c r="S445" s="153"/>
      <c r="T445" s="153"/>
    </row>
    <row r="446" spans="1:20" hidden="1" x14ac:dyDescent="0.35">
      <c r="A446" s="200" t="s">
        <v>795</v>
      </c>
      <c r="B446" s="191" t="s">
        <v>810</v>
      </c>
      <c r="C446" s="192" t="s">
        <v>12</v>
      </c>
      <c r="D446" s="191" t="s">
        <v>1719</v>
      </c>
      <c r="E446" s="193">
        <v>0</v>
      </c>
      <c r="F446" s="193" t="s">
        <v>1720</v>
      </c>
      <c r="G446" s="194" t="s">
        <v>1721</v>
      </c>
      <c r="H446" s="153">
        <v>700</v>
      </c>
      <c r="I446" s="153">
        <v>200</v>
      </c>
      <c r="J446" s="153">
        <v>400</v>
      </c>
      <c r="K446" s="154" t="s">
        <v>1838</v>
      </c>
      <c r="L446" s="155">
        <f t="shared" si="41"/>
        <v>800</v>
      </c>
      <c r="M446" s="155">
        <f t="shared" si="42"/>
        <v>1200</v>
      </c>
      <c r="N446" s="154">
        <f t="shared" si="45"/>
        <v>3.3000000000000003</v>
      </c>
      <c r="O446" s="154">
        <f t="shared" si="46"/>
        <v>1</v>
      </c>
      <c r="P446" s="153">
        <v>650</v>
      </c>
      <c r="Q446" s="98" t="str">
        <f t="shared" si="44"/>
        <v>kritis</v>
      </c>
      <c r="R446" s="153">
        <v>1</v>
      </c>
      <c r="S446" s="153"/>
      <c r="T446" s="153"/>
    </row>
    <row r="447" spans="1:20" hidden="1" x14ac:dyDescent="0.35">
      <c r="A447" s="200" t="s">
        <v>795</v>
      </c>
      <c r="B447" s="191" t="s">
        <v>810</v>
      </c>
      <c r="C447" s="192" t="s">
        <v>61</v>
      </c>
      <c r="D447" s="191" t="s">
        <v>2500</v>
      </c>
      <c r="E447" s="193">
        <v>0</v>
      </c>
      <c r="F447" s="193" t="s">
        <v>2501</v>
      </c>
      <c r="G447" s="194" t="s">
        <v>2502</v>
      </c>
      <c r="H447" s="153">
        <v>700</v>
      </c>
      <c r="I447" s="153">
        <v>200</v>
      </c>
      <c r="J447" s="153">
        <f>+I447*1</f>
        <v>200</v>
      </c>
      <c r="K447" s="154" t="s">
        <v>1838</v>
      </c>
      <c r="L447" s="155">
        <f t="shared" si="41"/>
        <v>800</v>
      </c>
      <c r="M447" s="155">
        <f t="shared" si="42"/>
        <v>1200</v>
      </c>
      <c r="N447" s="154">
        <f t="shared" si="45"/>
        <v>6.1999999999999993</v>
      </c>
      <c r="O447" s="154">
        <f t="shared" si="46"/>
        <v>1</v>
      </c>
      <c r="P447" s="153">
        <v>1224</v>
      </c>
      <c r="Q447" s="98" t="str">
        <f t="shared" si="44"/>
        <v>over</v>
      </c>
      <c r="R447" s="153">
        <v>1</v>
      </c>
      <c r="S447" s="153"/>
      <c r="T447" s="153"/>
    </row>
    <row r="448" spans="1:20" hidden="1" x14ac:dyDescent="0.35">
      <c r="A448" s="200" t="s">
        <v>795</v>
      </c>
      <c r="B448" s="191" t="s">
        <v>810</v>
      </c>
      <c r="C448" s="192" t="s">
        <v>116</v>
      </c>
      <c r="D448" s="191" t="s">
        <v>1807</v>
      </c>
      <c r="E448" s="193" t="s">
        <v>1808</v>
      </c>
      <c r="F448" s="193" t="s">
        <v>1809</v>
      </c>
      <c r="G448" s="194" t="s">
        <v>2708</v>
      </c>
      <c r="H448" s="153">
        <v>700</v>
      </c>
      <c r="I448" s="153">
        <v>400</v>
      </c>
      <c r="J448" s="153">
        <v>500</v>
      </c>
      <c r="K448" s="154" t="s">
        <v>1838</v>
      </c>
      <c r="L448" s="155">
        <f t="shared" si="41"/>
        <v>1600</v>
      </c>
      <c r="M448" s="155">
        <f t="shared" si="42"/>
        <v>2400</v>
      </c>
      <c r="N448" s="154">
        <f t="shared" si="45"/>
        <v>6.3</v>
      </c>
      <c r="O448" s="154">
        <f t="shared" si="46"/>
        <v>1</v>
      </c>
      <c r="P448" s="153">
        <v>2500</v>
      </c>
      <c r="Q448" s="98" t="str">
        <f t="shared" si="44"/>
        <v>over</v>
      </c>
      <c r="R448" s="153">
        <v>1</v>
      </c>
      <c r="S448" s="153"/>
      <c r="T448" s="153"/>
    </row>
    <row r="449" spans="1:20" hidden="1" x14ac:dyDescent="0.35">
      <c r="A449" s="200" t="s">
        <v>795</v>
      </c>
      <c r="B449" s="191" t="s">
        <v>810</v>
      </c>
      <c r="C449" s="192" t="s">
        <v>61</v>
      </c>
      <c r="D449" s="191"/>
      <c r="E449" s="193"/>
      <c r="F449" s="193" t="s">
        <v>3137</v>
      </c>
      <c r="G449" s="194" t="s">
        <v>3138</v>
      </c>
      <c r="H449" s="153">
        <v>700</v>
      </c>
      <c r="I449" s="153">
        <v>200</v>
      </c>
      <c r="J449" s="153">
        <f t="shared" ref="J449:J452" si="54">+I449*1</f>
        <v>200</v>
      </c>
      <c r="K449" s="154" t="s">
        <v>1838</v>
      </c>
      <c r="L449" s="155">
        <f t="shared" si="41"/>
        <v>800</v>
      </c>
      <c r="M449" s="155">
        <f t="shared" si="42"/>
        <v>1200</v>
      </c>
      <c r="N449" s="154">
        <f t="shared" si="45"/>
        <v>5.5</v>
      </c>
      <c r="O449" s="154">
        <f t="shared" si="46"/>
        <v>1</v>
      </c>
      <c r="P449" s="153">
        <v>1100</v>
      </c>
      <c r="Q449" s="98" t="str">
        <f t="shared" si="44"/>
        <v>aman</v>
      </c>
      <c r="R449" s="153">
        <v>1</v>
      </c>
      <c r="S449" s="153"/>
      <c r="T449" s="153"/>
    </row>
    <row r="450" spans="1:20" hidden="1" x14ac:dyDescent="0.35">
      <c r="A450" s="200" t="s">
        <v>795</v>
      </c>
      <c r="B450" s="191" t="s">
        <v>810</v>
      </c>
      <c r="C450" s="192" t="s">
        <v>116</v>
      </c>
      <c r="D450" s="191"/>
      <c r="E450" s="193"/>
      <c r="F450" s="193" t="s">
        <v>3139</v>
      </c>
      <c r="G450" s="194" t="s">
        <v>3140</v>
      </c>
      <c r="H450" s="153">
        <v>700</v>
      </c>
      <c r="I450" s="153">
        <v>200</v>
      </c>
      <c r="J450" s="153">
        <f t="shared" si="54"/>
        <v>200</v>
      </c>
      <c r="K450" s="154" t="s">
        <v>1838</v>
      </c>
      <c r="L450" s="155">
        <f t="shared" ref="L450:L513" si="55">+I450*4</f>
        <v>800</v>
      </c>
      <c r="M450" s="155">
        <f t="shared" ref="M450:M513" si="56">+I450*6</f>
        <v>1200</v>
      </c>
      <c r="N450" s="154">
        <f t="shared" si="45"/>
        <v>0</v>
      </c>
      <c r="O450" s="154">
        <f t="shared" si="46"/>
        <v>0</v>
      </c>
      <c r="P450" s="153">
        <v>0</v>
      </c>
      <c r="Q450" s="98" t="str">
        <f t="shared" si="44"/>
        <v>kritis</v>
      </c>
      <c r="R450" s="153">
        <v>1</v>
      </c>
      <c r="S450" s="153"/>
      <c r="T450" s="153"/>
    </row>
    <row r="451" spans="1:20" hidden="1" x14ac:dyDescent="0.35">
      <c r="A451" s="200" t="s">
        <v>795</v>
      </c>
      <c r="B451" s="191" t="s">
        <v>810</v>
      </c>
      <c r="C451" s="192" t="s">
        <v>22</v>
      </c>
      <c r="D451" s="201" t="s">
        <v>2063</v>
      </c>
      <c r="E451" s="202" t="s">
        <v>2064</v>
      </c>
      <c r="F451" s="202" t="s">
        <v>2065</v>
      </c>
      <c r="G451" s="194" t="s">
        <v>3084</v>
      </c>
      <c r="H451" s="153">
        <v>600</v>
      </c>
      <c r="I451" s="153">
        <v>200</v>
      </c>
      <c r="J451" s="153">
        <f t="shared" si="54"/>
        <v>200</v>
      </c>
      <c r="K451" s="154" t="s">
        <v>1838</v>
      </c>
      <c r="L451" s="155">
        <f t="shared" si="55"/>
        <v>800</v>
      </c>
      <c r="M451" s="155">
        <f t="shared" si="56"/>
        <v>1200</v>
      </c>
      <c r="N451" s="154">
        <f t="shared" si="45"/>
        <v>1.9000000000000001</v>
      </c>
      <c r="O451" s="154">
        <f t="shared" si="46"/>
        <v>0</v>
      </c>
      <c r="P451" s="153">
        <v>368</v>
      </c>
      <c r="Q451" s="98" t="str">
        <f t="shared" si="44"/>
        <v>kritis</v>
      </c>
      <c r="R451" s="153">
        <v>1</v>
      </c>
      <c r="S451" s="153"/>
      <c r="T451" s="153"/>
    </row>
    <row r="452" spans="1:20" hidden="1" x14ac:dyDescent="0.35">
      <c r="A452" s="200" t="s">
        <v>795</v>
      </c>
      <c r="B452" s="191" t="s">
        <v>810</v>
      </c>
      <c r="C452" s="192" t="s">
        <v>116</v>
      </c>
      <c r="D452" s="191" t="s">
        <v>2086</v>
      </c>
      <c r="E452" s="193" t="s">
        <v>2087</v>
      </c>
      <c r="F452" s="193" t="s">
        <v>2088</v>
      </c>
      <c r="G452" s="194" t="s">
        <v>2089</v>
      </c>
      <c r="H452" s="153">
        <v>600</v>
      </c>
      <c r="I452" s="153">
        <v>200</v>
      </c>
      <c r="J452" s="153">
        <f t="shared" si="54"/>
        <v>200</v>
      </c>
      <c r="K452" s="154" t="s">
        <v>1838</v>
      </c>
      <c r="L452" s="155">
        <f t="shared" si="55"/>
        <v>800</v>
      </c>
      <c r="M452" s="155">
        <f t="shared" si="56"/>
        <v>1200</v>
      </c>
      <c r="N452" s="154">
        <f t="shared" si="45"/>
        <v>6</v>
      </c>
      <c r="O452" s="154">
        <f t="shared" si="46"/>
        <v>1</v>
      </c>
      <c r="P452" s="153">
        <v>1200</v>
      </c>
      <c r="Q452" s="98" t="str">
        <f t="shared" si="44"/>
        <v>over</v>
      </c>
      <c r="R452" s="153">
        <v>1</v>
      </c>
      <c r="S452" s="153"/>
      <c r="T452" s="153"/>
    </row>
    <row r="453" spans="1:20" ht="33" hidden="1" x14ac:dyDescent="0.35">
      <c r="A453" s="200" t="s">
        <v>795</v>
      </c>
      <c r="B453" s="191" t="s">
        <v>810</v>
      </c>
      <c r="C453" s="192" t="s">
        <v>31</v>
      </c>
      <c r="D453" s="201" t="s">
        <v>904</v>
      </c>
      <c r="E453" s="202">
        <v>0</v>
      </c>
      <c r="F453" s="202" t="s">
        <v>905</v>
      </c>
      <c r="G453" s="203" t="s">
        <v>906</v>
      </c>
      <c r="H453" s="153">
        <v>600</v>
      </c>
      <c r="I453" s="153">
        <v>500</v>
      </c>
      <c r="J453" s="153">
        <v>1000</v>
      </c>
      <c r="K453" s="154" t="s">
        <v>1838</v>
      </c>
      <c r="L453" s="155">
        <f t="shared" si="55"/>
        <v>2000</v>
      </c>
      <c r="M453" s="155">
        <f t="shared" si="56"/>
        <v>3000</v>
      </c>
      <c r="N453" s="154">
        <f t="shared" si="45"/>
        <v>5.6999999999999993</v>
      </c>
      <c r="O453" s="154">
        <f t="shared" si="46"/>
        <v>1</v>
      </c>
      <c r="P453" s="153">
        <v>2815</v>
      </c>
      <c r="Q453" s="98" t="str">
        <f t="shared" si="44"/>
        <v>aman</v>
      </c>
      <c r="R453" s="153">
        <v>1</v>
      </c>
      <c r="S453" s="153"/>
      <c r="T453" s="153"/>
    </row>
    <row r="454" spans="1:20" hidden="1" x14ac:dyDescent="0.35">
      <c r="A454" s="200" t="s">
        <v>795</v>
      </c>
      <c r="B454" s="191" t="s">
        <v>810</v>
      </c>
      <c r="C454" s="192" t="s">
        <v>61</v>
      </c>
      <c r="D454" s="191" t="s">
        <v>1018</v>
      </c>
      <c r="E454" s="193" t="s">
        <v>1019</v>
      </c>
      <c r="F454" s="193" t="s">
        <v>1020</v>
      </c>
      <c r="G454" s="194" t="s">
        <v>1021</v>
      </c>
      <c r="H454" s="153">
        <v>600</v>
      </c>
      <c r="I454" s="153">
        <v>500</v>
      </c>
      <c r="J454" s="153">
        <v>500</v>
      </c>
      <c r="K454" s="154" t="s">
        <v>1838</v>
      </c>
      <c r="L454" s="155">
        <f t="shared" si="55"/>
        <v>2000</v>
      </c>
      <c r="M454" s="155">
        <f t="shared" si="56"/>
        <v>3000</v>
      </c>
      <c r="N454" s="154">
        <f t="shared" si="45"/>
        <v>7.1999999999999993</v>
      </c>
      <c r="O454" s="154">
        <f t="shared" si="46"/>
        <v>1</v>
      </c>
      <c r="P454" s="153">
        <v>3580</v>
      </c>
      <c r="Q454" s="98" t="str">
        <f t="shared" si="44"/>
        <v>over</v>
      </c>
      <c r="R454" s="153">
        <v>1</v>
      </c>
      <c r="S454" s="153"/>
      <c r="T454" s="153"/>
    </row>
    <row r="455" spans="1:20" ht="33" hidden="1" x14ac:dyDescent="0.35">
      <c r="A455" s="200" t="s">
        <v>795</v>
      </c>
      <c r="B455" s="191" t="s">
        <v>810</v>
      </c>
      <c r="C455" s="192" t="s">
        <v>31</v>
      </c>
      <c r="D455" s="191" t="s">
        <v>2238</v>
      </c>
      <c r="E455" s="193" t="s">
        <v>2239</v>
      </c>
      <c r="F455" s="193" t="s">
        <v>2240</v>
      </c>
      <c r="G455" s="194" t="s">
        <v>2241</v>
      </c>
      <c r="H455" s="153">
        <v>600</v>
      </c>
      <c r="I455" s="153">
        <v>200</v>
      </c>
      <c r="J455" s="153">
        <f t="shared" ref="J455:J457" si="57">+I455*1</f>
        <v>200</v>
      </c>
      <c r="K455" s="154" t="s">
        <v>1838</v>
      </c>
      <c r="L455" s="155">
        <f t="shared" si="55"/>
        <v>800</v>
      </c>
      <c r="M455" s="155">
        <f t="shared" si="56"/>
        <v>1200</v>
      </c>
      <c r="N455" s="154">
        <f t="shared" si="45"/>
        <v>3.9</v>
      </c>
      <c r="O455" s="154">
        <f t="shared" si="46"/>
        <v>1</v>
      </c>
      <c r="P455" s="153">
        <v>775</v>
      </c>
      <c r="Q455" s="98" t="str">
        <f t="shared" si="44"/>
        <v>kritis</v>
      </c>
      <c r="R455" s="153">
        <v>1</v>
      </c>
      <c r="S455" s="153"/>
      <c r="T455" s="153"/>
    </row>
    <row r="456" spans="1:20" hidden="1" x14ac:dyDescent="0.35">
      <c r="A456" s="200" t="s">
        <v>795</v>
      </c>
      <c r="B456" s="191" t="s">
        <v>810</v>
      </c>
      <c r="C456" s="192" t="s">
        <v>61</v>
      </c>
      <c r="D456" s="191" t="s">
        <v>2242</v>
      </c>
      <c r="E456" s="193" t="s">
        <v>2243</v>
      </c>
      <c r="F456" s="193" t="s">
        <v>2244</v>
      </c>
      <c r="G456" s="194" t="s">
        <v>2245</v>
      </c>
      <c r="H456" s="153">
        <v>600</v>
      </c>
      <c r="I456" s="153">
        <v>200</v>
      </c>
      <c r="J456" s="153">
        <f t="shared" si="57"/>
        <v>200</v>
      </c>
      <c r="K456" s="154" t="s">
        <v>1838</v>
      </c>
      <c r="L456" s="155">
        <f t="shared" si="55"/>
        <v>800</v>
      </c>
      <c r="M456" s="155">
        <f t="shared" si="56"/>
        <v>1200</v>
      </c>
      <c r="N456" s="154">
        <f t="shared" si="45"/>
        <v>4.1999999999999993</v>
      </c>
      <c r="O456" s="154">
        <f t="shared" si="46"/>
        <v>1</v>
      </c>
      <c r="P456" s="153">
        <v>826</v>
      </c>
      <c r="Q456" s="98" t="str">
        <f t="shared" si="44"/>
        <v>aman</v>
      </c>
      <c r="R456" s="153">
        <v>1</v>
      </c>
      <c r="S456" s="153"/>
      <c r="T456" s="153"/>
    </row>
    <row r="457" spans="1:20" hidden="1" x14ac:dyDescent="0.35">
      <c r="A457" s="200" t="s">
        <v>795</v>
      </c>
      <c r="B457" s="191" t="s">
        <v>810</v>
      </c>
      <c r="C457" s="192" t="s">
        <v>116</v>
      </c>
      <c r="D457" s="201" t="s">
        <v>2327</v>
      </c>
      <c r="E457" s="202" t="s">
        <v>2328</v>
      </c>
      <c r="F457" s="202" t="s">
        <v>2329</v>
      </c>
      <c r="G457" s="205" t="s">
        <v>2330</v>
      </c>
      <c r="H457" s="153">
        <v>600</v>
      </c>
      <c r="I457" s="153">
        <v>200</v>
      </c>
      <c r="J457" s="153">
        <f t="shared" si="57"/>
        <v>200</v>
      </c>
      <c r="K457" s="154" t="s">
        <v>1838</v>
      </c>
      <c r="L457" s="155">
        <f t="shared" si="55"/>
        <v>800</v>
      </c>
      <c r="M457" s="155">
        <f t="shared" si="56"/>
        <v>1200</v>
      </c>
      <c r="N457" s="154">
        <f t="shared" si="45"/>
        <v>8.6999999999999993</v>
      </c>
      <c r="O457" s="154">
        <f t="shared" si="46"/>
        <v>1</v>
      </c>
      <c r="P457" s="153">
        <v>1730</v>
      </c>
      <c r="Q457" s="98" t="str">
        <f t="shared" ref="Q457:Q520" si="58">IF(P457&lt;L457,"kritis",IF(P457&lt;M457,"aman","over"))</f>
        <v>over</v>
      </c>
      <c r="R457" s="153">
        <v>1</v>
      </c>
      <c r="S457" s="153"/>
      <c r="T457" s="153"/>
    </row>
    <row r="458" spans="1:20" hidden="1" x14ac:dyDescent="0.35">
      <c r="A458" s="200" t="s">
        <v>795</v>
      </c>
      <c r="B458" s="191" t="s">
        <v>810</v>
      </c>
      <c r="C458" s="192" t="s">
        <v>116</v>
      </c>
      <c r="D458" s="191" t="s">
        <v>2702</v>
      </c>
      <c r="E458" s="193">
        <v>0</v>
      </c>
      <c r="F458" s="193" t="s">
        <v>1833</v>
      </c>
      <c r="G458" s="197" t="s">
        <v>2703</v>
      </c>
      <c r="H458" s="153">
        <v>600</v>
      </c>
      <c r="I458" s="153">
        <v>200</v>
      </c>
      <c r="J458" s="153">
        <v>200</v>
      </c>
      <c r="K458" s="154" t="s">
        <v>1838</v>
      </c>
      <c r="L458" s="155">
        <f t="shared" si="55"/>
        <v>800</v>
      </c>
      <c r="M458" s="155">
        <f t="shared" si="56"/>
        <v>1200</v>
      </c>
      <c r="N458" s="154">
        <f t="shared" ref="N458:N521" si="59">+ROUNDUP(P458/I458,1)</f>
        <v>10.199999999999999</v>
      </c>
      <c r="O458" s="154">
        <f t="shared" ref="O458:O521" si="60">IF(AND(K458="FAST",N458&gt;=2),1,IF(AND(K458="MEDIUM",N458&gt;=2),1,IF(AND(K458="SLOW",N458&gt;=2),1,0)))</f>
        <v>1</v>
      </c>
      <c r="P458" s="153">
        <v>2040</v>
      </c>
      <c r="Q458" s="98" t="str">
        <f t="shared" si="58"/>
        <v>over</v>
      </c>
      <c r="R458" s="153">
        <v>1</v>
      </c>
      <c r="S458" s="153"/>
      <c r="T458" s="153"/>
    </row>
    <row r="459" spans="1:20" ht="33" hidden="1" x14ac:dyDescent="0.35">
      <c r="A459" s="200" t="s">
        <v>795</v>
      </c>
      <c r="B459" s="191" t="s">
        <v>810</v>
      </c>
      <c r="C459" s="192" t="s">
        <v>61</v>
      </c>
      <c r="D459" s="191" t="s">
        <v>1665</v>
      </c>
      <c r="E459" s="193" t="s">
        <v>1666</v>
      </c>
      <c r="F459" s="193" t="s">
        <v>1667</v>
      </c>
      <c r="G459" s="194" t="s">
        <v>1668</v>
      </c>
      <c r="H459" s="153">
        <v>600</v>
      </c>
      <c r="I459" s="153">
        <v>500</v>
      </c>
      <c r="J459" s="153">
        <v>500</v>
      </c>
      <c r="K459" s="154" t="s">
        <v>1838</v>
      </c>
      <c r="L459" s="155">
        <f t="shared" si="55"/>
        <v>2000</v>
      </c>
      <c r="M459" s="155">
        <f t="shared" si="56"/>
        <v>3000</v>
      </c>
      <c r="N459" s="154">
        <f t="shared" si="59"/>
        <v>2.5</v>
      </c>
      <c r="O459" s="154">
        <f t="shared" si="60"/>
        <v>1</v>
      </c>
      <c r="P459" s="153">
        <v>1215</v>
      </c>
      <c r="Q459" s="98" t="str">
        <f t="shared" si="58"/>
        <v>kritis</v>
      </c>
      <c r="R459" s="153">
        <v>1</v>
      </c>
      <c r="S459" s="153"/>
      <c r="T459" s="153"/>
    </row>
    <row r="460" spans="1:20" ht="33" hidden="1" x14ac:dyDescent="0.35">
      <c r="A460" s="190" t="s">
        <v>10</v>
      </c>
      <c r="B460" s="191" t="s">
        <v>16</v>
      </c>
      <c r="C460" s="192" t="s">
        <v>61</v>
      </c>
      <c r="D460" s="191" t="s">
        <v>2032</v>
      </c>
      <c r="E460" s="193" t="s">
        <v>2033</v>
      </c>
      <c r="F460" s="193" t="s">
        <v>2034</v>
      </c>
      <c r="G460" s="194" t="s">
        <v>2035</v>
      </c>
      <c r="H460" s="153">
        <v>590</v>
      </c>
      <c r="I460" s="153">
        <v>350</v>
      </c>
      <c r="J460" s="153">
        <v>400</v>
      </c>
      <c r="K460" s="154" t="s">
        <v>1838</v>
      </c>
      <c r="L460" s="155">
        <f t="shared" si="55"/>
        <v>1400</v>
      </c>
      <c r="M460" s="155">
        <f t="shared" si="56"/>
        <v>2100</v>
      </c>
      <c r="N460" s="154">
        <f t="shared" si="59"/>
        <v>3.8000000000000003</v>
      </c>
      <c r="O460" s="154">
        <f t="shared" si="60"/>
        <v>1</v>
      </c>
      <c r="P460" s="153">
        <v>1310</v>
      </c>
      <c r="Q460" s="98" t="str">
        <f t="shared" si="58"/>
        <v>kritis</v>
      </c>
      <c r="R460" s="153">
        <v>1</v>
      </c>
      <c r="S460" s="153"/>
      <c r="T460" s="153"/>
    </row>
    <row r="461" spans="1:20" hidden="1" x14ac:dyDescent="0.35">
      <c r="A461" s="190" t="s">
        <v>10</v>
      </c>
      <c r="B461" s="191" t="s">
        <v>11</v>
      </c>
      <c r="C461" s="192" t="s">
        <v>12</v>
      </c>
      <c r="D461" s="191" t="s">
        <v>35</v>
      </c>
      <c r="E461" s="193" t="s">
        <v>36</v>
      </c>
      <c r="F461" s="193" t="s">
        <v>37</v>
      </c>
      <c r="G461" s="194" t="s">
        <v>38</v>
      </c>
      <c r="H461" s="153">
        <v>550</v>
      </c>
      <c r="I461" s="153">
        <v>50</v>
      </c>
      <c r="J461" s="153">
        <f>+I461*1</f>
        <v>50</v>
      </c>
      <c r="K461" s="154" t="s">
        <v>1838</v>
      </c>
      <c r="L461" s="155">
        <f t="shared" si="55"/>
        <v>200</v>
      </c>
      <c r="M461" s="155">
        <f t="shared" si="56"/>
        <v>300</v>
      </c>
      <c r="N461" s="154">
        <f t="shared" si="59"/>
        <v>0.79999999999999993</v>
      </c>
      <c r="O461" s="154">
        <f t="shared" si="60"/>
        <v>0</v>
      </c>
      <c r="P461" s="153">
        <v>36</v>
      </c>
      <c r="Q461" s="98" t="str">
        <f t="shared" si="58"/>
        <v>kritis</v>
      </c>
      <c r="R461" s="153">
        <v>1</v>
      </c>
      <c r="S461" s="153"/>
      <c r="T461" s="153"/>
    </row>
    <row r="462" spans="1:20" hidden="1" x14ac:dyDescent="0.35">
      <c r="A462" s="200" t="s">
        <v>795</v>
      </c>
      <c r="B462" s="191" t="s">
        <v>810</v>
      </c>
      <c r="C462" s="192" t="s">
        <v>61</v>
      </c>
      <c r="D462" s="191" t="s">
        <v>1219</v>
      </c>
      <c r="E462" s="193">
        <v>0</v>
      </c>
      <c r="F462" s="193" t="s">
        <v>1220</v>
      </c>
      <c r="G462" s="194" t="s">
        <v>1221</v>
      </c>
      <c r="H462" s="153">
        <v>532</v>
      </c>
      <c r="I462" s="153">
        <v>500</v>
      </c>
      <c r="J462" s="153">
        <v>500</v>
      </c>
      <c r="K462" s="154" t="s">
        <v>1838</v>
      </c>
      <c r="L462" s="155">
        <f t="shared" si="55"/>
        <v>2000</v>
      </c>
      <c r="M462" s="155">
        <f t="shared" si="56"/>
        <v>3000</v>
      </c>
      <c r="N462" s="154">
        <f t="shared" si="59"/>
        <v>6.8</v>
      </c>
      <c r="O462" s="154">
        <f t="shared" si="60"/>
        <v>1</v>
      </c>
      <c r="P462" s="153">
        <v>3365</v>
      </c>
      <c r="Q462" s="98" t="str">
        <f t="shared" si="58"/>
        <v>over</v>
      </c>
      <c r="R462" s="153">
        <v>1</v>
      </c>
      <c r="S462" s="153"/>
      <c r="T462" s="153"/>
    </row>
    <row r="463" spans="1:20" ht="33" hidden="1" x14ac:dyDescent="0.35">
      <c r="A463" s="190" t="s">
        <v>10</v>
      </c>
      <c r="B463" s="191" t="s">
        <v>16</v>
      </c>
      <c r="C463" s="192" t="s">
        <v>12</v>
      </c>
      <c r="D463" s="191" t="s">
        <v>1852</v>
      </c>
      <c r="E463" s="193" t="s">
        <v>1853</v>
      </c>
      <c r="F463" s="193" t="s">
        <v>1854</v>
      </c>
      <c r="G463" s="194" t="s">
        <v>1855</v>
      </c>
      <c r="H463" s="153">
        <v>500</v>
      </c>
      <c r="I463" s="153">
        <v>400</v>
      </c>
      <c r="J463" s="153">
        <v>500</v>
      </c>
      <c r="K463" s="154" t="s">
        <v>1838</v>
      </c>
      <c r="L463" s="155">
        <f t="shared" si="55"/>
        <v>1600</v>
      </c>
      <c r="M463" s="155">
        <f t="shared" si="56"/>
        <v>2400</v>
      </c>
      <c r="N463" s="154">
        <f t="shared" si="59"/>
        <v>5</v>
      </c>
      <c r="O463" s="154">
        <f t="shared" si="60"/>
        <v>1</v>
      </c>
      <c r="P463" s="153">
        <v>2000</v>
      </c>
      <c r="Q463" s="98" t="str">
        <f t="shared" si="58"/>
        <v>aman</v>
      </c>
      <c r="R463" s="153">
        <v>1</v>
      </c>
      <c r="S463" s="153"/>
      <c r="T463" s="153"/>
    </row>
    <row r="464" spans="1:20" hidden="1" x14ac:dyDescent="0.35">
      <c r="A464" s="190" t="s">
        <v>10</v>
      </c>
      <c r="B464" s="191" t="s">
        <v>17</v>
      </c>
      <c r="C464" s="192" t="s">
        <v>12</v>
      </c>
      <c r="D464" s="191" t="s">
        <v>1856</v>
      </c>
      <c r="E464" s="193" t="s">
        <v>1856</v>
      </c>
      <c r="F464" s="193" t="s">
        <v>1857</v>
      </c>
      <c r="G464" s="194" t="s">
        <v>1858</v>
      </c>
      <c r="H464" s="153">
        <v>500</v>
      </c>
      <c r="I464" s="153">
        <v>300</v>
      </c>
      <c r="J464" s="153">
        <v>500</v>
      </c>
      <c r="K464" s="154" t="s">
        <v>1838</v>
      </c>
      <c r="L464" s="155">
        <f t="shared" si="55"/>
        <v>1200</v>
      </c>
      <c r="M464" s="155">
        <f t="shared" si="56"/>
        <v>1800</v>
      </c>
      <c r="N464" s="154">
        <f t="shared" si="59"/>
        <v>13.7</v>
      </c>
      <c r="O464" s="154">
        <f t="shared" si="60"/>
        <v>1</v>
      </c>
      <c r="P464" s="153">
        <v>4100</v>
      </c>
      <c r="Q464" s="98" t="str">
        <f t="shared" si="58"/>
        <v>over</v>
      </c>
      <c r="R464" s="153">
        <v>1</v>
      </c>
      <c r="S464" s="153"/>
      <c r="T464" s="153"/>
    </row>
    <row r="465" spans="1:20" hidden="1" x14ac:dyDescent="0.35">
      <c r="A465" s="190" t="s">
        <v>10</v>
      </c>
      <c r="B465" s="191" t="s">
        <v>16</v>
      </c>
      <c r="C465" s="192" t="s">
        <v>12</v>
      </c>
      <c r="D465" s="191" t="s">
        <v>58</v>
      </c>
      <c r="E465" s="193">
        <v>0</v>
      </c>
      <c r="F465" s="193" t="s">
        <v>59</v>
      </c>
      <c r="G465" s="194" t="s">
        <v>60</v>
      </c>
      <c r="H465" s="153">
        <v>500</v>
      </c>
      <c r="I465" s="153">
        <v>500</v>
      </c>
      <c r="J465" s="153">
        <v>1000</v>
      </c>
      <c r="K465" s="154" t="s">
        <v>1838</v>
      </c>
      <c r="L465" s="155">
        <f t="shared" si="55"/>
        <v>2000</v>
      </c>
      <c r="M465" s="155">
        <f t="shared" si="56"/>
        <v>3000</v>
      </c>
      <c r="N465" s="154">
        <f t="shared" si="59"/>
        <v>4.6999999999999993</v>
      </c>
      <c r="O465" s="154">
        <f t="shared" si="60"/>
        <v>1</v>
      </c>
      <c r="P465" s="153">
        <v>2340</v>
      </c>
      <c r="Q465" s="98" t="str">
        <f t="shared" si="58"/>
        <v>aman</v>
      </c>
      <c r="R465" s="153">
        <v>1</v>
      </c>
      <c r="S465" s="153"/>
      <c r="T465" s="153"/>
    </row>
    <row r="466" spans="1:20" ht="33" hidden="1" x14ac:dyDescent="0.35">
      <c r="A466" s="190" t="s">
        <v>10</v>
      </c>
      <c r="B466" s="191" t="s">
        <v>17</v>
      </c>
      <c r="C466" s="192" t="s">
        <v>61</v>
      </c>
      <c r="D466" s="191" t="s">
        <v>1895</v>
      </c>
      <c r="E466" s="193" t="s">
        <v>1896</v>
      </c>
      <c r="F466" s="193" t="s">
        <v>1897</v>
      </c>
      <c r="G466" s="194" t="s">
        <v>1898</v>
      </c>
      <c r="H466" s="153">
        <v>500</v>
      </c>
      <c r="I466" s="153">
        <v>500</v>
      </c>
      <c r="J466" s="153">
        <v>500</v>
      </c>
      <c r="K466" s="154" t="s">
        <v>1838</v>
      </c>
      <c r="L466" s="155">
        <f t="shared" si="55"/>
        <v>2000</v>
      </c>
      <c r="M466" s="155">
        <f t="shared" si="56"/>
        <v>3000</v>
      </c>
      <c r="N466" s="154">
        <f t="shared" si="59"/>
        <v>9.6</v>
      </c>
      <c r="O466" s="154">
        <f t="shared" si="60"/>
        <v>1</v>
      </c>
      <c r="P466" s="153">
        <v>4759</v>
      </c>
      <c r="Q466" s="98" t="str">
        <f t="shared" si="58"/>
        <v>over</v>
      </c>
      <c r="R466" s="153">
        <v>1</v>
      </c>
      <c r="S466" s="153"/>
      <c r="T466" s="153"/>
    </row>
    <row r="467" spans="1:20" ht="33" hidden="1" x14ac:dyDescent="0.35">
      <c r="A467" s="190" t="s">
        <v>10</v>
      </c>
      <c r="B467" s="191" t="s">
        <v>17</v>
      </c>
      <c r="C467" s="192" t="s">
        <v>61</v>
      </c>
      <c r="D467" s="191" t="s">
        <v>1899</v>
      </c>
      <c r="E467" s="193" t="s">
        <v>1900</v>
      </c>
      <c r="F467" s="193" t="s">
        <v>1901</v>
      </c>
      <c r="G467" s="194" t="s">
        <v>1902</v>
      </c>
      <c r="H467" s="153">
        <v>500</v>
      </c>
      <c r="I467" s="153">
        <v>500</v>
      </c>
      <c r="J467" s="153">
        <v>500</v>
      </c>
      <c r="K467" s="154" t="s">
        <v>1838</v>
      </c>
      <c r="L467" s="155">
        <f t="shared" si="55"/>
        <v>2000</v>
      </c>
      <c r="M467" s="155">
        <f t="shared" si="56"/>
        <v>3000</v>
      </c>
      <c r="N467" s="154">
        <f t="shared" si="59"/>
        <v>19.600000000000001</v>
      </c>
      <c r="O467" s="154">
        <f t="shared" si="60"/>
        <v>1</v>
      </c>
      <c r="P467" s="153">
        <v>9786</v>
      </c>
      <c r="Q467" s="98" t="str">
        <f t="shared" si="58"/>
        <v>over</v>
      </c>
      <c r="R467" s="153">
        <v>1</v>
      </c>
      <c r="S467" s="153"/>
      <c r="T467" s="153"/>
    </row>
    <row r="468" spans="1:20" hidden="1" x14ac:dyDescent="0.35">
      <c r="A468" s="190" t="s">
        <v>10</v>
      </c>
      <c r="B468" s="191" t="s">
        <v>11</v>
      </c>
      <c r="C468" s="192" t="s">
        <v>61</v>
      </c>
      <c r="D468" s="191" t="s">
        <v>2649</v>
      </c>
      <c r="E468" s="193" t="s">
        <v>192</v>
      </c>
      <c r="F468" s="193" t="s">
        <v>193</v>
      </c>
      <c r="G468" s="194" t="s">
        <v>194</v>
      </c>
      <c r="H468" s="153">
        <v>500</v>
      </c>
      <c r="I468" s="153">
        <v>100</v>
      </c>
      <c r="J468" s="153">
        <f>+I468*1</f>
        <v>100</v>
      </c>
      <c r="K468" s="154" t="s">
        <v>1838</v>
      </c>
      <c r="L468" s="155">
        <f t="shared" si="55"/>
        <v>400</v>
      </c>
      <c r="M468" s="155">
        <f t="shared" si="56"/>
        <v>600</v>
      </c>
      <c r="N468" s="154">
        <f t="shared" si="59"/>
        <v>22.3</v>
      </c>
      <c r="O468" s="154">
        <f t="shared" si="60"/>
        <v>1</v>
      </c>
      <c r="P468" s="153">
        <v>2230</v>
      </c>
      <c r="Q468" s="98" t="str">
        <f t="shared" si="58"/>
        <v>over</v>
      </c>
      <c r="R468" s="153">
        <v>1</v>
      </c>
      <c r="S468" s="153"/>
      <c r="T468" s="153"/>
    </row>
    <row r="469" spans="1:20" ht="33" hidden="1" x14ac:dyDescent="0.35">
      <c r="A469" s="190" t="s">
        <v>10</v>
      </c>
      <c r="B469" s="191" t="s">
        <v>17</v>
      </c>
      <c r="C469" s="192" t="s">
        <v>61</v>
      </c>
      <c r="D469" s="191" t="s">
        <v>1926</v>
      </c>
      <c r="E469" s="193" t="s">
        <v>1927</v>
      </c>
      <c r="F469" s="193" t="s">
        <v>1928</v>
      </c>
      <c r="G469" s="194" t="s">
        <v>1929</v>
      </c>
      <c r="H469" s="153">
        <v>500</v>
      </c>
      <c r="I469" s="153">
        <v>300</v>
      </c>
      <c r="J469" s="153">
        <v>400</v>
      </c>
      <c r="K469" s="154" t="s">
        <v>1838</v>
      </c>
      <c r="L469" s="155">
        <f t="shared" si="55"/>
        <v>1200</v>
      </c>
      <c r="M469" s="155">
        <f t="shared" si="56"/>
        <v>1800</v>
      </c>
      <c r="N469" s="154">
        <f t="shared" si="59"/>
        <v>4.3999999999999995</v>
      </c>
      <c r="O469" s="154">
        <f t="shared" si="60"/>
        <v>1</v>
      </c>
      <c r="P469" s="153">
        <v>1310</v>
      </c>
      <c r="Q469" s="98" t="str">
        <f t="shared" si="58"/>
        <v>aman</v>
      </c>
      <c r="R469" s="153">
        <v>1</v>
      </c>
      <c r="S469" s="153"/>
      <c r="T469" s="153"/>
    </row>
    <row r="470" spans="1:20" ht="33" hidden="1" x14ac:dyDescent="0.35">
      <c r="A470" s="190" t="s">
        <v>10</v>
      </c>
      <c r="B470" s="191" t="s">
        <v>17</v>
      </c>
      <c r="C470" s="192" t="s">
        <v>61</v>
      </c>
      <c r="D470" s="191" t="s">
        <v>1934</v>
      </c>
      <c r="E470" s="193" t="s">
        <v>1935</v>
      </c>
      <c r="F470" s="193" t="s">
        <v>1936</v>
      </c>
      <c r="G470" s="194" t="s">
        <v>1937</v>
      </c>
      <c r="H470" s="153">
        <v>500</v>
      </c>
      <c r="I470" s="153">
        <v>400</v>
      </c>
      <c r="J470" s="153">
        <v>400</v>
      </c>
      <c r="K470" s="154" t="s">
        <v>1838</v>
      </c>
      <c r="L470" s="155">
        <f t="shared" si="55"/>
        <v>1600</v>
      </c>
      <c r="M470" s="155">
        <f t="shared" si="56"/>
        <v>2400</v>
      </c>
      <c r="N470" s="154">
        <f t="shared" si="59"/>
        <v>11.5</v>
      </c>
      <c r="O470" s="154">
        <f t="shared" si="60"/>
        <v>1</v>
      </c>
      <c r="P470" s="153">
        <v>4577</v>
      </c>
      <c r="Q470" s="98" t="str">
        <f t="shared" si="58"/>
        <v>over</v>
      </c>
      <c r="R470" s="153">
        <v>1</v>
      </c>
      <c r="S470" s="153"/>
      <c r="T470" s="153"/>
    </row>
    <row r="471" spans="1:20" ht="33" hidden="1" x14ac:dyDescent="0.35">
      <c r="A471" s="190" t="s">
        <v>10</v>
      </c>
      <c r="B471" s="191" t="s">
        <v>17</v>
      </c>
      <c r="C471" s="192" t="s">
        <v>116</v>
      </c>
      <c r="D471" s="191" t="s">
        <v>1965</v>
      </c>
      <c r="E471" s="193" t="s">
        <v>1966</v>
      </c>
      <c r="F471" s="193" t="s">
        <v>1967</v>
      </c>
      <c r="G471" s="194" t="s">
        <v>1968</v>
      </c>
      <c r="H471" s="153">
        <v>500</v>
      </c>
      <c r="I471" s="153">
        <v>200</v>
      </c>
      <c r="J471" s="153">
        <v>400</v>
      </c>
      <c r="K471" s="154" t="s">
        <v>1838</v>
      </c>
      <c r="L471" s="155">
        <f t="shared" si="55"/>
        <v>800</v>
      </c>
      <c r="M471" s="155">
        <f t="shared" si="56"/>
        <v>1200</v>
      </c>
      <c r="N471" s="154">
        <f t="shared" si="59"/>
        <v>8.5</v>
      </c>
      <c r="O471" s="154">
        <f t="shared" si="60"/>
        <v>1</v>
      </c>
      <c r="P471" s="153">
        <v>1700</v>
      </c>
      <c r="Q471" s="98" t="str">
        <f t="shared" si="58"/>
        <v>over</v>
      </c>
      <c r="R471" s="153">
        <v>1</v>
      </c>
      <c r="S471" s="153"/>
      <c r="T471" s="153"/>
    </row>
    <row r="472" spans="1:20" ht="33" hidden="1" x14ac:dyDescent="0.35">
      <c r="A472" s="190" t="s">
        <v>10</v>
      </c>
      <c r="B472" s="191" t="s">
        <v>17</v>
      </c>
      <c r="C472" s="192" t="s">
        <v>116</v>
      </c>
      <c r="D472" s="191" t="s">
        <v>1969</v>
      </c>
      <c r="E472" s="193">
        <v>0</v>
      </c>
      <c r="F472" s="193" t="s">
        <v>1970</v>
      </c>
      <c r="G472" s="194" t="s">
        <v>1971</v>
      </c>
      <c r="H472" s="153">
        <v>500</v>
      </c>
      <c r="I472" s="153">
        <v>300</v>
      </c>
      <c r="J472" s="153">
        <v>400</v>
      </c>
      <c r="K472" s="154" t="s">
        <v>1838</v>
      </c>
      <c r="L472" s="155">
        <f t="shared" si="55"/>
        <v>1200</v>
      </c>
      <c r="M472" s="155">
        <f t="shared" si="56"/>
        <v>1800</v>
      </c>
      <c r="N472" s="154">
        <f t="shared" si="59"/>
        <v>6.3</v>
      </c>
      <c r="O472" s="154">
        <f t="shared" si="60"/>
        <v>1</v>
      </c>
      <c r="P472" s="153">
        <v>1878</v>
      </c>
      <c r="Q472" s="98" t="str">
        <f t="shared" si="58"/>
        <v>over</v>
      </c>
      <c r="R472" s="153">
        <v>1</v>
      </c>
      <c r="S472" s="153"/>
      <c r="T472" s="153"/>
    </row>
    <row r="473" spans="1:20" ht="33" hidden="1" x14ac:dyDescent="0.35">
      <c r="A473" s="190" t="s">
        <v>10</v>
      </c>
      <c r="B473" s="191" t="s">
        <v>17</v>
      </c>
      <c r="C473" s="192" t="s">
        <v>116</v>
      </c>
      <c r="D473" s="191" t="s">
        <v>1975</v>
      </c>
      <c r="E473" s="193" t="s">
        <v>1976</v>
      </c>
      <c r="F473" s="193" t="s">
        <v>1977</v>
      </c>
      <c r="G473" s="194" t="s">
        <v>1978</v>
      </c>
      <c r="H473" s="153">
        <v>500</v>
      </c>
      <c r="I473" s="153">
        <v>500</v>
      </c>
      <c r="J473" s="153">
        <v>500</v>
      </c>
      <c r="K473" s="154" t="s">
        <v>1838</v>
      </c>
      <c r="L473" s="155">
        <f t="shared" si="55"/>
        <v>2000</v>
      </c>
      <c r="M473" s="155">
        <f t="shared" si="56"/>
        <v>3000</v>
      </c>
      <c r="N473" s="154">
        <f t="shared" si="59"/>
        <v>6.5</v>
      </c>
      <c r="O473" s="154">
        <f t="shared" si="60"/>
        <v>1</v>
      </c>
      <c r="P473" s="153">
        <v>3245</v>
      </c>
      <c r="Q473" s="98" t="str">
        <f t="shared" si="58"/>
        <v>over</v>
      </c>
      <c r="R473" s="153">
        <v>1</v>
      </c>
      <c r="S473" s="153"/>
      <c r="T473" s="153"/>
    </row>
    <row r="474" spans="1:20" ht="33" hidden="1" x14ac:dyDescent="0.35">
      <c r="A474" s="190" t="s">
        <v>10</v>
      </c>
      <c r="B474" s="191" t="s">
        <v>17</v>
      </c>
      <c r="C474" s="192" t="s">
        <v>116</v>
      </c>
      <c r="D474" s="191" t="s">
        <v>1979</v>
      </c>
      <c r="E474" s="193" t="s">
        <v>1980</v>
      </c>
      <c r="F474" s="193" t="s">
        <v>1981</v>
      </c>
      <c r="G474" s="194" t="s">
        <v>1982</v>
      </c>
      <c r="H474" s="153">
        <v>500</v>
      </c>
      <c r="I474" s="153">
        <v>500</v>
      </c>
      <c r="J474" s="153">
        <v>500</v>
      </c>
      <c r="K474" s="154" t="s">
        <v>1838</v>
      </c>
      <c r="L474" s="155">
        <f t="shared" si="55"/>
        <v>2000</v>
      </c>
      <c r="M474" s="155">
        <f t="shared" si="56"/>
        <v>3000</v>
      </c>
      <c r="N474" s="154">
        <f t="shared" si="59"/>
        <v>5.3</v>
      </c>
      <c r="O474" s="154">
        <f t="shared" si="60"/>
        <v>1</v>
      </c>
      <c r="P474" s="153">
        <v>2650</v>
      </c>
      <c r="Q474" s="98" t="str">
        <f t="shared" si="58"/>
        <v>aman</v>
      </c>
      <c r="R474" s="153">
        <v>1</v>
      </c>
      <c r="S474" s="153"/>
      <c r="T474" s="153"/>
    </row>
    <row r="475" spans="1:20" ht="33" hidden="1" x14ac:dyDescent="0.35">
      <c r="A475" s="190" t="s">
        <v>10</v>
      </c>
      <c r="B475" s="191" t="s">
        <v>17</v>
      </c>
      <c r="C475" s="192" t="s">
        <v>61</v>
      </c>
      <c r="D475" s="191" t="s">
        <v>1990</v>
      </c>
      <c r="E475" s="193" t="s">
        <v>1991</v>
      </c>
      <c r="F475" s="193" t="s">
        <v>1992</v>
      </c>
      <c r="G475" s="194" t="s">
        <v>1993</v>
      </c>
      <c r="H475" s="153">
        <v>500</v>
      </c>
      <c r="I475" s="153">
        <v>500</v>
      </c>
      <c r="J475" s="153">
        <v>500</v>
      </c>
      <c r="K475" s="154" t="s">
        <v>1838</v>
      </c>
      <c r="L475" s="155">
        <f t="shared" si="55"/>
        <v>2000</v>
      </c>
      <c r="M475" s="155">
        <f t="shared" si="56"/>
        <v>3000</v>
      </c>
      <c r="N475" s="154">
        <f t="shared" si="59"/>
        <v>3.8000000000000003</v>
      </c>
      <c r="O475" s="154">
        <f t="shared" si="60"/>
        <v>1</v>
      </c>
      <c r="P475" s="153">
        <v>1881</v>
      </c>
      <c r="Q475" s="98" t="str">
        <f t="shared" si="58"/>
        <v>kritis</v>
      </c>
      <c r="R475" s="153">
        <v>1</v>
      </c>
      <c r="S475" s="153"/>
      <c r="T475" s="153"/>
    </row>
    <row r="476" spans="1:20" ht="33" hidden="1" x14ac:dyDescent="0.35">
      <c r="A476" s="190" t="s">
        <v>10</v>
      </c>
      <c r="B476" s="191" t="s">
        <v>16</v>
      </c>
      <c r="C476" s="192" t="s">
        <v>61</v>
      </c>
      <c r="D476" s="191" t="s">
        <v>530</v>
      </c>
      <c r="E476" s="193" t="s">
        <v>531</v>
      </c>
      <c r="F476" s="193" t="s">
        <v>532</v>
      </c>
      <c r="G476" s="194" t="s">
        <v>533</v>
      </c>
      <c r="H476" s="153">
        <v>500</v>
      </c>
      <c r="I476" s="153">
        <v>500</v>
      </c>
      <c r="J476" s="153">
        <v>1000</v>
      </c>
      <c r="K476" s="154" t="s">
        <v>1838</v>
      </c>
      <c r="L476" s="155">
        <f t="shared" si="55"/>
        <v>2000</v>
      </c>
      <c r="M476" s="155">
        <f t="shared" si="56"/>
        <v>3000</v>
      </c>
      <c r="N476" s="154">
        <f t="shared" si="59"/>
        <v>7.6</v>
      </c>
      <c r="O476" s="154">
        <f t="shared" si="60"/>
        <v>1</v>
      </c>
      <c r="P476" s="153">
        <v>3800</v>
      </c>
      <c r="Q476" s="98" t="str">
        <f t="shared" si="58"/>
        <v>over</v>
      </c>
      <c r="R476" s="153">
        <v>1</v>
      </c>
      <c r="S476" s="153"/>
      <c r="T476" s="153"/>
    </row>
    <row r="477" spans="1:20" ht="33" hidden="1" x14ac:dyDescent="0.35">
      <c r="A477" s="190" t="s">
        <v>10</v>
      </c>
      <c r="B477" s="191" t="s">
        <v>17</v>
      </c>
      <c r="C477" s="192" t="s">
        <v>61</v>
      </c>
      <c r="D477" s="191" t="s">
        <v>1997</v>
      </c>
      <c r="E477" s="193" t="s">
        <v>1998</v>
      </c>
      <c r="F477" s="193" t="s">
        <v>1999</v>
      </c>
      <c r="G477" s="194" t="s">
        <v>2000</v>
      </c>
      <c r="H477" s="153">
        <v>500</v>
      </c>
      <c r="I477" s="153">
        <v>433.33333333333331</v>
      </c>
      <c r="J477" s="153">
        <v>600</v>
      </c>
      <c r="K477" s="154" t="s">
        <v>1838</v>
      </c>
      <c r="L477" s="155">
        <f t="shared" si="55"/>
        <v>1733.3333333333333</v>
      </c>
      <c r="M477" s="155">
        <f t="shared" si="56"/>
        <v>2600</v>
      </c>
      <c r="N477" s="154">
        <f t="shared" si="59"/>
        <v>5.8</v>
      </c>
      <c r="O477" s="154">
        <f t="shared" si="60"/>
        <v>1</v>
      </c>
      <c r="P477" s="153">
        <v>2475</v>
      </c>
      <c r="Q477" s="98" t="str">
        <f t="shared" si="58"/>
        <v>aman</v>
      </c>
      <c r="R477" s="153">
        <v>1</v>
      </c>
      <c r="S477" s="153"/>
      <c r="T477" s="153"/>
    </row>
    <row r="478" spans="1:20" ht="33" hidden="1" x14ac:dyDescent="0.35">
      <c r="A478" s="190" t="s">
        <v>10</v>
      </c>
      <c r="B478" s="191" t="s">
        <v>17</v>
      </c>
      <c r="C478" s="192" t="s">
        <v>61</v>
      </c>
      <c r="D478" s="191" t="s">
        <v>2001</v>
      </c>
      <c r="E478" s="193" t="s">
        <v>2002</v>
      </c>
      <c r="F478" s="193" t="s">
        <v>2003</v>
      </c>
      <c r="G478" s="194" t="s">
        <v>2004</v>
      </c>
      <c r="H478" s="153">
        <v>500</v>
      </c>
      <c r="I478" s="153">
        <v>300</v>
      </c>
      <c r="J478" s="153">
        <v>300</v>
      </c>
      <c r="K478" s="154" t="s">
        <v>1838</v>
      </c>
      <c r="L478" s="155">
        <f t="shared" si="55"/>
        <v>1200</v>
      </c>
      <c r="M478" s="155">
        <f t="shared" si="56"/>
        <v>1800</v>
      </c>
      <c r="N478" s="154">
        <f t="shared" si="59"/>
        <v>8.7999999999999989</v>
      </c>
      <c r="O478" s="154">
        <f t="shared" si="60"/>
        <v>1</v>
      </c>
      <c r="P478" s="153">
        <v>2613</v>
      </c>
      <c r="Q478" s="98" t="str">
        <f t="shared" si="58"/>
        <v>over</v>
      </c>
      <c r="R478" s="153">
        <v>1</v>
      </c>
      <c r="S478" s="153"/>
      <c r="T478" s="153"/>
    </row>
    <row r="479" spans="1:20" ht="33" hidden="1" x14ac:dyDescent="0.35">
      <c r="A479" s="190" t="s">
        <v>10</v>
      </c>
      <c r="B479" s="191" t="s">
        <v>17</v>
      </c>
      <c r="C479" s="192" t="s">
        <v>61</v>
      </c>
      <c r="D479" s="191" t="s">
        <v>2009</v>
      </c>
      <c r="E479" s="193" t="s">
        <v>2010</v>
      </c>
      <c r="F479" s="193" t="s">
        <v>2011</v>
      </c>
      <c r="G479" s="194" t="s">
        <v>2012</v>
      </c>
      <c r="H479" s="153">
        <v>500</v>
      </c>
      <c r="I479" s="153">
        <v>250</v>
      </c>
      <c r="J479" s="153">
        <v>400</v>
      </c>
      <c r="K479" s="154" t="s">
        <v>1838</v>
      </c>
      <c r="L479" s="155">
        <f t="shared" si="55"/>
        <v>1000</v>
      </c>
      <c r="M479" s="155">
        <f t="shared" si="56"/>
        <v>1500</v>
      </c>
      <c r="N479" s="154">
        <f t="shared" si="59"/>
        <v>9.1999999999999993</v>
      </c>
      <c r="O479" s="154">
        <f t="shared" si="60"/>
        <v>1</v>
      </c>
      <c r="P479" s="153">
        <v>2283</v>
      </c>
      <c r="Q479" s="98" t="str">
        <f t="shared" si="58"/>
        <v>over</v>
      </c>
      <c r="R479" s="153">
        <v>1</v>
      </c>
      <c r="S479" s="153"/>
      <c r="T479" s="153"/>
    </row>
    <row r="480" spans="1:20" ht="33" hidden="1" x14ac:dyDescent="0.35">
      <c r="A480" s="190" t="s">
        <v>10</v>
      </c>
      <c r="B480" s="191" t="s">
        <v>17</v>
      </c>
      <c r="C480" s="192" t="s">
        <v>31</v>
      </c>
      <c r="D480" s="191" t="s">
        <v>2020</v>
      </c>
      <c r="E480" s="193" t="s">
        <v>2021</v>
      </c>
      <c r="F480" s="193" t="s">
        <v>2022</v>
      </c>
      <c r="G480" s="194" t="s">
        <v>2023</v>
      </c>
      <c r="H480" s="153">
        <v>500</v>
      </c>
      <c r="I480" s="153">
        <v>500</v>
      </c>
      <c r="J480" s="153">
        <v>600</v>
      </c>
      <c r="K480" s="154" t="s">
        <v>1838</v>
      </c>
      <c r="L480" s="155">
        <f t="shared" si="55"/>
        <v>2000</v>
      </c>
      <c r="M480" s="155">
        <f t="shared" si="56"/>
        <v>3000</v>
      </c>
      <c r="N480" s="154">
        <f t="shared" si="59"/>
        <v>6.4</v>
      </c>
      <c r="O480" s="154">
        <f t="shared" si="60"/>
        <v>1</v>
      </c>
      <c r="P480" s="153">
        <v>3200</v>
      </c>
      <c r="Q480" s="98" t="str">
        <f t="shared" si="58"/>
        <v>over</v>
      </c>
      <c r="R480" s="153">
        <v>1</v>
      </c>
      <c r="S480" s="153"/>
      <c r="T480" s="153"/>
    </row>
    <row r="481" spans="1:20" ht="33" hidden="1" x14ac:dyDescent="0.35">
      <c r="A481" s="190" t="s">
        <v>10</v>
      </c>
      <c r="B481" s="191" t="s">
        <v>17</v>
      </c>
      <c r="C481" s="192" t="s">
        <v>31</v>
      </c>
      <c r="D481" s="191" t="s">
        <v>2024</v>
      </c>
      <c r="E481" s="193" t="s">
        <v>2025</v>
      </c>
      <c r="F481" s="193" t="s">
        <v>2026</v>
      </c>
      <c r="G481" s="194" t="s">
        <v>2027</v>
      </c>
      <c r="H481" s="153">
        <v>500</v>
      </c>
      <c r="I481" s="153">
        <v>300</v>
      </c>
      <c r="J481" s="153">
        <v>400</v>
      </c>
      <c r="K481" s="154" t="s">
        <v>1838</v>
      </c>
      <c r="L481" s="155">
        <f t="shared" si="55"/>
        <v>1200</v>
      </c>
      <c r="M481" s="155">
        <f t="shared" si="56"/>
        <v>1800</v>
      </c>
      <c r="N481" s="154">
        <f t="shared" si="59"/>
        <v>10.299999999999999</v>
      </c>
      <c r="O481" s="154">
        <f t="shared" si="60"/>
        <v>1</v>
      </c>
      <c r="P481" s="153">
        <v>3082</v>
      </c>
      <c r="Q481" s="98" t="str">
        <f t="shared" si="58"/>
        <v>over</v>
      </c>
      <c r="R481" s="153">
        <v>1</v>
      </c>
      <c r="S481" s="153"/>
      <c r="T481" s="153"/>
    </row>
    <row r="482" spans="1:20" ht="33" hidden="1" x14ac:dyDescent="0.35">
      <c r="A482" s="190" t="s">
        <v>10</v>
      </c>
      <c r="B482" s="191" t="s">
        <v>16</v>
      </c>
      <c r="C482" s="192" t="s">
        <v>31</v>
      </c>
      <c r="D482" s="191" t="s">
        <v>2028</v>
      </c>
      <c r="E482" s="193" t="s">
        <v>2029</v>
      </c>
      <c r="F482" s="193" t="s">
        <v>2030</v>
      </c>
      <c r="G482" s="194" t="s">
        <v>2031</v>
      </c>
      <c r="H482" s="153">
        <v>500</v>
      </c>
      <c r="I482" s="153">
        <v>300</v>
      </c>
      <c r="J482" s="153">
        <v>500</v>
      </c>
      <c r="K482" s="154" t="s">
        <v>1838</v>
      </c>
      <c r="L482" s="155">
        <f t="shared" si="55"/>
        <v>1200</v>
      </c>
      <c r="M482" s="155">
        <f t="shared" si="56"/>
        <v>1800</v>
      </c>
      <c r="N482" s="154">
        <f t="shared" si="59"/>
        <v>6</v>
      </c>
      <c r="O482" s="154">
        <f t="shared" si="60"/>
        <v>1</v>
      </c>
      <c r="P482" s="153">
        <v>1800</v>
      </c>
      <c r="Q482" s="98" t="str">
        <f t="shared" si="58"/>
        <v>over</v>
      </c>
      <c r="R482" s="153">
        <v>1</v>
      </c>
      <c r="S482" s="153"/>
      <c r="T482" s="153"/>
    </row>
    <row r="483" spans="1:20" hidden="1" x14ac:dyDescent="0.35">
      <c r="A483" s="190" t="s">
        <v>10</v>
      </c>
      <c r="B483" s="191" t="s">
        <v>11</v>
      </c>
      <c r="C483" s="192" t="s">
        <v>116</v>
      </c>
      <c r="D483" s="191" t="s">
        <v>2688</v>
      </c>
      <c r="E483" s="193" t="s">
        <v>721</v>
      </c>
      <c r="F483" s="193" t="s">
        <v>722</v>
      </c>
      <c r="G483" s="194" t="s">
        <v>723</v>
      </c>
      <c r="H483" s="153">
        <v>500</v>
      </c>
      <c r="I483" s="153">
        <v>500</v>
      </c>
      <c r="J483" s="153">
        <v>500</v>
      </c>
      <c r="K483" s="154" t="s">
        <v>1838</v>
      </c>
      <c r="L483" s="155">
        <f t="shared" si="55"/>
        <v>2000</v>
      </c>
      <c r="M483" s="155">
        <f t="shared" si="56"/>
        <v>3000</v>
      </c>
      <c r="N483" s="154">
        <f t="shared" si="59"/>
        <v>6.5</v>
      </c>
      <c r="O483" s="154">
        <f t="shared" si="60"/>
        <v>1</v>
      </c>
      <c r="P483" s="153">
        <v>3244</v>
      </c>
      <c r="Q483" s="98" t="str">
        <f t="shared" si="58"/>
        <v>over</v>
      </c>
      <c r="R483" s="153">
        <v>1</v>
      </c>
      <c r="S483" s="153"/>
      <c r="T483" s="153"/>
    </row>
    <row r="484" spans="1:20" hidden="1" x14ac:dyDescent="0.35">
      <c r="A484" s="200" t="s">
        <v>795</v>
      </c>
      <c r="B484" s="191" t="s">
        <v>810</v>
      </c>
      <c r="C484" s="192" t="s">
        <v>61</v>
      </c>
      <c r="D484" s="201" t="s">
        <v>885</v>
      </c>
      <c r="E484" s="202" t="s">
        <v>886</v>
      </c>
      <c r="F484" s="202" t="s">
        <v>887</v>
      </c>
      <c r="G484" s="203" t="s">
        <v>888</v>
      </c>
      <c r="H484" s="153">
        <v>500</v>
      </c>
      <c r="I484" s="153">
        <v>485.71428571428572</v>
      </c>
      <c r="J484" s="153">
        <v>800</v>
      </c>
      <c r="K484" s="154" t="s">
        <v>1838</v>
      </c>
      <c r="L484" s="155">
        <f t="shared" si="55"/>
        <v>1942.8571428571429</v>
      </c>
      <c r="M484" s="155">
        <f t="shared" si="56"/>
        <v>2914.2857142857142</v>
      </c>
      <c r="N484" s="154">
        <f t="shared" si="59"/>
        <v>10.6</v>
      </c>
      <c r="O484" s="154">
        <f t="shared" si="60"/>
        <v>1</v>
      </c>
      <c r="P484" s="153">
        <v>5145</v>
      </c>
      <c r="Q484" s="98" t="str">
        <f t="shared" si="58"/>
        <v>over</v>
      </c>
      <c r="R484" s="153">
        <v>1</v>
      </c>
      <c r="S484" s="153"/>
      <c r="T484" s="153"/>
    </row>
    <row r="485" spans="1:20" hidden="1" x14ac:dyDescent="0.35">
      <c r="A485" s="200" t="s">
        <v>795</v>
      </c>
      <c r="B485" s="191" t="s">
        <v>810</v>
      </c>
      <c r="C485" s="192" t="s">
        <v>61</v>
      </c>
      <c r="D485" s="191" t="s">
        <v>907</v>
      </c>
      <c r="E485" s="193" t="s">
        <v>908</v>
      </c>
      <c r="F485" s="193" t="s">
        <v>909</v>
      </c>
      <c r="G485" s="194" t="s">
        <v>3085</v>
      </c>
      <c r="H485" s="153">
        <v>500</v>
      </c>
      <c r="I485" s="153">
        <v>480</v>
      </c>
      <c r="J485" s="153">
        <v>500</v>
      </c>
      <c r="K485" s="154" t="s">
        <v>1838</v>
      </c>
      <c r="L485" s="155">
        <f t="shared" si="55"/>
        <v>1920</v>
      </c>
      <c r="M485" s="155">
        <f t="shared" si="56"/>
        <v>2880</v>
      </c>
      <c r="N485" s="154">
        <f t="shared" si="59"/>
        <v>6.5</v>
      </c>
      <c r="O485" s="154">
        <f t="shared" si="60"/>
        <v>1</v>
      </c>
      <c r="P485" s="153">
        <v>3116</v>
      </c>
      <c r="Q485" s="98" t="str">
        <f t="shared" si="58"/>
        <v>over</v>
      </c>
      <c r="R485" s="153">
        <v>1</v>
      </c>
      <c r="S485" s="153"/>
      <c r="T485" s="153"/>
    </row>
    <row r="486" spans="1:20" hidden="1" x14ac:dyDescent="0.35">
      <c r="A486" s="200" t="s">
        <v>795</v>
      </c>
      <c r="B486" s="191" t="s">
        <v>810</v>
      </c>
      <c r="C486" s="192" t="s">
        <v>129</v>
      </c>
      <c r="D486" s="201" t="s">
        <v>958</v>
      </c>
      <c r="E486" s="202" t="s">
        <v>959</v>
      </c>
      <c r="F486" s="202" t="s">
        <v>960</v>
      </c>
      <c r="G486" s="203" t="s">
        <v>961</v>
      </c>
      <c r="H486" s="153">
        <v>500</v>
      </c>
      <c r="I486" s="153">
        <v>200</v>
      </c>
      <c r="J486" s="153">
        <v>500</v>
      </c>
      <c r="K486" s="154" t="s">
        <v>1838</v>
      </c>
      <c r="L486" s="155">
        <f t="shared" si="55"/>
        <v>800</v>
      </c>
      <c r="M486" s="155">
        <f t="shared" si="56"/>
        <v>1200</v>
      </c>
      <c r="N486" s="154">
        <f t="shared" si="59"/>
        <v>4.5999999999999996</v>
      </c>
      <c r="O486" s="154">
        <f t="shared" si="60"/>
        <v>1</v>
      </c>
      <c r="P486" s="153">
        <v>920</v>
      </c>
      <c r="Q486" s="98" t="str">
        <f t="shared" si="58"/>
        <v>aman</v>
      </c>
      <c r="R486" s="153">
        <v>1</v>
      </c>
      <c r="S486" s="153"/>
      <c r="T486" s="153"/>
    </row>
    <row r="487" spans="1:20" hidden="1" x14ac:dyDescent="0.35">
      <c r="A487" s="200" t="s">
        <v>795</v>
      </c>
      <c r="B487" s="191" t="s">
        <v>810</v>
      </c>
      <c r="C487" s="192" t="s">
        <v>61</v>
      </c>
      <c r="D487" s="191" t="s">
        <v>1071</v>
      </c>
      <c r="E487" s="193" t="s">
        <v>1072</v>
      </c>
      <c r="F487" s="193" t="s">
        <v>1073</v>
      </c>
      <c r="G487" s="194" t="s">
        <v>1074</v>
      </c>
      <c r="H487" s="153">
        <v>500</v>
      </c>
      <c r="I487" s="153">
        <v>200</v>
      </c>
      <c r="J487" s="153">
        <f>+I487*1</f>
        <v>200</v>
      </c>
      <c r="K487" s="154" t="s">
        <v>1838</v>
      </c>
      <c r="L487" s="155">
        <f t="shared" si="55"/>
        <v>800</v>
      </c>
      <c r="M487" s="155">
        <f t="shared" si="56"/>
        <v>1200</v>
      </c>
      <c r="N487" s="154">
        <f t="shared" si="59"/>
        <v>51.4</v>
      </c>
      <c r="O487" s="154">
        <f t="shared" si="60"/>
        <v>1</v>
      </c>
      <c r="P487" s="153">
        <v>10275</v>
      </c>
      <c r="Q487" s="98" t="str">
        <f t="shared" si="58"/>
        <v>over</v>
      </c>
      <c r="R487" s="153">
        <v>1</v>
      </c>
      <c r="S487" s="153"/>
      <c r="T487" s="153"/>
    </row>
    <row r="488" spans="1:20" hidden="1" x14ac:dyDescent="0.35">
      <c r="A488" s="200" t="s">
        <v>795</v>
      </c>
      <c r="B488" s="191" t="s">
        <v>810</v>
      </c>
      <c r="C488" s="192" t="s">
        <v>61</v>
      </c>
      <c r="D488" s="191" t="s">
        <v>1185</v>
      </c>
      <c r="E488" s="193" t="s">
        <v>1186</v>
      </c>
      <c r="F488" s="193" t="s">
        <v>1187</v>
      </c>
      <c r="G488" s="194" t="s">
        <v>3096</v>
      </c>
      <c r="H488" s="153">
        <v>500</v>
      </c>
      <c r="I488" s="153">
        <v>300</v>
      </c>
      <c r="J488" s="153">
        <v>400</v>
      </c>
      <c r="K488" s="154" t="s">
        <v>1838</v>
      </c>
      <c r="L488" s="155">
        <f t="shared" si="55"/>
        <v>1200</v>
      </c>
      <c r="M488" s="155">
        <f t="shared" si="56"/>
        <v>1800</v>
      </c>
      <c r="N488" s="154">
        <f t="shared" si="59"/>
        <v>4.8999999999999995</v>
      </c>
      <c r="O488" s="154">
        <f t="shared" si="60"/>
        <v>1</v>
      </c>
      <c r="P488" s="153">
        <v>1450</v>
      </c>
      <c r="Q488" s="98" t="str">
        <f t="shared" si="58"/>
        <v>aman</v>
      </c>
      <c r="R488" s="153">
        <v>1</v>
      </c>
      <c r="S488" s="153"/>
      <c r="T488" s="153"/>
    </row>
    <row r="489" spans="1:20" hidden="1" x14ac:dyDescent="0.35">
      <c r="A489" s="200" t="s">
        <v>795</v>
      </c>
      <c r="B489" s="191" t="s">
        <v>810</v>
      </c>
      <c r="C489" s="192" t="s">
        <v>61</v>
      </c>
      <c r="D489" s="191" t="s">
        <v>2268</v>
      </c>
      <c r="E489" s="193" t="s">
        <v>2269</v>
      </c>
      <c r="F489" s="193" t="s">
        <v>2270</v>
      </c>
      <c r="G489" s="194" t="s">
        <v>2271</v>
      </c>
      <c r="H489" s="153">
        <v>500</v>
      </c>
      <c r="I489" s="153">
        <v>200</v>
      </c>
      <c r="J489" s="153">
        <v>200</v>
      </c>
      <c r="K489" s="154" t="s">
        <v>1838</v>
      </c>
      <c r="L489" s="155">
        <f t="shared" si="55"/>
        <v>800</v>
      </c>
      <c r="M489" s="155">
        <f t="shared" si="56"/>
        <v>1200</v>
      </c>
      <c r="N489" s="154">
        <f t="shared" si="59"/>
        <v>0</v>
      </c>
      <c r="O489" s="154">
        <f t="shared" si="60"/>
        <v>0</v>
      </c>
      <c r="P489" s="153">
        <v>0</v>
      </c>
      <c r="Q489" s="98" t="str">
        <f t="shared" si="58"/>
        <v>kritis</v>
      </c>
      <c r="R489" s="153">
        <v>1</v>
      </c>
      <c r="S489" s="153"/>
      <c r="T489" s="153"/>
    </row>
    <row r="490" spans="1:20" hidden="1" x14ac:dyDescent="0.35">
      <c r="A490" s="200" t="s">
        <v>795</v>
      </c>
      <c r="B490" s="191" t="s">
        <v>810</v>
      </c>
      <c r="C490" s="192" t="s">
        <v>61</v>
      </c>
      <c r="D490" s="191" t="s">
        <v>2272</v>
      </c>
      <c r="E490" s="193" t="s">
        <v>2273</v>
      </c>
      <c r="F490" s="193" t="s">
        <v>2274</v>
      </c>
      <c r="G490" s="194" t="s">
        <v>2275</v>
      </c>
      <c r="H490" s="153">
        <v>500</v>
      </c>
      <c r="I490" s="153">
        <v>244.44444444444446</v>
      </c>
      <c r="J490" s="153">
        <v>400</v>
      </c>
      <c r="K490" s="154" t="s">
        <v>1838</v>
      </c>
      <c r="L490" s="155">
        <f t="shared" si="55"/>
        <v>977.77777777777783</v>
      </c>
      <c r="M490" s="155">
        <f t="shared" si="56"/>
        <v>1466.6666666666667</v>
      </c>
      <c r="N490" s="154">
        <f t="shared" si="59"/>
        <v>8</v>
      </c>
      <c r="O490" s="154">
        <f t="shared" si="60"/>
        <v>1</v>
      </c>
      <c r="P490" s="153">
        <v>1950</v>
      </c>
      <c r="Q490" s="98" t="str">
        <f t="shared" si="58"/>
        <v>over</v>
      </c>
      <c r="R490" s="153">
        <v>1</v>
      </c>
      <c r="S490" s="153"/>
      <c r="T490" s="153"/>
    </row>
    <row r="491" spans="1:20" hidden="1" x14ac:dyDescent="0.35">
      <c r="A491" s="200" t="s">
        <v>795</v>
      </c>
      <c r="B491" s="191" t="s">
        <v>810</v>
      </c>
      <c r="C491" s="192" t="s">
        <v>61</v>
      </c>
      <c r="D491" s="201" t="s">
        <v>1250</v>
      </c>
      <c r="E491" s="202" t="s">
        <v>1251</v>
      </c>
      <c r="F491" s="202" t="s">
        <v>1252</v>
      </c>
      <c r="G491" s="203" t="s">
        <v>3097</v>
      </c>
      <c r="H491" s="153">
        <v>500</v>
      </c>
      <c r="I491" s="153">
        <v>500</v>
      </c>
      <c r="J491" s="153">
        <v>500</v>
      </c>
      <c r="K491" s="154" t="s">
        <v>1838</v>
      </c>
      <c r="L491" s="155">
        <f t="shared" si="55"/>
        <v>2000</v>
      </c>
      <c r="M491" s="155">
        <f t="shared" si="56"/>
        <v>3000</v>
      </c>
      <c r="N491" s="154">
        <f t="shared" si="59"/>
        <v>4.8999999999999995</v>
      </c>
      <c r="O491" s="154">
        <f t="shared" si="60"/>
        <v>1</v>
      </c>
      <c r="P491" s="153">
        <v>2405</v>
      </c>
      <c r="Q491" s="98" t="str">
        <f t="shared" si="58"/>
        <v>aman</v>
      </c>
      <c r="R491" s="153">
        <v>1</v>
      </c>
      <c r="S491" s="153"/>
      <c r="T491" s="153"/>
    </row>
    <row r="492" spans="1:20" hidden="1" x14ac:dyDescent="0.35">
      <c r="A492" s="200" t="s">
        <v>795</v>
      </c>
      <c r="B492" s="191" t="s">
        <v>810</v>
      </c>
      <c r="C492" s="192" t="s">
        <v>116</v>
      </c>
      <c r="D492" s="201" t="s">
        <v>1341</v>
      </c>
      <c r="E492" s="202" t="s">
        <v>1342</v>
      </c>
      <c r="F492" s="202" t="s">
        <v>1343</v>
      </c>
      <c r="G492" s="203" t="s">
        <v>1344</v>
      </c>
      <c r="H492" s="153">
        <v>500</v>
      </c>
      <c r="I492" s="153">
        <v>200</v>
      </c>
      <c r="J492" s="153">
        <v>500</v>
      </c>
      <c r="K492" s="154" t="s">
        <v>1838</v>
      </c>
      <c r="L492" s="155">
        <f t="shared" si="55"/>
        <v>800</v>
      </c>
      <c r="M492" s="155">
        <f t="shared" si="56"/>
        <v>1200</v>
      </c>
      <c r="N492" s="154">
        <f t="shared" si="59"/>
        <v>13.799999999999999</v>
      </c>
      <c r="O492" s="154">
        <f t="shared" si="60"/>
        <v>1</v>
      </c>
      <c r="P492" s="153">
        <v>2750</v>
      </c>
      <c r="Q492" s="98" t="str">
        <f t="shared" si="58"/>
        <v>over</v>
      </c>
      <c r="R492" s="153">
        <v>1</v>
      </c>
      <c r="S492" s="153"/>
      <c r="T492" s="153"/>
    </row>
    <row r="493" spans="1:20" hidden="1" x14ac:dyDescent="0.35">
      <c r="A493" s="200" t="s">
        <v>795</v>
      </c>
      <c r="B493" s="191" t="s">
        <v>810</v>
      </c>
      <c r="C493" s="192" t="s">
        <v>116</v>
      </c>
      <c r="D493" s="191" t="s">
        <v>1361</v>
      </c>
      <c r="E493" s="193" t="s">
        <v>1362</v>
      </c>
      <c r="F493" s="193" t="s">
        <v>1363</v>
      </c>
      <c r="G493" s="194" t="s">
        <v>1364</v>
      </c>
      <c r="H493" s="153">
        <v>500</v>
      </c>
      <c r="I493" s="153">
        <v>200</v>
      </c>
      <c r="J493" s="153">
        <f>+I493*1</f>
        <v>200</v>
      </c>
      <c r="K493" s="154" t="s">
        <v>1838</v>
      </c>
      <c r="L493" s="155">
        <f t="shared" si="55"/>
        <v>800</v>
      </c>
      <c r="M493" s="155">
        <f t="shared" si="56"/>
        <v>1200</v>
      </c>
      <c r="N493" s="154">
        <f t="shared" si="59"/>
        <v>5.3</v>
      </c>
      <c r="O493" s="154">
        <f t="shared" si="60"/>
        <v>1</v>
      </c>
      <c r="P493" s="153">
        <v>1050</v>
      </c>
      <c r="Q493" s="98" t="str">
        <f t="shared" si="58"/>
        <v>aman</v>
      </c>
      <c r="R493" s="153">
        <v>1</v>
      </c>
      <c r="S493" s="153"/>
      <c r="T493" s="153"/>
    </row>
    <row r="494" spans="1:20" hidden="1" x14ac:dyDescent="0.35">
      <c r="A494" s="200" t="s">
        <v>795</v>
      </c>
      <c r="B494" s="191" t="s">
        <v>810</v>
      </c>
      <c r="C494" s="192" t="s">
        <v>61</v>
      </c>
      <c r="D494" s="191" t="s">
        <v>1401</v>
      </c>
      <c r="E494" s="193" t="s">
        <v>1402</v>
      </c>
      <c r="F494" s="193" t="s">
        <v>1403</v>
      </c>
      <c r="G494" s="194" t="s">
        <v>1404</v>
      </c>
      <c r="H494" s="153">
        <v>500</v>
      </c>
      <c r="I494" s="153">
        <v>325</v>
      </c>
      <c r="J494" s="153">
        <v>400</v>
      </c>
      <c r="K494" s="154" t="s">
        <v>1838</v>
      </c>
      <c r="L494" s="155">
        <f t="shared" si="55"/>
        <v>1300</v>
      </c>
      <c r="M494" s="155">
        <f t="shared" si="56"/>
        <v>1950</v>
      </c>
      <c r="N494" s="154">
        <f t="shared" si="59"/>
        <v>8.2999999999999989</v>
      </c>
      <c r="O494" s="154">
        <f t="shared" si="60"/>
        <v>1</v>
      </c>
      <c r="P494" s="153">
        <v>2675</v>
      </c>
      <c r="Q494" s="98" t="str">
        <f t="shared" si="58"/>
        <v>over</v>
      </c>
      <c r="R494" s="153">
        <v>1</v>
      </c>
      <c r="S494" s="153"/>
      <c r="T494" s="153"/>
    </row>
    <row r="495" spans="1:20" hidden="1" x14ac:dyDescent="0.35">
      <c r="A495" s="200" t="s">
        <v>795</v>
      </c>
      <c r="B495" s="191" t="s">
        <v>810</v>
      </c>
      <c r="C495" s="192" t="s">
        <v>116</v>
      </c>
      <c r="D495" s="191" t="s">
        <v>2339</v>
      </c>
      <c r="E495" s="193" t="s">
        <v>2340</v>
      </c>
      <c r="F495" s="193" t="s">
        <v>2341</v>
      </c>
      <c r="G495" s="194" t="s">
        <v>2342</v>
      </c>
      <c r="H495" s="153">
        <v>500</v>
      </c>
      <c r="I495" s="153">
        <v>200</v>
      </c>
      <c r="J495" s="153">
        <v>200</v>
      </c>
      <c r="K495" s="154" t="s">
        <v>1838</v>
      </c>
      <c r="L495" s="155">
        <f t="shared" si="55"/>
        <v>800</v>
      </c>
      <c r="M495" s="155">
        <f t="shared" si="56"/>
        <v>1200</v>
      </c>
      <c r="N495" s="154">
        <f t="shared" si="59"/>
        <v>1.5</v>
      </c>
      <c r="O495" s="154">
        <f t="shared" si="60"/>
        <v>0</v>
      </c>
      <c r="P495" s="153">
        <v>300</v>
      </c>
      <c r="Q495" s="98" t="str">
        <f t="shared" si="58"/>
        <v>kritis</v>
      </c>
      <c r="R495" s="153">
        <v>1</v>
      </c>
      <c r="S495" s="153"/>
      <c r="T495" s="153"/>
    </row>
    <row r="496" spans="1:20" hidden="1" x14ac:dyDescent="0.35">
      <c r="A496" s="200" t="s">
        <v>795</v>
      </c>
      <c r="B496" s="191" t="s">
        <v>810</v>
      </c>
      <c r="C496" s="192" t="s">
        <v>116</v>
      </c>
      <c r="D496" s="191" t="s">
        <v>2696</v>
      </c>
      <c r="E496" s="193" t="s">
        <v>2343</v>
      </c>
      <c r="F496" s="193" t="s">
        <v>2344</v>
      </c>
      <c r="G496" s="194" t="s">
        <v>2345</v>
      </c>
      <c r="H496" s="153">
        <v>500</v>
      </c>
      <c r="I496" s="153">
        <v>200</v>
      </c>
      <c r="J496" s="153">
        <v>400</v>
      </c>
      <c r="K496" s="154" t="s">
        <v>1838</v>
      </c>
      <c r="L496" s="155">
        <f t="shared" si="55"/>
        <v>800</v>
      </c>
      <c r="M496" s="155">
        <f t="shared" si="56"/>
        <v>1200</v>
      </c>
      <c r="N496" s="154">
        <f t="shared" si="59"/>
        <v>5.6999999999999993</v>
      </c>
      <c r="O496" s="154">
        <f t="shared" si="60"/>
        <v>1</v>
      </c>
      <c r="P496" s="153">
        <v>1136</v>
      </c>
      <c r="Q496" s="98" t="str">
        <f t="shared" si="58"/>
        <v>aman</v>
      </c>
      <c r="R496" s="153">
        <v>1</v>
      </c>
      <c r="S496" s="153"/>
      <c r="T496" s="153"/>
    </row>
    <row r="497" spans="1:20" ht="33" hidden="1" x14ac:dyDescent="0.35">
      <c r="A497" s="200" t="s">
        <v>795</v>
      </c>
      <c r="B497" s="191" t="s">
        <v>810</v>
      </c>
      <c r="C497" s="192" t="s">
        <v>116</v>
      </c>
      <c r="D497" s="191" t="s">
        <v>1546</v>
      </c>
      <c r="E497" s="193" t="s">
        <v>1547</v>
      </c>
      <c r="F497" s="193" t="s">
        <v>1548</v>
      </c>
      <c r="G497" s="194" t="s">
        <v>1549</v>
      </c>
      <c r="H497" s="153">
        <v>500</v>
      </c>
      <c r="I497" s="153">
        <v>200</v>
      </c>
      <c r="J497" s="153">
        <v>300</v>
      </c>
      <c r="K497" s="154" t="s">
        <v>1838</v>
      </c>
      <c r="L497" s="155">
        <f t="shared" si="55"/>
        <v>800</v>
      </c>
      <c r="M497" s="155">
        <f t="shared" si="56"/>
        <v>1200</v>
      </c>
      <c r="N497" s="154">
        <f t="shared" si="59"/>
        <v>6.3</v>
      </c>
      <c r="O497" s="154">
        <f t="shared" si="60"/>
        <v>1</v>
      </c>
      <c r="P497" s="153">
        <v>1250</v>
      </c>
      <c r="Q497" s="98" t="str">
        <f t="shared" si="58"/>
        <v>over</v>
      </c>
      <c r="R497" s="153">
        <v>1</v>
      </c>
      <c r="S497" s="153"/>
      <c r="T497" s="153"/>
    </row>
    <row r="498" spans="1:20" ht="30" hidden="1" x14ac:dyDescent="0.35">
      <c r="A498" s="200" t="s">
        <v>795</v>
      </c>
      <c r="B498" s="191" t="s">
        <v>810</v>
      </c>
      <c r="C498" s="192" t="s">
        <v>116</v>
      </c>
      <c r="D498" s="201" t="s">
        <v>1558</v>
      </c>
      <c r="E498" s="202" t="s">
        <v>1559</v>
      </c>
      <c r="F498" s="202" t="s">
        <v>1560</v>
      </c>
      <c r="G498" s="203" t="s">
        <v>1561</v>
      </c>
      <c r="H498" s="153">
        <v>500</v>
      </c>
      <c r="I498" s="153">
        <v>200</v>
      </c>
      <c r="J498" s="153">
        <v>300</v>
      </c>
      <c r="K498" s="154" t="s">
        <v>1838</v>
      </c>
      <c r="L498" s="155">
        <f t="shared" si="55"/>
        <v>800</v>
      </c>
      <c r="M498" s="155">
        <f t="shared" si="56"/>
        <v>1200</v>
      </c>
      <c r="N498" s="154">
        <f t="shared" si="59"/>
        <v>12.799999999999999</v>
      </c>
      <c r="O498" s="154">
        <f t="shared" si="60"/>
        <v>1</v>
      </c>
      <c r="P498" s="153">
        <v>2550</v>
      </c>
      <c r="Q498" s="98" t="str">
        <f t="shared" si="58"/>
        <v>over</v>
      </c>
      <c r="R498" s="153">
        <v>1</v>
      </c>
      <c r="S498" s="153"/>
      <c r="T498" s="153"/>
    </row>
    <row r="499" spans="1:20" ht="33" hidden="1" x14ac:dyDescent="0.35">
      <c r="A499" s="200" t="s">
        <v>795</v>
      </c>
      <c r="B499" s="191" t="s">
        <v>810</v>
      </c>
      <c r="C499" s="192" t="s">
        <v>61</v>
      </c>
      <c r="D499" s="191" t="s">
        <v>1618</v>
      </c>
      <c r="E499" s="193" t="s">
        <v>1619</v>
      </c>
      <c r="F499" s="193" t="s">
        <v>1620</v>
      </c>
      <c r="G499" s="194" t="s">
        <v>1621</v>
      </c>
      <c r="H499" s="153">
        <v>500</v>
      </c>
      <c r="I499" s="153">
        <v>300</v>
      </c>
      <c r="J499" s="153">
        <v>400</v>
      </c>
      <c r="K499" s="154" t="s">
        <v>1838</v>
      </c>
      <c r="L499" s="155">
        <f t="shared" si="55"/>
        <v>1200</v>
      </c>
      <c r="M499" s="155">
        <f t="shared" si="56"/>
        <v>1800</v>
      </c>
      <c r="N499" s="154">
        <f t="shared" si="59"/>
        <v>2.5</v>
      </c>
      <c r="O499" s="154">
        <f t="shared" si="60"/>
        <v>1</v>
      </c>
      <c r="P499" s="153">
        <v>750</v>
      </c>
      <c r="Q499" s="98" t="str">
        <f t="shared" si="58"/>
        <v>kritis</v>
      </c>
      <c r="R499" s="153">
        <v>1</v>
      </c>
      <c r="S499" s="153"/>
      <c r="T499" s="153"/>
    </row>
    <row r="500" spans="1:20" ht="33" hidden="1" x14ac:dyDescent="0.35">
      <c r="A500" s="200" t="s">
        <v>795</v>
      </c>
      <c r="B500" s="191" t="s">
        <v>810</v>
      </c>
      <c r="C500" s="192" t="s">
        <v>61</v>
      </c>
      <c r="D500" s="191" t="s">
        <v>1622</v>
      </c>
      <c r="E500" s="193" t="s">
        <v>1623</v>
      </c>
      <c r="F500" s="193" t="s">
        <v>1624</v>
      </c>
      <c r="G500" s="194" t="s">
        <v>1625</v>
      </c>
      <c r="H500" s="153">
        <v>500</v>
      </c>
      <c r="I500" s="153">
        <v>200</v>
      </c>
      <c r="J500" s="153">
        <v>400</v>
      </c>
      <c r="K500" s="154" t="s">
        <v>1838</v>
      </c>
      <c r="L500" s="155">
        <f t="shared" si="55"/>
        <v>800</v>
      </c>
      <c r="M500" s="155">
        <f t="shared" si="56"/>
        <v>1200</v>
      </c>
      <c r="N500" s="154">
        <f t="shared" si="59"/>
        <v>8.1</v>
      </c>
      <c r="O500" s="154">
        <f t="shared" si="60"/>
        <v>1</v>
      </c>
      <c r="P500" s="153">
        <v>1620</v>
      </c>
      <c r="Q500" s="98" t="str">
        <f t="shared" si="58"/>
        <v>over</v>
      </c>
      <c r="R500" s="153">
        <v>1</v>
      </c>
      <c r="S500" s="153"/>
      <c r="T500" s="153"/>
    </row>
    <row r="501" spans="1:20" hidden="1" x14ac:dyDescent="0.35">
      <c r="A501" s="200" t="s">
        <v>795</v>
      </c>
      <c r="B501" s="191" t="s">
        <v>810</v>
      </c>
      <c r="C501" s="192" t="s">
        <v>61</v>
      </c>
      <c r="D501" s="191" t="s">
        <v>1659</v>
      </c>
      <c r="E501" s="193">
        <v>0</v>
      </c>
      <c r="F501" s="193" t="s">
        <v>1660</v>
      </c>
      <c r="G501" s="194" t="s">
        <v>1661</v>
      </c>
      <c r="H501" s="153">
        <v>500</v>
      </c>
      <c r="I501" s="153">
        <v>500</v>
      </c>
      <c r="J501" s="153">
        <v>500</v>
      </c>
      <c r="K501" s="154" t="s">
        <v>1838</v>
      </c>
      <c r="L501" s="155">
        <f t="shared" si="55"/>
        <v>2000</v>
      </c>
      <c r="M501" s="155">
        <f t="shared" si="56"/>
        <v>3000</v>
      </c>
      <c r="N501" s="154">
        <f t="shared" si="59"/>
        <v>2.2000000000000002</v>
      </c>
      <c r="O501" s="154">
        <f t="shared" si="60"/>
        <v>1</v>
      </c>
      <c r="P501" s="153">
        <v>1080</v>
      </c>
      <c r="Q501" s="98" t="str">
        <f t="shared" si="58"/>
        <v>kritis</v>
      </c>
      <c r="R501" s="153">
        <v>1</v>
      </c>
      <c r="S501" s="153"/>
      <c r="T501" s="153"/>
    </row>
    <row r="502" spans="1:20" ht="33" hidden="1" x14ac:dyDescent="0.35">
      <c r="A502" s="200" t="s">
        <v>795</v>
      </c>
      <c r="B502" s="191" t="s">
        <v>3090</v>
      </c>
      <c r="C502" s="192" t="s">
        <v>116</v>
      </c>
      <c r="D502" s="191" t="s">
        <v>2425</v>
      </c>
      <c r="E502" s="193" t="s">
        <v>2426</v>
      </c>
      <c r="F502" s="193" t="s">
        <v>2427</v>
      </c>
      <c r="G502" s="194" t="s">
        <v>2705</v>
      </c>
      <c r="H502" s="153">
        <v>500</v>
      </c>
      <c r="I502" s="153">
        <v>200</v>
      </c>
      <c r="J502" s="153">
        <f>+I502*1</f>
        <v>200</v>
      </c>
      <c r="K502" s="154" t="s">
        <v>1838</v>
      </c>
      <c r="L502" s="155">
        <f t="shared" si="55"/>
        <v>800</v>
      </c>
      <c r="M502" s="155">
        <f t="shared" si="56"/>
        <v>1200</v>
      </c>
      <c r="N502" s="154">
        <f t="shared" si="59"/>
        <v>12.1</v>
      </c>
      <c r="O502" s="154">
        <f t="shared" si="60"/>
        <v>1</v>
      </c>
      <c r="P502" s="153">
        <v>2420</v>
      </c>
      <c r="Q502" s="98" t="str">
        <f t="shared" si="58"/>
        <v>over</v>
      </c>
      <c r="R502" s="153">
        <v>1</v>
      </c>
      <c r="S502" s="153"/>
      <c r="T502" s="153"/>
    </row>
    <row r="503" spans="1:20" hidden="1" x14ac:dyDescent="0.35">
      <c r="A503" s="200" t="s">
        <v>795</v>
      </c>
      <c r="B503" s="191" t="s">
        <v>810</v>
      </c>
      <c r="C503" s="192" t="s">
        <v>61</v>
      </c>
      <c r="D503" s="191" t="s">
        <v>1695</v>
      </c>
      <c r="E503" s="193">
        <v>0</v>
      </c>
      <c r="F503" s="193" t="s">
        <v>1696</v>
      </c>
      <c r="G503" s="194" t="s">
        <v>1697</v>
      </c>
      <c r="H503" s="153">
        <v>500</v>
      </c>
      <c r="I503" s="153">
        <v>200</v>
      </c>
      <c r="J503" s="153">
        <v>400</v>
      </c>
      <c r="K503" s="154" t="s">
        <v>1838</v>
      </c>
      <c r="L503" s="155">
        <f t="shared" si="55"/>
        <v>800</v>
      </c>
      <c r="M503" s="155">
        <f t="shared" si="56"/>
        <v>1200</v>
      </c>
      <c r="N503" s="154">
        <f t="shared" si="59"/>
        <v>7</v>
      </c>
      <c r="O503" s="154">
        <f t="shared" si="60"/>
        <v>1</v>
      </c>
      <c r="P503" s="153">
        <v>1385</v>
      </c>
      <c r="Q503" s="98" t="str">
        <f t="shared" si="58"/>
        <v>over</v>
      </c>
      <c r="R503" s="153">
        <v>1</v>
      </c>
      <c r="S503" s="153"/>
      <c r="T503" s="153"/>
    </row>
    <row r="504" spans="1:20" ht="30" hidden="1" x14ac:dyDescent="0.35">
      <c r="A504" s="200" t="s">
        <v>795</v>
      </c>
      <c r="B504" s="191" t="s">
        <v>810</v>
      </c>
      <c r="C504" s="192" t="s">
        <v>61</v>
      </c>
      <c r="D504" s="201" t="s">
        <v>2453</v>
      </c>
      <c r="E504" s="202" t="s">
        <v>2454</v>
      </c>
      <c r="F504" s="202" t="s">
        <v>2455</v>
      </c>
      <c r="G504" s="203" t="s">
        <v>2456</v>
      </c>
      <c r="H504" s="153">
        <v>500</v>
      </c>
      <c r="I504" s="153">
        <v>400</v>
      </c>
      <c r="J504" s="153">
        <v>500</v>
      </c>
      <c r="K504" s="154" t="s">
        <v>1838</v>
      </c>
      <c r="L504" s="155">
        <f t="shared" si="55"/>
        <v>1600</v>
      </c>
      <c r="M504" s="155">
        <f t="shared" si="56"/>
        <v>2400</v>
      </c>
      <c r="N504" s="154">
        <f t="shared" si="59"/>
        <v>2.1</v>
      </c>
      <c r="O504" s="154">
        <f t="shared" si="60"/>
        <v>1</v>
      </c>
      <c r="P504" s="153">
        <v>825</v>
      </c>
      <c r="Q504" s="98" t="str">
        <f t="shared" si="58"/>
        <v>kritis</v>
      </c>
      <c r="R504" s="153">
        <v>1</v>
      </c>
      <c r="S504" s="153"/>
      <c r="T504" s="153"/>
    </row>
    <row r="505" spans="1:20" ht="33" hidden="1" x14ac:dyDescent="0.35">
      <c r="A505" s="200" t="s">
        <v>795</v>
      </c>
      <c r="B505" s="191" t="s">
        <v>810</v>
      </c>
      <c r="C505" s="192" t="s">
        <v>61</v>
      </c>
      <c r="D505" s="191" t="s">
        <v>1749</v>
      </c>
      <c r="E505" s="193" t="s">
        <v>1750</v>
      </c>
      <c r="F505" s="193" t="s">
        <v>1751</v>
      </c>
      <c r="G505" s="194" t="s">
        <v>1752</v>
      </c>
      <c r="H505" s="153">
        <v>500</v>
      </c>
      <c r="I505" s="153">
        <v>200</v>
      </c>
      <c r="J505" s="153">
        <f t="shared" ref="J505:J506" si="61">+I505*1</f>
        <v>200</v>
      </c>
      <c r="K505" s="154" t="s">
        <v>1838</v>
      </c>
      <c r="L505" s="155">
        <f t="shared" si="55"/>
        <v>800</v>
      </c>
      <c r="M505" s="155">
        <f t="shared" si="56"/>
        <v>1200</v>
      </c>
      <c r="N505" s="154">
        <f t="shared" si="59"/>
        <v>8.7999999999999989</v>
      </c>
      <c r="O505" s="154">
        <f t="shared" si="60"/>
        <v>1</v>
      </c>
      <c r="P505" s="153">
        <v>1750</v>
      </c>
      <c r="Q505" s="98" t="str">
        <f t="shared" si="58"/>
        <v>over</v>
      </c>
      <c r="R505" s="153">
        <v>1</v>
      </c>
      <c r="S505" s="153"/>
      <c r="T505" s="153"/>
    </row>
    <row r="506" spans="1:20" hidden="1" x14ac:dyDescent="0.35">
      <c r="A506" s="200" t="s">
        <v>795</v>
      </c>
      <c r="B506" s="191" t="s">
        <v>810</v>
      </c>
      <c r="C506" s="192" t="s">
        <v>61</v>
      </c>
      <c r="D506" s="191" t="s">
        <v>1753</v>
      </c>
      <c r="E506" s="193">
        <v>0</v>
      </c>
      <c r="F506" s="193" t="s">
        <v>1754</v>
      </c>
      <c r="G506" s="194" t="s">
        <v>1755</v>
      </c>
      <c r="H506" s="153">
        <v>500</v>
      </c>
      <c r="I506" s="153">
        <v>200</v>
      </c>
      <c r="J506" s="153">
        <f t="shared" si="61"/>
        <v>200</v>
      </c>
      <c r="K506" s="154" t="s">
        <v>1838</v>
      </c>
      <c r="L506" s="155">
        <f t="shared" si="55"/>
        <v>800</v>
      </c>
      <c r="M506" s="155">
        <f t="shared" si="56"/>
        <v>1200</v>
      </c>
      <c r="N506" s="154">
        <f t="shared" si="59"/>
        <v>8.2999999999999989</v>
      </c>
      <c r="O506" s="154">
        <f t="shared" si="60"/>
        <v>1</v>
      </c>
      <c r="P506" s="153">
        <v>1650</v>
      </c>
      <c r="Q506" s="98" t="str">
        <f t="shared" si="58"/>
        <v>over</v>
      </c>
      <c r="R506" s="153">
        <v>1</v>
      </c>
      <c r="S506" s="153"/>
      <c r="T506" s="153"/>
    </row>
    <row r="507" spans="1:20" ht="33" hidden="1" x14ac:dyDescent="0.35">
      <c r="A507" s="200" t="s">
        <v>795</v>
      </c>
      <c r="B507" s="191" t="s">
        <v>3090</v>
      </c>
      <c r="C507" s="192" t="s">
        <v>61</v>
      </c>
      <c r="D507" s="191" t="s">
        <v>1763</v>
      </c>
      <c r="E507" s="193" t="s">
        <v>1764</v>
      </c>
      <c r="F507" s="207" t="s">
        <v>1765</v>
      </c>
      <c r="G507" s="194" t="s">
        <v>1766</v>
      </c>
      <c r="H507" s="153">
        <v>500</v>
      </c>
      <c r="I507" s="153">
        <v>500</v>
      </c>
      <c r="J507" s="153">
        <v>1000</v>
      </c>
      <c r="K507" s="154" t="s">
        <v>1838</v>
      </c>
      <c r="L507" s="155">
        <f t="shared" si="55"/>
        <v>2000</v>
      </c>
      <c r="M507" s="155">
        <f t="shared" si="56"/>
        <v>3000</v>
      </c>
      <c r="N507" s="154">
        <f t="shared" si="59"/>
        <v>3.5</v>
      </c>
      <c r="O507" s="154">
        <f t="shared" si="60"/>
        <v>1</v>
      </c>
      <c r="P507" s="153">
        <v>1730</v>
      </c>
      <c r="Q507" s="98" t="str">
        <f t="shared" si="58"/>
        <v>kritis</v>
      </c>
      <c r="R507" s="153">
        <v>1</v>
      </c>
      <c r="S507" s="153"/>
      <c r="T507" s="153"/>
    </row>
    <row r="508" spans="1:20" hidden="1" x14ac:dyDescent="0.35">
      <c r="A508" s="200" t="s">
        <v>795</v>
      </c>
      <c r="B508" s="191" t="s">
        <v>810</v>
      </c>
      <c r="C508" s="192" t="s">
        <v>61</v>
      </c>
      <c r="D508" s="191" t="s">
        <v>2971</v>
      </c>
      <c r="E508" s="193" t="s">
        <v>2972</v>
      </c>
      <c r="F508" s="193" t="s">
        <v>2540</v>
      </c>
      <c r="G508" s="195" t="s">
        <v>2973</v>
      </c>
      <c r="H508" s="153">
        <v>500</v>
      </c>
      <c r="I508" s="153">
        <v>200</v>
      </c>
      <c r="J508" s="153">
        <v>400</v>
      </c>
      <c r="K508" s="154" t="s">
        <v>1838</v>
      </c>
      <c r="L508" s="155">
        <f t="shared" si="55"/>
        <v>800</v>
      </c>
      <c r="M508" s="155">
        <f t="shared" si="56"/>
        <v>1200</v>
      </c>
      <c r="N508" s="154">
        <f t="shared" si="59"/>
        <v>5</v>
      </c>
      <c r="O508" s="154">
        <f t="shared" si="60"/>
        <v>1</v>
      </c>
      <c r="P508" s="153">
        <v>985</v>
      </c>
      <c r="Q508" s="98" t="str">
        <f t="shared" si="58"/>
        <v>aman</v>
      </c>
      <c r="R508" s="153">
        <v>1</v>
      </c>
      <c r="S508" s="153"/>
      <c r="T508" s="153"/>
    </row>
    <row r="509" spans="1:20" hidden="1" x14ac:dyDescent="0.35">
      <c r="A509" s="200" t="s">
        <v>795</v>
      </c>
      <c r="B509" s="191" t="s">
        <v>810</v>
      </c>
      <c r="C509" s="192" t="s">
        <v>116</v>
      </c>
      <c r="D509" s="191"/>
      <c r="E509" s="193" t="s">
        <v>2714</v>
      </c>
      <c r="F509" s="193" t="s">
        <v>2540</v>
      </c>
      <c r="G509" s="194" t="s">
        <v>2715</v>
      </c>
      <c r="H509" s="153">
        <v>500</v>
      </c>
      <c r="I509" s="153">
        <v>200</v>
      </c>
      <c r="J509" s="153">
        <v>400</v>
      </c>
      <c r="K509" s="154" t="s">
        <v>1838</v>
      </c>
      <c r="L509" s="155">
        <f t="shared" si="55"/>
        <v>800</v>
      </c>
      <c r="M509" s="155">
        <f t="shared" si="56"/>
        <v>1200</v>
      </c>
      <c r="N509" s="154">
        <f t="shared" si="59"/>
        <v>5</v>
      </c>
      <c r="O509" s="154">
        <f t="shared" si="60"/>
        <v>1</v>
      </c>
      <c r="P509" s="153">
        <v>985</v>
      </c>
      <c r="Q509" s="98" t="str">
        <f t="shared" si="58"/>
        <v>aman</v>
      </c>
      <c r="R509" s="153">
        <v>1</v>
      </c>
      <c r="S509" s="153"/>
      <c r="T509" s="153"/>
    </row>
    <row r="510" spans="1:20" hidden="1" x14ac:dyDescent="0.35">
      <c r="A510" s="200" t="s">
        <v>795</v>
      </c>
      <c r="B510" s="191" t="s">
        <v>810</v>
      </c>
      <c r="C510" s="192" t="s">
        <v>61</v>
      </c>
      <c r="D510" s="201" t="s">
        <v>2979</v>
      </c>
      <c r="E510" s="202" t="s">
        <v>2980</v>
      </c>
      <c r="F510" s="202" t="s">
        <v>2981</v>
      </c>
      <c r="G510" s="203" t="s">
        <v>2982</v>
      </c>
      <c r="H510" s="153">
        <v>500</v>
      </c>
      <c r="I510" s="153">
        <v>200</v>
      </c>
      <c r="J510" s="153">
        <f t="shared" ref="J510:J511" si="62">+I510*1</f>
        <v>200</v>
      </c>
      <c r="K510" s="154" t="s">
        <v>1838</v>
      </c>
      <c r="L510" s="155">
        <f t="shared" si="55"/>
        <v>800</v>
      </c>
      <c r="M510" s="155">
        <f t="shared" si="56"/>
        <v>1200</v>
      </c>
      <c r="N510" s="154">
        <f t="shared" si="59"/>
        <v>2.7</v>
      </c>
      <c r="O510" s="154">
        <f t="shared" si="60"/>
        <v>1</v>
      </c>
      <c r="P510" s="153">
        <v>534</v>
      </c>
      <c r="Q510" s="98" t="str">
        <f t="shared" si="58"/>
        <v>kritis</v>
      </c>
      <c r="R510" s="153">
        <v>1</v>
      </c>
      <c r="S510" s="153"/>
      <c r="T510" s="153"/>
    </row>
    <row r="511" spans="1:20" hidden="1" x14ac:dyDescent="0.35">
      <c r="A511" s="200" t="s">
        <v>795</v>
      </c>
      <c r="B511" s="191" t="s">
        <v>810</v>
      </c>
      <c r="C511" s="192" t="s">
        <v>61</v>
      </c>
      <c r="D511" s="201" t="s">
        <v>2983</v>
      </c>
      <c r="E511" s="202" t="s">
        <v>3108</v>
      </c>
      <c r="F511" s="202" t="s">
        <v>2985</v>
      </c>
      <c r="G511" s="203" t="s">
        <v>3109</v>
      </c>
      <c r="H511" s="153">
        <v>500</v>
      </c>
      <c r="I511" s="153">
        <v>200</v>
      </c>
      <c r="J511" s="153">
        <f t="shared" si="62"/>
        <v>200</v>
      </c>
      <c r="K511" s="154" t="s">
        <v>1838</v>
      </c>
      <c r="L511" s="155">
        <f t="shared" si="55"/>
        <v>800</v>
      </c>
      <c r="M511" s="155">
        <f t="shared" si="56"/>
        <v>1200</v>
      </c>
      <c r="N511" s="154">
        <f t="shared" si="59"/>
        <v>7.1999999999999993</v>
      </c>
      <c r="O511" s="154">
        <f t="shared" si="60"/>
        <v>1</v>
      </c>
      <c r="P511" s="153">
        <v>1426</v>
      </c>
      <c r="Q511" s="98" t="str">
        <f t="shared" si="58"/>
        <v>over</v>
      </c>
      <c r="R511" s="153">
        <v>1</v>
      </c>
      <c r="S511" s="153"/>
      <c r="T511" s="153"/>
    </row>
    <row r="512" spans="1:20" hidden="1" x14ac:dyDescent="0.35">
      <c r="A512" s="200" t="s">
        <v>795</v>
      </c>
      <c r="B512" s="191" t="s">
        <v>810</v>
      </c>
      <c r="C512" s="192" t="s">
        <v>116</v>
      </c>
      <c r="D512" s="201" t="s">
        <v>2841</v>
      </c>
      <c r="E512" s="202" t="s">
        <v>2993</v>
      </c>
      <c r="F512" s="202" t="s">
        <v>2817</v>
      </c>
      <c r="G512" s="203" t="s">
        <v>2994</v>
      </c>
      <c r="H512" s="153">
        <v>500</v>
      </c>
      <c r="I512" s="153">
        <v>200</v>
      </c>
      <c r="J512" s="153">
        <v>200</v>
      </c>
      <c r="K512" s="154" t="s">
        <v>1838</v>
      </c>
      <c r="L512" s="155">
        <f t="shared" si="55"/>
        <v>800</v>
      </c>
      <c r="M512" s="155">
        <f t="shared" si="56"/>
        <v>1200</v>
      </c>
      <c r="N512" s="154">
        <f t="shared" si="59"/>
        <v>2.2000000000000002</v>
      </c>
      <c r="O512" s="154">
        <f t="shared" si="60"/>
        <v>1</v>
      </c>
      <c r="P512" s="153">
        <v>425</v>
      </c>
      <c r="Q512" s="98" t="str">
        <f t="shared" si="58"/>
        <v>kritis</v>
      </c>
      <c r="R512" s="153">
        <v>1</v>
      </c>
      <c r="S512" s="153"/>
      <c r="T512" s="153"/>
    </row>
    <row r="513" spans="1:20" hidden="1" x14ac:dyDescent="0.35">
      <c r="A513" s="200" t="s">
        <v>795</v>
      </c>
      <c r="B513" s="191" t="s">
        <v>810</v>
      </c>
      <c r="C513" s="192" t="s">
        <v>61</v>
      </c>
      <c r="D513" s="191" t="s">
        <v>3004</v>
      </c>
      <c r="E513" s="193" t="s">
        <v>3005</v>
      </c>
      <c r="F513" s="193" t="s">
        <v>3006</v>
      </c>
      <c r="G513" s="194" t="s">
        <v>3007</v>
      </c>
      <c r="H513" s="153">
        <v>500</v>
      </c>
      <c r="I513" s="153">
        <v>200</v>
      </c>
      <c r="J513" s="153">
        <f>+I513*1</f>
        <v>200</v>
      </c>
      <c r="K513" s="154" t="s">
        <v>1838</v>
      </c>
      <c r="L513" s="155">
        <f t="shared" si="55"/>
        <v>800</v>
      </c>
      <c r="M513" s="155">
        <f t="shared" si="56"/>
        <v>1200</v>
      </c>
      <c r="N513" s="154">
        <f t="shared" si="59"/>
        <v>3.5</v>
      </c>
      <c r="O513" s="154">
        <f t="shared" si="60"/>
        <v>1</v>
      </c>
      <c r="P513" s="153">
        <v>687</v>
      </c>
      <c r="Q513" s="98" t="str">
        <f t="shared" si="58"/>
        <v>kritis</v>
      </c>
      <c r="R513" s="153">
        <v>1</v>
      </c>
      <c r="S513" s="153"/>
      <c r="T513" s="153"/>
    </row>
    <row r="514" spans="1:20" ht="33" hidden="1" x14ac:dyDescent="0.35">
      <c r="A514" s="200" t="s">
        <v>795</v>
      </c>
      <c r="B514" s="191" t="s">
        <v>815</v>
      </c>
      <c r="C514" s="192" t="s">
        <v>12</v>
      </c>
      <c r="D514" s="191" t="s">
        <v>816</v>
      </c>
      <c r="E514" s="193" t="s">
        <v>817</v>
      </c>
      <c r="F514" s="193" t="s">
        <v>818</v>
      </c>
      <c r="G514" s="194" t="s">
        <v>819</v>
      </c>
      <c r="H514" s="153">
        <v>400</v>
      </c>
      <c r="I514" s="153">
        <v>300</v>
      </c>
      <c r="J514" s="153">
        <v>400</v>
      </c>
      <c r="K514" s="154" t="s">
        <v>1838</v>
      </c>
      <c r="L514" s="155">
        <f t="shared" ref="L514:L555" si="63">+I514*4</f>
        <v>1200</v>
      </c>
      <c r="M514" s="155">
        <f t="shared" ref="M514:M555" si="64">+I514*6</f>
        <v>1800</v>
      </c>
      <c r="N514" s="154">
        <f t="shared" si="59"/>
        <v>1.9000000000000001</v>
      </c>
      <c r="O514" s="154">
        <f t="shared" si="60"/>
        <v>0</v>
      </c>
      <c r="P514" s="153">
        <v>545</v>
      </c>
      <c r="Q514" s="98" t="str">
        <f t="shared" si="58"/>
        <v>kritis</v>
      </c>
      <c r="R514" s="153">
        <v>1</v>
      </c>
      <c r="S514" s="153"/>
      <c r="T514" s="153"/>
    </row>
    <row r="515" spans="1:20" hidden="1" x14ac:dyDescent="0.35">
      <c r="A515" s="200" t="s">
        <v>795</v>
      </c>
      <c r="B515" s="191" t="s">
        <v>810</v>
      </c>
      <c r="C515" s="192" t="s">
        <v>12</v>
      </c>
      <c r="D515" s="191" t="s">
        <v>2075</v>
      </c>
      <c r="E515" s="193" t="s">
        <v>2076</v>
      </c>
      <c r="F515" s="193" t="s">
        <v>2077</v>
      </c>
      <c r="G515" s="194" t="s">
        <v>2078</v>
      </c>
      <c r="H515" s="153">
        <v>400</v>
      </c>
      <c r="I515" s="153">
        <v>50</v>
      </c>
      <c r="J515" s="153">
        <v>50</v>
      </c>
      <c r="K515" s="154" t="s">
        <v>1838</v>
      </c>
      <c r="L515" s="155">
        <f t="shared" si="63"/>
        <v>200</v>
      </c>
      <c r="M515" s="155">
        <f t="shared" si="64"/>
        <v>300</v>
      </c>
      <c r="N515" s="154">
        <f t="shared" si="59"/>
        <v>11.7</v>
      </c>
      <c r="O515" s="154">
        <f t="shared" si="60"/>
        <v>1</v>
      </c>
      <c r="P515" s="153">
        <v>585</v>
      </c>
      <c r="Q515" s="98" t="str">
        <f t="shared" si="58"/>
        <v>over</v>
      </c>
      <c r="R515" s="153">
        <v>1</v>
      </c>
      <c r="S515" s="153"/>
      <c r="T515" s="153"/>
    </row>
    <row r="516" spans="1:20" hidden="1" x14ac:dyDescent="0.35">
      <c r="A516" s="200" t="s">
        <v>795</v>
      </c>
      <c r="B516" s="191" t="s">
        <v>810</v>
      </c>
      <c r="C516" s="192" t="s">
        <v>12</v>
      </c>
      <c r="D516" s="191" t="s">
        <v>2119</v>
      </c>
      <c r="E516" s="193" t="s">
        <v>2120</v>
      </c>
      <c r="F516" s="193" t="s">
        <v>2121</v>
      </c>
      <c r="G516" s="194" t="s">
        <v>2122</v>
      </c>
      <c r="H516" s="153">
        <v>400</v>
      </c>
      <c r="I516" s="153">
        <v>50</v>
      </c>
      <c r="J516" s="153">
        <v>50</v>
      </c>
      <c r="K516" s="154" t="s">
        <v>1838</v>
      </c>
      <c r="L516" s="155">
        <f t="shared" si="63"/>
        <v>200</v>
      </c>
      <c r="M516" s="155">
        <f t="shared" si="64"/>
        <v>300</v>
      </c>
      <c r="N516" s="154">
        <f t="shared" si="59"/>
        <v>14.9</v>
      </c>
      <c r="O516" s="154">
        <f t="shared" si="60"/>
        <v>1</v>
      </c>
      <c r="P516" s="153">
        <v>745</v>
      </c>
      <c r="Q516" s="98" t="str">
        <f t="shared" si="58"/>
        <v>over</v>
      </c>
      <c r="R516" s="153">
        <v>1</v>
      </c>
      <c r="S516" s="153"/>
      <c r="T516" s="153"/>
    </row>
    <row r="517" spans="1:20" ht="33" hidden="1" x14ac:dyDescent="0.35">
      <c r="A517" s="200" t="s">
        <v>795</v>
      </c>
      <c r="B517" s="191" t="s">
        <v>810</v>
      </c>
      <c r="C517" s="192" t="s">
        <v>61</v>
      </c>
      <c r="D517" s="191" t="s">
        <v>1075</v>
      </c>
      <c r="E517" s="193" t="s">
        <v>1076</v>
      </c>
      <c r="F517" s="193" t="s">
        <v>1077</v>
      </c>
      <c r="G517" s="194" t="s">
        <v>953</v>
      </c>
      <c r="H517" s="153">
        <v>400</v>
      </c>
      <c r="I517" s="153">
        <v>200</v>
      </c>
      <c r="J517" s="153">
        <f>+I517*1</f>
        <v>200</v>
      </c>
      <c r="K517" s="154" t="s">
        <v>1838</v>
      </c>
      <c r="L517" s="155">
        <f t="shared" si="63"/>
        <v>800</v>
      </c>
      <c r="M517" s="155">
        <f t="shared" si="64"/>
        <v>1200</v>
      </c>
      <c r="N517" s="154">
        <f t="shared" si="59"/>
        <v>10.299999999999999</v>
      </c>
      <c r="O517" s="154">
        <f t="shared" si="60"/>
        <v>1</v>
      </c>
      <c r="P517" s="153">
        <v>2051</v>
      </c>
      <c r="Q517" s="98" t="str">
        <f t="shared" si="58"/>
        <v>over</v>
      </c>
      <c r="R517" s="153">
        <v>1</v>
      </c>
      <c r="S517" s="153"/>
      <c r="T517" s="153"/>
    </row>
    <row r="518" spans="1:20" hidden="1" x14ac:dyDescent="0.35">
      <c r="A518" s="200" t="s">
        <v>795</v>
      </c>
      <c r="B518" s="191" t="s">
        <v>810</v>
      </c>
      <c r="C518" s="192" t="s">
        <v>61</v>
      </c>
      <c r="D518" s="201" t="s">
        <v>1093</v>
      </c>
      <c r="E518" s="202" t="s">
        <v>1094</v>
      </c>
      <c r="F518" s="202" t="s">
        <v>1095</v>
      </c>
      <c r="G518" s="203" t="s">
        <v>1096</v>
      </c>
      <c r="H518" s="153">
        <v>400</v>
      </c>
      <c r="I518" s="153">
        <v>300</v>
      </c>
      <c r="J518" s="153">
        <v>500</v>
      </c>
      <c r="K518" s="154" t="s">
        <v>1838</v>
      </c>
      <c r="L518" s="155">
        <f t="shared" si="63"/>
        <v>1200</v>
      </c>
      <c r="M518" s="155">
        <f t="shared" si="64"/>
        <v>1800</v>
      </c>
      <c r="N518" s="154">
        <f t="shared" si="59"/>
        <v>3</v>
      </c>
      <c r="O518" s="154">
        <f t="shared" si="60"/>
        <v>1</v>
      </c>
      <c r="P518" s="153">
        <v>900</v>
      </c>
      <c r="Q518" s="98" t="str">
        <f t="shared" si="58"/>
        <v>kritis</v>
      </c>
      <c r="R518" s="153">
        <v>1</v>
      </c>
      <c r="S518" s="153"/>
      <c r="T518" s="153"/>
    </row>
    <row r="519" spans="1:20" hidden="1" x14ac:dyDescent="0.35">
      <c r="A519" s="200" t="s">
        <v>795</v>
      </c>
      <c r="B519" s="191" t="s">
        <v>810</v>
      </c>
      <c r="C519" s="192" t="s">
        <v>22</v>
      </c>
      <c r="D519" s="201" t="s">
        <v>2213</v>
      </c>
      <c r="E519" s="202" t="s">
        <v>2214</v>
      </c>
      <c r="F519" s="202" t="s">
        <v>2215</v>
      </c>
      <c r="G519" s="203" t="s">
        <v>2216</v>
      </c>
      <c r="H519" s="153">
        <v>400</v>
      </c>
      <c r="I519" s="153">
        <v>200</v>
      </c>
      <c r="J519" s="153">
        <f t="shared" ref="J519:J520" si="65">+I519*1</f>
        <v>200</v>
      </c>
      <c r="K519" s="154" t="s">
        <v>1838</v>
      </c>
      <c r="L519" s="155">
        <f t="shared" si="63"/>
        <v>800</v>
      </c>
      <c r="M519" s="155">
        <f t="shared" si="64"/>
        <v>1200</v>
      </c>
      <c r="N519" s="154">
        <f t="shared" si="59"/>
        <v>1.3</v>
      </c>
      <c r="O519" s="154">
        <f t="shared" si="60"/>
        <v>0</v>
      </c>
      <c r="P519" s="153">
        <v>250</v>
      </c>
      <c r="Q519" s="98" t="str">
        <f t="shared" si="58"/>
        <v>kritis</v>
      </c>
      <c r="R519" s="153">
        <v>1</v>
      </c>
      <c r="S519" s="153"/>
      <c r="T519" s="153"/>
    </row>
    <row r="520" spans="1:20" hidden="1" x14ac:dyDescent="0.35">
      <c r="A520" s="200" t="s">
        <v>795</v>
      </c>
      <c r="B520" s="191" t="s">
        <v>810</v>
      </c>
      <c r="C520" s="192" t="s">
        <v>61</v>
      </c>
      <c r="D520" s="191" t="s">
        <v>1650</v>
      </c>
      <c r="E520" s="193">
        <v>0</v>
      </c>
      <c r="F520" s="193" t="s">
        <v>1651</v>
      </c>
      <c r="G520" s="194" t="s">
        <v>1652</v>
      </c>
      <c r="H520" s="153">
        <v>400</v>
      </c>
      <c r="I520" s="153">
        <v>200</v>
      </c>
      <c r="J520" s="153">
        <f t="shared" si="65"/>
        <v>200</v>
      </c>
      <c r="K520" s="154" t="s">
        <v>1838</v>
      </c>
      <c r="L520" s="155">
        <f t="shared" si="63"/>
        <v>800</v>
      </c>
      <c r="M520" s="155">
        <f t="shared" si="64"/>
        <v>1200</v>
      </c>
      <c r="N520" s="154">
        <f t="shared" si="59"/>
        <v>4.8999999999999995</v>
      </c>
      <c r="O520" s="154">
        <f t="shared" si="60"/>
        <v>1</v>
      </c>
      <c r="P520" s="153">
        <v>978</v>
      </c>
      <c r="Q520" s="98" t="str">
        <f t="shared" si="58"/>
        <v>aman</v>
      </c>
      <c r="R520" s="153">
        <v>1</v>
      </c>
      <c r="S520" s="153"/>
      <c r="T520" s="153"/>
    </row>
    <row r="521" spans="1:20" hidden="1" x14ac:dyDescent="0.35">
      <c r="A521" s="200" t="s">
        <v>795</v>
      </c>
      <c r="B521" s="191" t="s">
        <v>810</v>
      </c>
      <c r="C521" s="192" t="s">
        <v>116</v>
      </c>
      <c r="D521" s="191" t="s">
        <v>2468</v>
      </c>
      <c r="E521" s="193">
        <v>0</v>
      </c>
      <c r="F521" s="193" t="s">
        <v>2469</v>
      </c>
      <c r="G521" s="194" t="s">
        <v>2470</v>
      </c>
      <c r="H521" s="153">
        <v>400</v>
      </c>
      <c r="I521" s="153">
        <v>400</v>
      </c>
      <c r="J521" s="153">
        <v>400</v>
      </c>
      <c r="K521" s="154" t="s">
        <v>1838</v>
      </c>
      <c r="L521" s="155">
        <f t="shared" si="63"/>
        <v>1600</v>
      </c>
      <c r="M521" s="155">
        <f t="shared" si="64"/>
        <v>2400</v>
      </c>
      <c r="N521" s="154">
        <f t="shared" si="59"/>
        <v>4.5</v>
      </c>
      <c r="O521" s="154">
        <f t="shared" si="60"/>
        <v>1</v>
      </c>
      <c r="P521" s="153">
        <v>1800</v>
      </c>
      <c r="Q521" s="98" t="str">
        <f t="shared" ref="Q521:Q555" si="66">IF(P521&lt;L521,"kritis",IF(P521&lt;M521,"aman","over"))</f>
        <v>aman</v>
      </c>
      <c r="R521" s="153">
        <v>1</v>
      </c>
      <c r="S521" s="153"/>
      <c r="T521" s="153"/>
    </row>
    <row r="522" spans="1:20" hidden="1" x14ac:dyDescent="0.35">
      <c r="A522" s="200" t="s">
        <v>795</v>
      </c>
      <c r="B522" s="191" t="s">
        <v>810</v>
      </c>
      <c r="C522" s="192" t="s">
        <v>116</v>
      </c>
      <c r="D522" s="191" t="s">
        <v>1722</v>
      </c>
      <c r="E522" s="193">
        <v>0</v>
      </c>
      <c r="F522" s="193" t="s">
        <v>1723</v>
      </c>
      <c r="G522" s="194" t="s">
        <v>1724</v>
      </c>
      <c r="H522" s="153">
        <v>400</v>
      </c>
      <c r="I522" s="153">
        <v>200</v>
      </c>
      <c r="J522" s="153">
        <v>1200</v>
      </c>
      <c r="K522" s="154" t="s">
        <v>1838</v>
      </c>
      <c r="L522" s="155">
        <f t="shared" si="63"/>
        <v>800</v>
      </c>
      <c r="M522" s="155">
        <f t="shared" si="64"/>
        <v>1200</v>
      </c>
      <c r="N522" s="154">
        <f t="shared" ref="N522:N555" si="67">+ROUNDUP(P522/I522,1)</f>
        <v>12.799999999999999</v>
      </c>
      <c r="O522" s="154">
        <f t="shared" ref="O522:O555" si="68">IF(AND(K522="FAST",N522&gt;=2),1,IF(AND(K522="MEDIUM",N522&gt;=2),1,IF(AND(K522="SLOW",N522&gt;=2),1,0)))</f>
        <v>1</v>
      </c>
      <c r="P522" s="153">
        <v>2550</v>
      </c>
      <c r="Q522" s="98" t="str">
        <f t="shared" si="66"/>
        <v>over</v>
      </c>
      <c r="R522" s="153">
        <v>1</v>
      </c>
      <c r="S522" s="153"/>
      <c r="T522" s="153"/>
    </row>
    <row r="523" spans="1:20" hidden="1" x14ac:dyDescent="0.35">
      <c r="A523" s="200" t="s">
        <v>795</v>
      </c>
      <c r="B523" s="191" t="s">
        <v>810</v>
      </c>
      <c r="C523" s="192" t="s">
        <v>61</v>
      </c>
      <c r="D523" s="191" t="s">
        <v>2974</v>
      </c>
      <c r="E523" s="193" t="s">
        <v>2975</v>
      </c>
      <c r="F523" s="193" t="s">
        <v>2541</v>
      </c>
      <c r="G523" s="194" t="s">
        <v>2976</v>
      </c>
      <c r="H523" s="153">
        <v>400</v>
      </c>
      <c r="I523" s="153">
        <v>200</v>
      </c>
      <c r="J523" s="153">
        <f>+I523*1</f>
        <v>200</v>
      </c>
      <c r="K523" s="154" t="s">
        <v>1838</v>
      </c>
      <c r="L523" s="155">
        <f t="shared" si="63"/>
        <v>800</v>
      </c>
      <c r="M523" s="155">
        <f t="shared" si="64"/>
        <v>1200</v>
      </c>
      <c r="N523" s="154">
        <f t="shared" si="67"/>
        <v>7.1999999999999993</v>
      </c>
      <c r="O523" s="154">
        <f t="shared" si="68"/>
        <v>1</v>
      </c>
      <c r="P523" s="153">
        <v>1435</v>
      </c>
      <c r="Q523" s="98" t="str">
        <f t="shared" si="66"/>
        <v>over</v>
      </c>
      <c r="R523" s="153">
        <v>1</v>
      </c>
      <c r="S523" s="153"/>
      <c r="T523" s="153"/>
    </row>
    <row r="524" spans="1:20" hidden="1" x14ac:dyDescent="0.35">
      <c r="A524" s="190" t="s">
        <v>10</v>
      </c>
      <c r="B524" s="191" t="s">
        <v>11</v>
      </c>
      <c r="C524" s="192" t="s">
        <v>116</v>
      </c>
      <c r="D524" s="191" t="s">
        <v>2687</v>
      </c>
      <c r="E524" s="193" t="s">
        <v>718</v>
      </c>
      <c r="F524" s="193" t="s">
        <v>719</v>
      </c>
      <c r="G524" s="194" t="s">
        <v>720</v>
      </c>
      <c r="H524" s="153">
        <v>328</v>
      </c>
      <c r="I524" s="153">
        <v>300</v>
      </c>
      <c r="J524" s="153">
        <v>500</v>
      </c>
      <c r="K524" s="154" t="s">
        <v>1838</v>
      </c>
      <c r="L524" s="155">
        <f t="shared" si="63"/>
        <v>1200</v>
      </c>
      <c r="M524" s="155">
        <f t="shared" si="64"/>
        <v>1800</v>
      </c>
      <c r="N524" s="154">
        <f t="shared" si="67"/>
        <v>0.5</v>
      </c>
      <c r="O524" s="154">
        <f t="shared" si="68"/>
        <v>0</v>
      </c>
      <c r="P524" s="153">
        <v>150</v>
      </c>
      <c r="Q524" s="98" t="str">
        <f t="shared" si="66"/>
        <v>kritis</v>
      </c>
      <c r="R524" s="153">
        <v>1</v>
      </c>
      <c r="S524" s="153"/>
      <c r="T524" s="153"/>
    </row>
    <row r="525" spans="1:20" hidden="1" x14ac:dyDescent="0.35">
      <c r="A525" s="200" t="s">
        <v>795</v>
      </c>
      <c r="B525" s="191" t="s">
        <v>810</v>
      </c>
      <c r="C525" s="192" t="s">
        <v>61</v>
      </c>
      <c r="D525" s="191" t="s">
        <v>858</v>
      </c>
      <c r="E525" s="193" t="s">
        <v>859</v>
      </c>
      <c r="F525" s="193" t="s">
        <v>860</v>
      </c>
      <c r="G525" s="194" t="s">
        <v>861</v>
      </c>
      <c r="H525" s="153">
        <v>300</v>
      </c>
      <c r="I525" s="153">
        <v>200</v>
      </c>
      <c r="J525" s="153">
        <v>200</v>
      </c>
      <c r="K525" s="154" t="s">
        <v>1838</v>
      </c>
      <c r="L525" s="155">
        <f t="shared" si="63"/>
        <v>800</v>
      </c>
      <c r="M525" s="155">
        <f t="shared" si="64"/>
        <v>1200</v>
      </c>
      <c r="N525" s="154">
        <f t="shared" si="67"/>
        <v>10.5</v>
      </c>
      <c r="O525" s="154">
        <f t="shared" si="68"/>
        <v>1</v>
      </c>
      <c r="P525" s="153">
        <v>2097</v>
      </c>
      <c r="Q525" s="98" t="str">
        <f t="shared" si="66"/>
        <v>over</v>
      </c>
      <c r="R525" s="153">
        <v>1</v>
      </c>
      <c r="S525" s="153"/>
      <c r="T525" s="153"/>
    </row>
    <row r="526" spans="1:20" hidden="1" x14ac:dyDescent="0.35">
      <c r="A526" s="200" t="s">
        <v>795</v>
      </c>
      <c r="B526" s="191" t="s">
        <v>810</v>
      </c>
      <c r="C526" s="192" t="s">
        <v>129</v>
      </c>
      <c r="D526" s="191" t="s">
        <v>2134</v>
      </c>
      <c r="E526" s="193" t="s">
        <v>2135</v>
      </c>
      <c r="F526" s="193" t="s">
        <v>2136</v>
      </c>
      <c r="G526" s="194" t="s">
        <v>2587</v>
      </c>
      <c r="H526" s="153">
        <v>300</v>
      </c>
      <c r="I526" s="153">
        <v>200</v>
      </c>
      <c r="J526" s="153">
        <f>+I526*1</f>
        <v>200</v>
      </c>
      <c r="K526" s="154" t="s">
        <v>1838</v>
      </c>
      <c r="L526" s="155">
        <f t="shared" si="63"/>
        <v>800</v>
      </c>
      <c r="M526" s="155">
        <f t="shared" si="64"/>
        <v>1200</v>
      </c>
      <c r="N526" s="154">
        <f t="shared" si="67"/>
        <v>19.900000000000002</v>
      </c>
      <c r="O526" s="154">
        <f t="shared" si="68"/>
        <v>1</v>
      </c>
      <c r="P526" s="153">
        <v>3974</v>
      </c>
      <c r="Q526" s="98" t="str">
        <f t="shared" si="66"/>
        <v>over</v>
      </c>
      <c r="R526" s="153">
        <v>1</v>
      </c>
      <c r="S526" s="153"/>
      <c r="T526" s="153"/>
    </row>
    <row r="527" spans="1:20" ht="33" hidden="1" x14ac:dyDescent="0.35">
      <c r="A527" s="200" t="s">
        <v>795</v>
      </c>
      <c r="B527" s="191" t="s">
        <v>810</v>
      </c>
      <c r="C527" s="192" t="s">
        <v>129</v>
      </c>
      <c r="D527" s="191" t="s">
        <v>1036</v>
      </c>
      <c r="E527" s="193" t="s">
        <v>1037</v>
      </c>
      <c r="F527" s="193" t="s">
        <v>1038</v>
      </c>
      <c r="G527" s="194" t="s">
        <v>2588</v>
      </c>
      <c r="H527" s="153">
        <v>300</v>
      </c>
      <c r="I527" s="153">
        <v>300</v>
      </c>
      <c r="J527" s="153">
        <v>400</v>
      </c>
      <c r="K527" s="154" t="s">
        <v>1838</v>
      </c>
      <c r="L527" s="155">
        <f t="shared" si="63"/>
        <v>1200</v>
      </c>
      <c r="M527" s="155">
        <f t="shared" si="64"/>
        <v>1800</v>
      </c>
      <c r="N527" s="154">
        <f t="shared" si="67"/>
        <v>2.4</v>
      </c>
      <c r="O527" s="154">
        <f t="shared" si="68"/>
        <v>1</v>
      </c>
      <c r="P527" s="153">
        <v>700</v>
      </c>
      <c r="Q527" s="98" t="str">
        <f t="shared" si="66"/>
        <v>kritis</v>
      </c>
      <c r="R527" s="153">
        <v>1</v>
      </c>
      <c r="S527" s="153"/>
      <c r="T527" s="153"/>
    </row>
    <row r="528" spans="1:20" hidden="1" x14ac:dyDescent="0.35">
      <c r="A528" s="200" t="s">
        <v>795</v>
      </c>
      <c r="B528" s="191" t="s">
        <v>810</v>
      </c>
      <c r="C528" s="192" t="s">
        <v>129</v>
      </c>
      <c r="D528" s="191" t="s">
        <v>1067</v>
      </c>
      <c r="E528" s="193" t="s">
        <v>1068</v>
      </c>
      <c r="F528" s="193" t="s">
        <v>1069</v>
      </c>
      <c r="G528" s="197" t="s">
        <v>1070</v>
      </c>
      <c r="H528" s="153">
        <v>300</v>
      </c>
      <c r="I528" s="153">
        <v>300</v>
      </c>
      <c r="J528" s="153">
        <v>500</v>
      </c>
      <c r="K528" s="154" t="s">
        <v>1838</v>
      </c>
      <c r="L528" s="155">
        <f t="shared" si="63"/>
        <v>1200</v>
      </c>
      <c r="M528" s="155">
        <f t="shared" si="64"/>
        <v>1800</v>
      </c>
      <c r="N528" s="154">
        <f t="shared" si="67"/>
        <v>20.100000000000001</v>
      </c>
      <c r="O528" s="154">
        <f t="shared" si="68"/>
        <v>1</v>
      </c>
      <c r="P528" s="153">
        <v>6004</v>
      </c>
      <c r="Q528" s="98" t="str">
        <f t="shared" si="66"/>
        <v>over</v>
      </c>
      <c r="R528" s="153">
        <v>1</v>
      </c>
      <c r="S528" s="153"/>
      <c r="T528" s="153"/>
    </row>
    <row r="529" spans="1:20" hidden="1" x14ac:dyDescent="0.35">
      <c r="A529" s="200" t="s">
        <v>795</v>
      </c>
      <c r="B529" s="191" t="s">
        <v>810</v>
      </c>
      <c r="C529" s="192" t="s">
        <v>129</v>
      </c>
      <c r="D529" s="191" t="s">
        <v>2153</v>
      </c>
      <c r="E529" s="193">
        <v>0</v>
      </c>
      <c r="F529" s="193" t="s">
        <v>2154</v>
      </c>
      <c r="G529" s="194" t="s">
        <v>2155</v>
      </c>
      <c r="H529" s="153">
        <v>300</v>
      </c>
      <c r="I529" s="153">
        <v>200</v>
      </c>
      <c r="J529" s="153">
        <f t="shared" ref="J529:J532" si="69">+I529*1</f>
        <v>200</v>
      </c>
      <c r="K529" s="154" t="s">
        <v>1838</v>
      </c>
      <c r="L529" s="155">
        <f t="shared" si="63"/>
        <v>800</v>
      </c>
      <c r="M529" s="155">
        <f t="shared" si="64"/>
        <v>1200</v>
      </c>
      <c r="N529" s="154">
        <f t="shared" si="67"/>
        <v>4.6999999999999993</v>
      </c>
      <c r="O529" s="154">
        <f t="shared" si="68"/>
        <v>1</v>
      </c>
      <c r="P529" s="153">
        <v>930</v>
      </c>
      <c r="Q529" s="98" t="str">
        <f t="shared" si="66"/>
        <v>aman</v>
      </c>
      <c r="R529" s="153">
        <v>1</v>
      </c>
      <c r="S529" s="153"/>
      <c r="T529" s="153"/>
    </row>
    <row r="530" spans="1:20" hidden="1" x14ac:dyDescent="0.35">
      <c r="A530" s="200" t="s">
        <v>795</v>
      </c>
      <c r="B530" s="191" t="s">
        <v>810</v>
      </c>
      <c r="C530" s="192" t="s">
        <v>129</v>
      </c>
      <c r="D530" s="201" t="s">
        <v>2156</v>
      </c>
      <c r="E530" s="202" t="s">
        <v>2157</v>
      </c>
      <c r="F530" s="202" t="s">
        <v>2158</v>
      </c>
      <c r="G530" s="203" t="s">
        <v>2159</v>
      </c>
      <c r="H530" s="153">
        <v>300</v>
      </c>
      <c r="I530" s="153">
        <v>200</v>
      </c>
      <c r="J530" s="153">
        <f t="shared" si="69"/>
        <v>200</v>
      </c>
      <c r="K530" s="154" t="s">
        <v>1838</v>
      </c>
      <c r="L530" s="155">
        <f t="shared" si="63"/>
        <v>800</v>
      </c>
      <c r="M530" s="155">
        <f t="shared" si="64"/>
        <v>1200</v>
      </c>
      <c r="N530" s="154">
        <f t="shared" si="67"/>
        <v>22.9</v>
      </c>
      <c r="O530" s="154">
        <f t="shared" si="68"/>
        <v>1</v>
      </c>
      <c r="P530" s="153">
        <v>4580</v>
      </c>
      <c r="Q530" s="98" t="str">
        <f t="shared" si="66"/>
        <v>over</v>
      </c>
      <c r="R530" s="153">
        <v>1</v>
      </c>
      <c r="S530" s="153"/>
      <c r="T530" s="153"/>
    </row>
    <row r="531" spans="1:20" hidden="1" x14ac:dyDescent="0.35">
      <c r="A531" s="200" t="s">
        <v>795</v>
      </c>
      <c r="B531" s="191" t="s">
        <v>810</v>
      </c>
      <c r="C531" s="192" t="s">
        <v>61</v>
      </c>
      <c r="D531" s="191" t="s">
        <v>1222</v>
      </c>
      <c r="E531" s="193">
        <v>0</v>
      </c>
      <c r="F531" s="193" t="s">
        <v>1223</v>
      </c>
      <c r="G531" s="194" t="s">
        <v>1224</v>
      </c>
      <c r="H531" s="153">
        <v>300</v>
      </c>
      <c r="I531" s="153">
        <v>200</v>
      </c>
      <c r="J531" s="153">
        <f t="shared" si="69"/>
        <v>200</v>
      </c>
      <c r="K531" s="154" t="s">
        <v>1838</v>
      </c>
      <c r="L531" s="155">
        <f t="shared" si="63"/>
        <v>800</v>
      </c>
      <c r="M531" s="155">
        <f t="shared" si="64"/>
        <v>1200</v>
      </c>
      <c r="N531" s="154">
        <f t="shared" si="67"/>
        <v>11.9</v>
      </c>
      <c r="O531" s="154">
        <f t="shared" si="68"/>
        <v>1</v>
      </c>
      <c r="P531" s="153">
        <v>2375</v>
      </c>
      <c r="Q531" s="98" t="str">
        <f t="shared" si="66"/>
        <v>over</v>
      </c>
      <c r="R531" s="153">
        <v>1</v>
      </c>
      <c r="S531" s="153"/>
      <c r="T531" s="153"/>
    </row>
    <row r="532" spans="1:20" hidden="1" x14ac:dyDescent="0.35">
      <c r="A532" s="200" t="s">
        <v>795</v>
      </c>
      <c r="B532" s="191" t="s">
        <v>810</v>
      </c>
      <c r="C532" s="192" t="s">
        <v>61</v>
      </c>
      <c r="D532" s="191" t="s">
        <v>1644</v>
      </c>
      <c r="E532" s="193" t="s">
        <v>1645</v>
      </c>
      <c r="F532" s="193" t="s">
        <v>1646</v>
      </c>
      <c r="G532" s="194" t="s">
        <v>1647</v>
      </c>
      <c r="H532" s="153">
        <v>300</v>
      </c>
      <c r="I532" s="153">
        <v>200</v>
      </c>
      <c r="J532" s="153">
        <f t="shared" si="69"/>
        <v>200</v>
      </c>
      <c r="K532" s="154" t="s">
        <v>1838</v>
      </c>
      <c r="L532" s="155">
        <f t="shared" si="63"/>
        <v>800</v>
      </c>
      <c r="M532" s="155">
        <f t="shared" si="64"/>
        <v>1200</v>
      </c>
      <c r="N532" s="154">
        <f t="shared" si="67"/>
        <v>14</v>
      </c>
      <c r="O532" s="154">
        <f t="shared" si="68"/>
        <v>1</v>
      </c>
      <c r="P532" s="153">
        <v>2795</v>
      </c>
      <c r="Q532" s="98" t="str">
        <f t="shared" si="66"/>
        <v>over</v>
      </c>
      <c r="R532" s="153">
        <v>1</v>
      </c>
      <c r="S532" s="153"/>
      <c r="T532" s="153"/>
    </row>
    <row r="533" spans="1:20" ht="33" hidden="1" x14ac:dyDescent="0.35">
      <c r="A533" s="200" t="s">
        <v>795</v>
      </c>
      <c r="B533" s="191" t="s">
        <v>810</v>
      </c>
      <c r="C533" s="192" t="s">
        <v>61</v>
      </c>
      <c r="D533" s="191" t="s">
        <v>1741</v>
      </c>
      <c r="E533" s="193" t="s">
        <v>1742</v>
      </c>
      <c r="F533" s="193" t="s">
        <v>1743</v>
      </c>
      <c r="G533" s="194" t="s">
        <v>1744</v>
      </c>
      <c r="H533" s="153">
        <v>300</v>
      </c>
      <c r="I533" s="153">
        <v>200</v>
      </c>
      <c r="J533" s="153">
        <v>600</v>
      </c>
      <c r="K533" s="154" t="s">
        <v>1838</v>
      </c>
      <c r="L533" s="155">
        <f t="shared" si="63"/>
        <v>800</v>
      </c>
      <c r="M533" s="155">
        <f t="shared" si="64"/>
        <v>1200</v>
      </c>
      <c r="N533" s="154">
        <f t="shared" si="67"/>
        <v>4.8999999999999995</v>
      </c>
      <c r="O533" s="154">
        <f t="shared" si="68"/>
        <v>1</v>
      </c>
      <c r="P533" s="153">
        <v>964</v>
      </c>
      <c r="Q533" s="98" t="str">
        <f t="shared" si="66"/>
        <v>aman</v>
      </c>
      <c r="R533" s="153">
        <v>1</v>
      </c>
      <c r="S533" s="153"/>
      <c r="T533" s="153"/>
    </row>
    <row r="534" spans="1:20" ht="33" hidden="1" x14ac:dyDescent="0.35">
      <c r="A534" s="200" t="s">
        <v>795</v>
      </c>
      <c r="B534" s="191" t="s">
        <v>810</v>
      </c>
      <c r="C534" s="192" t="s">
        <v>61</v>
      </c>
      <c r="D534" s="191" t="s">
        <v>1745</v>
      </c>
      <c r="E534" s="193" t="s">
        <v>1746</v>
      </c>
      <c r="F534" s="193" t="s">
        <v>1747</v>
      </c>
      <c r="G534" s="194" t="s">
        <v>1748</v>
      </c>
      <c r="H534" s="153">
        <v>300</v>
      </c>
      <c r="I534" s="153">
        <v>200</v>
      </c>
      <c r="J534" s="153">
        <f t="shared" ref="J534:J539" si="70">+I534*1</f>
        <v>200</v>
      </c>
      <c r="K534" s="154" t="s">
        <v>1838</v>
      </c>
      <c r="L534" s="155">
        <f t="shared" si="63"/>
        <v>800</v>
      </c>
      <c r="M534" s="155">
        <f t="shared" si="64"/>
        <v>1200</v>
      </c>
      <c r="N534" s="154">
        <f t="shared" si="67"/>
        <v>5.5</v>
      </c>
      <c r="O534" s="154">
        <f t="shared" si="68"/>
        <v>1</v>
      </c>
      <c r="P534" s="153">
        <v>1100</v>
      </c>
      <c r="Q534" s="98" t="str">
        <f t="shared" si="66"/>
        <v>aman</v>
      </c>
      <c r="R534" s="153">
        <v>1</v>
      </c>
      <c r="S534" s="153"/>
      <c r="T534" s="153"/>
    </row>
    <row r="535" spans="1:20" ht="33" hidden="1" x14ac:dyDescent="0.35">
      <c r="A535" s="200" t="s">
        <v>795</v>
      </c>
      <c r="B535" s="191" t="s">
        <v>810</v>
      </c>
      <c r="C535" s="192" t="s">
        <v>31</v>
      </c>
      <c r="D535" s="191" t="s">
        <v>3012</v>
      </c>
      <c r="E535" s="193" t="s">
        <v>3013</v>
      </c>
      <c r="F535" s="193" t="s">
        <v>3014</v>
      </c>
      <c r="G535" s="194" t="s">
        <v>3015</v>
      </c>
      <c r="H535" s="153">
        <v>300</v>
      </c>
      <c r="I535" s="153">
        <v>200</v>
      </c>
      <c r="J535" s="153">
        <f t="shared" si="70"/>
        <v>200</v>
      </c>
      <c r="K535" s="154" t="s">
        <v>1838</v>
      </c>
      <c r="L535" s="155">
        <f t="shared" si="63"/>
        <v>800</v>
      </c>
      <c r="M535" s="155">
        <f t="shared" si="64"/>
        <v>1200</v>
      </c>
      <c r="N535" s="154">
        <f t="shared" si="67"/>
        <v>2.5</v>
      </c>
      <c r="O535" s="154">
        <f t="shared" si="68"/>
        <v>1</v>
      </c>
      <c r="P535" s="153">
        <v>500</v>
      </c>
      <c r="Q535" s="98" t="str">
        <f t="shared" si="66"/>
        <v>kritis</v>
      </c>
      <c r="R535" s="153">
        <v>1</v>
      </c>
      <c r="S535" s="153"/>
      <c r="T535" s="153"/>
    </row>
    <row r="536" spans="1:20" ht="33" hidden="1" x14ac:dyDescent="0.35">
      <c r="A536" s="200" t="s">
        <v>795</v>
      </c>
      <c r="B536" s="191" t="s">
        <v>3090</v>
      </c>
      <c r="C536" s="192" t="s">
        <v>31</v>
      </c>
      <c r="D536" s="201" t="s">
        <v>1170</v>
      </c>
      <c r="E536" s="202" t="s">
        <v>1171</v>
      </c>
      <c r="F536" s="202" t="s">
        <v>1172</v>
      </c>
      <c r="G536" s="203" t="s">
        <v>1173</v>
      </c>
      <c r="H536" s="153">
        <v>240</v>
      </c>
      <c r="I536" s="153">
        <v>200</v>
      </c>
      <c r="J536" s="153">
        <f t="shared" si="70"/>
        <v>200</v>
      </c>
      <c r="K536" s="154" t="s">
        <v>1838</v>
      </c>
      <c r="L536" s="155">
        <f t="shared" si="63"/>
        <v>800</v>
      </c>
      <c r="M536" s="155">
        <f t="shared" si="64"/>
        <v>1200</v>
      </c>
      <c r="N536" s="154">
        <f t="shared" si="67"/>
        <v>4.5</v>
      </c>
      <c r="O536" s="154">
        <f t="shared" si="68"/>
        <v>1</v>
      </c>
      <c r="P536" s="153">
        <v>900</v>
      </c>
      <c r="Q536" s="98" t="str">
        <f t="shared" si="66"/>
        <v>aman</v>
      </c>
      <c r="R536" s="153">
        <v>1</v>
      </c>
      <c r="S536" s="153"/>
      <c r="T536" s="153"/>
    </row>
    <row r="537" spans="1:20" hidden="1" x14ac:dyDescent="0.35">
      <c r="A537" s="190" t="s">
        <v>10</v>
      </c>
      <c r="B537" s="191" t="s">
        <v>11</v>
      </c>
      <c r="C537" s="192" t="s">
        <v>12</v>
      </c>
      <c r="D537" s="191" t="s">
        <v>39</v>
      </c>
      <c r="E537" s="193" t="s">
        <v>40</v>
      </c>
      <c r="F537" s="193" t="s">
        <v>41</v>
      </c>
      <c r="G537" s="194" t="s">
        <v>42</v>
      </c>
      <c r="H537" s="153">
        <v>200</v>
      </c>
      <c r="I537" s="153">
        <v>10</v>
      </c>
      <c r="J537" s="153">
        <f t="shared" si="70"/>
        <v>10</v>
      </c>
      <c r="K537" s="154" t="s">
        <v>1838</v>
      </c>
      <c r="L537" s="155">
        <f t="shared" si="63"/>
        <v>40</v>
      </c>
      <c r="M537" s="155">
        <f t="shared" si="64"/>
        <v>60</v>
      </c>
      <c r="N537" s="154">
        <f t="shared" si="67"/>
        <v>3.6</v>
      </c>
      <c r="O537" s="154">
        <f t="shared" si="68"/>
        <v>1</v>
      </c>
      <c r="P537" s="153">
        <v>36</v>
      </c>
      <c r="Q537" s="98" t="str">
        <f t="shared" si="66"/>
        <v>kritis</v>
      </c>
      <c r="R537" s="153">
        <v>1</v>
      </c>
      <c r="S537" s="153"/>
      <c r="T537" s="153"/>
    </row>
    <row r="538" spans="1:20" ht="33" hidden="1" x14ac:dyDescent="0.35">
      <c r="A538" s="190" t="s">
        <v>10</v>
      </c>
      <c r="B538" s="191" t="s">
        <v>11</v>
      </c>
      <c r="C538" s="192" t="s">
        <v>31</v>
      </c>
      <c r="D538" s="191" t="s">
        <v>2622</v>
      </c>
      <c r="E538" s="193" t="s">
        <v>1884</v>
      </c>
      <c r="F538" s="193" t="s">
        <v>1885</v>
      </c>
      <c r="G538" s="194" t="s">
        <v>1886</v>
      </c>
      <c r="H538" s="153">
        <v>200</v>
      </c>
      <c r="I538" s="153">
        <v>10</v>
      </c>
      <c r="J538" s="153">
        <f t="shared" si="70"/>
        <v>10</v>
      </c>
      <c r="K538" s="154" t="s">
        <v>1838</v>
      </c>
      <c r="L538" s="155">
        <f t="shared" si="63"/>
        <v>40</v>
      </c>
      <c r="M538" s="155">
        <f t="shared" si="64"/>
        <v>60</v>
      </c>
      <c r="N538" s="154">
        <f t="shared" si="67"/>
        <v>18</v>
      </c>
      <c r="O538" s="154">
        <f t="shared" si="68"/>
        <v>1</v>
      </c>
      <c r="P538" s="153">
        <v>180</v>
      </c>
      <c r="Q538" s="98" t="str">
        <f t="shared" si="66"/>
        <v>over</v>
      </c>
      <c r="R538" s="153">
        <v>1</v>
      </c>
      <c r="S538" s="153"/>
      <c r="T538" s="153"/>
    </row>
    <row r="539" spans="1:20" hidden="1" x14ac:dyDescent="0.35">
      <c r="A539" s="190" t="s">
        <v>10</v>
      </c>
      <c r="B539" s="191" t="s">
        <v>11</v>
      </c>
      <c r="C539" s="192" t="s">
        <v>22</v>
      </c>
      <c r="D539" s="191" t="s">
        <v>1938</v>
      </c>
      <c r="E539" s="193" t="s">
        <v>1939</v>
      </c>
      <c r="F539" s="193" t="s">
        <v>1940</v>
      </c>
      <c r="G539" s="194" t="s">
        <v>1941</v>
      </c>
      <c r="H539" s="153">
        <v>200</v>
      </c>
      <c r="I539" s="153">
        <v>10</v>
      </c>
      <c r="J539" s="153">
        <f t="shared" si="70"/>
        <v>10</v>
      </c>
      <c r="K539" s="154" t="s">
        <v>1838</v>
      </c>
      <c r="L539" s="155">
        <f t="shared" si="63"/>
        <v>40</v>
      </c>
      <c r="M539" s="155">
        <f t="shared" si="64"/>
        <v>60</v>
      </c>
      <c r="N539" s="154">
        <f t="shared" si="67"/>
        <v>5.5</v>
      </c>
      <c r="O539" s="154">
        <f t="shared" si="68"/>
        <v>1</v>
      </c>
      <c r="P539" s="153">
        <v>55</v>
      </c>
      <c r="Q539" s="98" t="str">
        <f t="shared" si="66"/>
        <v>aman</v>
      </c>
      <c r="R539" s="153">
        <v>1</v>
      </c>
      <c r="S539" s="153"/>
      <c r="T539" s="153"/>
    </row>
    <row r="540" spans="1:20" hidden="1" x14ac:dyDescent="0.35">
      <c r="A540" s="200" t="s">
        <v>795</v>
      </c>
      <c r="B540" s="191" t="s">
        <v>810</v>
      </c>
      <c r="C540" s="192" t="s">
        <v>61</v>
      </c>
      <c r="D540" s="191" t="s">
        <v>830</v>
      </c>
      <c r="E540" s="193" t="s">
        <v>831</v>
      </c>
      <c r="F540" s="193" t="s">
        <v>832</v>
      </c>
      <c r="G540" s="194" t="s">
        <v>833</v>
      </c>
      <c r="H540" s="153">
        <v>200</v>
      </c>
      <c r="I540" s="153">
        <v>300</v>
      </c>
      <c r="J540" s="153">
        <v>400</v>
      </c>
      <c r="K540" s="154" t="s">
        <v>1838</v>
      </c>
      <c r="L540" s="155">
        <f t="shared" si="63"/>
        <v>1200</v>
      </c>
      <c r="M540" s="155">
        <f t="shared" si="64"/>
        <v>1800</v>
      </c>
      <c r="N540" s="154">
        <f t="shared" si="67"/>
        <v>10.4</v>
      </c>
      <c r="O540" s="154">
        <f t="shared" si="68"/>
        <v>1</v>
      </c>
      <c r="P540" s="153">
        <v>3100</v>
      </c>
      <c r="Q540" s="98" t="str">
        <f t="shared" si="66"/>
        <v>over</v>
      </c>
      <c r="R540" s="153">
        <v>1</v>
      </c>
      <c r="S540" s="153"/>
      <c r="T540" s="153"/>
    </row>
    <row r="541" spans="1:20" hidden="1" x14ac:dyDescent="0.35">
      <c r="A541" s="200" t="s">
        <v>795</v>
      </c>
      <c r="B541" s="191" t="s">
        <v>810</v>
      </c>
      <c r="C541" s="192" t="s">
        <v>129</v>
      </c>
      <c r="D541" s="191" t="s">
        <v>850</v>
      </c>
      <c r="E541" s="193" t="s">
        <v>851</v>
      </c>
      <c r="F541" s="193" t="s">
        <v>852</v>
      </c>
      <c r="G541" s="194" t="s">
        <v>853</v>
      </c>
      <c r="H541" s="153">
        <v>200</v>
      </c>
      <c r="I541" s="153">
        <v>300</v>
      </c>
      <c r="J541" s="153">
        <v>500</v>
      </c>
      <c r="K541" s="154" t="s">
        <v>1838</v>
      </c>
      <c r="L541" s="155">
        <f t="shared" si="63"/>
        <v>1200</v>
      </c>
      <c r="M541" s="155">
        <f t="shared" si="64"/>
        <v>1800</v>
      </c>
      <c r="N541" s="154">
        <f t="shared" si="67"/>
        <v>17</v>
      </c>
      <c r="O541" s="154">
        <f t="shared" si="68"/>
        <v>1</v>
      </c>
      <c r="P541" s="153">
        <v>5100</v>
      </c>
      <c r="Q541" s="98" t="str">
        <f t="shared" si="66"/>
        <v>over</v>
      </c>
      <c r="R541" s="153">
        <v>1</v>
      </c>
      <c r="S541" s="153"/>
      <c r="T541" s="153"/>
    </row>
    <row r="542" spans="1:20" hidden="1" x14ac:dyDescent="0.35">
      <c r="A542" s="200" t="s">
        <v>795</v>
      </c>
      <c r="B542" s="191" t="s">
        <v>810</v>
      </c>
      <c r="C542" s="192" t="s">
        <v>116</v>
      </c>
      <c r="D542" s="201" t="s">
        <v>862</v>
      </c>
      <c r="E542" s="202" t="s">
        <v>863</v>
      </c>
      <c r="F542" s="202" t="s">
        <v>864</v>
      </c>
      <c r="G542" s="203" t="s">
        <v>865</v>
      </c>
      <c r="H542" s="153">
        <v>200</v>
      </c>
      <c r="I542" s="153">
        <v>200</v>
      </c>
      <c r="J542" s="153">
        <v>500</v>
      </c>
      <c r="K542" s="154" t="s">
        <v>1838</v>
      </c>
      <c r="L542" s="155">
        <f t="shared" si="63"/>
        <v>800</v>
      </c>
      <c r="M542" s="155">
        <f t="shared" si="64"/>
        <v>1200</v>
      </c>
      <c r="N542" s="154">
        <f t="shared" si="67"/>
        <v>9.2999999999999989</v>
      </c>
      <c r="O542" s="154">
        <f t="shared" si="68"/>
        <v>1</v>
      </c>
      <c r="P542" s="153">
        <v>1850</v>
      </c>
      <c r="Q542" s="98" t="str">
        <f t="shared" si="66"/>
        <v>over</v>
      </c>
      <c r="R542" s="153">
        <v>1</v>
      </c>
      <c r="S542" s="153"/>
      <c r="T542" s="153"/>
    </row>
    <row r="543" spans="1:20" hidden="1" x14ac:dyDescent="0.35">
      <c r="A543" s="200" t="s">
        <v>795</v>
      </c>
      <c r="B543" s="191" t="s">
        <v>810</v>
      </c>
      <c r="C543" s="192" t="s">
        <v>61</v>
      </c>
      <c r="D543" s="191" t="s">
        <v>962</v>
      </c>
      <c r="E543" s="193" t="s">
        <v>963</v>
      </c>
      <c r="F543" s="193" t="s">
        <v>964</v>
      </c>
      <c r="G543" s="194" t="s">
        <v>965</v>
      </c>
      <c r="H543" s="153">
        <v>200</v>
      </c>
      <c r="I543" s="153">
        <v>300</v>
      </c>
      <c r="J543" s="153">
        <v>400</v>
      </c>
      <c r="K543" s="154" t="s">
        <v>1838</v>
      </c>
      <c r="L543" s="155">
        <f t="shared" si="63"/>
        <v>1200</v>
      </c>
      <c r="M543" s="155">
        <f t="shared" si="64"/>
        <v>1800</v>
      </c>
      <c r="N543" s="154">
        <f t="shared" si="67"/>
        <v>7.6</v>
      </c>
      <c r="O543" s="154">
        <f t="shared" si="68"/>
        <v>1</v>
      </c>
      <c r="P543" s="153">
        <v>2274</v>
      </c>
      <c r="Q543" s="98" t="str">
        <f t="shared" si="66"/>
        <v>over</v>
      </c>
      <c r="R543" s="153">
        <v>1</v>
      </c>
      <c r="S543" s="153"/>
      <c r="T543" s="153"/>
    </row>
    <row r="544" spans="1:20" ht="33" hidden="1" x14ac:dyDescent="0.35">
      <c r="A544" s="200" t="s">
        <v>795</v>
      </c>
      <c r="B544" s="191" t="s">
        <v>815</v>
      </c>
      <c r="C544" s="192" t="s">
        <v>12</v>
      </c>
      <c r="D544" s="191" t="s">
        <v>995</v>
      </c>
      <c r="E544" s="193">
        <v>0</v>
      </c>
      <c r="F544" s="193" t="s">
        <v>996</v>
      </c>
      <c r="G544" s="194" t="s">
        <v>997</v>
      </c>
      <c r="H544" s="153">
        <v>200</v>
      </c>
      <c r="I544" s="153">
        <v>100</v>
      </c>
      <c r="J544" s="153">
        <v>200</v>
      </c>
      <c r="K544" s="154" t="s">
        <v>1838</v>
      </c>
      <c r="L544" s="155">
        <f t="shared" si="63"/>
        <v>400</v>
      </c>
      <c r="M544" s="155">
        <f t="shared" si="64"/>
        <v>600</v>
      </c>
      <c r="N544" s="154">
        <f t="shared" si="67"/>
        <v>4.6999999999999993</v>
      </c>
      <c r="O544" s="154">
        <f t="shared" si="68"/>
        <v>1</v>
      </c>
      <c r="P544" s="153">
        <v>467</v>
      </c>
      <c r="Q544" s="98" t="str">
        <f t="shared" si="66"/>
        <v>aman</v>
      </c>
      <c r="R544" s="153">
        <v>1</v>
      </c>
      <c r="S544" s="153"/>
      <c r="T544" s="153"/>
    </row>
    <row r="545" spans="1:20" hidden="1" x14ac:dyDescent="0.35">
      <c r="A545" s="200" t="s">
        <v>795</v>
      </c>
      <c r="B545" s="191" t="s">
        <v>810</v>
      </c>
      <c r="C545" s="192" t="s">
        <v>61</v>
      </c>
      <c r="D545" s="201" t="s">
        <v>1078</v>
      </c>
      <c r="E545" s="202" t="s">
        <v>1079</v>
      </c>
      <c r="F545" s="202" t="s">
        <v>1080</v>
      </c>
      <c r="G545" s="203" t="s">
        <v>1081</v>
      </c>
      <c r="H545" s="153">
        <v>200</v>
      </c>
      <c r="I545" s="153">
        <v>100</v>
      </c>
      <c r="J545" s="153">
        <v>700</v>
      </c>
      <c r="K545" s="154" t="s">
        <v>1838</v>
      </c>
      <c r="L545" s="155">
        <f t="shared" si="63"/>
        <v>400</v>
      </c>
      <c r="M545" s="155">
        <f t="shared" si="64"/>
        <v>600</v>
      </c>
      <c r="N545" s="154">
        <f t="shared" si="67"/>
        <v>25.5</v>
      </c>
      <c r="O545" s="154">
        <f t="shared" si="68"/>
        <v>1</v>
      </c>
      <c r="P545" s="153">
        <v>2543</v>
      </c>
      <c r="Q545" s="98" t="str">
        <f t="shared" si="66"/>
        <v>over</v>
      </c>
      <c r="R545" s="153">
        <v>1</v>
      </c>
      <c r="S545" s="153"/>
      <c r="T545" s="153"/>
    </row>
    <row r="546" spans="1:20" hidden="1" x14ac:dyDescent="0.35">
      <c r="A546" s="200" t="s">
        <v>795</v>
      </c>
      <c r="B546" s="191" t="s">
        <v>810</v>
      </c>
      <c r="C546" s="192" t="s">
        <v>116</v>
      </c>
      <c r="D546" s="191" t="s">
        <v>1333</v>
      </c>
      <c r="E546" s="193" t="s">
        <v>1334</v>
      </c>
      <c r="F546" s="193" t="s">
        <v>1335</v>
      </c>
      <c r="G546" s="194" t="s">
        <v>1336</v>
      </c>
      <c r="H546" s="153">
        <v>200</v>
      </c>
      <c r="I546" s="153">
        <v>500</v>
      </c>
      <c r="J546" s="153">
        <v>500</v>
      </c>
      <c r="K546" s="154" t="s">
        <v>1838</v>
      </c>
      <c r="L546" s="155">
        <f t="shared" si="63"/>
        <v>2000</v>
      </c>
      <c r="M546" s="155">
        <f t="shared" si="64"/>
        <v>3000</v>
      </c>
      <c r="N546" s="154">
        <f t="shared" si="67"/>
        <v>6.1</v>
      </c>
      <c r="O546" s="154">
        <f t="shared" si="68"/>
        <v>1</v>
      </c>
      <c r="P546" s="153">
        <v>3049</v>
      </c>
      <c r="Q546" s="98" t="str">
        <f t="shared" si="66"/>
        <v>over</v>
      </c>
      <c r="R546" s="153">
        <v>1</v>
      </c>
      <c r="S546" s="153"/>
      <c r="T546" s="153"/>
    </row>
    <row r="547" spans="1:20" ht="33" hidden="1" x14ac:dyDescent="0.35">
      <c r="A547" s="200" t="s">
        <v>795</v>
      </c>
      <c r="B547" s="191" t="s">
        <v>810</v>
      </c>
      <c r="C547" s="192" t="s">
        <v>61</v>
      </c>
      <c r="D547" s="191" t="s">
        <v>2398</v>
      </c>
      <c r="E547" s="193" t="s">
        <v>2399</v>
      </c>
      <c r="F547" s="193" t="s">
        <v>2400</v>
      </c>
      <c r="G547" s="194" t="s">
        <v>2401</v>
      </c>
      <c r="H547" s="153">
        <v>200</v>
      </c>
      <c r="I547" s="153">
        <v>200</v>
      </c>
      <c r="J547" s="153">
        <f>+I547*1</f>
        <v>200</v>
      </c>
      <c r="K547" s="154" t="s">
        <v>1838</v>
      </c>
      <c r="L547" s="155">
        <f t="shared" si="63"/>
        <v>800</v>
      </c>
      <c r="M547" s="155">
        <f t="shared" si="64"/>
        <v>1200</v>
      </c>
      <c r="N547" s="154">
        <f t="shared" si="67"/>
        <v>0</v>
      </c>
      <c r="O547" s="154">
        <f t="shared" si="68"/>
        <v>0</v>
      </c>
      <c r="P547" s="153">
        <v>0</v>
      </c>
      <c r="Q547" s="98" t="str">
        <f t="shared" si="66"/>
        <v>kritis</v>
      </c>
      <c r="R547" s="153">
        <v>1</v>
      </c>
      <c r="S547" s="153"/>
      <c r="T547" s="153"/>
    </row>
    <row r="548" spans="1:20" hidden="1" x14ac:dyDescent="0.35">
      <c r="A548" s="200" t="s">
        <v>795</v>
      </c>
      <c r="B548" s="191" t="s">
        <v>810</v>
      </c>
      <c r="C548" s="192" t="s">
        <v>116</v>
      </c>
      <c r="D548" s="201" t="s">
        <v>1810</v>
      </c>
      <c r="E548" s="202" t="s">
        <v>1811</v>
      </c>
      <c r="F548" s="202" t="s">
        <v>1812</v>
      </c>
      <c r="G548" s="203" t="s">
        <v>1813</v>
      </c>
      <c r="H548" s="153">
        <v>200</v>
      </c>
      <c r="I548" s="153">
        <v>200</v>
      </c>
      <c r="J548" s="153">
        <v>500</v>
      </c>
      <c r="K548" s="154" t="s">
        <v>1838</v>
      </c>
      <c r="L548" s="155">
        <f t="shared" si="63"/>
        <v>800</v>
      </c>
      <c r="M548" s="155">
        <f t="shared" si="64"/>
        <v>1200</v>
      </c>
      <c r="N548" s="154">
        <f t="shared" si="67"/>
        <v>13.799999999999999</v>
      </c>
      <c r="O548" s="154">
        <f t="shared" si="68"/>
        <v>1</v>
      </c>
      <c r="P548" s="153">
        <v>2750</v>
      </c>
      <c r="Q548" s="98" t="str">
        <f t="shared" si="66"/>
        <v>over</v>
      </c>
      <c r="R548" s="153">
        <v>1</v>
      </c>
      <c r="S548" s="153"/>
      <c r="T548" s="153"/>
    </row>
    <row r="549" spans="1:20" hidden="1" x14ac:dyDescent="0.35">
      <c r="A549" s="190" t="s">
        <v>10</v>
      </c>
      <c r="B549" s="191" t="s">
        <v>16</v>
      </c>
      <c r="C549" s="192" t="s">
        <v>116</v>
      </c>
      <c r="D549" s="191" t="s">
        <v>1987</v>
      </c>
      <c r="E549" s="193" t="s">
        <v>2685</v>
      </c>
      <c r="F549" s="193" t="s">
        <v>1988</v>
      </c>
      <c r="G549" s="194" t="s">
        <v>1989</v>
      </c>
      <c r="H549" s="153">
        <v>100</v>
      </c>
      <c r="I549" s="153">
        <v>200</v>
      </c>
      <c r="J549" s="153">
        <v>600</v>
      </c>
      <c r="K549" s="154" t="s">
        <v>1838</v>
      </c>
      <c r="L549" s="155">
        <f t="shared" si="63"/>
        <v>800</v>
      </c>
      <c r="M549" s="155">
        <f t="shared" si="64"/>
        <v>1200</v>
      </c>
      <c r="N549" s="154">
        <f t="shared" si="67"/>
        <v>6.3</v>
      </c>
      <c r="O549" s="154">
        <f t="shared" si="68"/>
        <v>1</v>
      </c>
      <c r="P549" s="153">
        <v>1250</v>
      </c>
      <c r="Q549" s="98" t="str">
        <f t="shared" si="66"/>
        <v>over</v>
      </c>
      <c r="R549" s="153">
        <v>1</v>
      </c>
      <c r="S549" s="153"/>
      <c r="T549" s="153"/>
    </row>
    <row r="550" spans="1:20" hidden="1" x14ac:dyDescent="0.35">
      <c r="A550" s="200" t="s">
        <v>795</v>
      </c>
      <c r="B550" s="191" t="s">
        <v>810</v>
      </c>
      <c r="C550" s="192" t="s">
        <v>61</v>
      </c>
      <c r="D550" s="191" t="s">
        <v>1090</v>
      </c>
      <c r="E550" s="193">
        <v>0</v>
      </c>
      <c r="F550" s="193" t="s">
        <v>1091</v>
      </c>
      <c r="G550" s="194" t="s">
        <v>1092</v>
      </c>
      <c r="H550" s="153">
        <v>100</v>
      </c>
      <c r="I550" s="153">
        <v>200</v>
      </c>
      <c r="J550" s="153">
        <f>+I550*1</f>
        <v>200</v>
      </c>
      <c r="K550" s="154" t="s">
        <v>1838</v>
      </c>
      <c r="L550" s="155">
        <f t="shared" si="63"/>
        <v>800</v>
      </c>
      <c r="M550" s="155">
        <f t="shared" si="64"/>
        <v>1200</v>
      </c>
      <c r="N550" s="154">
        <f t="shared" si="67"/>
        <v>5.6</v>
      </c>
      <c r="O550" s="154">
        <f t="shared" si="68"/>
        <v>1</v>
      </c>
      <c r="P550" s="153">
        <v>1114</v>
      </c>
      <c r="Q550" s="98" t="str">
        <f t="shared" si="66"/>
        <v>aman</v>
      </c>
      <c r="R550" s="153">
        <v>1</v>
      </c>
      <c r="S550" s="153"/>
      <c r="T550" s="153"/>
    </row>
    <row r="551" spans="1:20" hidden="1" x14ac:dyDescent="0.35">
      <c r="A551" s="200" t="s">
        <v>795</v>
      </c>
      <c r="B551" s="191" t="s">
        <v>810</v>
      </c>
      <c r="C551" s="192" t="s">
        <v>61</v>
      </c>
      <c r="D551" s="201" t="s">
        <v>2186</v>
      </c>
      <c r="E551" s="202" t="s">
        <v>2187</v>
      </c>
      <c r="F551" s="202" t="s">
        <v>2188</v>
      </c>
      <c r="G551" s="203" t="s">
        <v>2953</v>
      </c>
      <c r="H551" s="153">
        <v>100</v>
      </c>
      <c r="I551" s="153">
        <v>500</v>
      </c>
      <c r="J551" s="153">
        <v>400</v>
      </c>
      <c r="K551" s="154" t="s">
        <v>1838</v>
      </c>
      <c r="L551" s="155">
        <f t="shared" si="63"/>
        <v>2000</v>
      </c>
      <c r="M551" s="155">
        <f t="shared" si="64"/>
        <v>3000</v>
      </c>
      <c r="N551" s="154">
        <f t="shared" si="67"/>
        <v>0.2</v>
      </c>
      <c r="O551" s="154">
        <f t="shared" si="68"/>
        <v>0</v>
      </c>
      <c r="P551" s="153">
        <v>100</v>
      </c>
      <c r="Q551" s="98" t="str">
        <f t="shared" si="66"/>
        <v>kritis</v>
      </c>
      <c r="R551" s="153">
        <v>1</v>
      </c>
      <c r="S551" s="153"/>
      <c r="T551" s="153"/>
    </row>
    <row r="552" spans="1:20" ht="33" hidden="1" x14ac:dyDescent="0.35">
      <c r="A552" s="200" t="s">
        <v>795</v>
      </c>
      <c r="B552" s="191" t="s">
        <v>815</v>
      </c>
      <c r="C552" s="192" t="s">
        <v>12</v>
      </c>
      <c r="D552" s="191" t="s">
        <v>1137</v>
      </c>
      <c r="E552" s="193" t="s">
        <v>1138</v>
      </c>
      <c r="F552" s="193" t="s">
        <v>1139</v>
      </c>
      <c r="G552" s="194" t="s">
        <v>1140</v>
      </c>
      <c r="H552" s="153">
        <v>100</v>
      </c>
      <c r="I552" s="153">
        <v>200</v>
      </c>
      <c r="J552" s="153">
        <f t="shared" ref="J552:J553" si="71">+I552*1</f>
        <v>200</v>
      </c>
      <c r="K552" s="154" t="s">
        <v>1838</v>
      </c>
      <c r="L552" s="155">
        <f t="shared" si="63"/>
        <v>800</v>
      </c>
      <c r="M552" s="155">
        <f t="shared" si="64"/>
        <v>1200</v>
      </c>
      <c r="N552" s="154">
        <f t="shared" si="67"/>
        <v>0.30000000000000004</v>
      </c>
      <c r="O552" s="154">
        <f t="shared" si="68"/>
        <v>0</v>
      </c>
      <c r="P552" s="153">
        <v>50</v>
      </c>
      <c r="Q552" s="98" t="str">
        <f t="shared" si="66"/>
        <v>kritis</v>
      </c>
      <c r="R552" s="153">
        <v>1</v>
      </c>
      <c r="S552" s="153"/>
      <c r="T552" s="153"/>
    </row>
    <row r="553" spans="1:20" ht="33" hidden="1" x14ac:dyDescent="0.35">
      <c r="A553" s="200" t="s">
        <v>795</v>
      </c>
      <c r="B553" s="191" t="s">
        <v>815</v>
      </c>
      <c r="C553" s="192" t="s">
        <v>12</v>
      </c>
      <c r="D553" s="191" t="s">
        <v>1141</v>
      </c>
      <c r="E553" s="193" t="s">
        <v>1142</v>
      </c>
      <c r="F553" s="193" t="s">
        <v>1143</v>
      </c>
      <c r="G553" s="194" t="s">
        <v>1144</v>
      </c>
      <c r="H553" s="153">
        <v>100</v>
      </c>
      <c r="I553" s="153">
        <v>200</v>
      </c>
      <c r="J553" s="153">
        <f t="shared" si="71"/>
        <v>200</v>
      </c>
      <c r="K553" s="154" t="s">
        <v>1838</v>
      </c>
      <c r="L553" s="155">
        <f t="shared" si="63"/>
        <v>800</v>
      </c>
      <c r="M553" s="155">
        <f t="shared" si="64"/>
        <v>1200</v>
      </c>
      <c r="N553" s="154">
        <f t="shared" si="67"/>
        <v>0</v>
      </c>
      <c r="O553" s="154">
        <f t="shared" si="68"/>
        <v>0</v>
      </c>
      <c r="P553" s="153">
        <v>0</v>
      </c>
      <c r="Q553" s="98" t="str">
        <f t="shared" si="66"/>
        <v>kritis</v>
      </c>
      <c r="R553" s="153">
        <v>1</v>
      </c>
      <c r="S553" s="153"/>
      <c r="T553" s="153"/>
    </row>
    <row r="554" spans="1:20" hidden="1" x14ac:dyDescent="0.35">
      <c r="A554" s="200" t="s">
        <v>795</v>
      </c>
      <c r="B554" s="191" t="s">
        <v>810</v>
      </c>
      <c r="C554" s="192" t="s">
        <v>116</v>
      </c>
      <c r="D554" s="191" t="s">
        <v>2319</v>
      </c>
      <c r="E554" s="193" t="s">
        <v>2320</v>
      </c>
      <c r="F554" s="193" t="s">
        <v>2321</v>
      </c>
      <c r="G554" s="194" t="s">
        <v>2322</v>
      </c>
      <c r="H554" s="153">
        <v>100</v>
      </c>
      <c r="I554" s="153">
        <v>100</v>
      </c>
      <c r="J554" s="153">
        <v>200</v>
      </c>
      <c r="K554" s="154" t="s">
        <v>1838</v>
      </c>
      <c r="L554" s="155">
        <f t="shared" si="63"/>
        <v>400</v>
      </c>
      <c r="M554" s="155">
        <f t="shared" si="64"/>
        <v>600</v>
      </c>
      <c r="N554" s="154">
        <f t="shared" si="67"/>
        <v>25</v>
      </c>
      <c r="O554" s="154">
        <f t="shared" si="68"/>
        <v>1</v>
      </c>
      <c r="P554" s="153">
        <v>2500</v>
      </c>
      <c r="Q554" s="98" t="str">
        <f t="shared" si="66"/>
        <v>over</v>
      </c>
      <c r="R554" s="153">
        <v>1</v>
      </c>
      <c r="S554" s="153"/>
      <c r="T554" s="153"/>
    </row>
    <row r="555" spans="1:20" hidden="1" x14ac:dyDescent="0.35">
      <c r="A555" s="200" t="s">
        <v>795</v>
      </c>
      <c r="B555" s="191" t="s">
        <v>810</v>
      </c>
      <c r="C555" s="192" t="s">
        <v>61</v>
      </c>
      <c r="D555" s="191" t="s">
        <v>2406</v>
      </c>
      <c r="E555" s="193">
        <v>0</v>
      </c>
      <c r="F555" s="193" t="s">
        <v>2407</v>
      </c>
      <c r="G555" s="194" t="s">
        <v>2408</v>
      </c>
      <c r="H555" s="153">
        <v>100</v>
      </c>
      <c r="I555" s="153">
        <v>200</v>
      </c>
      <c r="J555" s="153">
        <f>+I555*1</f>
        <v>200</v>
      </c>
      <c r="K555" s="154" t="s">
        <v>1838</v>
      </c>
      <c r="L555" s="155">
        <f t="shared" si="63"/>
        <v>800</v>
      </c>
      <c r="M555" s="155">
        <f t="shared" si="64"/>
        <v>1200</v>
      </c>
      <c r="N555" s="154">
        <f t="shared" si="67"/>
        <v>5.3</v>
      </c>
      <c r="O555" s="154">
        <f t="shared" si="68"/>
        <v>1</v>
      </c>
      <c r="P555" s="153">
        <v>1050</v>
      </c>
      <c r="Q555" s="98" t="str">
        <f t="shared" si="66"/>
        <v>aman</v>
      </c>
      <c r="R555" s="153">
        <v>1</v>
      </c>
      <c r="S555" s="153"/>
      <c r="T555" s="153"/>
    </row>
    <row r="556" spans="1:20" ht="33" hidden="1" x14ac:dyDescent="0.35">
      <c r="A556" s="200" t="s">
        <v>795</v>
      </c>
      <c r="B556" s="191" t="s">
        <v>810</v>
      </c>
      <c r="C556" s="192" t="s">
        <v>61</v>
      </c>
      <c r="D556" s="191" t="s">
        <v>2449</v>
      </c>
      <c r="E556" s="193" t="s">
        <v>2450</v>
      </c>
      <c r="F556" s="193" t="s">
        <v>2451</v>
      </c>
      <c r="G556" s="194" t="s">
        <v>2452</v>
      </c>
      <c r="H556" s="153">
        <v>0</v>
      </c>
      <c r="I556" s="153">
        <v>0</v>
      </c>
      <c r="J556" s="153">
        <v>0</v>
      </c>
      <c r="K556" s="154" t="s">
        <v>3031</v>
      </c>
      <c r="L556" s="155">
        <f>+I556*4</f>
        <v>0</v>
      </c>
      <c r="M556" s="155">
        <f>+I556*6</f>
        <v>0</v>
      </c>
      <c r="N556" s="154"/>
      <c r="O556" s="154"/>
      <c r="P556" s="153">
        <v>0</v>
      </c>
      <c r="Q556" s="98"/>
      <c r="R556" s="153"/>
      <c r="S556" s="153"/>
      <c r="T556" s="153"/>
    </row>
    <row r="557" spans="1:20" hidden="1" x14ac:dyDescent="0.35">
      <c r="A557" s="200" t="s">
        <v>795</v>
      </c>
      <c r="B557" s="191" t="s">
        <v>810</v>
      </c>
      <c r="C557" s="192" t="s">
        <v>61</v>
      </c>
      <c r="D557" s="201" t="s">
        <v>1149</v>
      </c>
      <c r="E557" s="202" t="s">
        <v>1150</v>
      </c>
      <c r="F557" s="202" t="s">
        <v>1151</v>
      </c>
      <c r="G557" s="203" t="s">
        <v>1152</v>
      </c>
      <c r="H557" s="153">
        <v>0</v>
      </c>
      <c r="I557" s="153">
        <v>0</v>
      </c>
      <c r="J557" s="153">
        <v>0</v>
      </c>
      <c r="K557" s="154" t="s">
        <v>3031</v>
      </c>
      <c r="L557" s="155">
        <f>+I557*4</f>
        <v>0</v>
      </c>
      <c r="M557" s="155">
        <f>+I557*6</f>
        <v>0</v>
      </c>
      <c r="N557" s="154"/>
      <c r="O557" s="154"/>
      <c r="P557" s="153">
        <v>2772</v>
      </c>
      <c r="Q557" s="98"/>
      <c r="R557" s="153"/>
      <c r="S557" s="153"/>
      <c r="T557" s="153"/>
    </row>
    <row r="558" spans="1:20" hidden="1" x14ac:dyDescent="0.35">
      <c r="A558" s="190" t="s">
        <v>10</v>
      </c>
      <c r="B558" s="191" t="s">
        <v>11</v>
      </c>
      <c r="C558" s="192" t="s">
        <v>12</v>
      </c>
      <c r="D558" s="191" t="s">
        <v>2568</v>
      </c>
      <c r="E558" s="193" t="s">
        <v>3035</v>
      </c>
      <c r="F558" s="193" t="s">
        <v>2568</v>
      </c>
      <c r="G558" s="194" t="s">
        <v>3036</v>
      </c>
      <c r="H558" s="153">
        <v>0</v>
      </c>
      <c r="I558" s="153">
        <v>0</v>
      </c>
      <c r="J558" s="153">
        <v>0</v>
      </c>
      <c r="K558" s="154" t="s">
        <v>3031</v>
      </c>
      <c r="L558" s="155">
        <f t="shared" ref="L558:L578" si="72">+I558*2</f>
        <v>0</v>
      </c>
      <c r="M558" s="155">
        <f t="shared" ref="M558:M578" si="73">+I558*4</f>
        <v>0</v>
      </c>
      <c r="N558" s="154"/>
      <c r="O558" s="154"/>
      <c r="P558" s="153" t="s">
        <v>2568</v>
      </c>
      <c r="Q558" s="98"/>
      <c r="R558" s="153"/>
      <c r="S558" s="153"/>
      <c r="T558" s="153"/>
    </row>
    <row r="559" spans="1:20" hidden="1" x14ac:dyDescent="0.35">
      <c r="A559" s="190" t="s">
        <v>10</v>
      </c>
      <c r="B559" s="191" t="s">
        <v>11</v>
      </c>
      <c r="C559" s="192" t="s">
        <v>12</v>
      </c>
      <c r="D559" s="191" t="s">
        <v>2568</v>
      </c>
      <c r="E559" s="193" t="s">
        <v>3037</v>
      </c>
      <c r="F559" s="193" t="s">
        <v>2568</v>
      </c>
      <c r="G559" s="194" t="s">
        <v>3038</v>
      </c>
      <c r="H559" s="153">
        <v>0</v>
      </c>
      <c r="I559" s="153">
        <v>0</v>
      </c>
      <c r="J559" s="153">
        <v>0</v>
      </c>
      <c r="K559" s="154" t="s">
        <v>3031</v>
      </c>
      <c r="L559" s="155">
        <f t="shared" si="72"/>
        <v>0</v>
      </c>
      <c r="M559" s="155">
        <f t="shared" si="73"/>
        <v>0</v>
      </c>
      <c r="N559" s="154"/>
      <c r="O559" s="154"/>
      <c r="P559" s="153" t="s">
        <v>2568</v>
      </c>
      <c r="Q559" s="98"/>
      <c r="R559" s="153"/>
      <c r="S559" s="153"/>
      <c r="T559" s="153"/>
    </row>
    <row r="560" spans="1:20" ht="33" hidden="1" x14ac:dyDescent="0.35">
      <c r="A560" s="190" t="s">
        <v>10</v>
      </c>
      <c r="B560" s="191" t="s">
        <v>17</v>
      </c>
      <c r="C560" s="192" t="s">
        <v>61</v>
      </c>
      <c r="D560" s="191" t="s">
        <v>3039</v>
      </c>
      <c r="E560" s="193" t="s">
        <v>3040</v>
      </c>
      <c r="F560" s="193" t="s">
        <v>2568</v>
      </c>
      <c r="G560" s="194" t="s">
        <v>3041</v>
      </c>
      <c r="H560" s="153">
        <v>0</v>
      </c>
      <c r="I560" s="153">
        <v>0</v>
      </c>
      <c r="J560" s="153">
        <v>0</v>
      </c>
      <c r="K560" s="154" t="s">
        <v>3031</v>
      </c>
      <c r="L560" s="155">
        <f t="shared" si="72"/>
        <v>0</v>
      </c>
      <c r="M560" s="155">
        <f t="shared" si="73"/>
        <v>0</v>
      </c>
      <c r="N560" s="154"/>
      <c r="O560" s="154"/>
      <c r="P560" s="153" t="s">
        <v>2568</v>
      </c>
      <c r="Q560" s="98"/>
      <c r="R560" s="153"/>
      <c r="S560" s="153"/>
      <c r="T560" s="153"/>
    </row>
    <row r="561" spans="1:20" ht="33" hidden="1" x14ac:dyDescent="0.35">
      <c r="A561" s="190" t="s">
        <v>10</v>
      </c>
      <c r="B561" s="191" t="s">
        <v>17</v>
      </c>
      <c r="C561" s="192" t="s">
        <v>61</v>
      </c>
      <c r="D561" s="191" t="s">
        <v>3042</v>
      </c>
      <c r="E561" s="193" t="s">
        <v>3043</v>
      </c>
      <c r="F561" s="193" t="s">
        <v>2568</v>
      </c>
      <c r="G561" s="194" t="s">
        <v>3044</v>
      </c>
      <c r="H561" s="153">
        <v>0</v>
      </c>
      <c r="I561" s="153">
        <v>0</v>
      </c>
      <c r="J561" s="153">
        <v>0</v>
      </c>
      <c r="K561" s="154" t="s">
        <v>3031</v>
      </c>
      <c r="L561" s="155">
        <f t="shared" si="72"/>
        <v>0</v>
      </c>
      <c r="M561" s="155">
        <f t="shared" si="73"/>
        <v>0</v>
      </c>
      <c r="N561" s="154"/>
      <c r="O561" s="154"/>
      <c r="P561" s="153" t="s">
        <v>2568</v>
      </c>
      <c r="Q561" s="98"/>
      <c r="R561" s="153"/>
      <c r="S561" s="153"/>
      <c r="T561" s="153"/>
    </row>
    <row r="562" spans="1:20" ht="33" hidden="1" x14ac:dyDescent="0.35">
      <c r="A562" s="190" t="s">
        <v>10</v>
      </c>
      <c r="B562" s="191" t="s">
        <v>17</v>
      </c>
      <c r="C562" s="192" t="s">
        <v>61</v>
      </c>
      <c r="D562" s="191" t="s">
        <v>3045</v>
      </c>
      <c r="E562" s="193" t="s">
        <v>2916</v>
      </c>
      <c r="F562" s="193" t="s">
        <v>2568</v>
      </c>
      <c r="G562" s="194" t="s">
        <v>2918</v>
      </c>
      <c r="H562" s="153">
        <v>0</v>
      </c>
      <c r="I562" s="153">
        <v>0</v>
      </c>
      <c r="J562" s="153">
        <v>0</v>
      </c>
      <c r="K562" s="154" t="s">
        <v>3031</v>
      </c>
      <c r="L562" s="155">
        <f t="shared" si="72"/>
        <v>0</v>
      </c>
      <c r="M562" s="155">
        <f t="shared" si="73"/>
        <v>0</v>
      </c>
      <c r="N562" s="154"/>
      <c r="O562" s="154"/>
      <c r="P562" s="153" t="s">
        <v>2568</v>
      </c>
      <c r="Q562" s="98"/>
      <c r="R562" s="153"/>
      <c r="S562" s="153"/>
      <c r="T562" s="153"/>
    </row>
    <row r="563" spans="1:20" ht="33" hidden="1" x14ac:dyDescent="0.35">
      <c r="A563" s="190" t="s">
        <v>10</v>
      </c>
      <c r="B563" s="191" t="s">
        <v>17</v>
      </c>
      <c r="C563" s="192" t="s">
        <v>61</v>
      </c>
      <c r="D563" s="191" t="s">
        <v>3046</v>
      </c>
      <c r="E563" s="193" t="s">
        <v>3047</v>
      </c>
      <c r="F563" s="193" t="s">
        <v>2568</v>
      </c>
      <c r="G563" s="194" t="s">
        <v>3048</v>
      </c>
      <c r="H563" s="153">
        <v>0</v>
      </c>
      <c r="I563" s="153">
        <v>0</v>
      </c>
      <c r="J563" s="153">
        <v>0</v>
      </c>
      <c r="K563" s="154" t="s">
        <v>3031</v>
      </c>
      <c r="L563" s="155">
        <f t="shared" si="72"/>
        <v>0</v>
      </c>
      <c r="M563" s="155">
        <f t="shared" si="73"/>
        <v>0</v>
      </c>
      <c r="N563" s="154"/>
      <c r="O563" s="154"/>
      <c r="P563" s="153" t="s">
        <v>2568</v>
      </c>
      <c r="Q563" s="98"/>
      <c r="R563" s="153"/>
      <c r="S563" s="153"/>
      <c r="T563" s="153"/>
    </row>
    <row r="564" spans="1:20" hidden="1" x14ac:dyDescent="0.35">
      <c r="A564" s="190" t="s">
        <v>10</v>
      </c>
      <c r="B564" s="191" t="s">
        <v>11</v>
      </c>
      <c r="C564" s="192" t="s">
        <v>12</v>
      </c>
      <c r="D564" s="191" t="s">
        <v>2569</v>
      </c>
      <c r="E564" s="193" t="s">
        <v>13</v>
      </c>
      <c r="F564" s="193" t="s">
        <v>14</v>
      </c>
      <c r="G564" s="194" t="s">
        <v>15</v>
      </c>
      <c r="H564" s="153">
        <v>0</v>
      </c>
      <c r="I564" s="153">
        <v>0</v>
      </c>
      <c r="J564" s="153">
        <v>0</v>
      </c>
      <c r="K564" s="154" t="s">
        <v>3031</v>
      </c>
      <c r="L564" s="155">
        <f t="shared" si="72"/>
        <v>0</v>
      </c>
      <c r="M564" s="155">
        <f t="shared" si="73"/>
        <v>0</v>
      </c>
      <c r="N564" s="154"/>
      <c r="O564" s="154"/>
      <c r="P564" s="153">
        <v>0</v>
      </c>
      <c r="Q564" s="98"/>
      <c r="R564" s="153"/>
      <c r="S564" s="153"/>
      <c r="T564" s="153"/>
    </row>
    <row r="565" spans="1:20" hidden="1" x14ac:dyDescent="0.35">
      <c r="A565" s="190" t="s">
        <v>10</v>
      </c>
      <c r="B565" s="191" t="s">
        <v>11</v>
      </c>
      <c r="C565" s="192" t="s">
        <v>12</v>
      </c>
      <c r="D565" s="191" t="s">
        <v>2570</v>
      </c>
      <c r="E565" s="193" t="s">
        <v>1859</v>
      </c>
      <c r="F565" s="193" t="s">
        <v>1860</v>
      </c>
      <c r="G565" s="194" t="s">
        <v>1861</v>
      </c>
      <c r="H565" s="153">
        <v>0</v>
      </c>
      <c r="I565" s="153">
        <v>0</v>
      </c>
      <c r="J565" s="153">
        <v>0</v>
      </c>
      <c r="K565" s="154" t="s">
        <v>3031</v>
      </c>
      <c r="L565" s="155">
        <f t="shared" si="72"/>
        <v>0</v>
      </c>
      <c r="M565" s="155">
        <f t="shared" si="73"/>
        <v>0</v>
      </c>
      <c r="N565" s="154"/>
      <c r="O565" s="154"/>
      <c r="P565" s="153">
        <v>0</v>
      </c>
      <c r="Q565" s="98"/>
      <c r="R565" s="153"/>
      <c r="S565" s="153"/>
      <c r="T565" s="153"/>
    </row>
    <row r="566" spans="1:20" hidden="1" x14ac:dyDescent="0.35">
      <c r="A566" s="190" t="s">
        <v>10</v>
      </c>
      <c r="B566" s="191" t="s">
        <v>11</v>
      </c>
      <c r="C566" s="192" t="s">
        <v>12</v>
      </c>
      <c r="D566" s="191" t="s">
        <v>1862</v>
      </c>
      <c r="E566" s="193" t="s">
        <v>1863</v>
      </c>
      <c r="F566" s="193" t="s">
        <v>1864</v>
      </c>
      <c r="G566" s="194" t="s">
        <v>1865</v>
      </c>
      <c r="H566" s="153">
        <v>0</v>
      </c>
      <c r="I566" s="153">
        <v>0</v>
      </c>
      <c r="J566" s="153">
        <v>0</v>
      </c>
      <c r="K566" s="154" t="s">
        <v>3031</v>
      </c>
      <c r="L566" s="155">
        <f t="shared" si="72"/>
        <v>0</v>
      </c>
      <c r="M566" s="155">
        <f t="shared" si="73"/>
        <v>0</v>
      </c>
      <c r="N566" s="154"/>
      <c r="O566" s="154"/>
      <c r="P566" s="153">
        <v>0</v>
      </c>
      <c r="Q566" s="98"/>
      <c r="R566" s="153"/>
      <c r="S566" s="153"/>
      <c r="T566" s="153"/>
    </row>
    <row r="567" spans="1:20" hidden="1" x14ac:dyDescent="0.35">
      <c r="A567" s="190" t="s">
        <v>10</v>
      </c>
      <c r="B567" s="191" t="s">
        <v>46</v>
      </c>
      <c r="C567" s="192" t="s">
        <v>47</v>
      </c>
      <c r="D567" s="191" t="s">
        <v>1866</v>
      </c>
      <c r="E567" s="193">
        <v>0</v>
      </c>
      <c r="F567" s="193" t="s">
        <v>1867</v>
      </c>
      <c r="G567" s="194" t="s">
        <v>1868</v>
      </c>
      <c r="H567" s="153">
        <v>0</v>
      </c>
      <c r="I567" s="153">
        <v>0</v>
      </c>
      <c r="J567" s="153">
        <v>0</v>
      </c>
      <c r="K567" s="154" t="s">
        <v>3031</v>
      </c>
      <c r="L567" s="155">
        <f t="shared" si="72"/>
        <v>0</v>
      </c>
      <c r="M567" s="155">
        <f t="shared" si="73"/>
        <v>0</v>
      </c>
      <c r="N567" s="154"/>
      <c r="O567" s="154"/>
      <c r="P567" s="153">
        <v>0</v>
      </c>
      <c r="Q567" s="98"/>
      <c r="R567" s="153"/>
      <c r="S567" s="153"/>
      <c r="T567" s="153"/>
    </row>
    <row r="568" spans="1:20" hidden="1" x14ac:dyDescent="0.35">
      <c r="A568" s="190" t="s">
        <v>10</v>
      </c>
      <c r="B568" s="191" t="s">
        <v>11</v>
      </c>
      <c r="C568" s="192" t="s">
        <v>47</v>
      </c>
      <c r="D568" s="191" t="s">
        <v>1869</v>
      </c>
      <c r="E568" s="193">
        <v>0</v>
      </c>
      <c r="F568" s="193" t="s">
        <v>1870</v>
      </c>
      <c r="G568" s="194" t="s">
        <v>1871</v>
      </c>
      <c r="H568" s="153">
        <v>0</v>
      </c>
      <c r="I568" s="153">
        <v>0</v>
      </c>
      <c r="J568" s="153">
        <v>0</v>
      </c>
      <c r="K568" s="154" t="s">
        <v>3031</v>
      </c>
      <c r="L568" s="155">
        <f t="shared" si="72"/>
        <v>0</v>
      </c>
      <c r="M568" s="155">
        <f t="shared" si="73"/>
        <v>0</v>
      </c>
      <c r="N568" s="154"/>
      <c r="O568" s="154"/>
      <c r="P568" s="153">
        <v>0</v>
      </c>
      <c r="Q568" s="98"/>
      <c r="R568" s="153"/>
      <c r="S568" s="153"/>
      <c r="T568" s="153"/>
    </row>
    <row r="569" spans="1:20" hidden="1" x14ac:dyDescent="0.35">
      <c r="A569" s="190" t="s">
        <v>10</v>
      </c>
      <c r="B569" s="191" t="s">
        <v>11</v>
      </c>
      <c r="C569" s="192" t="s">
        <v>12</v>
      </c>
      <c r="D569" s="191" t="s">
        <v>2891</v>
      </c>
      <c r="E569" s="193" t="s">
        <v>2892</v>
      </c>
      <c r="F569" s="193" t="s">
        <v>2893</v>
      </c>
      <c r="G569" s="194" t="s">
        <v>2894</v>
      </c>
      <c r="H569" s="153">
        <v>0</v>
      </c>
      <c r="I569" s="153">
        <v>0</v>
      </c>
      <c r="J569" s="153">
        <v>0</v>
      </c>
      <c r="K569" s="154" t="s">
        <v>3031</v>
      </c>
      <c r="L569" s="155">
        <f t="shared" si="72"/>
        <v>0</v>
      </c>
      <c r="M569" s="155">
        <f t="shared" si="73"/>
        <v>0</v>
      </c>
      <c r="N569" s="154"/>
      <c r="O569" s="154"/>
      <c r="P569" s="153">
        <v>0</v>
      </c>
      <c r="Q569" s="98"/>
      <c r="R569" s="153"/>
      <c r="S569" s="153"/>
      <c r="T569" s="153"/>
    </row>
    <row r="570" spans="1:20" hidden="1" x14ac:dyDescent="0.35">
      <c r="A570" s="190" t="s">
        <v>10</v>
      </c>
      <c r="B570" s="191" t="s">
        <v>46</v>
      </c>
      <c r="C570" s="192" t="s">
        <v>22</v>
      </c>
      <c r="D570" s="191" t="s">
        <v>2559</v>
      </c>
      <c r="E570" s="193">
        <v>0</v>
      </c>
      <c r="F570" s="193" t="s">
        <v>2560</v>
      </c>
      <c r="G570" s="194" t="s">
        <v>2561</v>
      </c>
      <c r="H570" s="153">
        <v>0</v>
      </c>
      <c r="I570" s="153">
        <v>0</v>
      </c>
      <c r="J570" s="153">
        <v>0</v>
      </c>
      <c r="K570" s="154" t="s">
        <v>3031</v>
      </c>
      <c r="L570" s="155">
        <f t="shared" si="72"/>
        <v>0</v>
      </c>
      <c r="M570" s="155">
        <f t="shared" si="73"/>
        <v>0</v>
      </c>
      <c r="N570" s="154"/>
      <c r="O570" s="154"/>
      <c r="P570" s="153">
        <v>0</v>
      </c>
      <c r="Q570" s="98"/>
      <c r="R570" s="153"/>
      <c r="S570" s="153"/>
      <c r="T570" s="153"/>
    </row>
    <row r="571" spans="1:20" hidden="1" x14ac:dyDescent="0.35">
      <c r="A571" s="190" t="s">
        <v>10</v>
      </c>
      <c r="B571" s="191" t="s">
        <v>11</v>
      </c>
      <c r="C571" s="192" t="s">
        <v>61</v>
      </c>
      <c r="D571" s="191" t="s">
        <v>62</v>
      </c>
      <c r="E571" s="193" t="s">
        <v>63</v>
      </c>
      <c r="F571" s="193" t="s">
        <v>64</v>
      </c>
      <c r="G571" s="194" t="s">
        <v>65</v>
      </c>
      <c r="H571" s="153">
        <v>0</v>
      </c>
      <c r="I571" s="153">
        <v>0</v>
      </c>
      <c r="J571" s="153">
        <v>0</v>
      </c>
      <c r="K571" s="154" t="s">
        <v>3031</v>
      </c>
      <c r="L571" s="155">
        <f t="shared" si="72"/>
        <v>0</v>
      </c>
      <c r="M571" s="155">
        <f t="shared" si="73"/>
        <v>0</v>
      </c>
      <c r="N571" s="154"/>
      <c r="O571" s="154"/>
      <c r="P571" s="153">
        <v>4900</v>
      </c>
      <c r="Q571" s="98"/>
      <c r="R571" s="153"/>
      <c r="S571" s="153"/>
      <c r="T571" s="153"/>
    </row>
    <row r="572" spans="1:20" hidden="1" x14ac:dyDescent="0.35">
      <c r="A572" s="190" t="s">
        <v>10</v>
      </c>
      <c r="B572" s="191" t="s">
        <v>11</v>
      </c>
      <c r="C572" s="192" t="s">
        <v>61</v>
      </c>
      <c r="D572" s="191" t="s">
        <v>1872</v>
      </c>
      <c r="E572" s="193" t="s">
        <v>1873</v>
      </c>
      <c r="F572" s="193" t="s">
        <v>1874</v>
      </c>
      <c r="G572" s="194" t="s">
        <v>1875</v>
      </c>
      <c r="H572" s="153">
        <v>0</v>
      </c>
      <c r="I572" s="153">
        <v>0</v>
      </c>
      <c r="J572" s="153">
        <v>0</v>
      </c>
      <c r="K572" s="154" t="s">
        <v>3031</v>
      </c>
      <c r="L572" s="155">
        <f t="shared" si="72"/>
        <v>0</v>
      </c>
      <c r="M572" s="155">
        <f t="shared" si="73"/>
        <v>0</v>
      </c>
      <c r="N572" s="154"/>
      <c r="O572" s="154"/>
      <c r="P572" s="153">
        <v>0</v>
      </c>
      <c r="Q572" s="98"/>
      <c r="R572" s="153"/>
      <c r="S572" s="153"/>
      <c r="T572" s="153"/>
    </row>
    <row r="573" spans="1:20" hidden="1" x14ac:dyDescent="0.35">
      <c r="A573" s="190" t="s">
        <v>10</v>
      </c>
      <c r="B573" s="191" t="s">
        <v>11</v>
      </c>
      <c r="C573" s="192" t="s">
        <v>12</v>
      </c>
      <c r="D573" s="191" t="s">
        <v>1876</v>
      </c>
      <c r="E573" s="193" t="s">
        <v>1877</v>
      </c>
      <c r="F573" s="193" t="s">
        <v>1878</v>
      </c>
      <c r="G573" s="194" t="s">
        <v>1879</v>
      </c>
      <c r="H573" s="153">
        <v>0</v>
      </c>
      <c r="I573" s="153">
        <v>0</v>
      </c>
      <c r="J573" s="153">
        <v>0</v>
      </c>
      <c r="K573" s="154" t="s">
        <v>3031</v>
      </c>
      <c r="L573" s="155">
        <f t="shared" si="72"/>
        <v>0</v>
      </c>
      <c r="M573" s="155">
        <f t="shared" si="73"/>
        <v>0</v>
      </c>
      <c r="N573" s="154"/>
      <c r="O573" s="154"/>
      <c r="P573" s="153">
        <v>0</v>
      </c>
      <c r="Q573" s="98"/>
      <c r="R573" s="153"/>
      <c r="S573" s="153"/>
      <c r="T573" s="153"/>
    </row>
    <row r="574" spans="1:20" hidden="1" x14ac:dyDescent="0.35">
      <c r="A574" s="190" t="s">
        <v>10</v>
      </c>
      <c r="B574" s="191" t="s">
        <v>11</v>
      </c>
      <c r="C574" s="192" t="s">
        <v>61</v>
      </c>
      <c r="D574" s="191" t="s">
        <v>2638</v>
      </c>
      <c r="E574" s="193" t="s">
        <v>76</v>
      </c>
      <c r="F574" s="193" t="s">
        <v>77</v>
      </c>
      <c r="G574" s="194" t="s">
        <v>78</v>
      </c>
      <c r="H574" s="153">
        <v>0</v>
      </c>
      <c r="I574" s="153">
        <v>0</v>
      </c>
      <c r="J574" s="153">
        <v>0</v>
      </c>
      <c r="K574" s="154" t="s">
        <v>3031</v>
      </c>
      <c r="L574" s="155">
        <f t="shared" si="72"/>
        <v>0</v>
      </c>
      <c r="M574" s="155">
        <f t="shared" si="73"/>
        <v>0</v>
      </c>
      <c r="N574" s="154"/>
      <c r="O574" s="154"/>
      <c r="P574" s="153">
        <v>2514</v>
      </c>
      <c r="Q574" s="98"/>
      <c r="R574" s="153"/>
      <c r="S574" s="153"/>
      <c r="T574" s="153"/>
    </row>
    <row r="575" spans="1:20" hidden="1" x14ac:dyDescent="0.35">
      <c r="A575" s="190" t="s">
        <v>10</v>
      </c>
      <c r="B575" s="191" t="s">
        <v>11</v>
      </c>
      <c r="C575" s="192" t="s">
        <v>61</v>
      </c>
      <c r="D575" s="191" t="s">
        <v>79</v>
      </c>
      <c r="E575" s="193" t="s">
        <v>80</v>
      </c>
      <c r="F575" s="193" t="s">
        <v>81</v>
      </c>
      <c r="G575" s="194" t="s">
        <v>82</v>
      </c>
      <c r="H575" s="153">
        <v>0</v>
      </c>
      <c r="I575" s="153">
        <v>0</v>
      </c>
      <c r="J575" s="153">
        <v>0</v>
      </c>
      <c r="K575" s="154" t="s">
        <v>3031</v>
      </c>
      <c r="L575" s="155">
        <f t="shared" si="72"/>
        <v>0</v>
      </c>
      <c r="M575" s="155">
        <f t="shared" si="73"/>
        <v>0</v>
      </c>
      <c r="N575" s="154"/>
      <c r="O575" s="154"/>
      <c r="P575" s="153">
        <v>400</v>
      </c>
      <c r="Q575" s="98"/>
      <c r="R575" s="153"/>
      <c r="S575" s="153"/>
      <c r="T575" s="153"/>
    </row>
    <row r="576" spans="1:20" hidden="1" x14ac:dyDescent="0.35">
      <c r="A576" s="190" t="s">
        <v>10</v>
      </c>
      <c r="B576" s="191" t="s">
        <v>11</v>
      </c>
      <c r="C576" s="192" t="s">
        <v>61</v>
      </c>
      <c r="D576" s="191" t="s">
        <v>2641</v>
      </c>
      <c r="E576" s="193" t="s">
        <v>89</v>
      </c>
      <c r="F576" s="193" t="s">
        <v>90</v>
      </c>
      <c r="G576" s="194" t="s">
        <v>91</v>
      </c>
      <c r="H576" s="153">
        <v>0</v>
      </c>
      <c r="I576" s="153">
        <v>0</v>
      </c>
      <c r="J576" s="153">
        <v>0</v>
      </c>
      <c r="K576" s="154" t="s">
        <v>3031</v>
      </c>
      <c r="L576" s="155">
        <f t="shared" si="72"/>
        <v>0</v>
      </c>
      <c r="M576" s="155">
        <f t="shared" si="73"/>
        <v>0</v>
      </c>
      <c r="N576" s="154"/>
      <c r="O576" s="154"/>
      <c r="P576" s="153">
        <v>3995</v>
      </c>
      <c r="Q576" s="98"/>
      <c r="R576" s="153"/>
      <c r="S576" s="153"/>
      <c r="T576" s="153"/>
    </row>
    <row r="577" spans="1:20" hidden="1" x14ac:dyDescent="0.35">
      <c r="A577" s="190" t="s">
        <v>10</v>
      </c>
      <c r="B577" s="191" t="s">
        <v>11</v>
      </c>
      <c r="C577" s="192" t="s">
        <v>61</v>
      </c>
      <c r="D577" s="191" t="s">
        <v>97</v>
      </c>
      <c r="E577" s="193" t="s">
        <v>98</v>
      </c>
      <c r="F577" s="193" t="s">
        <v>99</v>
      </c>
      <c r="G577" s="194" t="s">
        <v>100</v>
      </c>
      <c r="H577" s="153">
        <v>0</v>
      </c>
      <c r="I577" s="153">
        <v>0</v>
      </c>
      <c r="J577" s="153">
        <v>0</v>
      </c>
      <c r="K577" s="154" t="s">
        <v>3031</v>
      </c>
      <c r="L577" s="155">
        <f t="shared" si="72"/>
        <v>0</v>
      </c>
      <c r="M577" s="155">
        <f t="shared" si="73"/>
        <v>0</v>
      </c>
      <c r="N577" s="154"/>
      <c r="O577" s="154"/>
      <c r="P577" s="153">
        <v>2598</v>
      </c>
      <c r="Q577" s="98"/>
      <c r="R577" s="153"/>
      <c r="S577" s="153"/>
      <c r="T577" s="153"/>
    </row>
    <row r="578" spans="1:20" ht="33" hidden="1" x14ac:dyDescent="0.35">
      <c r="A578" s="190" t="s">
        <v>10</v>
      </c>
      <c r="B578" s="191" t="s">
        <v>11</v>
      </c>
      <c r="C578" s="192" t="s">
        <v>31</v>
      </c>
      <c r="D578" s="191" t="s">
        <v>3049</v>
      </c>
      <c r="E578" s="193" t="s">
        <v>1881</v>
      </c>
      <c r="F578" s="193" t="s">
        <v>1882</v>
      </c>
      <c r="G578" s="194" t="s">
        <v>1883</v>
      </c>
      <c r="H578" s="153">
        <v>0</v>
      </c>
      <c r="I578" s="153">
        <v>0</v>
      </c>
      <c r="J578" s="153">
        <v>0</v>
      </c>
      <c r="K578" s="154" t="s">
        <v>3031</v>
      </c>
      <c r="L578" s="155">
        <f t="shared" si="72"/>
        <v>0</v>
      </c>
      <c r="M578" s="155">
        <f t="shared" si="73"/>
        <v>0</v>
      </c>
      <c r="N578" s="154"/>
      <c r="O578" s="154"/>
      <c r="P578" s="153">
        <v>0</v>
      </c>
      <c r="Q578" s="98"/>
      <c r="R578" s="153"/>
      <c r="S578" s="153"/>
      <c r="T578" s="153"/>
    </row>
    <row r="579" spans="1:20" hidden="1" x14ac:dyDescent="0.35">
      <c r="A579" s="190" t="s">
        <v>10</v>
      </c>
      <c r="B579" s="191" t="s">
        <v>11</v>
      </c>
      <c r="C579" s="192" t="s">
        <v>61</v>
      </c>
      <c r="D579" s="191" t="s">
        <v>2643</v>
      </c>
      <c r="E579" s="193" t="s">
        <v>2644</v>
      </c>
      <c r="F579" s="193" t="s">
        <v>2645</v>
      </c>
      <c r="G579" s="194" t="s">
        <v>3050</v>
      </c>
      <c r="H579" s="153">
        <v>0</v>
      </c>
      <c r="I579" s="153">
        <v>0</v>
      </c>
      <c r="J579" s="153">
        <v>0</v>
      </c>
      <c r="K579" s="154" t="s">
        <v>3031</v>
      </c>
      <c r="L579" s="155">
        <f t="shared" ref="L579:L608" si="74">+I579*3</f>
        <v>0</v>
      </c>
      <c r="M579" s="155">
        <f t="shared" ref="M579:M608" si="75">+I579*5</f>
        <v>0</v>
      </c>
      <c r="N579" s="154"/>
      <c r="O579" s="154"/>
      <c r="P579" s="153">
        <v>2217</v>
      </c>
      <c r="Q579" s="98"/>
      <c r="R579" s="153"/>
      <c r="S579" s="153"/>
      <c r="T579" s="153"/>
    </row>
    <row r="580" spans="1:20" ht="33" hidden="1" x14ac:dyDescent="0.35">
      <c r="A580" s="190" t="s">
        <v>10</v>
      </c>
      <c r="B580" s="191" t="s">
        <v>17</v>
      </c>
      <c r="C580" s="192" t="s">
        <v>61</v>
      </c>
      <c r="D580" s="191" t="s">
        <v>1887</v>
      </c>
      <c r="E580" s="193" t="s">
        <v>1888</v>
      </c>
      <c r="F580" s="193" t="s">
        <v>1889</v>
      </c>
      <c r="G580" s="194" t="s">
        <v>1890</v>
      </c>
      <c r="H580" s="153">
        <v>0</v>
      </c>
      <c r="I580" s="153">
        <v>0</v>
      </c>
      <c r="J580" s="153">
        <v>0</v>
      </c>
      <c r="K580" s="154" t="s">
        <v>3031</v>
      </c>
      <c r="L580" s="155">
        <f t="shared" si="74"/>
        <v>0</v>
      </c>
      <c r="M580" s="155">
        <f t="shared" si="75"/>
        <v>0</v>
      </c>
      <c r="N580" s="154"/>
      <c r="O580" s="154"/>
      <c r="P580" s="153">
        <v>0</v>
      </c>
      <c r="Q580" s="98"/>
      <c r="R580" s="153"/>
      <c r="S580" s="153"/>
      <c r="T580" s="153"/>
    </row>
    <row r="581" spans="1:20" ht="33" hidden="1" x14ac:dyDescent="0.35">
      <c r="A581" s="190" t="s">
        <v>10</v>
      </c>
      <c r="B581" s="191" t="s">
        <v>17</v>
      </c>
      <c r="C581" s="192" t="s">
        <v>116</v>
      </c>
      <c r="D581" s="191" t="s">
        <v>117</v>
      </c>
      <c r="E581" s="193" t="s">
        <v>118</v>
      </c>
      <c r="F581" s="193" t="s">
        <v>119</v>
      </c>
      <c r="G581" s="194" t="s">
        <v>120</v>
      </c>
      <c r="H581" s="153">
        <v>0</v>
      </c>
      <c r="I581" s="153">
        <v>0</v>
      </c>
      <c r="J581" s="153">
        <v>0</v>
      </c>
      <c r="K581" s="154" t="s">
        <v>3031</v>
      </c>
      <c r="L581" s="155">
        <f t="shared" si="74"/>
        <v>0</v>
      </c>
      <c r="M581" s="155">
        <f t="shared" si="75"/>
        <v>0</v>
      </c>
      <c r="N581" s="154"/>
      <c r="O581" s="154"/>
      <c r="P581" s="153">
        <v>3900</v>
      </c>
      <c r="Q581" s="98"/>
      <c r="R581" s="153"/>
      <c r="S581" s="153"/>
      <c r="T581" s="153"/>
    </row>
    <row r="582" spans="1:20" hidden="1" x14ac:dyDescent="0.35">
      <c r="A582" s="190" t="s">
        <v>10</v>
      </c>
      <c r="B582" s="191" t="s">
        <v>17</v>
      </c>
      <c r="C582" s="192" t="s">
        <v>61</v>
      </c>
      <c r="D582" s="191" t="s">
        <v>1903</v>
      </c>
      <c r="E582" s="193">
        <v>0</v>
      </c>
      <c r="F582" s="193" t="s">
        <v>1904</v>
      </c>
      <c r="G582" s="194" t="s">
        <v>1905</v>
      </c>
      <c r="H582" s="153">
        <v>0</v>
      </c>
      <c r="I582" s="153">
        <v>0</v>
      </c>
      <c r="J582" s="153">
        <v>0</v>
      </c>
      <c r="K582" s="154" t="s">
        <v>3031</v>
      </c>
      <c r="L582" s="155">
        <f t="shared" si="74"/>
        <v>0</v>
      </c>
      <c r="M582" s="155">
        <f t="shared" si="75"/>
        <v>0</v>
      </c>
      <c r="N582" s="154"/>
      <c r="O582" s="154"/>
      <c r="P582" s="153">
        <v>3022</v>
      </c>
      <c r="Q582" s="98"/>
      <c r="R582" s="153"/>
      <c r="S582" s="153"/>
      <c r="T582" s="153"/>
    </row>
    <row r="583" spans="1:20" ht="33" hidden="1" x14ac:dyDescent="0.35">
      <c r="A583" s="190" t="s">
        <v>10</v>
      </c>
      <c r="B583" s="191" t="s">
        <v>16</v>
      </c>
      <c r="C583" s="192" t="s">
        <v>61</v>
      </c>
      <c r="D583" s="191" t="s">
        <v>2896</v>
      </c>
      <c r="E583" s="193" t="s">
        <v>149</v>
      </c>
      <c r="F583" s="193" t="s">
        <v>150</v>
      </c>
      <c r="G583" s="194" t="s">
        <v>151</v>
      </c>
      <c r="H583" s="153">
        <v>0</v>
      </c>
      <c r="I583" s="153">
        <v>0</v>
      </c>
      <c r="J583" s="153">
        <v>0</v>
      </c>
      <c r="K583" s="154" t="s">
        <v>3031</v>
      </c>
      <c r="L583" s="155">
        <f t="shared" si="74"/>
        <v>0</v>
      </c>
      <c r="M583" s="155">
        <f t="shared" si="75"/>
        <v>0</v>
      </c>
      <c r="N583" s="154"/>
      <c r="O583" s="154"/>
      <c r="P583" s="153">
        <v>0</v>
      </c>
      <c r="Q583" s="98"/>
      <c r="R583" s="153"/>
      <c r="S583" s="153"/>
      <c r="T583" s="153"/>
    </row>
    <row r="584" spans="1:20" ht="33" hidden="1" x14ac:dyDescent="0.35">
      <c r="A584" s="190" t="s">
        <v>10</v>
      </c>
      <c r="B584" s="191" t="s">
        <v>17</v>
      </c>
      <c r="C584" s="192" t="s">
        <v>61</v>
      </c>
      <c r="D584" s="191" t="s">
        <v>1906</v>
      </c>
      <c r="E584" s="193" t="s">
        <v>1907</v>
      </c>
      <c r="F584" s="193" t="s">
        <v>1908</v>
      </c>
      <c r="G584" s="194" t="s">
        <v>1909</v>
      </c>
      <c r="H584" s="153">
        <v>0</v>
      </c>
      <c r="I584" s="153">
        <v>0</v>
      </c>
      <c r="J584" s="153">
        <v>0</v>
      </c>
      <c r="K584" s="154" t="s">
        <v>3031</v>
      </c>
      <c r="L584" s="155">
        <f t="shared" si="74"/>
        <v>0</v>
      </c>
      <c r="M584" s="155">
        <f t="shared" si="75"/>
        <v>0</v>
      </c>
      <c r="N584" s="154"/>
      <c r="O584" s="154"/>
      <c r="P584" s="153">
        <v>3789</v>
      </c>
      <c r="Q584" s="98"/>
      <c r="R584" s="153"/>
      <c r="S584" s="153"/>
      <c r="T584" s="153"/>
    </row>
    <row r="585" spans="1:20" hidden="1" x14ac:dyDescent="0.35">
      <c r="A585" s="190" t="s">
        <v>10</v>
      </c>
      <c r="B585" s="191" t="s">
        <v>11</v>
      </c>
      <c r="C585" s="192" t="s">
        <v>12</v>
      </c>
      <c r="D585" s="191" t="s">
        <v>1910</v>
      </c>
      <c r="E585" s="193" t="s">
        <v>1911</v>
      </c>
      <c r="F585" s="193" t="s">
        <v>1912</v>
      </c>
      <c r="G585" s="194" t="s">
        <v>1913</v>
      </c>
      <c r="H585" s="153">
        <v>0</v>
      </c>
      <c r="I585" s="153">
        <v>0</v>
      </c>
      <c r="J585" s="153">
        <v>0</v>
      </c>
      <c r="K585" s="154" t="s">
        <v>3031</v>
      </c>
      <c r="L585" s="155">
        <f t="shared" si="74"/>
        <v>0</v>
      </c>
      <c r="M585" s="155">
        <f t="shared" si="75"/>
        <v>0</v>
      </c>
      <c r="N585" s="154"/>
      <c r="O585" s="154"/>
      <c r="P585" s="153">
        <v>0</v>
      </c>
      <c r="Q585" s="98"/>
      <c r="R585" s="153"/>
      <c r="S585" s="153"/>
      <c r="T585" s="153"/>
    </row>
    <row r="586" spans="1:20" hidden="1" x14ac:dyDescent="0.35">
      <c r="A586" s="190" t="s">
        <v>10</v>
      </c>
      <c r="B586" s="191" t="s">
        <v>11</v>
      </c>
      <c r="C586" s="192" t="s">
        <v>61</v>
      </c>
      <c r="D586" s="191" t="s">
        <v>2648</v>
      </c>
      <c r="E586" s="193" t="s">
        <v>189</v>
      </c>
      <c r="F586" s="193" t="s">
        <v>190</v>
      </c>
      <c r="G586" s="194" t="s">
        <v>191</v>
      </c>
      <c r="H586" s="153">
        <v>0</v>
      </c>
      <c r="I586" s="153">
        <v>0</v>
      </c>
      <c r="J586" s="153">
        <v>0</v>
      </c>
      <c r="K586" s="154" t="s">
        <v>3031</v>
      </c>
      <c r="L586" s="155">
        <f t="shared" si="74"/>
        <v>0</v>
      </c>
      <c r="M586" s="155">
        <f t="shared" si="75"/>
        <v>0</v>
      </c>
      <c r="N586" s="154"/>
      <c r="O586" s="154"/>
      <c r="P586" s="153">
        <v>0</v>
      </c>
      <c r="Q586" s="98"/>
      <c r="R586" s="153"/>
      <c r="S586" s="153"/>
      <c r="T586" s="153"/>
    </row>
    <row r="587" spans="1:20" hidden="1" x14ac:dyDescent="0.35">
      <c r="A587" s="190" t="s">
        <v>10</v>
      </c>
      <c r="B587" s="191" t="s">
        <v>11</v>
      </c>
      <c r="C587" s="192" t="s">
        <v>12</v>
      </c>
      <c r="D587" s="191" t="s">
        <v>195</v>
      </c>
      <c r="E587" s="193" t="s">
        <v>196</v>
      </c>
      <c r="F587" s="193" t="s">
        <v>197</v>
      </c>
      <c r="G587" s="194" t="s">
        <v>198</v>
      </c>
      <c r="H587" s="153">
        <v>0</v>
      </c>
      <c r="I587" s="153">
        <v>0</v>
      </c>
      <c r="J587" s="153">
        <v>0</v>
      </c>
      <c r="K587" s="154" t="s">
        <v>3031</v>
      </c>
      <c r="L587" s="155">
        <f t="shared" si="74"/>
        <v>0</v>
      </c>
      <c r="M587" s="155">
        <f t="shared" si="75"/>
        <v>0</v>
      </c>
      <c r="N587" s="154"/>
      <c r="O587" s="154"/>
      <c r="P587" s="153">
        <v>0</v>
      </c>
      <c r="Q587" s="98"/>
      <c r="R587" s="153"/>
      <c r="S587" s="153"/>
      <c r="T587" s="153"/>
    </row>
    <row r="588" spans="1:20" ht="33" hidden="1" x14ac:dyDescent="0.35">
      <c r="A588" s="190" t="s">
        <v>10</v>
      </c>
      <c r="B588" s="191" t="s">
        <v>11</v>
      </c>
      <c r="C588" s="192" t="s">
        <v>92</v>
      </c>
      <c r="D588" s="191" t="s">
        <v>2599</v>
      </c>
      <c r="E588" s="193" t="s">
        <v>199</v>
      </c>
      <c r="F588" s="193" t="s">
        <v>200</v>
      </c>
      <c r="G588" s="194" t="s">
        <v>201</v>
      </c>
      <c r="H588" s="153">
        <v>0</v>
      </c>
      <c r="I588" s="153">
        <v>0</v>
      </c>
      <c r="J588" s="153">
        <v>0</v>
      </c>
      <c r="K588" s="154" t="s">
        <v>3031</v>
      </c>
      <c r="L588" s="155">
        <f t="shared" si="74"/>
        <v>0</v>
      </c>
      <c r="M588" s="155">
        <f t="shared" si="75"/>
        <v>0</v>
      </c>
      <c r="N588" s="154"/>
      <c r="O588" s="154"/>
      <c r="P588" s="153">
        <v>500</v>
      </c>
      <c r="Q588" s="98"/>
      <c r="R588" s="153"/>
      <c r="S588" s="153"/>
      <c r="T588" s="153"/>
    </row>
    <row r="589" spans="1:20" ht="33" hidden="1" x14ac:dyDescent="0.35">
      <c r="A589" s="190" t="s">
        <v>10</v>
      </c>
      <c r="B589" s="191" t="s">
        <v>17</v>
      </c>
      <c r="C589" s="192" t="s">
        <v>31</v>
      </c>
      <c r="D589" s="191" t="s">
        <v>2623</v>
      </c>
      <c r="E589" s="193" t="s">
        <v>1914</v>
      </c>
      <c r="F589" s="193" t="s">
        <v>1915</v>
      </c>
      <c r="G589" s="194" t="s">
        <v>1916</v>
      </c>
      <c r="H589" s="153">
        <v>0</v>
      </c>
      <c r="I589" s="153">
        <v>0</v>
      </c>
      <c r="J589" s="153">
        <v>0</v>
      </c>
      <c r="K589" s="154" t="s">
        <v>3031</v>
      </c>
      <c r="L589" s="155">
        <f t="shared" si="74"/>
        <v>0</v>
      </c>
      <c r="M589" s="155">
        <f t="shared" si="75"/>
        <v>0</v>
      </c>
      <c r="N589" s="154"/>
      <c r="O589" s="154"/>
      <c r="P589" s="153">
        <v>7747</v>
      </c>
      <c r="Q589" s="98"/>
      <c r="R589" s="153"/>
      <c r="S589" s="153"/>
      <c r="T589" s="153"/>
    </row>
    <row r="590" spans="1:20" ht="33" hidden="1" x14ac:dyDescent="0.35">
      <c r="A590" s="190" t="s">
        <v>10</v>
      </c>
      <c r="B590" s="191" t="s">
        <v>17</v>
      </c>
      <c r="C590" s="192" t="s">
        <v>116</v>
      </c>
      <c r="D590" s="191" t="s">
        <v>2898</v>
      </c>
      <c r="E590" s="193" t="s">
        <v>2899</v>
      </c>
      <c r="F590" s="193" t="s">
        <v>2900</v>
      </c>
      <c r="G590" s="194" t="s">
        <v>2901</v>
      </c>
      <c r="H590" s="153">
        <v>0</v>
      </c>
      <c r="I590" s="153">
        <v>0</v>
      </c>
      <c r="J590" s="153">
        <v>0</v>
      </c>
      <c r="K590" s="154" t="s">
        <v>3031</v>
      </c>
      <c r="L590" s="155">
        <f t="shared" si="74"/>
        <v>0</v>
      </c>
      <c r="M590" s="155">
        <f t="shared" si="75"/>
        <v>0</v>
      </c>
      <c r="N590" s="154"/>
      <c r="O590" s="154"/>
      <c r="P590" s="153">
        <v>0</v>
      </c>
      <c r="Q590" s="98"/>
      <c r="R590" s="153"/>
      <c r="S590" s="153"/>
      <c r="T590" s="153"/>
    </row>
    <row r="591" spans="1:20" ht="33" hidden="1" x14ac:dyDescent="0.35">
      <c r="A591" s="190" t="s">
        <v>10</v>
      </c>
      <c r="B591" s="191" t="s">
        <v>17</v>
      </c>
      <c r="C591" s="192" t="s">
        <v>116</v>
      </c>
      <c r="D591" s="191" t="s">
        <v>2902</v>
      </c>
      <c r="E591" s="193" t="s">
        <v>2903</v>
      </c>
      <c r="F591" s="193" t="s">
        <v>2904</v>
      </c>
      <c r="G591" s="194" t="s">
        <v>2905</v>
      </c>
      <c r="H591" s="153">
        <v>0</v>
      </c>
      <c r="I591" s="153">
        <v>0</v>
      </c>
      <c r="J591" s="153">
        <v>0</v>
      </c>
      <c r="K591" s="154" t="s">
        <v>3031</v>
      </c>
      <c r="L591" s="155">
        <f t="shared" si="74"/>
        <v>0</v>
      </c>
      <c r="M591" s="155">
        <f t="shared" si="75"/>
        <v>0</v>
      </c>
      <c r="N591" s="154"/>
      <c r="O591" s="154"/>
      <c r="P591" s="153">
        <v>0</v>
      </c>
      <c r="Q591" s="98"/>
      <c r="R591" s="153"/>
      <c r="S591" s="153"/>
      <c r="T591" s="153"/>
    </row>
    <row r="592" spans="1:20" ht="33" hidden="1" x14ac:dyDescent="0.35">
      <c r="A592" s="190" t="s">
        <v>10</v>
      </c>
      <c r="B592" s="191" t="s">
        <v>17</v>
      </c>
      <c r="C592" s="192" t="s">
        <v>31</v>
      </c>
      <c r="D592" s="191" t="s">
        <v>2625</v>
      </c>
      <c r="E592" s="193" t="s">
        <v>1917</v>
      </c>
      <c r="F592" s="193" t="s">
        <v>1918</v>
      </c>
      <c r="G592" s="194" t="s">
        <v>1919</v>
      </c>
      <c r="H592" s="153">
        <v>0</v>
      </c>
      <c r="I592" s="153">
        <v>0</v>
      </c>
      <c r="J592" s="153">
        <v>0</v>
      </c>
      <c r="K592" s="154" t="s">
        <v>3031</v>
      </c>
      <c r="L592" s="155">
        <f t="shared" si="74"/>
        <v>0</v>
      </c>
      <c r="M592" s="155">
        <f t="shared" si="75"/>
        <v>0</v>
      </c>
      <c r="N592" s="154"/>
      <c r="O592" s="154"/>
      <c r="P592" s="153">
        <v>440</v>
      </c>
      <c r="Q592" s="98"/>
      <c r="R592" s="153"/>
      <c r="S592" s="153"/>
      <c r="T592" s="153"/>
    </row>
    <row r="593" spans="1:20" hidden="1" x14ac:dyDescent="0.35">
      <c r="A593" s="190" t="s">
        <v>10</v>
      </c>
      <c r="B593" s="191" t="s">
        <v>17</v>
      </c>
      <c r="C593" s="192" t="s">
        <v>22</v>
      </c>
      <c r="D593" s="191" t="s">
        <v>1920</v>
      </c>
      <c r="E593" s="193">
        <v>0</v>
      </c>
      <c r="F593" s="193" t="s">
        <v>1921</v>
      </c>
      <c r="G593" s="194" t="s">
        <v>1922</v>
      </c>
      <c r="H593" s="153">
        <v>0</v>
      </c>
      <c r="I593" s="153">
        <v>0</v>
      </c>
      <c r="J593" s="153">
        <v>0</v>
      </c>
      <c r="K593" s="154" t="s">
        <v>3031</v>
      </c>
      <c r="L593" s="155">
        <f t="shared" si="74"/>
        <v>0</v>
      </c>
      <c r="M593" s="155">
        <f t="shared" si="75"/>
        <v>0</v>
      </c>
      <c r="N593" s="154"/>
      <c r="O593" s="154"/>
      <c r="P593" s="153">
        <v>0</v>
      </c>
      <c r="Q593" s="98"/>
      <c r="R593" s="153"/>
      <c r="S593" s="153"/>
      <c r="T593" s="153"/>
    </row>
    <row r="594" spans="1:20" hidden="1" x14ac:dyDescent="0.35">
      <c r="A594" s="190" t="s">
        <v>10</v>
      </c>
      <c r="B594" s="191" t="s">
        <v>17</v>
      </c>
      <c r="C594" s="192" t="s">
        <v>22</v>
      </c>
      <c r="D594" s="191" t="s">
        <v>1923</v>
      </c>
      <c r="E594" s="193">
        <v>0</v>
      </c>
      <c r="F594" s="193" t="s">
        <v>1924</v>
      </c>
      <c r="G594" s="194" t="s">
        <v>1925</v>
      </c>
      <c r="H594" s="153">
        <v>0</v>
      </c>
      <c r="I594" s="153">
        <v>0</v>
      </c>
      <c r="J594" s="153">
        <v>0</v>
      </c>
      <c r="K594" s="154" t="s">
        <v>3031</v>
      </c>
      <c r="L594" s="155">
        <f t="shared" si="74"/>
        <v>0</v>
      </c>
      <c r="M594" s="155">
        <f t="shared" si="75"/>
        <v>0</v>
      </c>
      <c r="N594" s="154"/>
      <c r="O594" s="154"/>
      <c r="P594" s="153">
        <v>0</v>
      </c>
      <c r="Q594" s="98"/>
      <c r="R594" s="153"/>
      <c r="S594" s="153"/>
      <c r="T594" s="153"/>
    </row>
    <row r="595" spans="1:20" ht="33" hidden="1" x14ac:dyDescent="0.35">
      <c r="A595" s="190" t="s">
        <v>10</v>
      </c>
      <c r="B595" s="191" t="s">
        <v>17</v>
      </c>
      <c r="C595" s="192" t="s">
        <v>92</v>
      </c>
      <c r="D595" s="191" t="s">
        <v>2602</v>
      </c>
      <c r="E595" s="193" t="s">
        <v>242</v>
      </c>
      <c r="F595" s="193" t="s">
        <v>243</v>
      </c>
      <c r="G595" s="194" t="s">
        <v>244</v>
      </c>
      <c r="H595" s="153">
        <v>0</v>
      </c>
      <c r="I595" s="153">
        <v>0</v>
      </c>
      <c r="J595" s="153">
        <v>0</v>
      </c>
      <c r="K595" s="154" t="s">
        <v>3031</v>
      </c>
      <c r="L595" s="155">
        <f t="shared" si="74"/>
        <v>0</v>
      </c>
      <c r="M595" s="155">
        <f t="shared" si="75"/>
        <v>0</v>
      </c>
      <c r="N595" s="154"/>
      <c r="O595" s="154"/>
      <c r="P595" s="153">
        <v>0</v>
      </c>
      <c r="Q595" s="98"/>
      <c r="R595" s="153"/>
      <c r="S595" s="153"/>
      <c r="T595" s="153"/>
    </row>
    <row r="596" spans="1:20" ht="33" hidden="1" x14ac:dyDescent="0.35">
      <c r="A596" s="190" t="s">
        <v>10</v>
      </c>
      <c r="B596" s="191" t="s">
        <v>11</v>
      </c>
      <c r="C596" s="192" t="s">
        <v>249</v>
      </c>
      <c r="D596" s="191" t="s">
        <v>1946</v>
      </c>
      <c r="E596" s="193" t="s">
        <v>1947</v>
      </c>
      <c r="F596" s="193" t="s">
        <v>1948</v>
      </c>
      <c r="G596" s="194" t="s">
        <v>1949</v>
      </c>
      <c r="H596" s="153">
        <v>0</v>
      </c>
      <c r="I596" s="153">
        <v>0</v>
      </c>
      <c r="J596" s="153">
        <v>0</v>
      </c>
      <c r="K596" s="154" t="s">
        <v>3031</v>
      </c>
      <c r="L596" s="155">
        <f t="shared" si="74"/>
        <v>0</v>
      </c>
      <c r="M596" s="155">
        <f t="shared" si="75"/>
        <v>0</v>
      </c>
      <c r="N596" s="154"/>
      <c r="O596" s="154"/>
      <c r="P596" s="153">
        <v>0</v>
      </c>
      <c r="Q596" s="98"/>
      <c r="R596" s="153"/>
      <c r="S596" s="153"/>
      <c r="T596" s="153"/>
    </row>
    <row r="597" spans="1:20" hidden="1" x14ac:dyDescent="0.35">
      <c r="A597" s="190" t="s">
        <v>10</v>
      </c>
      <c r="B597" s="191" t="s">
        <v>46</v>
      </c>
      <c r="C597" s="192" t="s">
        <v>249</v>
      </c>
      <c r="D597" s="191" t="s">
        <v>1950</v>
      </c>
      <c r="E597" s="193" t="s">
        <v>1951</v>
      </c>
      <c r="F597" s="193" t="s">
        <v>1952</v>
      </c>
      <c r="G597" s="194" t="s">
        <v>1953</v>
      </c>
      <c r="H597" s="153">
        <v>0</v>
      </c>
      <c r="I597" s="153">
        <v>0</v>
      </c>
      <c r="J597" s="153">
        <v>0</v>
      </c>
      <c r="K597" s="154" t="s">
        <v>3031</v>
      </c>
      <c r="L597" s="155">
        <f t="shared" si="74"/>
        <v>0</v>
      </c>
      <c r="M597" s="155">
        <f t="shared" si="75"/>
        <v>0</v>
      </c>
      <c r="N597" s="154"/>
      <c r="O597" s="154"/>
      <c r="P597" s="153">
        <v>800</v>
      </c>
      <c r="Q597" s="98"/>
      <c r="R597" s="153"/>
      <c r="S597" s="153"/>
      <c r="T597" s="153"/>
    </row>
    <row r="598" spans="1:20" hidden="1" x14ac:dyDescent="0.35">
      <c r="A598" s="190" t="s">
        <v>10</v>
      </c>
      <c r="B598" s="191" t="s">
        <v>11</v>
      </c>
      <c r="C598" s="192" t="s">
        <v>12</v>
      </c>
      <c r="D598" s="191" t="s">
        <v>2907</v>
      </c>
      <c r="E598" s="193" t="s">
        <v>2908</v>
      </c>
      <c r="F598" s="193" t="s">
        <v>2909</v>
      </c>
      <c r="G598" s="194" t="s">
        <v>2910</v>
      </c>
      <c r="H598" s="153">
        <v>0</v>
      </c>
      <c r="I598" s="153">
        <v>0</v>
      </c>
      <c r="J598" s="153">
        <v>0</v>
      </c>
      <c r="K598" s="154" t="s">
        <v>3031</v>
      </c>
      <c r="L598" s="155">
        <f t="shared" si="74"/>
        <v>0</v>
      </c>
      <c r="M598" s="155">
        <f t="shared" si="75"/>
        <v>0</v>
      </c>
      <c r="N598" s="154"/>
      <c r="O598" s="154"/>
      <c r="P598" s="153">
        <v>0</v>
      </c>
      <c r="Q598" s="98"/>
      <c r="R598" s="153"/>
      <c r="S598" s="153"/>
      <c r="T598" s="153"/>
    </row>
    <row r="599" spans="1:20" hidden="1" x14ac:dyDescent="0.35">
      <c r="A599" s="190" t="s">
        <v>10</v>
      </c>
      <c r="B599" s="191" t="s">
        <v>11</v>
      </c>
      <c r="C599" s="192" t="s">
        <v>254</v>
      </c>
      <c r="D599" s="191" t="s">
        <v>1954</v>
      </c>
      <c r="E599" s="193">
        <v>0</v>
      </c>
      <c r="F599" s="193" t="s">
        <v>1955</v>
      </c>
      <c r="G599" s="194" t="s">
        <v>1956</v>
      </c>
      <c r="H599" s="153">
        <v>0</v>
      </c>
      <c r="I599" s="153">
        <v>0</v>
      </c>
      <c r="J599" s="153">
        <v>0</v>
      </c>
      <c r="K599" s="154" t="s">
        <v>3031</v>
      </c>
      <c r="L599" s="155">
        <f t="shared" si="74"/>
        <v>0</v>
      </c>
      <c r="M599" s="155">
        <f t="shared" si="75"/>
        <v>0</v>
      </c>
      <c r="N599" s="154"/>
      <c r="O599" s="154"/>
      <c r="P599" s="153">
        <v>0</v>
      </c>
      <c r="Q599" s="98"/>
      <c r="R599" s="153"/>
      <c r="S599" s="153"/>
      <c r="T599" s="153"/>
    </row>
    <row r="600" spans="1:20" ht="33" hidden="1" x14ac:dyDescent="0.35">
      <c r="A600" s="190" t="s">
        <v>10</v>
      </c>
      <c r="B600" s="191" t="s">
        <v>17</v>
      </c>
      <c r="C600" s="192" t="s">
        <v>116</v>
      </c>
      <c r="D600" s="191" t="s">
        <v>1957</v>
      </c>
      <c r="E600" s="193" t="s">
        <v>1958</v>
      </c>
      <c r="F600" s="193" t="s">
        <v>1959</v>
      </c>
      <c r="G600" s="194" t="s">
        <v>1960</v>
      </c>
      <c r="H600" s="153">
        <v>0</v>
      </c>
      <c r="I600" s="153">
        <v>0</v>
      </c>
      <c r="J600" s="153">
        <v>0</v>
      </c>
      <c r="K600" s="154" t="s">
        <v>3031</v>
      </c>
      <c r="L600" s="155">
        <f t="shared" si="74"/>
        <v>0</v>
      </c>
      <c r="M600" s="155">
        <f t="shared" si="75"/>
        <v>0</v>
      </c>
      <c r="N600" s="154"/>
      <c r="O600" s="154"/>
      <c r="P600" s="153">
        <v>0</v>
      </c>
      <c r="Q600" s="98"/>
      <c r="R600" s="153"/>
      <c r="S600" s="153"/>
      <c r="T600" s="153"/>
    </row>
    <row r="601" spans="1:20" ht="33" hidden="1" x14ac:dyDescent="0.35">
      <c r="A601" s="190" t="s">
        <v>10</v>
      </c>
      <c r="B601" s="191" t="s">
        <v>17</v>
      </c>
      <c r="C601" s="192" t="s">
        <v>116</v>
      </c>
      <c r="D601" s="191" t="s">
        <v>1961</v>
      </c>
      <c r="E601" s="193" t="s">
        <v>1962</v>
      </c>
      <c r="F601" s="193" t="s">
        <v>1963</v>
      </c>
      <c r="G601" s="194" t="s">
        <v>1964</v>
      </c>
      <c r="H601" s="153">
        <v>0</v>
      </c>
      <c r="I601" s="153">
        <v>0</v>
      </c>
      <c r="J601" s="153">
        <v>0</v>
      </c>
      <c r="K601" s="154" t="s">
        <v>3031</v>
      </c>
      <c r="L601" s="155">
        <f t="shared" si="74"/>
        <v>0</v>
      </c>
      <c r="M601" s="155">
        <f t="shared" si="75"/>
        <v>0</v>
      </c>
      <c r="N601" s="154"/>
      <c r="O601" s="154"/>
      <c r="P601" s="153">
        <v>0</v>
      </c>
      <c r="Q601" s="98"/>
      <c r="R601" s="153"/>
      <c r="S601" s="153"/>
      <c r="T601" s="153"/>
    </row>
    <row r="602" spans="1:20" ht="33" hidden="1" x14ac:dyDescent="0.35">
      <c r="A602" s="190" t="s">
        <v>10</v>
      </c>
      <c r="B602" s="191" t="s">
        <v>17</v>
      </c>
      <c r="C602" s="192" t="s">
        <v>116</v>
      </c>
      <c r="D602" s="191" t="s">
        <v>1983</v>
      </c>
      <c r="E602" s="193" t="s">
        <v>1984</v>
      </c>
      <c r="F602" s="193" t="s">
        <v>1985</v>
      </c>
      <c r="G602" s="194" t="s">
        <v>1986</v>
      </c>
      <c r="H602" s="153">
        <v>0</v>
      </c>
      <c r="I602" s="153">
        <v>0</v>
      </c>
      <c r="J602" s="153">
        <v>0</v>
      </c>
      <c r="K602" s="154" t="s">
        <v>3031</v>
      </c>
      <c r="L602" s="155">
        <f t="shared" si="74"/>
        <v>0</v>
      </c>
      <c r="M602" s="155">
        <f t="shared" si="75"/>
        <v>0</v>
      </c>
      <c r="N602" s="154"/>
      <c r="O602" s="154"/>
      <c r="P602" s="153">
        <v>4175</v>
      </c>
      <c r="Q602" s="98"/>
      <c r="R602" s="153"/>
      <c r="S602" s="153"/>
      <c r="T602" s="153"/>
    </row>
    <row r="603" spans="1:20" ht="33" hidden="1" x14ac:dyDescent="0.35">
      <c r="A603" s="190" t="s">
        <v>10</v>
      </c>
      <c r="B603" s="191" t="s">
        <v>17</v>
      </c>
      <c r="C603" s="192" t="s">
        <v>129</v>
      </c>
      <c r="D603" s="191">
        <v>0</v>
      </c>
      <c r="E603" s="193" t="s">
        <v>418</v>
      </c>
      <c r="F603" s="193" t="s">
        <v>419</v>
      </c>
      <c r="G603" s="194" t="s">
        <v>420</v>
      </c>
      <c r="H603" s="153">
        <v>0</v>
      </c>
      <c r="I603" s="153">
        <v>0</v>
      </c>
      <c r="J603" s="153">
        <v>0</v>
      </c>
      <c r="K603" s="154" t="s">
        <v>3031</v>
      </c>
      <c r="L603" s="155">
        <f t="shared" si="74"/>
        <v>0</v>
      </c>
      <c r="M603" s="155">
        <f t="shared" si="75"/>
        <v>0</v>
      </c>
      <c r="N603" s="154"/>
      <c r="O603" s="154"/>
      <c r="P603" s="153">
        <v>0</v>
      </c>
      <c r="Q603" s="98"/>
      <c r="R603" s="153"/>
      <c r="S603" s="153"/>
      <c r="T603" s="153"/>
    </row>
    <row r="604" spans="1:20" ht="33" hidden="1" x14ac:dyDescent="0.35">
      <c r="A604" s="190" t="s">
        <v>10</v>
      </c>
      <c r="B604" s="191" t="s">
        <v>17</v>
      </c>
      <c r="C604" s="192" t="s">
        <v>129</v>
      </c>
      <c r="D604" s="191">
        <v>0</v>
      </c>
      <c r="E604" s="193" t="s">
        <v>421</v>
      </c>
      <c r="F604" s="193" t="s">
        <v>422</v>
      </c>
      <c r="G604" s="194" t="s">
        <v>423</v>
      </c>
      <c r="H604" s="153">
        <v>0</v>
      </c>
      <c r="I604" s="153">
        <v>0</v>
      </c>
      <c r="J604" s="153">
        <v>0</v>
      </c>
      <c r="K604" s="154" t="s">
        <v>3031</v>
      </c>
      <c r="L604" s="155">
        <f t="shared" si="74"/>
        <v>0</v>
      </c>
      <c r="M604" s="155">
        <f t="shared" si="75"/>
        <v>0</v>
      </c>
      <c r="N604" s="154"/>
      <c r="O604" s="154"/>
      <c r="P604" s="153">
        <v>0</v>
      </c>
      <c r="Q604" s="98"/>
      <c r="R604" s="153"/>
      <c r="S604" s="153"/>
      <c r="T604" s="153"/>
    </row>
    <row r="605" spans="1:20" hidden="1" x14ac:dyDescent="0.35">
      <c r="A605" s="190" t="s">
        <v>10</v>
      </c>
      <c r="B605" s="191" t="s">
        <v>17</v>
      </c>
      <c r="C605" s="192" t="s">
        <v>61</v>
      </c>
      <c r="D605" s="191">
        <v>0</v>
      </c>
      <c r="E605" s="193">
        <v>0</v>
      </c>
      <c r="F605" s="193" t="s">
        <v>433</v>
      </c>
      <c r="G605" s="194" t="s">
        <v>434</v>
      </c>
      <c r="H605" s="153">
        <v>0</v>
      </c>
      <c r="I605" s="153">
        <v>0</v>
      </c>
      <c r="J605" s="153">
        <v>0</v>
      </c>
      <c r="K605" s="154" t="s">
        <v>3031</v>
      </c>
      <c r="L605" s="155">
        <f t="shared" si="74"/>
        <v>0</v>
      </c>
      <c r="M605" s="155">
        <f t="shared" si="75"/>
        <v>0</v>
      </c>
      <c r="N605" s="154"/>
      <c r="O605" s="154"/>
      <c r="P605" s="153">
        <v>0</v>
      </c>
      <c r="Q605" s="98"/>
      <c r="R605" s="153"/>
      <c r="S605" s="153"/>
      <c r="T605" s="153"/>
    </row>
    <row r="606" spans="1:20" ht="33" hidden="1" x14ac:dyDescent="0.35">
      <c r="A606" s="190" t="s">
        <v>10</v>
      </c>
      <c r="B606" s="191" t="s">
        <v>17</v>
      </c>
      <c r="C606" s="192" t="s">
        <v>92</v>
      </c>
      <c r="D606" s="191" t="s">
        <v>455</v>
      </c>
      <c r="E606" s="193" t="s">
        <v>456</v>
      </c>
      <c r="F606" s="193" t="s">
        <v>457</v>
      </c>
      <c r="G606" s="194" t="s">
        <v>458</v>
      </c>
      <c r="H606" s="153">
        <v>0</v>
      </c>
      <c r="I606" s="153">
        <v>0</v>
      </c>
      <c r="J606" s="153">
        <v>0</v>
      </c>
      <c r="K606" s="154" t="s">
        <v>3031</v>
      </c>
      <c r="L606" s="155">
        <f t="shared" si="74"/>
        <v>0</v>
      </c>
      <c r="M606" s="155">
        <f t="shared" si="75"/>
        <v>0</v>
      </c>
      <c r="N606" s="154"/>
      <c r="O606" s="154"/>
      <c r="P606" s="153">
        <v>0</v>
      </c>
      <c r="Q606" s="98"/>
      <c r="R606" s="153"/>
      <c r="S606" s="153"/>
      <c r="T606" s="153"/>
    </row>
    <row r="607" spans="1:20" ht="33" hidden="1" x14ac:dyDescent="0.35">
      <c r="A607" s="190" t="s">
        <v>10</v>
      </c>
      <c r="B607" s="191" t="s">
        <v>17</v>
      </c>
      <c r="C607" s="192" t="s">
        <v>61</v>
      </c>
      <c r="D607" s="191">
        <v>0</v>
      </c>
      <c r="E607" s="193" t="s">
        <v>490</v>
      </c>
      <c r="F607" s="193" t="s">
        <v>491</v>
      </c>
      <c r="G607" s="194" t="s">
        <v>492</v>
      </c>
      <c r="H607" s="153">
        <v>0</v>
      </c>
      <c r="I607" s="153">
        <v>0</v>
      </c>
      <c r="J607" s="153">
        <v>0</v>
      </c>
      <c r="K607" s="154" t="s">
        <v>3031</v>
      </c>
      <c r="L607" s="155">
        <f t="shared" si="74"/>
        <v>0</v>
      </c>
      <c r="M607" s="155">
        <f t="shared" si="75"/>
        <v>0</v>
      </c>
      <c r="N607" s="154"/>
      <c r="O607" s="154"/>
      <c r="P607" s="153">
        <v>0</v>
      </c>
      <c r="Q607" s="98"/>
      <c r="R607" s="153"/>
      <c r="S607" s="153"/>
      <c r="T607" s="153"/>
    </row>
    <row r="608" spans="1:20" ht="33" hidden="1" x14ac:dyDescent="0.35">
      <c r="A608" s="190" t="s">
        <v>10</v>
      </c>
      <c r="B608" s="191" t="s">
        <v>17</v>
      </c>
      <c r="C608" s="192" t="s">
        <v>129</v>
      </c>
      <c r="D608" s="191">
        <v>0</v>
      </c>
      <c r="E608" s="193" t="s">
        <v>493</v>
      </c>
      <c r="F608" s="193" t="s">
        <v>494</v>
      </c>
      <c r="G608" s="194" t="s">
        <v>495</v>
      </c>
      <c r="H608" s="153">
        <v>0</v>
      </c>
      <c r="I608" s="153">
        <v>0</v>
      </c>
      <c r="J608" s="153">
        <v>0</v>
      </c>
      <c r="K608" s="154" t="s">
        <v>3031</v>
      </c>
      <c r="L608" s="155">
        <f t="shared" si="74"/>
        <v>0</v>
      </c>
      <c r="M608" s="155">
        <f t="shared" si="75"/>
        <v>0</v>
      </c>
      <c r="N608" s="154"/>
      <c r="O608" s="154"/>
      <c r="P608" s="153">
        <v>0</v>
      </c>
      <c r="Q608" s="98"/>
      <c r="R608" s="153"/>
      <c r="S608" s="153"/>
      <c r="T608" s="153"/>
    </row>
    <row r="609" spans="1:20" ht="33" hidden="1" x14ac:dyDescent="0.35">
      <c r="A609" s="190" t="s">
        <v>10</v>
      </c>
      <c r="B609" s="191" t="s">
        <v>17</v>
      </c>
      <c r="C609" s="192" t="s">
        <v>61</v>
      </c>
      <c r="D609" s="191">
        <v>0</v>
      </c>
      <c r="E609" s="193" t="s">
        <v>496</v>
      </c>
      <c r="F609" s="193" t="s">
        <v>497</v>
      </c>
      <c r="G609" s="194" t="s">
        <v>498</v>
      </c>
      <c r="H609" s="153">
        <v>0</v>
      </c>
      <c r="I609" s="153">
        <v>0</v>
      </c>
      <c r="J609" s="153">
        <v>0</v>
      </c>
      <c r="K609" s="154" t="s">
        <v>3031</v>
      </c>
      <c r="L609" s="155">
        <f>+I609*4</f>
        <v>0</v>
      </c>
      <c r="M609" s="155">
        <f>+I609*6</f>
        <v>0</v>
      </c>
      <c r="N609" s="154"/>
      <c r="O609" s="154"/>
      <c r="P609" s="153">
        <v>1650</v>
      </c>
      <c r="Q609" s="98"/>
      <c r="R609" s="153"/>
      <c r="S609" s="153"/>
      <c r="T609" s="153"/>
    </row>
    <row r="610" spans="1:20" ht="33" hidden="1" x14ac:dyDescent="0.35">
      <c r="A610" s="190" t="s">
        <v>10</v>
      </c>
      <c r="B610" s="191" t="s">
        <v>17</v>
      </c>
      <c r="C610" s="192" t="s">
        <v>129</v>
      </c>
      <c r="D610" s="191">
        <v>0</v>
      </c>
      <c r="E610" s="193" t="s">
        <v>499</v>
      </c>
      <c r="F610" s="193" t="s">
        <v>500</v>
      </c>
      <c r="G610" s="194" t="s">
        <v>501</v>
      </c>
      <c r="H610" s="153">
        <v>0</v>
      </c>
      <c r="I610" s="153">
        <v>0</v>
      </c>
      <c r="J610" s="153">
        <v>0</v>
      </c>
      <c r="K610" s="154" t="s">
        <v>3031</v>
      </c>
      <c r="L610" s="155">
        <f>+I610*4</f>
        <v>0</v>
      </c>
      <c r="M610" s="155">
        <f>+I610*6</f>
        <v>0</v>
      </c>
      <c r="N610" s="154"/>
      <c r="O610" s="154"/>
      <c r="P610" s="153">
        <v>0</v>
      </c>
      <c r="Q610" s="98"/>
      <c r="R610" s="153"/>
      <c r="S610" s="153"/>
      <c r="T610" s="153"/>
    </row>
    <row r="611" spans="1:20" ht="33" hidden="1" x14ac:dyDescent="0.35">
      <c r="A611" s="190" t="s">
        <v>10</v>
      </c>
      <c r="B611" s="191" t="s">
        <v>16</v>
      </c>
      <c r="C611" s="192" t="s">
        <v>31</v>
      </c>
      <c r="D611" s="191" t="s">
        <v>2628</v>
      </c>
      <c r="E611" s="193" t="s">
        <v>1994</v>
      </c>
      <c r="F611" s="193" t="s">
        <v>1995</v>
      </c>
      <c r="G611" s="194" t="s">
        <v>1996</v>
      </c>
      <c r="H611" s="153">
        <v>0</v>
      </c>
      <c r="I611" s="153">
        <v>0</v>
      </c>
      <c r="J611" s="153">
        <v>0</v>
      </c>
      <c r="K611" s="154" t="s">
        <v>3031</v>
      </c>
      <c r="L611" s="155">
        <f>+I611*3</f>
        <v>0</v>
      </c>
      <c r="M611" s="155">
        <f>+I611*5</f>
        <v>0</v>
      </c>
      <c r="N611" s="154"/>
      <c r="O611" s="154"/>
      <c r="P611" s="153">
        <v>3000</v>
      </c>
      <c r="Q611" s="98"/>
      <c r="R611" s="153"/>
      <c r="S611" s="153"/>
      <c r="T611" s="153"/>
    </row>
    <row r="612" spans="1:20" hidden="1" x14ac:dyDescent="0.35">
      <c r="A612" s="190" t="s">
        <v>10</v>
      </c>
      <c r="B612" s="191" t="s">
        <v>17</v>
      </c>
      <c r="C612" s="192" t="s">
        <v>116</v>
      </c>
      <c r="D612" s="191" t="s">
        <v>2911</v>
      </c>
      <c r="E612" s="193" t="s">
        <v>2912</v>
      </c>
      <c r="F612" s="193" t="s">
        <v>2913</v>
      </c>
      <c r="G612" s="194" t="s">
        <v>2914</v>
      </c>
      <c r="H612" s="153">
        <v>0</v>
      </c>
      <c r="I612" s="153">
        <v>0</v>
      </c>
      <c r="J612" s="153">
        <v>0</v>
      </c>
      <c r="K612" s="154" t="s">
        <v>3031</v>
      </c>
      <c r="L612" s="155">
        <f t="shared" ref="L612:L643" si="76">+I612*4</f>
        <v>0</v>
      </c>
      <c r="M612" s="155">
        <f t="shared" ref="M612:M643" si="77">+I612*6</f>
        <v>0</v>
      </c>
      <c r="N612" s="154"/>
      <c r="O612" s="154"/>
      <c r="P612" s="153">
        <v>0</v>
      </c>
      <c r="Q612" s="98"/>
      <c r="R612" s="153"/>
      <c r="S612" s="153"/>
      <c r="T612" s="153"/>
    </row>
    <row r="613" spans="1:20" ht="33" hidden="1" x14ac:dyDescent="0.35">
      <c r="A613" s="190" t="s">
        <v>10</v>
      </c>
      <c r="B613" s="191" t="s">
        <v>17</v>
      </c>
      <c r="C613" s="192" t="s">
        <v>61</v>
      </c>
      <c r="D613" s="191" t="s">
        <v>2013</v>
      </c>
      <c r="E613" s="193" t="s">
        <v>2014</v>
      </c>
      <c r="F613" s="193" t="s">
        <v>2015</v>
      </c>
      <c r="G613" s="194" t="s">
        <v>2016</v>
      </c>
      <c r="H613" s="153">
        <v>0</v>
      </c>
      <c r="I613" s="153">
        <v>0</v>
      </c>
      <c r="J613" s="153">
        <v>0</v>
      </c>
      <c r="K613" s="154" t="s">
        <v>3031</v>
      </c>
      <c r="L613" s="155">
        <f t="shared" si="76"/>
        <v>0</v>
      </c>
      <c r="M613" s="155">
        <f t="shared" si="77"/>
        <v>0</v>
      </c>
      <c r="N613" s="154"/>
      <c r="O613" s="154"/>
      <c r="P613" s="153">
        <v>4050</v>
      </c>
      <c r="Q613" s="98"/>
      <c r="R613" s="153"/>
      <c r="S613" s="153"/>
      <c r="T613" s="153"/>
    </row>
    <row r="614" spans="1:20" ht="33" hidden="1" x14ac:dyDescent="0.35">
      <c r="A614" s="190" t="s">
        <v>10</v>
      </c>
      <c r="B614" s="191" t="s">
        <v>16</v>
      </c>
      <c r="C614" s="192" t="s">
        <v>116</v>
      </c>
      <c r="D614" s="191" t="s">
        <v>612</v>
      </c>
      <c r="E614" s="193" t="s">
        <v>613</v>
      </c>
      <c r="F614" s="193" t="s">
        <v>614</v>
      </c>
      <c r="G614" s="194" t="s">
        <v>615</v>
      </c>
      <c r="H614" s="153">
        <v>0</v>
      </c>
      <c r="I614" s="153">
        <v>0</v>
      </c>
      <c r="J614" s="153">
        <v>0</v>
      </c>
      <c r="K614" s="154" t="s">
        <v>3031</v>
      </c>
      <c r="L614" s="155">
        <f t="shared" si="76"/>
        <v>0</v>
      </c>
      <c r="M614" s="155">
        <f t="shared" si="77"/>
        <v>0</v>
      </c>
      <c r="N614" s="154"/>
      <c r="O614" s="154"/>
      <c r="P614" s="153">
        <v>1500</v>
      </c>
      <c r="Q614" s="98"/>
      <c r="R614" s="153"/>
      <c r="S614" s="153"/>
      <c r="T614" s="153"/>
    </row>
    <row r="615" spans="1:20" ht="33" hidden="1" x14ac:dyDescent="0.35">
      <c r="A615" s="190" t="s">
        <v>10</v>
      </c>
      <c r="B615" s="191" t="s">
        <v>17</v>
      </c>
      <c r="C615" s="192" t="s">
        <v>31</v>
      </c>
      <c r="D615" s="191" t="s">
        <v>2629</v>
      </c>
      <c r="E615" s="193" t="s">
        <v>2017</v>
      </c>
      <c r="F615" s="193" t="s">
        <v>2018</v>
      </c>
      <c r="G615" s="194" t="s">
        <v>2019</v>
      </c>
      <c r="H615" s="153">
        <v>0</v>
      </c>
      <c r="I615" s="153">
        <v>0</v>
      </c>
      <c r="J615" s="153">
        <v>0</v>
      </c>
      <c r="K615" s="154" t="s">
        <v>3031</v>
      </c>
      <c r="L615" s="155">
        <f t="shared" si="76"/>
        <v>0</v>
      </c>
      <c r="M615" s="155">
        <f t="shared" si="77"/>
        <v>0</v>
      </c>
      <c r="N615" s="154"/>
      <c r="O615" s="154"/>
      <c r="P615" s="153">
        <v>0</v>
      </c>
      <c r="Q615" s="98"/>
      <c r="R615" s="153"/>
      <c r="S615" s="153"/>
      <c r="T615" s="153"/>
    </row>
    <row r="616" spans="1:20" hidden="1" x14ac:dyDescent="0.35">
      <c r="A616" s="190" t="s">
        <v>10</v>
      </c>
      <c r="B616" s="191" t="s">
        <v>17</v>
      </c>
      <c r="C616" s="192" t="s">
        <v>249</v>
      </c>
      <c r="D616" s="191">
        <v>0</v>
      </c>
      <c r="E616" s="193">
        <v>0</v>
      </c>
      <c r="F616" s="193" t="s">
        <v>691</v>
      </c>
      <c r="G616" s="194" t="s">
        <v>692</v>
      </c>
      <c r="H616" s="153">
        <v>0</v>
      </c>
      <c r="I616" s="153">
        <v>0</v>
      </c>
      <c r="J616" s="153">
        <v>0</v>
      </c>
      <c r="K616" s="154" t="s">
        <v>3031</v>
      </c>
      <c r="L616" s="155">
        <f t="shared" si="76"/>
        <v>0</v>
      </c>
      <c r="M616" s="155">
        <f t="shared" si="77"/>
        <v>0</v>
      </c>
      <c r="N616" s="154"/>
      <c r="O616" s="154"/>
      <c r="P616" s="153">
        <v>300</v>
      </c>
      <c r="Q616" s="98"/>
      <c r="R616" s="153"/>
      <c r="S616" s="153"/>
      <c r="T616" s="153"/>
    </row>
    <row r="617" spans="1:20" ht="33" hidden="1" x14ac:dyDescent="0.35">
      <c r="A617" s="190" t="s">
        <v>10</v>
      </c>
      <c r="B617" s="191" t="s">
        <v>17</v>
      </c>
      <c r="C617" s="192" t="s">
        <v>31</v>
      </c>
      <c r="D617" s="191" t="s">
        <v>711</v>
      </c>
      <c r="E617" s="193" t="s">
        <v>712</v>
      </c>
      <c r="F617" s="193" t="s">
        <v>713</v>
      </c>
      <c r="G617" s="194" t="s">
        <v>714</v>
      </c>
      <c r="H617" s="153">
        <v>0</v>
      </c>
      <c r="I617" s="153">
        <v>0</v>
      </c>
      <c r="J617" s="153">
        <v>0</v>
      </c>
      <c r="K617" s="154" t="s">
        <v>3031</v>
      </c>
      <c r="L617" s="155">
        <f t="shared" si="76"/>
        <v>0</v>
      </c>
      <c r="M617" s="155">
        <f t="shared" si="77"/>
        <v>0</v>
      </c>
      <c r="N617" s="154"/>
      <c r="O617" s="154"/>
      <c r="P617" s="153">
        <v>120</v>
      </c>
      <c r="Q617" s="98"/>
      <c r="R617" s="153"/>
      <c r="S617" s="153"/>
      <c r="T617" s="153"/>
    </row>
    <row r="618" spans="1:20" ht="33" hidden="1" x14ac:dyDescent="0.35">
      <c r="A618" s="190" t="s">
        <v>10</v>
      </c>
      <c r="B618" s="191" t="s">
        <v>17</v>
      </c>
      <c r="C618" s="192" t="s">
        <v>31</v>
      </c>
      <c r="D618" s="191" t="s">
        <v>735</v>
      </c>
      <c r="E618" s="193" t="s">
        <v>736</v>
      </c>
      <c r="F618" s="193" t="s">
        <v>737</v>
      </c>
      <c r="G618" s="194" t="s">
        <v>738</v>
      </c>
      <c r="H618" s="153">
        <v>0</v>
      </c>
      <c r="I618" s="153">
        <v>0</v>
      </c>
      <c r="J618" s="153">
        <v>0</v>
      </c>
      <c r="K618" s="154" t="s">
        <v>3031</v>
      </c>
      <c r="L618" s="155">
        <f t="shared" si="76"/>
        <v>0</v>
      </c>
      <c r="M618" s="155">
        <f t="shared" si="77"/>
        <v>0</v>
      </c>
      <c r="N618" s="154"/>
      <c r="O618" s="154"/>
      <c r="P618" s="153">
        <v>0</v>
      </c>
      <c r="Q618" s="98"/>
      <c r="R618" s="153"/>
      <c r="S618" s="153"/>
      <c r="T618" s="153"/>
    </row>
    <row r="619" spans="1:20" ht="33" hidden="1" x14ac:dyDescent="0.35">
      <c r="A619" s="190" t="s">
        <v>10</v>
      </c>
      <c r="B619" s="191" t="s">
        <v>16</v>
      </c>
      <c r="C619" s="192" t="s">
        <v>116</v>
      </c>
      <c r="D619" s="191" t="s">
        <v>778</v>
      </c>
      <c r="E619" s="193" t="s">
        <v>779</v>
      </c>
      <c r="F619" s="193" t="s">
        <v>780</v>
      </c>
      <c r="G619" s="194" t="s">
        <v>781</v>
      </c>
      <c r="H619" s="153">
        <v>0</v>
      </c>
      <c r="I619" s="153">
        <v>0</v>
      </c>
      <c r="J619" s="153">
        <v>0</v>
      </c>
      <c r="K619" s="154" t="s">
        <v>3031</v>
      </c>
      <c r="L619" s="155">
        <f t="shared" si="76"/>
        <v>0</v>
      </c>
      <c r="M619" s="155">
        <f t="shared" si="77"/>
        <v>0</v>
      </c>
      <c r="N619" s="154"/>
      <c r="O619" s="154"/>
      <c r="P619" s="153">
        <v>3050</v>
      </c>
      <c r="Q619" s="98"/>
      <c r="R619" s="153"/>
      <c r="S619" s="153"/>
      <c r="T619" s="153"/>
    </row>
    <row r="620" spans="1:20" ht="33" hidden="1" x14ac:dyDescent="0.35">
      <c r="A620" s="190" t="s">
        <v>10</v>
      </c>
      <c r="B620" s="191" t="s">
        <v>17</v>
      </c>
      <c r="C620" s="192" t="s">
        <v>61</v>
      </c>
      <c r="D620" s="191" t="s">
        <v>2915</v>
      </c>
      <c r="E620" s="193" t="s">
        <v>2916</v>
      </c>
      <c r="F620" s="193" t="s">
        <v>2917</v>
      </c>
      <c r="G620" s="194" t="s">
        <v>2918</v>
      </c>
      <c r="H620" s="153">
        <v>0</v>
      </c>
      <c r="I620" s="153">
        <v>0</v>
      </c>
      <c r="J620" s="153">
        <v>0</v>
      </c>
      <c r="K620" s="154" t="s">
        <v>3031</v>
      </c>
      <c r="L620" s="155">
        <f t="shared" si="76"/>
        <v>0</v>
      </c>
      <c r="M620" s="155">
        <f t="shared" si="77"/>
        <v>0</v>
      </c>
      <c r="N620" s="154"/>
      <c r="O620" s="154"/>
      <c r="P620" s="153">
        <v>0</v>
      </c>
      <c r="Q620" s="98"/>
      <c r="R620" s="153"/>
      <c r="S620" s="153"/>
      <c r="T620" s="153"/>
    </row>
    <row r="621" spans="1:20" ht="33" hidden="1" x14ac:dyDescent="0.35">
      <c r="A621" s="190" t="s">
        <v>10</v>
      </c>
      <c r="B621" s="191" t="s">
        <v>17</v>
      </c>
      <c r="C621" s="192" t="s">
        <v>61</v>
      </c>
      <c r="D621" s="191" t="s">
        <v>2036</v>
      </c>
      <c r="E621" s="193" t="s">
        <v>2037</v>
      </c>
      <c r="F621" s="193" t="s">
        <v>2038</v>
      </c>
      <c r="G621" s="194" t="s">
        <v>2039</v>
      </c>
      <c r="H621" s="153">
        <v>0</v>
      </c>
      <c r="I621" s="153">
        <v>0</v>
      </c>
      <c r="J621" s="153">
        <v>0</v>
      </c>
      <c r="K621" s="154" t="s">
        <v>3031</v>
      </c>
      <c r="L621" s="155">
        <f t="shared" si="76"/>
        <v>0</v>
      </c>
      <c r="M621" s="155">
        <f t="shared" si="77"/>
        <v>0</v>
      </c>
      <c r="N621" s="154"/>
      <c r="O621" s="154"/>
      <c r="P621" s="153">
        <v>650</v>
      </c>
      <c r="Q621" s="98"/>
      <c r="R621" s="153"/>
      <c r="S621" s="153"/>
      <c r="T621" s="153"/>
    </row>
    <row r="622" spans="1:20" ht="33" hidden="1" x14ac:dyDescent="0.35">
      <c r="A622" s="190" t="s">
        <v>10</v>
      </c>
      <c r="B622" s="191" t="s">
        <v>17</v>
      </c>
      <c r="C622" s="192" t="s">
        <v>61</v>
      </c>
      <c r="D622" s="191" t="s">
        <v>2040</v>
      </c>
      <c r="E622" s="193" t="s">
        <v>2041</v>
      </c>
      <c r="F622" s="193" t="s">
        <v>2042</v>
      </c>
      <c r="G622" s="194" t="s">
        <v>2043</v>
      </c>
      <c r="H622" s="153">
        <v>0</v>
      </c>
      <c r="I622" s="153">
        <v>0</v>
      </c>
      <c r="J622" s="153">
        <v>0</v>
      </c>
      <c r="K622" s="154" t="s">
        <v>3031</v>
      </c>
      <c r="L622" s="155">
        <f t="shared" si="76"/>
        <v>0</v>
      </c>
      <c r="M622" s="155">
        <f t="shared" si="77"/>
        <v>0</v>
      </c>
      <c r="N622" s="154"/>
      <c r="O622" s="154"/>
      <c r="P622" s="153">
        <v>1800</v>
      </c>
      <c r="Q622" s="98"/>
      <c r="R622" s="153"/>
      <c r="S622" s="153"/>
      <c r="T622" s="153"/>
    </row>
    <row r="623" spans="1:20" ht="33" hidden="1" x14ac:dyDescent="0.35">
      <c r="A623" s="190" t="s">
        <v>10</v>
      </c>
      <c r="B623" s="191" t="s">
        <v>17</v>
      </c>
      <c r="C623" s="192" t="s">
        <v>61</v>
      </c>
      <c r="D623" s="191" t="s">
        <v>2919</v>
      </c>
      <c r="E623" s="193" t="s">
        <v>2920</v>
      </c>
      <c r="F623" s="193" t="s">
        <v>2921</v>
      </c>
      <c r="G623" s="194" t="s">
        <v>2922</v>
      </c>
      <c r="H623" s="153">
        <v>0</v>
      </c>
      <c r="I623" s="153">
        <v>0</v>
      </c>
      <c r="J623" s="153">
        <v>0</v>
      </c>
      <c r="K623" s="154" t="s">
        <v>3031</v>
      </c>
      <c r="L623" s="155">
        <f t="shared" si="76"/>
        <v>0</v>
      </c>
      <c r="M623" s="155">
        <f t="shared" si="77"/>
        <v>0</v>
      </c>
      <c r="N623" s="154"/>
      <c r="O623" s="154"/>
      <c r="P623" s="153">
        <v>900</v>
      </c>
      <c r="Q623" s="98"/>
      <c r="R623" s="153"/>
      <c r="S623" s="153"/>
      <c r="T623" s="153"/>
    </row>
    <row r="624" spans="1:20" hidden="1" x14ac:dyDescent="0.35">
      <c r="A624" s="190" t="s">
        <v>10</v>
      </c>
      <c r="B624" s="191" t="s">
        <v>11</v>
      </c>
      <c r="C624" s="192" t="s">
        <v>254</v>
      </c>
      <c r="D624" s="191" t="s">
        <v>2044</v>
      </c>
      <c r="E624" s="193" t="s">
        <v>2045</v>
      </c>
      <c r="F624" s="193" t="s">
        <v>2046</v>
      </c>
      <c r="G624" s="194" t="s">
        <v>2047</v>
      </c>
      <c r="H624" s="153">
        <v>0</v>
      </c>
      <c r="I624" s="153">
        <v>0</v>
      </c>
      <c r="J624" s="153">
        <v>0</v>
      </c>
      <c r="K624" s="154" t="s">
        <v>3031</v>
      </c>
      <c r="L624" s="155">
        <f t="shared" si="76"/>
        <v>0</v>
      </c>
      <c r="M624" s="155">
        <f t="shared" si="77"/>
        <v>0</v>
      </c>
      <c r="N624" s="154"/>
      <c r="O624" s="154"/>
      <c r="P624" s="153">
        <v>0</v>
      </c>
      <c r="Q624" s="98"/>
      <c r="R624" s="153"/>
      <c r="S624" s="153"/>
      <c r="T624" s="153"/>
    </row>
    <row r="625" spans="1:20" hidden="1" x14ac:dyDescent="0.35">
      <c r="A625" s="190" t="s">
        <v>10</v>
      </c>
      <c r="B625" s="191" t="s">
        <v>11</v>
      </c>
      <c r="C625" s="192" t="s">
        <v>254</v>
      </c>
      <c r="D625" s="191" t="s">
        <v>3062</v>
      </c>
      <c r="E625" s="193" t="s">
        <v>2670</v>
      </c>
      <c r="F625" s="193" t="s">
        <v>3063</v>
      </c>
      <c r="G625" s="194" t="s">
        <v>3064</v>
      </c>
      <c r="H625" s="153">
        <v>0</v>
      </c>
      <c r="I625" s="153">
        <v>0</v>
      </c>
      <c r="J625" s="153">
        <v>0</v>
      </c>
      <c r="K625" s="154" t="s">
        <v>3031</v>
      </c>
      <c r="L625" s="155">
        <f t="shared" si="76"/>
        <v>0</v>
      </c>
      <c r="M625" s="155">
        <f t="shared" si="77"/>
        <v>0</v>
      </c>
      <c r="N625" s="154"/>
      <c r="O625" s="154"/>
      <c r="P625" s="153">
        <v>0</v>
      </c>
      <c r="Q625" s="98"/>
      <c r="R625" s="153"/>
      <c r="S625" s="153"/>
      <c r="T625" s="153"/>
    </row>
    <row r="626" spans="1:20" hidden="1" x14ac:dyDescent="0.35">
      <c r="A626" s="190" t="s">
        <v>10</v>
      </c>
      <c r="B626" s="191" t="s">
        <v>11</v>
      </c>
      <c r="C626" s="192" t="s">
        <v>249</v>
      </c>
      <c r="D626" s="191" t="s">
        <v>2048</v>
      </c>
      <c r="E626" s="193" t="s">
        <v>2670</v>
      </c>
      <c r="F626" s="193" t="s">
        <v>2049</v>
      </c>
      <c r="G626" s="194" t="s">
        <v>2050</v>
      </c>
      <c r="H626" s="153">
        <v>0</v>
      </c>
      <c r="I626" s="153">
        <v>0</v>
      </c>
      <c r="J626" s="153">
        <v>0</v>
      </c>
      <c r="K626" s="154" t="s">
        <v>3031</v>
      </c>
      <c r="L626" s="155">
        <f t="shared" si="76"/>
        <v>0</v>
      </c>
      <c r="M626" s="155">
        <f t="shared" si="77"/>
        <v>0</v>
      </c>
      <c r="N626" s="154"/>
      <c r="O626" s="154"/>
      <c r="P626" s="153">
        <v>0</v>
      </c>
      <c r="Q626" s="98"/>
      <c r="R626" s="153"/>
      <c r="S626" s="153"/>
      <c r="T626" s="153"/>
    </row>
    <row r="627" spans="1:20" hidden="1" x14ac:dyDescent="0.35">
      <c r="A627" s="190" t="s">
        <v>10</v>
      </c>
      <c r="B627" s="191" t="s">
        <v>11</v>
      </c>
      <c r="C627" s="192" t="s">
        <v>12</v>
      </c>
      <c r="D627" s="191" t="s">
        <v>2051</v>
      </c>
      <c r="E627" s="193" t="s">
        <v>2923</v>
      </c>
      <c r="F627" s="193" t="s">
        <v>2053</v>
      </c>
      <c r="G627" s="194" t="s">
        <v>2924</v>
      </c>
      <c r="H627" s="153">
        <v>0</v>
      </c>
      <c r="I627" s="153">
        <v>0</v>
      </c>
      <c r="J627" s="153">
        <v>0</v>
      </c>
      <c r="K627" s="154" t="s">
        <v>3031</v>
      </c>
      <c r="L627" s="155">
        <f t="shared" si="76"/>
        <v>0</v>
      </c>
      <c r="M627" s="155">
        <f t="shared" si="77"/>
        <v>0</v>
      </c>
      <c r="N627" s="154"/>
      <c r="O627" s="154"/>
      <c r="P627" s="153">
        <v>625</v>
      </c>
      <c r="Q627" s="98"/>
      <c r="R627" s="153"/>
      <c r="S627" s="153"/>
      <c r="T627" s="153"/>
    </row>
    <row r="628" spans="1:20" hidden="1" x14ac:dyDescent="0.35">
      <c r="A628" s="190" t="s">
        <v>10</v>
      </c>
      <c r="B628" s="191" t="s">
        <v>17</v>
      </c>
      <c r="C628" s="192" t="s">
        <v>22</v>
      </c>
      <c r="D628" s="191" t="s">
        <v>3065</v>
      </c>
      <c r="E628" s="193" t="s">
        <v>2568</v>
      </c>
      <c r="F628" s="193" t="s">
        <v>3066</v>
      </c>
      <c r="G628" s="194" t="s">
        <v>3067</v>
      </c>
      <c r="H628" s="153">
        <v>0</v>
      </c>
      <c r="I628" s="153">
        <v>0</v>
      </c>
      <c r="J628" s="153">
        <v>0</v>
      </c>
      <c r="K628" s="154" t="s">
        <v>3031</v>
      </c>
      <c r="L628" s="155">
        <f t="shared" si="76"/>
        <v>0</v>
      </c>
      <c r="M628" s="155">
        <f t="shared" si="77"/>
        <v>0</v>
      </c>
      <c r="N628" s="154"/>
      <c r="O628" s="154"/>
      <c r="P628" s="153">
        <v>0</v>
      </c>
      <c r="Q628" s="98"/>
      <c r="R628" s="153"/>
      <c r="S628" s="153"/>
      <c r="T628" s="153"/>
    </row>
    <row r="629" spans="1:20" hidden="1" x14ac:dyDescent="0.35">
      <c r="A629" s="190" t="s">
        <v>10</v>
      </c>
      <c r="B629" s="191" t="s">
        <v>11</v>
      </c>
      <c r="C629" s="192" t="s">
        <v>254</v>
      </c>
      <c r="D629" s="191" t="s">
        <v>2929</v>
      </c>
      <c r="E629" s="193" t="s">
        <v>2930</v>
      </c>
      <c r="F629" s="193" t="s">
        <v>2931</v>
      </c>
      <c r="G629" s="194" t="s">
        <v>2932</v>
      </c>
      <c r="H629" s="153">
        <v>0</v>
      </c>
      <c r="I629" s="153">
        <v>0</v>
      </c>
      <c r="J629" s="153">
        <v>0</v>
      </c>
      <c r="K629" s="154" t="s">
        <v>3031</v>
      </c>
      <c r="L629" s="155">
        <f t="shared" si="76"/>
        <v>0</v>
      </c>
      <c r="M629" s="155">
        <f t="shared" si="77"/>
        <v>0</v>
      </c>
      <c r="N629" s="154"/>
      <c r="O629" s="154"/>
      <c r="P629" s="153">
        <v>0</v>
      </c>
      <c r="Q629" s="98"/>
      <c r="R629" s="153"/>
      <c r="S629" s="153"/>
      <c r="T629" s="153"/>
    </row>
    <row r="630" spans="1:20" hidden="1" x14ac:dyDescent="0.35">
      <c r="A630" s="190" t="s">
        <v>10</v>
      </c>
      <c r="B630" s="191" t="s">
        <v>11</v>
      </c>
      <c r="C630" s="192" t="s">
        <v>249</v>
      </c>
      <c r="D630" s="191" t="s">
        <v>3071</v>
      </c>
      <c r="E630" s="193" t="s">
        <v>3072</v>
      </c>
      <c r="F630" s="193" t="s">
        <v>3073</v>
      </c>
      <c r="G630" s="196" t="s">
        <v>3074</v>
      </c>
      <c r="H630" s="153">
        <v>0</v>
      </c>
      <c r="I630" s="153">
        <v>0</v>
      </c>
      <c r="J630" s="153">
        <v>0</v>
      </c>
      <c r="K630" s="154" t="s">
        <v>3031</v>
      </c>
      <c r="L630" s="155">
        <f t="shared" si="76"/>
        <v>0</v>
      </c>
      <c r="M630" s="155">
        <f t="shared" si="77"/>
        <v>0</v>
      </c>
      <c r="N630" s="154"/>
      <c r="O630" s="154"/>
      <c r="P630" s="153">
        <v>3200</v>
      </c>
      <c r="Q630" s="98"/>
      <c r="R630" s="153"/>
      <c r="S630" s="153"/>
      <c r="T630" s="153"/>
    </row>
    <row r="631" spans="1:20" hidden="1" x14ac:dyDescent="0.35">
      <c r="A631" s="190" t="s">
        <v>10</v>
      </c>
      <c r="B631" s="191" t="s">
        <v>11</v>
      </c>
      <c r="C631" s="192" t="s">
        <v>249</v>
      </c>
      <c r="D631" s="191" t="s">
        <v>3075</v>
      </c>
      <c r="E631" s="193" t="s">
        <v>3076</v>
      </c>
      <c r="F631" s="193" t="s">
        <v>3077</v>
      </c>
      <c r="G631" s="194" t="s">
        <v>3078</v>
      </c>
      <c r="H631" s="153">
        <v>0</v>
      </c>
      <c r="I631" s="153">
        <v>0</v>
      </c>
      <c r="J631" s="153">
        <v>0</v>
      </c>
      <c r="K631" s="154" t="s">
        <v>3031</v>
      </c>
      <c r="L631" s="155">
        <f t="shared" si="76"/>
        <v>0</v>
      </c>
      <c r="M631" s="155">
        <f t="shared" si="77"/>
        <v>0</v>
      </c>
      <c r="N631" s="154"/>
      <c r="O631" s="154"/>
      <c r="P631" s="153">
        <v>0</v>
      </c>
      <c r="Q631" s="98"/>
      <c r="R631" s="153"/>
      <c r="S631" s="153"/>
      <c r="T631" s="153"/>
    </row>
    <row r="632" spans="1:20" hidden="1" x14ac:dyDescent="0.35">
      <c r="A632" s="190" t="s">
        <v>10</v>
      </c>
      <c r="B632" s="191" t="s">
        <v>11</v>
      </c>
      <c r="C632" s="192" t="s">
        <v>254</v>
      </c>
      <c r="D632" s="191" t="s">
        <v>2568</v>
      </c>
      <c r="E632" s="193" t="s">
        <v>3079</v>
      </c>
      <c r="F632" s="191" t="s">
        <v>3080</v>
      </c>
      <c r="G632" s="194" t="s">
        <v>3081</v>
      </c>
      <c r="H632" s="153">
        <v>0</v>
      </c>
      <c r="I632" s="153">
        <v>0</v>
      </c>
      <c r="J632" s="153">
        <v>0</v>
      </c>
      <c r="K632" s="154" t="s">
        <v>3031</v>
      </c>
      <c r="L632" s="155">
        <f t="shared" si="76"/>
        <v>0</v>
      </c>
      <c r="M632" s="155">
        <f t="shared" si="77"/>
        <v>0</v>
      </c>
      <c r="N632" s="154"/>
      <c r="O632" s="154"/>
      <c r="P632" s="153">
        <v>0</v>
      </c>
      <c r="Q632" s="98"/>
      <c r="R632" s="153"/>
      <c r="S632" s="153"/>
      <c r="T632" s="153"/>
    </row>
    <row r="633" spans="1:20" hidden="1" x14ac:dyDescent="0.35">
      <c r="A633" s="190" t="s">
        <v>10</v>
      </c>
      <c r="B633" s="191" t="s">
        <v>11</v>
      </c>
      <c r="C633" s="192" t="s">
        <v>12</v>
      </c>
      <c r="D633" s="191" t="s">
        <v>2568</v>
      </c>
      <c r="E633" s="193" t="s">
        <v>3035</v>
      </c>
      <c r="F633" s="191" t="s">
        <v>3082</v>
      </c>
      <c r="G633" s="194" t="s">
        <v>3083</v>
      </c>
      <c r="H633" s="153">
        <v>0</v>
      </c>
      <c r="I633" s="153">
        <v>0</v>
      </c>
      <c r="J633" s="153">
        <v>0</v>
      </c>
      <c r="K633" s="154" t="s">
        <v>3031</v>
      </c>
      <c r="L633" s="155">
        <f t="shared" si="76"/>
        <v>0</v>
      </c>
      <c r="M633" s="155">
        <f t="shared" si="77"/>
        <v>0</v>
      </c>
      <c r="N633" s="154"/>
      <c r="O633" s="154"/>
      <c r="P633" s="153">
        <v>0</v>
      </c>
      <c r="Q633" s="98"/>
      <c r="R633" s="153"/>
      <c r="S633" s="153"/>
      <c r="T633" s="153"/>
    </row>
    <row r="634" spans="1:20" hidden="1" x14ac:dyDescent="0.35">
      <c r="A634" s="200" t="s">
        <v>795</v>
      </c>
      <c r="B634" s="191" t="s">
        <v>2562</v>
      </c>
      <c r="C634" s="192" t="s">
        <v>2731</v>
      </c>
      <c r="D634" s="191" t="s">
        <v>2748</v>
      </c>
      <c r="E634" s="193" t="s">
        <v>2749</v>
      </c>
      <c r="F634" s="193" t="s">
        <v>2750</v>
      </c>
      <c r="G634" s="194" t="s">
        <v>2751</v>
      </c>
      <c r="H634" s="153">
        <v>0</v>
      </c>
      <c r="I634" s="153">
        <v>0</v>
      </c>
      <c r="J634" s="153">
        <v>0</v>
      </c>
      <c r="K634" s="154" t="s">
        <v>3031</v>
      </c>
      <c r="L634" s="155">
        <f t="shared" si="76"/>
        <v>0</v>
      </c>
      <c r="M634" s="155">
        <f t="shared" si="77"/>
        <v>0</v>
      </c>
      <c r="N634" s="154"/>
      <c r="O634" s="154"/>
      <c r="P634" s="153">
        <v>0</v>
      </c>
      <c r="Q634" s="98"/>
      <c r="R634" s="153"/>
      <c r="S634" s="153"/>
      <c r="T634" s="153"/>
    </row>
    <row r="635" spans="1:20" hidden="1" x14ac:dyDescent="0.35">
      <c r="A635" s="200" t="s">
        <v>795</v>
      </c>
      <c r="B635" s="191" t="s">
        <v>2562</v>
      </c>
      <c r="C635" s="192" t="s">
        <v>2731</v>
      </c>
      <c r="D635" s="191" t="s">
        <v>2752</v>
      </c>
      <c r="E635" s="193" t="s">
        <v>2753</v>
      </c>
      <c r="F635" s="193" t="s">
        <v>2754</v>
      </c>
      <c r="G635" s="194" t="s">
        <v>2755</v>
      </c>
      <c r="H635" s="153">
        <v>0</v>
      </c>
      <c r="I635" s="153">
        <v>0</v>
      </c>
      <c r="J635" s="153">
        <v>0</v>
      </c>
      <c r="K635" s="154" t="s">
        <v>3031</v>
      </c>
      <c r="L635" s="155">
        <f t="shared" si="76"/>
        <v>0</v>
      </c>
      <c r="M635" s="155">
        <f t="shared" si="77"/>
        <v>0</v>
      </c>
      <c r="N635" s="154"/>
      <c r="O635" s="154"/>
      <c r="P635" s="153">
        <v>0</v>
      </c>
      <c r="Q635" s="98"/>
      <c r="R635" s="153"/>
      <c r="S635" s="153"/>
      <c r="T635" s="153"/>
    </row>
    <row r="636" spans="1:20" ht="33" hidden="1" x14ac:dyDescent="0.35">
      <c r="A636" s="200" t="s">
        <v>795</v>
      </c>
      <c r="B636" s="191" t="s">
        <v>815</v>
      </c>
      <c r="C636" s="192" t="s">
        <v>12</v>
      </c>
      <c r="D636" s="191" t="s">
        <v>820</v>
      </c>
      <c r="E636" s="193" t="s">
        <v>821</v>
      </c>
      <c r="F636" s="193" t="s">
        <v>822</v>
      </c>
      <c r="G636" s="194" t="s">
        <v>823</v>
      </c>
      <c r="H636" s="153">
        <v>0</v>
      </c>
      <c r="I636" s="153">
        <v>0</v>
      </c>
      <c r="J636" s="153">
        <v>0</v>
      </c>
      <c r="K636" s="154" t="s">
        <v>3031</v>
      </c>
      <c r="L636" s="155">
        <f t="shared" si="76"/>
        <v>0</v>
      </c>
      <c r="M636" s="155">
        <f t="shared" si="77"/>
        <v>0</v>
      </c>
      <c r="N636" s="154"/>
      <c r="O636" s="154"/>
      <c r="P636" s="153">
        <v>0</v>
      </c>
      <c r="Q636" s="98"/>
      <c r="R636" s="153"/>
      <c r="S636" s="153"/>
      <c r="T636" s="153"/>
    </row>
    <row r="637" spans="1:20" hidden="1" x14ac:dyDescent="0.35">
      <c r="A637" s="200" t="s">
        <v>795</v>
      </c>
      <c r="B637" s="191" t="s">
        <v>810</v>
      </c>
      <c r="C637" s="192" t="s">
        <v>61</v>
      </c>
      <c r="D637" s="191" t="s">
        <v>826</v>
      </c>
      <c r="E637" s="193" t="s">
        <v>827</v>
      </c>
      <c r="F637" s="193" t="s">
        <v>828</v>
      </c>
      <c r="G637" s="194" t="s">
        <v>829</v>
      </c>
      <c r="H637" s="153">
        <v>0</v>
      </c>
      <c r="I637" s="153">
        <v>0</v>
      </c>
      <c r="J637" s="153">
        <v>0</v>
      </c>
      <c r="K637" s="154" t="s">
        <v>3031</v>
      </c>
      <c r="L637" s="155">
        <f t="shared" si="76"/>
        <v>0</v>
      </c>
      <c r="M637" s="155">
        <f t="shared" si="77"/>
        <v>0</v>
      </c>
      <c r="N637" s="154"/>
      <c r="O637" s="154"/>
      <c r="P637" s="153">
        <v>2000</v>
      </c>
      <c r="Q637" s="98"/>
      <c r="R637" s="153"/>
      <c r="S637" s="153"/>
      <c r="T637" s="153"/>
    </row>
    <row r="638" spans="1:20" hidden="1" x14ac:dyDescent="0.35">
      <c r="A638" s="200" t="s">
        <v>795</v>
      </c>
      <c r="B638" s="191" t="s">
        <v>810</v>
      </c>
      <c r="C638" s="192" t="s">
        <v>61</v>
      </c>
      <c r="D638" s="191" t="s">
        <v>2067</v>
      </c>
      <c r="E638" s="193" t="s">
        <v>2068</v>
      </c>
      <c r="F638" s="193" t="s">
        <v>2069</v>
      </c>
      <c r="G638" s="194" t="s">
        <v>2070</v>
      </c>
      <c r="H638" s="153">
        <v>0</v>
      </c>
      <c r="I638" s="153">
        <v>0</v>
      </c>
      <c r="J638" s="153">
        <v>0</v>
      </c>
      <c r="K638" s="154" t="s">
        <v>3031</v>
      </c>
      <c r="L638" s="155">
        <f t="shared" si="76"/>
        <v>0</v>
      </c>
      <c r="M638" s="155">
        <f t="shared" si="77"/>
        <v>0</v>
      </c>
      <c r="N638" s="154"/>
      <c r="O638" s="154"/>
      <c r="P638" s="153">
        <v>0</v>
      </c>
      <c r="Q638" s="98"/>
      <c r="R638" s="153"/>
      <c r="S638" s="153"/>
      <c r="T638" s="153"/>
    </row>
    <row r="639" spans="1:20" hidden="1" x14ac:dyDescent="0.35">
      <c r="A639" s="200" t="s">
        <v>795</v>
      </c>
      <c r="B639" s="191" t="s">
        <v>810</v>
      </c>
      <c r="C639" s="192" t="s">
        <v>12</v>
      </c>
      <c r="D639" s="191" t="s">
        <v>2079</v>
      </c>
      <c r="E639" s="193">
        <v>0</v>
      </c>
      <c r="F639" s="193" t="s">
        <v>2080</v>
      </c>
      <c r="G639" s="194" t="s">
        <v>2081</v>
      </c>
      <c r="H639" s="153">
        <v>0</v>
      </c>
      <c r="I639" s="153">
        <v>0</v>
      </c>
      <c r="J639" s="153">
        <v>0</v>
      </c>
      <c r="K639" s="154" t="s">
        <v>3031</v>
      </c>
      <c r="L639" s="155">
        <f t="shared" si="76"/>
        <v>0</v>
      </c>
      <c r="M639" s="155">
        <f t="shared" si="77"/>
        <v>0</v>
      </c>
      <c r="N639" s="154"/>
      <c r="O639" s="154"/>
      <c r="P639" s="153">
        <v>0</v>
      </c>
      <c r="Q639" s="98"/>
      <c r="R639" s="153"/>
      <c r="S639" s="153"/>
      <c r="T639" s="153"/>
    </row>
    <row r="640" spans="1:20" hidden="1" x14ac:dyDescent="0.35">
      <c r="A640" s="200" t="s">
        <v>795</v>
      </c>
      <c r="B640" s="191" t="s">
        <v>810</v>
      </c>
      <c r="C640" s="192" t="s">
        <v>61</v>
      </c>
      <c r="D640" s="191" t="s">
        <v>2082</v>
      </c>
      <c r="E640" s="193" t="s">
        <v>2083</v>
      </c>
      <c r="F640" s="193" t="s">
        <v>2084</v>
      </c>
      <c r="G640" s="194" t="s">
        <v>2085</v>
      </c>
      <c r="H640" s="153">
        <v>0</v>
      </c>
      <c r="I640" s="153">
        <v>0</v>
      </c>
      <c r="J640" s="153">
        <v>0</v>
      </c>
      <c r="K640" s="154" t="s">
        <v>3031</v>
      </c>
      <c r="L640" s="155">
        <f t="shared" si="76"/>
        <v>0</v>
      </c>
      <c r="M640" s="155">
        <f t="shared" si="77"/>
        <v>0</v>
      </c>
      <c r="N640" s="154"/>
      <c r="O640" s="154"/>
      <c r="P640" s="153">
        <v>3128</v>
      </c>
      <c r="Q640" s="98"/>
      <c r="R640" s="153"/>
      <c r="S640" s="153"/>
      <c r="T640" s="153"/>
    </row>
    <row r="641" spans="1:20" hidden="1" x14ac:dyDescent="0.35">
      <c r="A641" s="200" t="s">
        <v>795</v>
      </c>
      <c r="B641" s="191" t="s">
        <v>2562</v>
      </c>
      <c r="C641" s="192" t="s">
        <v>22</v>
      </c>
      <c r="D641" s="191" t="s">
        <v>2090</v>
      </c>
      <c r="E641" s="193" t="s">
        <v>2091</v>
      </c>
      <c r="F641" s="193" t="s">
        <v>2092</v>
      </c>
      <c r="G641" s="204" t="s">
        <v>2093</v>
      </c>
      <c r="H641" s="153">
        <v>0</v>
      </c>
      <c r="I641" s="153">
        <v>0</v>
      </c>
      <c r="J641" s="153">
        <v>0</v>
      </c>
      <c r="K641" s="154" t="s">
        <v>3031</v>
      </c>
      <c r="L641" s="155">
        <f t="shared" si="76"/>
        <v>0</v>
      </c>
      <c r="M641" s="155">
        <f t="shared" si="77"/>
        <v>0</v>
      </c>
      <c r="N641" s="154"/>
      <c r="O641" s="154"/>
      <c r="P641" s="153">
        <v>0</v>
      </c>
      <c r="Q641" s="98"/>
      <c r="R641" s="153"/>
      <c r="S641" s="153"/>
      <c r="T641" s="153"/>
    </row>
    <row r="642" spans="1:20" hidden="1" x14ac:dyDescent="0.35">
      <c r="A642" s="200" t="s">
        <v>795</v>
      </c>
      <c r="B642" s="191" t="s">
        <v>810</v>
      </c>
      <c r="C642" s="192" t="s">
        <v>12</v>
      </c>
      <c r="D642" s="191" t="s">
        <v>2094</v>
      </c>
      <c r="E642" s="193">
        <v>0</v>
      </c>
      <c r="F642" s="193" t="s">
        <v>2095</v>
      </c>
      <c r="G642" s="194" t="s">
        <v>2096</v>
      </c>
      <c r="H642" s="153">
        <v>0</v>
      </c>
      <c r="I642" s="153">
        <v>0</v>
      </c>
      <c r="J642" s="153">
        <v>0</v>
      </c>
      <c r="K642" s="154" t="s">
        <v>3031</v>
      </c>
      <c r="L642" s="155">
        <f t="shared" si="76"/>
        <v>0</v>
      </c>
      <c r="M642" s="155">
        <f t="shared" si="77"/>
        <v>0</v>
      </c>
      <c r="N642" s="154"/>
      <c r="O642" s="154"/>
      <c r="P642" s="153">
        <v>0</v>
      </c>
      <c r="Q642" s="98"/>
      <c r="R642" s="153"/>
      <c r="S642" s="153"/>
      <c r="T642" s="153"/>
    </row>
    <row r="643" spans="1:20" hidden="1" x14ac:dyDescent="0.35">
      <c r="A643" s="200" t="s">
        <v>795</v>
      </c>
      <c r="B643" s="191" t="s">
        <v>810</v>
      </c>
      <c r="C643" s="192" t="s">
        <v>12</v>
      </c>
      <c r="D643" s="191" t="s">
        <v>2097</v>
      </c>
      <c r="E643" s="193">
        <v>0</v>
      </c>
      <c r="F643" s="193" t="s">
        <v>2098</v>
      </c>
      <c r="G643" s="194" t="s">
        <v>2099</v>
      </c>
      <c r="H643" s="153">
        <v>0</v>
      </c>
      <c r="I643" s="153">
        <v>0</v>
      </c>
      <c r="J643" s="153">
        <v>0</v>
      </c>
      <c r="K643" s="154" t="s">
        <v>3031</v>
      </c>
      <c r="L643" s="155">
        <f t="shared" si="76"/>
        <v>0</v>
      </c>
      <c r="M643" s="155">
        <f t="shared" si="77"/>
        <v>0</v>
      </c>
      <c r="N643" s="154"/>
      <c r="O643" s="154"/>
      <c r="P643" s="153">
        <v>0</v>
      </c>
      <c r="Q643" s="98"/>
      <c r="R643" s="153"/>
      <c r="S643" s="153"/>
      <c r="T643" s="153"/>
    </row>
    <row r="644" spans="1:20" hidden="1" x14ac:dyDescent="0.35">
      <c r="A644" s="200" t="s">
        <v>795</v>
      </c>
      <c r="B644" s="191" t="s">
        <v>810</v>
      </c>
      <c r="C644" s="192" t="s">
        <v>61</v>
      </c>
      <c r="D644" s="191" t="s">
        <v>873</v>
      </c>
      <c r="E644" s="193" t="s">
        <v>874</v>
      </c>
      <c r="F644" s="193" t="s">
        <v>875</v>
      </c>
      <c r="G644" s="194" t="s">
        <v>876</v>
      </c>
      <c r="H644" s="153">
        <v>0</v>
      </c>
      <c r="I644" s="153">
        <v>0</v>
      </c>
      <c r="J644" s="153">
        <v>0</v>
      </c>
      <c r="K644" s="154" t="s">
        <v>3031</v>
      </c>
      <c r="L644" s="155">
        <f t="shared" ref="L644:L675" si="78">+I644*4</f>
        <v>0</v>
      </c>
      <c r="M644" s="155">
        <f t="shared" ref="M644:M675" si="79">+I644*6</f>
        <v>0</v>
      </c>
      <c r="N644" s="154"/>
      <c r="O644" s="154"/>
      <c r="P644" s="153">
        <v>2100</v>
      </c>
      <c r="Q644" s="98"/>
      <c r="R644" s="153"/>
      <c r="S644" s="153"/>
      <c r="T644" s="153"/>
    </row>
    <row r="645" spans="1:20" hidden="1" x14ac:dyDescent="0.35">
      <c r="A645" s="200" t="s">
        <v>795</v>
      </c>
      <c r="B645" s="191" t="s">
        <v>810</v>
      </c>
      <c r="C645" s="192" t="s">
        <v>61</v>
      </c>
      <c r="D645" s="191" t="s">
        <v>877</v>
      </c>
      <c r="E645" s="193" t="s">
        <v>878</v>
      </c>
      <c r="F645" s="193" t="s">
        <v>879</v>
      </c>
      <c r="G645" s="194" t="s">
        <v>880</v>
      </c>
      <c r="H645" s="153">
        <v>0</v>
      </c>
      <c r="I645" s="153">
        <v>0</v>
      </c>
      <c r="J645" s="153">
        <v>0</v>
      </c>
      <c r="K645" s="154" t="s">
        <v>3031</v>
      </c>
      <c r="L645" s="155">
        <f t="shared" si="78"/>
        <v>0</v>
      </c>
      <c r="M645" s="155">
        <f t="shared" si="79"/>
        <v>0</v>
      </c>
      <c r="N645" s="154"/>
      <c r="O645" s="154"/>
      <c r="P645" s="153">
        <v>3570</v>
      </c>
      <c r="Q645" s="98"/>
      <c r="R645" s="153"/>
      <c r="S645" s="153"/>
      <c r="T645" s="153"/>
    </row>
    <row r="646" spans="1:20" ht="33" hidden="1" x14ac:dyDescent="0.35">
      <c r="A646" s="200" t="s">
        <v>795</v>
      </c>
      <c r="B646" s="191" t="s">
        <v>810</v>
      </c>
      <c r="C646" s="192" t="s">
        <v>92</v>
      </c>
      <c r="D646" s="201"/>
      <c r="E646" s="202">
        <v>0</v>
      </c>
      <c r="F646" s="202" t="s">
        <v>912</v>
      </c>
      <c r="G646" s="203" t="s">
        <v>913</v>
      </c>
      <c r="H646" s="153">
        <v>0</v>
      </c>
      <c r="I646" s="153">
        <v>0</v>
      </c>
      <c r="J646" s="153">
        <v>0</v>
      </c>
      <c r="K646" s="154" t="s">
        <v>3031</v>
      </c>
      <c r="L646" s="155">
        <f t="shared" si="78"/>
        <v>0</v>
      </c>
      <c r="M646" s="155">
        <f t="shared" si="79"/>
        <v>0</v>
      </c>
      <c r="N646" s="154"/>
      <c r="O646" s="154"/>
      <c r="P646" s="153">
        <v>0</v>
      </c>
      <c r="Q646" s="98"/>
      <c r="R646" s="153"/>
      <c r="S646" s="153"/>
      <c r="T646" s="153"/>
    </row>
    <row r="647" spans="1:20" ht="33" hidden="1" x14ac:dyDescent="0.35">
      <c r="A647" s="200" t="s">
        <v>795</v>
      </c>
      <c r="B647" s="191" t="s">
        <v>810</v>
      </c>
      <c r="C647" s="192" t="s">
        <v>92</v>
      </c>
      <c r="D647" s="201"/>
      <c r="E647" s="202" t="s">
        <v>915</v>
      </c>
      <c r="F647" s="202" t="s">
        <v>916</v>
      </c>
      <c r="G647" s="203" t="s">
        <v>917</v>
      </c>
      <c r="H647" s="153">
        <v>0</v>
      </c>
      <c r="I647" s="153">
        <v>0</v>
      </c>
      <c r="J647" s="153">
        <v>0</v>
      </c>
      <c r="K647" s="154" t="s">
        <v>3031</v>
      </c>
      <c r="L647" s="155">
        <f t="shared" si="78"/>
        <v>0</v>
      </c>
      <c r="M647" s="155">
        <f t="shared" si="79"/>
        <v>0</v>
      </c>
      <c r="N647" s="154"/>
      <c r="O647" s="154"/>
      <c r="P647" s="153">
        <v>0</v>
      </c>
      <c r="Q647" s="98"/>
      <c r="R647" s="153"/>
      <c r="S647" s="153"/>
      <c r="T647" s="153"/>
    </row>
    <row r="648" spans="1:20" hidden="1" x14ac:dyDescent="0.35">
      <c r="A648" s="200" t="s">
        <v>795</v>
      </c>
      <c r="B648" s="191" t="s">
        <v>810</v>
      </c>
      <c r="C648" s="192" t="s">
        <v>61</v>
      </c>
      <c r="D648" s="201" t="s">
        <v>922</v>
      </c>
      <c r="E648" s="202">
        <v>0</v>
      </c>
      <c r="F648" s="202" t="s">
        <v>923</v>
      </c>
      <c r="G648" s="194" t="s">
        <v>924</v>
      </c>
      <c r="H648" s="153">
        <v>0</v>
      </c>
      <c r="I648" s="153">
        <v>0</v>
      </c>
      <c r="J648" s="153">
        <v>0</v>
      </c>
      <c r="K648" s="154" t="s">
        <v>3031</v>
      </c>
      <c r="L648" s="155">
        <f t="shared" si="78"/>
        <v>0</v>
      </c>
      <c r="M648" s="155">
        <f t="shared" si="79"/>
        <v>0</v>
      </c>
      <c r="N648" s="154"/>
      <c r="O648" s="154"/>
      <c r="P648" s="153">
        <v>0</v>
      </c>
      <c r="Q648" s="98"/>
      <c r="R648" s="153"/>
      <c r="S648" s="153"/>
      <c r="T648" s="153"/>
    </row>
    <row r="649" spans="1:20" hidden="1" x14ac:dyDescent="0.35">
      <c r="A649" s="200" t="s">
        <v>795</v>
      </c>
      <c r="B649" s="191" t="s">
        <v>810</v>
      </c>
      <c r="C649" s="192" t="s">
        <v>61</v>
      </c>
      <c r="D649" s="191" t="s">
        <v>2108</v>
      </c>
      <c r="E649" s="193" t="s">
        <v>2109</v>
      </c>
      <c r="F649" s="193" t="s">
        <v>2110</v>
      </c>
      <c r="G649" s="194" t="s">
        <v>953</v>
      </c>
      <c r="H649" s="153">
        <v>0</v>
      </c>
      <c r="I649" s="153">
        <v>0</v>
      </c>
      <c r="J649" s="153">
        <v>0</v>
      </c>
      <c r="K649" s="154" t="s">
        <v>3031</v>
      </c>
      <c r="L649" s="155">
        <f t="shared" si="78"/>
        <v>0</v>
      </c>
      <c r="M649" s="155">
        <f t="shared" si="79"/>
        <v>0</v>
      </c>
      <c r="N649" s="154"/>
      <c r="O649" s="154"/>
      <c r="P649" s="153">
        <v>0</v>
      </c>
      <c r="Q649" s="98"/>
      <c r="R649" s="153"/>
      <c r="S649" s="153"/>
      <c r="T649" s="153"/>
    </row>
    <row r="650" spans="1:20" hidden="1" x14ac:dyDescent="0.35">
      <c r="A650" s="200" t="s">
        <v>795</v>
      </c>
      <c r="B650" s="191" t="s">
        <v>810</v>
      </c>
      <c r="C650" s="192" t="s">
        <v>61</v>
      </c>
      <c r="D650" s="201" t="s">
        <v>970</v>
      </c>
      <c r="E650" s="202" t="s">
        <v>971</v>
      </c>
      <c r="F650" s="202" t="s">
        <v>972</v>
      </c>
      <c r="G650" s="203" t="s">
        <v>973</v>
      </c>
      <c r="H650" s="153">
        <v>0</v>
      </c>
      <c r="I650" s="153">
        <v>0</v>
      </c>
      <c r="J650" s="153">
        <v>0</v>
      </c>
      <c r="K650" s="154" t="s">
        <v>3031</v>
      </c>
      <c r="L650" s="155">
        <f t="shared" si="78"/>
        <v>0</v>
      </c>
      <c r="M650" s="155">
        <f t="shared" si="79"/>
        <v>0</v>
      </c>
      <c r="N650" s="154"/>
      <c r="O650" s="154"/>
      <c r="P650" s="153">
        <v>2530</v>
      </c>
      <c r="Q650" s="98"/>
      <c r="R650" s="153"/>
      <c r="S650" s="153"/>
      <c r="T650" s="153"/>
    </row>
    <row r="651" spans="1:20" hidden="1" x14ac:dyDescent="0.35">
      <c r="A651" s="200" t="s">
        <v>795</v>
      </c>
      <c r="B651" s="191" t="s">
        <v>810</v>
      </c>
      <c r="C651" s="192" t="s">
        <v>129</v>
      </c>
      <c r="D651" s="201" t="s">
        <v>978</v>
      </c>
      <c r="E651" s="202" t="s">
        <v>979</v>
      </c>
      <c r="F651" s="202" t="s">
        <v>980</v>
      </c>
      <c r="G651" s="203" t="s">
        <v>981</v>
      </c>
      <c r="H651" s="153">
        <v>0</v>
      </c>
      <c r="I651" s="153">
        <v>0</v>
      </c>
      <c r="J651" s="153">
        <v>0</v>
      </c>
      <c r="K651" s="154" t="s">
        <v>3031</v>
      </c>
      <c r="L651" s="155">
        <f t="shared" si="78"/>
        <v>0</v>
      </c>
      <c r="M651" s="155">
        <f t="shared" si="79"/>
        <v>0</v>
      </c>
      <c r="N651" s="154"/>
      <c r="O651" s="154"/>
      <c r="P651" s="153">
        <v>0</v>
      </c>
      <c r="Q651" s="98"/>
      <c r="R651" s="153"/>
      <c r="S651" s="153"/>
      <c r="T651" s="153"/>
    </row>
    <row r="652" spans="1:20" hidden="1" x14ac:dyDescent="0.35">
      <c r="A652" s="200" t="s">
        <v>795</v>
      </c>
      <c r="B652" s="191" t="s">
        <v>810</v>
      </c>
      <c r="C652" s="192" t="s">
        <v>61</v>
      </c>
      <c r="D652" s="201" t="s">
        <v>992</v>
      </c>
      <c r="E652" s="202" t="s">
        <v>993</v>
      </c>
      <c r="F652" s="202" t="s">
        <v>994</v>
      </c>
      <c r="G652" s="203" t="s">
        <v>961</v>
      </c>
      <c r="H652" s="153">
        <v>0</v>
      </c>
      <c r="I652" s="153">
        <v>0</v>
      </c>
      <c r="J652" s="153">
        <v>0</v>
      </c>
      <c r="K652" s="154" t="s">
        <v>3031</v>
      </c>
      <c r="L652" s="155">
        <f t="shared" si="78"/>
        <v>0</v>
      </c>
      <c r="M652" s="155">
        <f t="shared" si="79"/>
        <v>0</v>
      </c>
      <c r="N652" s="154"/>
      <c r="O652" s="154"/>
      <c r="P652" s="153">
        <v>1330</v>
      </c>
      <c r="Q652" s="98"/>
      <c r="R652" s="153"/>
      <c r="S652" s="153"/>
      <c r="T652" s="153"/>
    </row>
    <row r="653" spans="1:20" hidden="1" x14ac:dyDescent="0.35">
      <c r="A653" s="200" t="s">
        <v>795</v>
      </c>
      <c r="B653" s="191" t="s">
        <v>810</v>
      </c>
      <c r="C653" s="192" t="s">
        <v>116</v>
      </c>
      <c r="D653" s="191" t="s">
        <v>2123</v>
      </c>
      <c r="E653" s="193" t="s">
        <v>2689</v>
      </c>
      <c r="F653" s="193" t="s">
        <v>2124</v>
      </c>
      <c r="G653" s="194" t="s">
        <v>2125</v>
      </c>
      <c r="H653" s="153">
        <v>0</v>
      </c>
      <c r="I653" s="153">
        <v>0</v>
      </c>
      <c r="J653" s="153">
        <v>0</v>
      </c>
      <c r="K653" s="154" t="s">
        <v>3031</v>
      </c>
      <c r="L653" s="155">
        <f t="shared" si="78"/>
        <v>0</v>
      </c>
      <c r="M653" s="155">
        <f t="shared" si="79"/>
        <v>0</v>
      </c>
      <c r="N653" s="154"/>
      <c r="O653" s="154"/>
      <c r="P653" s="153">
        <v>0</v>
      </c>
      <c r="Q653" s="98"/>
      <c r="R653" s="153"/>
      <c r="S653" s="153"/>
      <c r="T653" s="153"/>
    </row>
    <row r="654" spans="1:20" hidden="1" x14ac:dyDescent="0.35">
      <c r="A654" s="200" t="s">
        <v>795</v>
      </c>
      <c r="B654" s="191" t="s">
        <v>810</v>
      </c>
      <c r="C654" s="192" t="s">
        <v>116</v>
      </c>
      <c r="D654" s="191" t="s">
        <v>2690</v>
      </c>
      <c r="E654" s="193" t="s">
        <v>2691</v>
      </c>
      <c r="F654" s="193" t="s">
        <v>2692</v>
      </c>
      <c r="G654" s="194" t="s">
        <v>2693</v>
      </c>
      <c r="H654" s="153">
        <v>0</v>
      </c>
      <c r="I654" s="153">
        <v>0</v>
      </c>
      <c r="J654" s="153">
        <v>0</v>
      </c>
      <c r="K654" s="154" t="s">
        <v>3031</v>
      </c>
      <c r="L654" s="155">
        <f t="shared" si="78"/>
        <v>0</v>
      </c>
      <c r="M654" s="155">
        <f t="shared" si="79"/>
        <v>0</v>
      </c>
      <c r="N654" s="154"/>
      <c r="O654" s="154"/>
      <c r="P654" s="153">
        <v>0</v>
      </c>
      <c r="Q654" s="98"/>
      <c r="R654" s="153"/>
      <c r="S654" s="153"/>
      <c r="T654" s="153"/>
    </row>
    <row r="655" spans="1:20" hidden="1" x14ac:dyDescent="0.35">
      <c r="A655" s="200" t="s">
        <v>795</v>
      </c>
      <c r="B655" s="191" t="s">
        <v>810</v>
      </c>
      <c r="C655" s="192" t="s">
        <v>116</v>
      </c>
      <c r="D655" s="191" t="s">
        <v>2126</v>
      </c>
      <c r="E655" s="193" t="s">
        <v>2127</v>
      </c>
      <c r="F655" s="193" t="s">
        <v>2128</v>
      </c>
      <c r="G655" s="194" t="s">
        <v>2129</v>
      </c>
      <c r="H655" s="153">
        <v>0</v>
      </c>
      <c r="I655" s="153">
        <v>0</v>
      </c>
      <c r="J655" s="153">
        <v>0</v>
      </c>
      <c r="K655" s="154" t="s">
        <v>3031</v>
      </c>
      <c r="L655" s="155">
        <f t="shared" si="78"/>
        <v>0</v>
      </c>
      <c r="M655" s="155">
        <f t="shared" si="79"/>
        <v>0</v>
      </c>
      <c r="N655" s="154"/>
      <c r="O655" s="154"/>
      <c r="P655" s="153">
        <v>900</v>
      </c>
      <c r="Q655" s="98"/>
      <c r="R655" s="153"/>
      <c r="S655" s="153"/>
      <c r="T655" s="153"/>
    </row>
    <row r="656" spans="1:20" hidden="1" x14ac:dyDescent="0.35">
      <c r="A656" s="200" t="s">
        <v>795</v>
      </c>
      <c r="B656" s="191" t="s">
        <v>810</v>
      </c>
      <c r="C656" s="192" t="s">
        <v>61</v>
      </c>
      <c r="D656" s="191" t="s">
        <v>1032</v>
      </c>
      <c r="E656" s="193" t="s">
        <v>1033</v>
      </c>
      <c r="F656" s="193" t="s">
        <v>1034</v>
      </c>
      <c r="G656" s="194" t="s">
        <v>1035</v>
      </c>
      <c r="H656" s="153">
        <v>0</v>
      </c>
      <c r="I656" s="153">
        <v>0</v>
      </c>
      <c r="J656" s="153">
        <v>0</v>
      </c>
      <c r="K656" s="154" t="s">
        <v>3031</v>
      </c>
      <c r="L656" s="155">
        <f t="shared" si="78"/>
        <v>0</v>
      </c>
      <c r="M656" s="155">
        <f t="shared" si="79"/>
        <v>0</v>
      </c>
      <c r="N656" s="154"/>
      <c r="O656" s="154"/>
      <c r="P656" s="153">
        <v>0</v>
      </c>
      <c r="Q656" s="98"/>
      <c r="R656" s="153"/>
      <c r="S656" s="153"/>
      <c r="T656" s="153"/>
    </row>
    <row r="657" spans="1:20" hidden="1" x14ac:dyDescent="0.35">
      <c r="A657" s="200" t="s">
        <v>795</v>
      </c>
      <c r="B657" s="191" t="s">
        <v>810</v>
      </c>
      <c r="C657" s="192" t="s">
        <v>61</v>
      </c>
      <c r="D657" s="191" t="s">
        <v>2137</v>
      </c>
      <c r="E657" s="193" t="s">
        <v>2138</v>
      </c>
      <c r="F657" s="193" t="s">
        <v>2139</v>
      </c>
      <c r="G657" s="194" t="s">
        <v>2140</v>
      </c>
      <c r="H657" s="153">
        <v>0</v>
      </c>
      <c r="I657" s="153">
        <v>0</v>
      </c>
      <c r="J657" s="153">
        <v>0</v>
      </c>
      <c r="K657" s="154" t="s">
        <v>3031</v>
      </c>
      <c r="L657" s="155">
        <f t="shared" si="78"/>
        <v>0</v>
      </c>
      <c r="M657" s="155">
        <f t="shared" si="79"/>
        <v>0</v>
      </c>
      <c r="N657" s="154"/>
      <c r="O657" s="154"/>
      <c r="P657" s="153">
        <v>5217</v>
      </c>
      <c r="Q657" s="98"/>
      <c r="R657" s="153"/>
      <c r="S657" s="153"/>
      <c r="T657" s="153"/>
    </row>
    <row r="658" spans="1:20" hidden="1" x14ac:dyDescent="0.35">
      <c r="A658" s="200" t="s">
        <v>795</v>
      </c>
      <c r="B658" s="191" t="s">
        <v>810</v>
      </c>
      <c r="C658" s="192" t="s">
        <v>61</v>
      </c>
      <c r="D658" s="191" t="s">
        <v>2141</v>
      </c>
      <c r="E658" s="193" t="s">
        <v>2142</v>
      </c>
      <c r="F658" s="193" t="s">
        <v>2143</v>
      </c>
      <c r="G658" s="194" t="s">
        <v>2144</v>
      </c>
      <c r="H658" s="153">
        <v>0</v>
      </c>
      <c r="I658" s="153">
        <v>0</v>
      </c>
      <c r="J658" s="153">
        <v>0</v>
      </c>
      <c r="K658" s="154" t="s">
        <v>3031</v>
      </c>
      <c r="L658" s="155">
        <f t="shared" si="78"/>
        <v>0</v>
      </c>
      <c r="M658" s="155">
        <f t="shared" si="79"/>
        <v>0</v>
      </c>
      <c r="N658" s="154"/>
      <c r="O658" s="154"/>
      <c r="P658" s="153">
        <v>9130</v>
      </c>
      <c r="Q658" s="98"/>
      <c r="R658" s="153"/>
      <c r="S658" s="153"/>
      <c r="T658" s="153"/>
    </row>
    <row r="659" spans="1:20" hidden="1" x14ac:dyDescent="0.35">
      <c r="A659" s="200" t="s">
        <v>795</v>
      </c>
      <c r="B659" s="191" t="s">
        <v>810</v>
      </c>
      <c r="C659" s="192" t="s">
        <v>61</v>
      </c>
      <c r="D659" s="191" t="s">
        <v>1055</v>
      </c>
      <c r="E659" s="193" t="s">
        <v>1056</v>
      </c>
      <c r="F659" s="193" t="s">
        <v>1057</v>
      </c>
      <c r="G659" s="194" t="s">
        <v>1058</v>
      </c>
      <c r="H659" s="153">
        <v>0</v>
      </c>
      <c r="I659" s="153">
        <v>0</v>
      </c>
      <c r="J659" s="153">
        <v>0</v>
      </c>
      <c r="K659" s="154" t="s">
        <v>3031</v>
      </c>
      <c r="L659" s="155">
        <f t="shared" si="78"/>
        <v>0</v>
      </c>
      <c r="M659" s="155">
        <f t="shared" si="79"/>
        <v>0</v>
      </c>
      <c r="N659" s="154"/>
      <c r="O659" s="154"/>
      <c r="P659" s="153">
        <v>0</v>
      </c>
      <c r="Q659" s="98"/>
      <c r="R659" s="153"/>
      <c r="S659" s="153"/>
      <c r="T659" s="153"/>
    </row>
    <row r="660" spans="1:20" ht="33" hidden="1" x14ac:dyDescent="0.35">
      <c r="A660" s="200" t="s">
        <v>795</v>
      </c>
      <c r="B660" s="191" t="s">
        <v>810</v>
      </c>
      <c r="C660" s="192" t="s">
        <v>22</v>
      </c>
      <c r="D660" s="191" t="s">
        <v>1059</v>
      </c>
      <c r="E660" s="193" t="s">
        <v>1060</v>
      </c>
      <c r="F660" s="193" t="s">
        <v>1061</v>
      </c>
      <c r="G660" s="194" t="s">
        <v>1062</v>
      </c>
      <c r="H660" s="153">
        <v>0</v>
      </c>
      <c r="I660" s="153">
        <v>0</v>
      </c>
      <c r="J660" s="153">
        <v>0</v>
      </c>
      <c r="K660" s="154" t="s">
        <v>3031</v>
      </c>
      <c r="L660" s="155">
        <f t="shared" si="78"/>
        <v>0</v>
      </c>
      <c r="M660" s="155">
        <f t="shared" si="79"/>
        <v>0</v>
      </c>
      <c r="N660" s="154"/>
      <c r="O660" s="154"/>
      <c r="P660" s="153">
        <v>0</v>
      </c>
      <c r="Q660" s="98"/>
      <c r="R660" s="153"/>
      <c r="S660" s="153"/>
      <c r="T660" s="153"/>
    </row>
    <row r="661" spans="1:20" hidden="1" x14ac:dyDescent="0.35">
      <c r="A661" s="200" t="s">
        <v>795</v>
      </c>
      <c r="B661" s="191" t="s">
        <v>810</v>
      </c>
      <c r="C661" s="192" t="s">
        <v>61</v>
      </c>
      <c r="D661" s="191" t="s">
        <v>2145</v>
      </c>
      <c r="E661" s="193" t="s">
        <v>2146</v>
      </c>
      <c r="F661" s="193" t="s">
        <v>2147</v>
      </c>
      <c r="G661" s="194" t="s">
        <v>2148</v>
      </c>
      <c r="H661" s="153">
        <v>0</v>
      </c>
      <c r="I661" s="153">
        <v>0</v>
      </c>
      <c r="J661" s="153">
        <v>0</v>
      </c>
      <c r="K661" s="154" t="s">
        <v>3031</v>
      </c>
      <c r="L661" s="155">
        <f t="shared" si="78"/>
        <v>0</v>
      </c>
      <c r="M661" s="155">
        <f t="shared" si="79"/>
        <v>0</v>
      </c>
      <c r="N661" s="154"/>
      <c r="O661" s="154"/>
      <c r="P661" s="153">
        <v>0</v>
      </c>
      <c r="Q661" s="98"/>
      <c r="R661" s="153"/>
      <c r="S661" s="153"/>
      <c r="T661" s="153"/>
    </row>
    <row r="662" spans="1:20" hidden="1" x14ac:dyDescent="0.35">
      <c r="A662" s="200" t="s">
        <v>795</v>
      </c>
      <c r="B662" s="191" t="s">
        <v>810</v>
      </c>
      <c r="C662" s="192" t="s">
        <v>61</v>
      </c>
      <c r="D662" s="191" t="s">
        <v>2149</v>
      </c>
      <c r="E662" s="193" t="s">
        <v>2150</v>
      </c>
      <c r="F662" s="193" t="s">
        <v>2151</v>
      </c>
      <c r="G662" s="194" t="s">
        <v>2152</v>
      </c>
      <c r="H662" s="153">
        <v>0</v>
      </c>
      <c r="I662" s="153">
        <v>0</v>
      </c>
      <c r="J662" s="153">
        <v>0</v>
      </c>
      <c r="K662" s="154" t="s">
        <v>3031</v>
      </c>
      <c r="L662" s="155">
        <f t="shared" si="78"/>
        <v>0</v>
      </c>
      <c r="M662" s="155">
        <f t="shared" si="79"/>
        <v>0</v>
      </c>
      <c r="N662" s="154"/>
      <c r="O662" s="154"/>
      <c r="P662" s="153">
        <v>931</v>
      </c>
      <c r="Q662" s="98"/>
      <c r="R662" s="153"/>
      <c r="S662" s="153"/>
      <c r="T662" s="153"/>
    </row>
    <row r="663" spans="1:20" hidden="1" x14ac:dyDescent="0.35">
      <c r="A663" s="200" t="s">
        <v>795</v>
      </c>
      <c r="B663" s="191" t="s">
        <v>810</v>
      </c>
      <c r="C663" s="192" t="s">
        <v>129</v>
      </c>
      <c r="D663" s="191" t="s">
        <v>1086</v>
      </c>
      <c r="E663" s="193" t="s">
        <v>1087</v>
      </c>
      <c r="F663" s="193" t="s">
        <v>1088</v>
      </c>
      <c r="G663" s="194" t="s">
        <v>1089</v>
      </c>
      <c r="H663" s="153">
        <v>0</v>
      </c>
      <c r="I663" s="153">
        <v>0</v>
      </c>
      <c r="J663" s="153">
        <v>0</v>
      </c>
      <c r="K663" s="154" t="s">
        <v>3031</v>
      </c>
      <c r="L663" s="155">
        <f t="shared" si="78"/>
        <v>0</v>
      </c>
      <c r="M663" s="155">
        <f t="shared" si="79"/>
        <v>0</v>
      </c>
      <c r="N663" s="154"/>
      <c r="O663" s="154"/>
      <c r="P663" s="153">
        <v>2690</v>
      </c>
      <c r="Q663" s="98"/>
      <c r="R663" s="153"/>
      <c r="S663" s="153"/>
      <c r="T663" s="153"/>
    </row>
    <row r="664" spans="1:20" ht="33" hidden="1" x14ac:dyDescent="0.35">
      <c r="A664" s="200" t="s">
        <v>795</v>
      </c>
      <c r="B664" s="191" t="s">
        <v>815</v>
      </c>
      <c r="C664" s="192" t="s">
        <v>61</v>
      </c>
      <c r="D664" s="191" t="s">
        <v>2160</v>
      </c>
      <c r="E664" s="193">
        <v>0</v>
      </c>
      <c r="F664" s="193" t="s">
        <v>2161</v>
      </c>
      <c r="G664" s="194" t="s">
        <v>2162</v>
      </c>
      <c r="H664" s="153">
        <v>0</v>
      </c>
      <c r="I664" s="153">
        <v>0</v>
      </c>
      <c r="J664" s="153">
        <v>0</v>
      </c>
      <c r="K664" s="154" t="s">
        <v>3031</v>
      </c>
      <c r="L664" s="155">
        <f t="shared" si="78"/>
        <v>0</v>
      </c>
      <c r="M664" s="155">
        <f t="shared" si="79"/>
        <v>0</v>
      </c>
      <c r="N664" s="154"/>
      <c r="O664" s="154"/>
      <c r="P664" s="153">
        <v>0</v>
      </c>
      <c r="Q664" s="98"/>
      <c r="R664" s="153"/>
      <c r="S664" s="153"/>
      <c r="T664" s="153"/>
    </row>
    <row r="665" spans="1:20" hidden="1" x14ac:dyDescent="0.35">
      <c r="A665" s="200" t="s">
        <v>795</v>
      </c>
      <c r="B665" s="191" t="s">
        <v>810</v>
      </c>
      <c r="C665" s="192" t="s">
        <v>61</v>
      </c>
      <c r="D665" s="191" t="s">
        <v>2163</v>
      </c>
      <c r="E665" s="193" t="s">
        <v>2164</v>
      </c>
      <c r="F665" s="193" t="s">
        <v>2165</v>
      </c>
      <c r="G665" s="194" t="s">
        <v>2166</v>
      </c>
      <c r="H665" s="153">
        <v>0</v>
      </c>
      <c r="I665" s="153">
        <v>0</v>
      </c>
      <c r="J665" s="153">
        <v>0</v>
      </c>
      <c r="K665" s="154" t="s">
        <v>3031</v>
      </c>
      <c r="L665" s="155">
        <f t="shared" si="78"/>
        <v>0</v>
      </c>
      <c r="M665" s="155">
        <f t="shared" si="79"/>
        <v>0</v>
      </c>
      <c r="N665" s="154"/>
      <c r="O665" s="154"/>
      <c r="P665" s="153">
        <v>0</v>
      </c>
      <c r="Q665" s="98"/>
      <c r="R665" s="153"/>
      <c r="S665" s="153"/>
      <c r="T665" s="153"/>
    </row>
    <row r="666" spans="1:20" ht="33" hidden="1" x14ac:dyDescent="0.35">
      <c r="A666" s="200" t="s">
        <v>795</v>
      </c>
      <c r="B666" s="191" t="s">
        <v>810</v>
      </c>
      <c r="C666" s="192" t="s">
        <v>31</v>
      </c>
      <c r="D666" s="191" t="s">
        <v>2193</v>
      </c>
      <c r="E666" s="193" t="s">
        <v>2194</v>
      </c>
      <c r="F666" s="193" t="s">
        <v>2195</v>
      </c>
      <c r="G666" s="194" t="s">
        <v>2196</v>
      </c>
      <c r="H666" s="153">
        <v>0</v>
      </c>
      <c r="I666" s="153">
        <v>0</v>
      </c>
      <c r="J666" s="153">
        <v>0</v>
      </c>
      <c r="K666" s="154" t="s">
        <v>3031</v>
      </c>
      <c r="L666" s="155">
        <f t="shared" si="78"/>
        <v>0</v>
      </c>
      <c r="M666" s="155">
        <f t="shared" si="79"/>
        <v>0</v>
      </c>
      <c r="N666" s="154"/>
      <c r="O666" s="154"/>
      <c r="P666" s="153">
        <v>475</v>
      </c>
      <c r="Q666" s="98"/>
      <c r="R666" s="153"/>
      <c r="S666" s="153"/>
      <c r="T666" s="153"/>
    </row>
    <row r="667" spans="1:20" hidden="1" x14ac:dyDescent="0.35">
      <c r="A667" s="200" t="s">
        <v>795</v>
      </c>
      <c r="B667" s="191" t="s">
        <v>810</v>
      </c>
      <c r="C667" s="192" t="s">
        <v>61</v>
      </c>
      <c r="D667" s="191" t="s">
        <v>2197</v>
      </c>
      <c r="E667" s="193" t="s">
        <v>2198</v>
      </c>
      <c r="F667" s="193" t="s">
        <v>2199</v>
      </c>
      <c r="G667" s="194" t="s">
        <v>2200</v>
      </c>
      <c r="H667" s="153">
        <v>0</v>
      </c>
      <c r="I667" s="153">
        <v>0</v>
      </c>
      <c r="J667" s="153">
        <v>0</v>
      </c>
      <c r="K667" s="154" t="s">
        <v>3031</v>
      </c>
      <c r="L667" s="155">
        <f t="shared" si="78"/>
        <v>0</v>
      </c>
      <c r="M667" s="155">
        <f t="shared" si="79"/>
        <v>0</v>
      </c>
      <c r="N667" s="154"/>
      <c r="O667" s="154"/>
      <c r="P667" s="153">
        <v>1000</v>
      </c>
      <c r="Q667" s="98"/>
      <c r="R667" s="153"/>
      <c r="S667" s="153"/>
      <c r="T667" s="153"/>
    </row>
    <row r="668" spans="1:20" hidden="1" x14ac:dyDescent="0.35">
      <c r="A668" s="200" t="s">
        <v>795</v>
      </c>
      <c r="B668" s="191" t="s">
        <v>810</v>
      </c>
      <c r="C668" s="192" t="s">
        <v>116</v>
      </c>
      <c r="D668" s="191" t="s">
        <v>2202</v>
      </c>
      <c r="E668" s="193" t="s">
        <v>2203</v>
      </c>
      <c r="F668" s="193" t="s">
        <v>2204</v>
      </c>
      <c r="G668" s="194" t="s">
        <v>2205</v>
      </c>
      <c r="H668" s="153">
        <v>0</v>
      </c>
      <c r="I668" s="153">
        <v>0</v>
      </c>
      <c r="J668" s="153">
        <v>0</v>
      </c>
      <c r="K668" s="154" t="s">
        <v>3031</v>
      </c>
      <c r="L668" s="155">
        <f t="shared" si="78"/>
        <v>0</v>
      </c>
      <c r="M668" s="155">
        <f t="shared" si="79"/>
        <v>0</v>
      </c>
      <c r="N668" s="154"/>
      <c r="O668" s="154"/>
      <c r="P668" s="153">
        <v>0</v>
      </c>
      <c r="Q668" s="98"/>
      <c r="R668" s="153"/>
      <c r="S668" s="153"/>
      <c r="T668" s="153"/>
    </row>
    <row r="669" spans="1:20" hidden="1" x14ac:dyDescent="0.35">
      <c r="A669" s="200" t="s">
        <v>795</v>
      </c>
      <c r="B669" s="191" t="s">
        <v>810</v>
      </c>
      <c r="C669" s="192" t="s">
        <v>116</v>
      </c>
      <c r="D669" s="191" t="s">
        <v>2206</v>
      </c>
      <c r="E669" s="193" t="s">
        <v>2207</v>
      </c>
      <c r="F669" s="193" t="s">
        <v>2208</v>
      </c>
      <c r="G669" s="194" t="s">
        <v>1111</v>
      </c>
      <c r="H669" s="153">
        <v>0</v>
      </c>
      <c r="I669" s="153">
        <v>0</v>
      </c>
      <c r="J669" s="153">
        <v>0</v>
      </c>
      <c r="K669" s="154" t="s">
        <v>3031</v>
      </c>
      <c r="L669" s="155">
        <f t="shared" si="78"/>
        <v>0</v>
      </c>
      <c r="M669" s="155">
        <f t="shared" si="79"/>
        <v>0</v>
      </c>
      <c r="N669" s="154"/>
      <c r="O669" s="154"/>
      <c r="P669" s="153">
        <v>0</v>
      </c>
      <c r="Q669" s="98"/>
      <c r="R669" s="153"/>
      <c r="S669" s="153"/>
      <c r="T669" s="153"/>
    </row>
    <row r="670" spans="1:20" hidden="1" x14ac:dyDescent="0.35">
      <c r="A670" s="200" t="s">
        <v>795</v>
      </c>
      <c r="B670" s="191" t="s">
        <v>810</v>
      </c>
      <c r="C670" s="192" t="s">
        <v>116</v>
      </c>
      <c r="D670" s="191" t="s">
        <v>2209</v>
      </c>
      <c r="E670" s="193" t="s">
        <v>2210</v>
      </c>
      <c r="F670" s="193" t="s">
        <v>2211</v>
      </c>
      <c r="G670" s="194" t="s">
        <v>2212</v>
      </c>
      <c r="H670" s="153">
        <v>0</v>
      </c>
      <c r="I670" s="153">
        <v>0</v>
      </c>
      <c r="J670" s="153">
        <v>0</v>
      </c>
      <c r="K670" s="154" t="s">
        <v>3031</v>
      </c>
      <c r="L670" s="155">
        <f t="shared" si="78"/>
        <v>0</v>
      </c>
      <c r="M670" s="155">
        <f t="shared" si="79"/>
        <v>0</v>
      </c>
      <c r="N670" s="154"/>
      <c r="O670" s="154"/>
      <c r="P670" s="153">
        <v>0</v>
      </c>
      <c r="Q670" s="98"/>
      <c r="R670" s="153"/>
      <c r="S670" s="153"/>
      <c r="T670" s="153"/>
    </row>
    <row r="671" spans="1:20" ht="33" hidden="1" x14ac:dyDescent="0.35">
      <c r="A671" s="200" t="s">
        <v>795</v>
      </c>
      <c r="B671" s="191" t="s">
        <v>810</v>
      </c>
      <c r="C671" s="192" t="s">
        <v>61</v>
      </c>
      <c r="D671" s="191" t="s">
        <v>2217</v>
      </c>
      <c r="E671" s="193">
        <v>0</v>
      </c>
      <c r="F671" s="193" t="s">
        <v>2218</v>
      </c>
      <c r="G671" s="194" t="s">
        <v>2219</v>
      </c>
      <c r="H671" s="153">
        <v>0</v>
      </c>
      <c r="I671" s="153">
        <v>0</v>
      </c>
      <c r="J671" s="153">
        <v>0</v>
      </c>
      <c r="K671" s="154" t="s">
        <v>3031</v>
      </c>
      <c r="L671" s="155">
        <f t="shared" si="78"/>
        <v>0</v>
      </c>
      <c r="M671" s="155">
        <f t="shared" si="79"/>
        <v>0</v>
      </c>
      <c r="N671" s="154"/>
      <c r="O671" s="154"/>
      <c r="P671" s="153">
        <v>0</v>
      </c>
      <c r="Q671" s="98"/>
      <c r="R671" s="153"/>
      <c r="S671" s="153"/>
      <c r="T671" s="153"/>
    </row>
    <row r="672" spans="1:20" ht="33" hidden="1" x14ac:dyDescent="0.35">
      <c r="A672" s="200" t="s">
        <v>795</v>
      </c>
      <c r="B672" s="191" t="s">
        <v>810</v>
      </c>
      <c r="C672" s="192" t="s">
        <v>61</v>
      </c>
      <c r="D672" s="191" t="s">
        <v>2220</v>
      </c>
      <c r="E672" s="193">
        <v>0</v>
      </c>
      <c r="F672" s="193" t="s">
        <v>2221</v>
      </c>
      <c r="G672" s="194" t="s">
        <v>2222</v>
      </c>
      <c r="H672" s="153">
        <v>0</v>
      </c>
      <c r="I672" s="153">
        <v>0</v>
      </c>
      <c r="J672" s="153">
        <v>0</v>
      </c>
      <c r="K672" s="154" t="s">
        <v>3031</v>
      </c>
      <c r="L672" s="155">
        <f t="shared" si="78"/>
        <v>0</v>
      </c>
      <c r="M672" s="155">
        <f t="shared" si="79"/>
        <v>0</v>
      </c>
      <c r="N672" s="154"/>
      <c r="O672" s="154"/>
      <c r="P672" s="153">
        <v>0</v>
      </c>
      <c r="Q672" s="98"/>
      <c r="R672" s="153"/>
      <c r="S672" s="153"/>
      <c r="T672" s="153"/>
    </row>
    <row r="673" spans="1:20" ht="33" hidden="1" x14ac:dyDescent="0.35">
      <c r="A673" s="200" t="s">
        <v>795</v>
      </c>
      <c r="B673" s="191" t="s">
        <v>810</v>
      </c>
      <c r="C673" s="192" t="s">
        <v>61</v>
      </c>
      <c r="D673" s="191" t="s">
        <v>2223</v>
      </c>
      <c r="E673" s="193">
        <v>0</v>
      </c>
      <c r="F673" s="193" t="s">
        <v>2224</v>
      </c>
      <c r="G673" s="194" t="s">
        <v>2225</v>
      </c>
      <c r="H673" s="153">
        <v>0</v>
      </c>
      <c r="I673" s="153">
        <v>0</v>
      </c>
      <c r="J673" s="153">
        <v>0</v>
      </c>
      <c r="K673" s="154" t="s">
        <v>3031</v>
      </c>
      <c r="L673" s="155">
        <f t="shared" si="78"/>
        <v>0</v>
      </c>
      <c r="M673" s="155">
        <f t="shared" si="79"/>
        <v>0</v>
      </c>
      <c r="N673" s="154"/>
      <c r="O673" s="154"/>
      <c r="P673" s="153">
        <v>0</v>
      </c>
      <c r="Q673" s="98"/>
      <c r="R673" s="153"/>
      <c r="S673" s="153"/>
      <c r="T673" s="153"/>
    </row>
    <row r="674" spans="1:20" hidden="1" x14ac:dyDescent="0.35">
      <c r="A674" s="200" t="s">
        <v>795</v>
      </c>
      <c r="B674" s="191" t="s">
        <v>810</v>
      </c>
      <c r="C674" s="192" t="s">
        <v>61</v>
      </c>
      <c r="D674" s="201" t="s">
        <v>2226</v>
      </c>
      <c r="E674" s="202" t="s">
        <v>2227</v>
      </c>
      <c r="F674" s="202" t="s">
        <v>2228</v>
      </c>
      <c r="G674" s="203" t="s">
        <v>2229</v>
      </c>
      <c r="H674" s="153">
        <v>0</v>
      </c>
      <c r="I674" s="153">
        <v>0</v>
      </c>
      <c r="J674" s="153">
        <v>0</v>
      </c>
      <c r="K674" s="154" t="s">
        <v>3031</v>
      </c>
      <c r="L674" s="155">
        <f t="shared" si="78"/>
        <v>0</v>
      </c>
      <c r="M674" s="155">
        <f t="shared" si="79"/>
        <v>0</v>
      </c>
      <c r="N674" s="154"/>
      <c r="O674" s="154"/>
      <c r="P674" s="153">
        <v>970</v>
      </c>
      <c r="Q674" s="98"/>
      <c r="R674" s="153"/>
      <c r="S674" s="153"/>
      <c r="T674" s="153"/>
    </row>
    <row r="675" spans="1:20" hidden="1" x14ac:dyDescent="0.35">
      <c r="A675" s="200" t="s">
        <v>795</v>
      </c>
      <c r="B675" s="191" t="s">
        <v>810</v>
      </c>
      <c r="C675" s="192" t="s">
        <v>61</v>
      </c>
      <c r="D675" s="201" t="s">
        <v>1145</v>
      </c>
      <c r="E675" s="202" t="s">
        <v>1146</v>
      </c>
      <c r="F675" s="202" t="s">
        <v>1147</v>
      </c>
      <c r="G675" s="206" t="s">
        <v>1148</v>
      </c>
      <c r="H675" s="153">
        <v>0</v>
      </c>
      <c r="I675" s="153">
        <v>0</v>
      </c>
      <c r="J675" s="153">
        <v>0</v>
      </c>
      <c r="K675" s="154" t="s">
        <v>3031</v>
      </c>
      <c r="L675" s="155">
        <f t="shared" si="78"/>
        <v>0</v>
      </c>
      <c r="M675" s="155">
        <f t="shared" si="79"/>
        <v>0</v>
      </c>
      <c r="N675" s="154"/>
      <c r="O675" s="154"/>
      <c r="P675" s="153">
        <v>2430</v>
      </c>
      <c r="Q675" s="98"/>
      <c r="R675" s="153"/>
      <c r="S675" s="153"/>
      <c r="T675" s="153"/>
    </row>
    <row r="676" spans="1:20" hidden="1" x14ac:dyDescent="0.35">
      <c r="A676" s="200" t="s">
        <v>795</v>
      </c>
      <c r="B676" s="191" t="s">
        <v>810</v>
      </c>
      <c r="C676" s="192" t="s">
        <v>61</v>
      </c>
      <c r="D676" s="191" t="s">
        <v>1153</v>
      </c>
      <c r="E676" s="193" t="s">
        <v>1154</v>
      </c>
      <c r="F676" s="193" t="s">
        <v>1155</v>
      </c>
      <c r="G676" s="194" t="s">
        <v>1156</v>
      </c>
      <c r="H676" s="153">
        <v>0</v>
      </c>
      <c r="I676" s="153">
        <v>0</v>
      </c>
      <c r="J676" s="153">
        <v>0</v>
      </c>
      <c r="K676" s="154" t="s">
        <v>3031</v>
      </c>
      <c r="L676" s="155">
        <f t="shared" ref="L676:L707" si="80">+I676*4</f>
        <v>0</v>
      </c>
      <c r="M676" s="155">
        <f t="shared" ref="M676:M707" si="81">+I676*6</f>
        <v>0</v>
      </c>
      <c r="N676" s="154"/>
      <c r="O676" s="154"/>
      <c r="P676" s="153">
        <v>0</v>
      </c>
      <c r="Q676" s="98"/>
      <c r="R676" s="153"/>
      <c r="S676" s="153"/>
      <c r="T676" s="153"/>
    </row>
    <row r="677" spans="1:20" hidden="1" x14ac:dyDescent="0.35">
      <c r="A677" s="200" t="s">
        <v>795</v>
      </c>
      <c r="B677" s="191" t="s">
        <v>810</v>
      </c>
      <c r="C677" s="192" t="s">
        <v>61</v>
      </c>
      <c r="D677" s="191" t="s">
        <v>1157</v>
      </c>
      <c r="E677" s="193" t="s">
        <v>1158</v>
      </c>
      <c r="F677" s="193" t="s">
        <v>1159</v>
      </c>
      <c r="G677" s="194" t="s">
        <v>1160</v>
      </c>
      <c r="H677" s="153">
        <v>0</v>
      </c>
      <c r="I677" s="153">
        <v>0</v>
      </c>
      <c r="J677" s="153">
        <v>0</v>
      </c>
      <c r="K677" s="154" t="s">
        <v>3031</v>
      </c>
      <c r="L677" s="155">
        <f t="shared" si="80"/>
        <v>0</v>
      </c>
      <c r="M677" s="155">
        <f t="shared" si="81"/>
        <v>0</v>
      </c>
      <c r="N677" s="154"/>
      <c r="O677" s="154"/>
      <c r="P677" s="153">
        <v>1350</v>
      </c>
      <c r="Q677" s="98"/>
      <c r="R677" s="153"/>
      <c r="S677" s="153"/>
      <c r="T677" s="153"/>
    </row>
    <row r="678" spans="1:20" hidden="1" x14ac:dyDescent="0.35">
      <c r="A678" s="200" t="s">
        <v>795</v>
      </c>
      <c r="B678" s="191" t="s">
        <v>810</v>
      </c>
      <c r="C678" s="192" t="s">
        <v>116</v>
      </c>
      <c r="D678" s="191" t="s">
        <v>3091</v>
      </c>
      <c r="E678" s="193" t="s">
        <v>3092</v>
      </c>
      <c r="F678" s="193" t="s">
        <v>3093</v>
      </c>
      <c r="G678" s="194" t="s">
        <v>3094</v>
      </c>
      <c r="H678" s="153">
        <v>0</v>
      </c>
      <c r="I678" s="153">
        <v>0</v>
      </c>
      <c r="J678" s="153">
        <v>0</v>
      </c>
      <c r="K678" s="154" t="s">
        <v>3031</v>
      </c>
      <c r="L678" s="155">
        <f t="shared" si="80"/>
        <v>0</v>
      </c>
      <c r="M678" s="155">
        <f t="shared" si="81"/>
        <v>0</v>
      </c>
      <c r="N678" s="154"/>
      <c r="O678" s="154"/>
      <c r="P678" s="153">
        <v>600</v>
      </c>
      <c r="Q678" s="98"/>
      <c r="R678" s="153"/>
      <c r="S678" s="153"/>
      <c r="T678" s="153"/>
    </row>
    <row r="679" spans="1:20" hidden="1" x14ac:dyDescent="0.35">
      <c r="A679" s="200" t="s">
        <v>795</v>
      </c>
      <c r="B679" s="191" t="s">
        <v>810</v>
      </c>
      <c r="C679" s="192" t="s">
        <v>61</v>
      </c>
      <c r="D679" s="191" t="s">
        <v>1166</v>
      </c>
      <c r="E679" s="193" t="s">
        <v>1167</v>
      </c>
      <c r="F679" s="193" t="s">
        <v>1168</v>
      </c>
      <c r="G679" s="194" t="s">
        <v>1169</v>
      </c>
      <c r="H679" s="153">
        <v>0</v>
      </c>
      <c r="I679" s="153">
        <v>0</v>
      </c>
      <c r="J679" s="153">
        <v>0</v>
      </c>
      <c r="K679" s="154" t="s">
        <v>3031</v>
      </c>
      <c r="L679" s="155">
        <f t="shared" si="80"/>
        <v>0</v>
      </c>
      <c r="M679" s="155">
        <f t="shared" si="81"/>
        <v>0</v>
      </c>
      <c r="N679" s="154"/>
      <c r="O679" s="154"/>
      <c r="P679" s="153">
        <v>500</v>
      </c>
      <c r="Q679" s="98"/>
      <c r="R679" s="153"/>
      <c r="S679" s="153"/>
      <c r="T679" s="153"/>
    </row>
    <row r="680" spans="1:20" hidden="1" x14ac:dyDescent="0.35">
      <c r="A680" s="200" t="s">
        <v>795</v>
      </c>
      <c r="B680" s="191" t="s">
        <v>810</v>
      </c>
      <c r="C680" s="192" t="s">
        <v>61</v>
      </c>
      <c r="D680" s="191" t="s">
        <v>2230</v>
      </c>
      <c r="E680" s="193" t="s">
        <v>2231</v>
      </c>
      <c r="F680" s="193" t="s">
        <v>2232</v>
      </c>
      <c r="G680" s="194" t="s">
        <v>2233</v>
      </c>
      <c r="H680" s="153">
        <v>0</v>
      </c>
      <c r="I680" s="153">
        <v>0</v>
      </c>
      <c r="J680" s="153">
        <v>0</v>
      </c>
      <c r="K680" s="154" t="s">
        <v>3031</v>
      </c>
      <c r="L680" s="155">
        <f t="shared" si="80"/>
        <v>0</v>
      </c>
      <c r="M680" s="155">
        <f t="shared" si="81"/>
        <v>0</v>
      </c>
      <c r="N680" s="154"/>
      <c r="O680" s="154"/>
      <c r="P680" s="153">
        <v>1851</v>
      </c>
      <c r="Q680" s="98"/>
      <c r="R680" s="153"/>
      <c r="S680" s="153"/>
      <c r="T680" s="153"/>
    </row>
    <row r="681" spans="1:20" hidden="1" x14ac:dyDescent="0.35">
      <c r="A681" s="200" t="s">
        <v>795</v>
      </c>
      <c r="B681" s="191" t="s">
        <v>810</v>
      </c>
      <c r="C681" s="192" t="s">
        <v>61</v>
      </c>
      <c r="D681" s="191" t="s">
        <v>2234</v>
      </c>
      <c r="E681" s="193" t="s">
        <v>2235</v>
      </c>
      <c r="F681" s="193" t="s">
        <v>2236</v>
      </c>
      <c r="G681" s="194" t="s">
        <v>2237</v>
      </c>
      <c r="H681" s="153">
        <v>0</v>
      </c>
      <c r="I681" s="153">
        <v>0</v>
      </c>
      <c r="J681" s="153">
        <v>0</v>
      </c>
      <c r="K681" s="154" t="s">
        <v>3031</v>
      </c>
      <c r="L681" s="155">
        <f t="shared" si="80"/>
        <v>0</v>
      </c>
      <c r="M681" s="155">
        <f t="shared" si="81"/>
        <v>0</v>
      </c>
      <c r="N681" s="154"/>
      <c r="O681" s="154"/>
      <c r="P681" s="153">
        <v>830</v>
      </c>
      <c r="Q681" s="98"/>
      <c r="R681" s="153"/>
      <c r="S681" s="153"/>
      <c r="T681" s="153"/>
    </row>
    <row r="682" spans="1:20" hidden="1" x14ac:dyDescent="0.35">
      <c r="A682" s="200" t="s">
        <v>795</v>
      </c>
      <c r="B682" s="191" t="s">
        <v>810</v>
      </c>
      <c r="C682" s="192" t="s">
        <v>61</v>
      </c>
      <c r="D682" s="191" t="s">
        <v>2254</v>
      </c>
      <c r="E682" s="193" t="s">
        <v>2255</v>
      </c>
      <c r="F682" s="193" t="s">
        <v>2256</v>
      </c>
      <c r="G682" s="194" t="s">
        <v>2257</v>
      </c>
      <c r="H682" s="153">
        <v>0</v>
      </c>
      <c r="I682" s="153">
        <v>0</v>
      </c>
      <c r="J682" s="153">
        <v>0</v>
      </c>
      <c r="K682" s="154" t="s">
        <v>3031</v>
      </c>
      <c r="L682" s="155">
        <f t="shared" si="80"/>
        <v>0</v>
      </c>
      <c r="M682" s="155">
        <f t="shared" si="81"/>
        <v>0</v>
      </c>
      <c r="N682" s="154"/>
      <c r="O682" s="154"/>
      <c r="P682" s="153">
        <v>0</v>
      </c>
      <c r="Q682" s="98"/>
      <c r="R682" s="153"/>
      <c r="S682" s="153"/>
      <c r="T682" s="153"/>
    </row>
    <row r="683" spans="1:20" hidden="1" x14ac:dyDescent="0.35">
      <c r="A683" s="200" t="s">
        <v>795</v>
      </c>
      <c r="B683" s="191" t="s">
        <v>810</v>
      </c>
      <c r="C683" s="192" t="s">
        <v>116</v>
      </c>
      <c r="D683" s="191" t="s">
        <v>2258</v>
      </c>
      <c r="E683" s="193">
        <v>0</v>
      </c>
      <c r="F683" s="193" t="s">
        <v>2259</v>
      </c>
      <c r="G683" s="194" t="s">
        <v>2260</v>
      </c>
      <c r="H683" s="153">
        <v>0</v>
      </c>
      <c r="I683" s="153">
        <v>0</v>
      </c>
      <c r="J683" s="153">
        <v>0</v>
      </c>
      <c r="K683" s="154" t="s">
        <v>3031</v>
      </c>
      <c r="L683" s="155">
        <f t="shared" si="80"/>
        <v>0</v>
      </c>
      <c r="M683" s="155">
        <f t="shared" si="81"/>
        <v>0</v>
      </c>
      <c r="N683" s="154"/>
      <c r="O683" s="154"/>
      <c r="P683" s="153">
        <v>317</v>
      </c>
      <c r="Q683" s="98"/>
      <c r="R683" s="153"/>
      <c r="S683" s="153"/>
      <c r="T683" s="153"/>
    </row>
    <row r="684" spans="1:20" hidden="1" x14ac:dyDescent="0.35">
      <c r="A684" s="200" t="s">
        <v>795</v>
      </c>
      <c r="B684" s="191" t="s">
        <v>810</v>
      </c>
      <c r="C684" s="192" t="s">
        <v>61</v>
      </c>
      <c r="D684" s="191" t="s">
        <v>2261</v>
      </c>
      <c r="E684" s="193">
        <v>0</v>
      </c>
      <c r="F684" s="193" t="s">
        <v>2262</v>
      </c>
      <c r="G684" s="194" t="s">
        <v>2263</v>
      </c>
      <c r="H684" s="153">
        <v>0</v>
      </c>
      <c r="I684" s="153">
        <v>0</v>
      </c>
      <c r="J684" s="153">
        <v>0</v>
      </c>
      <c r="K684" s="154" t="s">
        <v>3031</v>
      </c>
      <c r="L684" s="155">
        <f t="shared" si="80"/>
        <v>0</v>
      </c>
      <c r="M684" s="155">
        <f t="shared" si="81"/>
        <v>0</v>
      </c>
      <c r="N684" s="154"/>
      <c r="O684" s="154"/>
      <c r="P684" s="153">
        <v>0</v>
      </c>
      <c r="Q684" s="98"/>
      <c r="R684" s="153"/>
      <c r="S684" s="153"/>
      <c r="T684" s="153"/>
    </row>
    <row r="685" spans="1:20" ht="33" hidden="1" x14ac:dyDescent="0.35">
      <c r="A685" s="200" t="s">
        <v>795</v>
      </c>
      <c r="B685" s="191" t="s">
        <v>3090</v>
      </c>
      <c r="C685" s="192" t="s">
        <v>61</v>
      </c>
      <c r="D685" s="191" t="s">
        <v>2264</v>
      </c>
      <c r="E685" s="193" t="s">
        <v>2265</v>
      </c>
      <c r="F685" s="193" t="s">
        <v>2266</v>
      </c>
      <c r="G685" s="194" t="s">
        <v>2267</v>
      </c>
      <c r="H685" s="153">
        <v>0</v>
      </c>
      <c r="I685" s="153">
        <v>0</v>
      </c>
      <c r="J685" s="153">
        <v>0</v>
      </c>
      <c r="K685" s="154" t="s">
        <v>3031</v>
      </c>
      <c r="L685" s="155">
        <f t="shared" si="80"/>
        <v>0</v>
      </c>
      <c r="M685" s="155">
        <f t="shared" si="81"/>
        <v>0</v>
      </c>
      <c r="N685" s="154"/>
      <c r="O685" s="154"/>
      <c r="P685" s="153">
        <v>470</v>
      </c>
      <c r="Q685" s="98"/>
      <c r="R685" s="153"/>
      <c r="S685" s="153"/>
      <c r="T685" s="153"/>
    </row>
    <row r="686" spans="1:20" hidden="1" x14ac:dyDescent="0.35">
      <c r="A686" s="200" t="s">
        <v>795</v>
      </c>
      <c r="B686" s="191" t="s">
        <v>810</v>
      </c>
      <c r="C686" s="192" t="s">
        <v>61</v>
      </c>
      <c r="D686" s="191" t="s">
        <v>1189</v>
      </c>
      <c r="E686" s="193" t="s">
        <v>1190</v>
      </c>
      <c r="F686" s="193" t="s">
        <v>1191</v>
      </c>
      <c r="G686" s="194" t="s">
        <v>1192</v>
      </c>
      <c r="H686" s="153">
        <v>0</v>
      </c>
      <c r="I686" s="153">
        <v>0</v>
      </c>
      <c r="J686" s="153">
        <v>0</v>
      </c>
      <c r="K686" s="154" t="s">
        <v>3031</v>
      </c>
      <c r="L686" s="155">
        <f t="shared" si="80"/>
        <v>0</v>
      </c>
      <c r="M686" s="155">
        <f t="shared" si="81"/>
        <v>0</v>
      </c>
      <c r="N686" s="154"/>
      <c r="O686" s="154"/>
      <c r="P686" s="153">
        <v>750</v>
      </c>
      <c r="Q686" s="98"/>
      <c r="R686" s="153"/>
      <c r="S686" s="153"/>
      <c r="T686" s="153"/>
    </row>
    <row r="687" spans="1:20" hidden="1" x14ac:dyDescent="0.35">
      <c r="A687" s="200" t="s">
        <v>795</v>
      </c>
      <c r="B687" s="191" t="s">
        <v>810</v>
      </c>
      <c r="C687" s="192" t="s">
        <v>61</v>
      </c>
      <c r="D687" s="191" t="s">
        <v>1209</v>
      </c>
      <c r="E687" s="193" t="s">
        <v>1210</v>
      </c>
      <c r="F687" s="193" t="s">
        <v>1211</v>
      </c>
      <c r="G687" s="194" t="s">
        <v>1212</v>
      </c>
      <c r="H687" s="153">
        <v>0</v>
      </c>
      <c r="I687" s="153">
        <v>0</v>
      </c>
      <c r="J687" s="153">
        <v>0</v>
      </c>
      <c r="K687" s="154" t="s">
        <v>3031</v>
      </c>
      <c r="L687" s="155">
        <f t="shared" si="80"/>
        <v>0</v>
      </c>
      <c r="M687" s="155">
        <f t="shared" si="81"/>
        <v>0</v>
      </c>
      <c r="N687" s="154"/>
      <c r="O687" s="154"/>
      <c r="P687" s="153">
        <v>6100</v>
      </c>
      <c r="Q687" s="98"/>
      <c r="R687" s="153"/>
      <c r="S687" s="153"/>
      <c r="T687" s="153"/>
    </row>
    <row r="688" spans="1:20" hidden="1" x14ac:dyDescent="0.35">
      <c r="A688" s="200" t="s">
        <v>795</v>
      </c>
      <c r="B688" s="191" t="s">
        <v>810</v>
      </c>
      <c r="C688" s="192" t="s">
        <v>61</v>
      </c>
      <c r="D688" s="191" t="s">
        <v>2655</v>
      </c>
      <c r="E688" s="193" t="s">
        <v>2276</v>
      </c>
      <c r="F688" s="193" t="s">
        <v>2277</v>
      </c>
      <c r="G688" s="194" t="s">
        <v>2278</v>
      </c>
      <c r="H688" s="153">
        <v>0</v>
      </c>
      <c r="I688" s="153">
        <v>0</v>
      </c>
      <c r="J688" s="153">
        <v>0</v>
      </c>
      <c r="K688" s="154" t="s">
        <v>3031</v>
      </c>
      <c r="L688" s="155">
        <f t="shared" si="80"/>
        <v>0</v>
      </c>
      <c r="M688" s="155">
        <f t="shared" si="81"/>
        <v>0</v>
      </c>
      <c r="N688" s="154"/>
      <c r="O688" s="154"/>
      <c r="P688" s="153">
        <v>0</v>
      </c>
      <c r="Q688" s="98"/>
      <c r="R688" s="153"/>
      <c r="S688" s="153"/>
      <c r="T688" s="153"/>
    </row>
    <row r="689" spans="1:20" hidden="1" x14ac:dyDescent="0.35">
      <c r="A689" s="200" t="s">
        <v>795</v>
      </c>
      <c r="B689" s="191" t="s">
        <v>810</v>
      </c>
      <c r="C689" s="192" t="s">
        <v>61</v>
      </c>
      <c r="D689" s="191" t="s">
        <v>2279</v>
      </c>
      <c r="E689" s="193" t="s">
        <v>2280</v>
      </c>
      <c r="F689" s="193" t="s">
        <v>2281</v>
      </c>
      <c r="G689" s="194" t="s">
        <v>2282</v>
      </c>
      <c r="H689" s="153">
        <v>0</v>
      </c>
      <c r="I689" s="153">
        <v>0</v>
      </c>
      <c r="J689" s="153">
        <v>0</v>
      </c>
      <c r="K689" s="154" t="s">
        <v>3031</v>
      </c>
      <c r="L689" s="155">
        <f t="shared" si="80"/>
        <v>0</v>
      </c>
      <c r="M689" s="155">
        <f t="shared" si="81"/>
        <v>0</v>
      </c>
      <c r="N689" s="154"/>
      <c r="O689" s="154"/>
      <c r="P689" s="153">
        <v>0</v>
      </c>
      <c r="Q689" s="98"/>
      <c r="R689" s="153"/>
      <c r="S689" s="153"/>
      <c r="T689" s="153"/>
    </row>
    <row r="690" spans="1:20" hidden="1" x14ac:dyDescent="0.35">
      <c r="A690" s="200" t="s">
        <v>795</v>
      </c>
      <c r="B690" s="191" t="s">
        <v>810</v>
      </c>
      <c r="C690" s="192" t="s">
        <v>61</v>
      </c>
      <c r="D690" s="191" t="s">
        <v>1213</v>
      </c>
      <c r="E690" s="193">
        <v>0</v>
      </c>
      <c r="F690" s="193" t="s">
        <v>1214</v>
      </c>
      <c r="G690" s="194" t="s">
        <v>1215</v>
      </c>
      <c r="H690" s="153">
        <v>0</v>
      </c>
      <c r="I690" s="153">
        <v>0</v>
      </c>
      <c r="J690" s="153">
        <v>0</v>
      </c>
      <c r="K690" s="154" t="s">
        <v>3031</v>
      </c>
      <c r="L690" s="155">
        <f t="shared" si="80"/>
        <v>0</v>
      </c>
      <c r="M690" s="155">
        <f t="shared" si="81"/>
        <v>0</v>
      </c>
      <c r="N690" s="154"/>
      <c r="O690" s="154"/>
      <c r="P690" s="153">
        <v>0</v>
      </c>
      <c r="Q690" s="98"/>
      <c r="R690" s="153"/>
      <c r="S690" s="153"/>
      <c r="T690" s="153"/>
    </row>
    <row r="691" spans="1:20" hidden="1" x14ac:dyDescent="0.35">
      <c r="A691" s="200" t="s">
        <v>795</v>
      </c>
      <c r="B691" s="191" t="s">
        <v>810</v>
      </c>
      <c r="C691" s="192" t="s">
        <v>61</v>
      </c>
      <c r="D691" s="191" t="s">
        <v>1247</v>
      </c>
      <c r="E691" s="193">
        <v>0</v>
      </c>
      <c r="F691" s="193" t="s">
        <v>1248</v>
      </c>
      <c r="G691" s="194" t="s">
        <v>1249</v>
      </c>
      <c r="H691" s="153">
        <v>0</v>
      </c>
      <c r="I691" s="153">
        <v>0</v>
      </c>
      <c r="J691" s="153">
        <v>0</v>
      </c>
      <c r="K691" s="154" t="s">
        <v>3031</v>
      </c>
      <c r="L691" s="155">
        <f t="shared" si="80"/>
        <v>0</v>
      </c>
      <c r="M691" s="155">
        <f t="shared" si="81"/>
        <v>0</v>
      </c>
      <c r="N691" s="154"/>
      <c r="O691" s="154"/>
      <c r="P691" s="153">
        <v>1950</v>
      </c>
      <c r="Q691" s="98"/>
      <c r="R691" s="153"/>
      <c r="S691" s="153"/>
      <c r="T691" s="153"/>
    </row>
    <row r="692" spans="1:20" hidden="1" x14ac:dyDescent="0.35">
      <c r="A692" s="200" t="s">
        <v>795</v>
      </c>
      <c r="B692" s="191" t="s">
        <v>810</v>
      </c>
      <c r="C692" s="192" t="s">
        <v>61</v>
      </c>
      <c r="D692" s="191" t="s">
        <v>2283</v>
      </c>
      <c r="E692" s="193" t="s">
        <v>2284</v>
      </c>
      <c r="F692" s="193" t="s">
        <v>2285</v>
      </c>
      <c r="G692" s="194" t="s">
        <v>2286</v>
      </c>
      <c r="H692" s="153">
        <v>0</v>
      </c>
      <c r="I692" s="153">
        <v>0</v>
      </c>
      <c r="J692" s="153">
        <v>0</v>
      </c>
      <c r="K692" s="154" t="s">
        <v>3031</v>
      </c>
      <c r="L692" s="155">
        <f t="shared" si="80"/>
        <v>0</v>
      </c>
      <c r="M692" s="155">
        <f t="shared" si="81"/>
        <v>0</v>
      </c>
      <c r="N692" s="154"/>
      <c r="O692" s="154"/>
      <c r="P692" s="153">
        <v>598</v>
      </c>
      <c r="Q692" s="98"/>
      <c r="R692" s="153"/>
      <c r="S692" s="153"/>
      <c r="T692" s="153"/>
    </row>
    <row r="693" spans="1:20" hidden="1" x14ac:dyDescent="0.35">
      <c r="A693" s="200" t="s">
        <v>795</v>
      </c>
      <c r="B693" s="191" t="s">
        <v>810</v>
      </c>
      <c r="C693" s="192" t="s">
        <v>61</v>
      </c>
      <c r="D693" s="191" t="s">
        <v>1266</v>
      </c>
      <c r="E693" s="193" t="s">
        <v>1267</v>
      </c>
      <c r="F693" s="193" t="s">
        <v>1268</v>
      </c>
      <c r="G693" s="194" t="s">
        <v>1269</v>
      </c>
      <c r="H693" s="153">
        <v>0</v>
      </c>
      <c r="I693" s="153">
        <v>0</v>
      </c>
      <c r="J693" s="153">
        <v>0</v>
      </c>
      <c r="K693" s="154" t="s">
        <v>3031</v>
      </c>
      <c r="L693" s="155">
        <f t="shared" si="80"/>
        <v>0</v>
      </c>
      <c r="M693" s="155">
        <f t="shared" si="81"/>
        <v>0</v>
      </c>
      <c r="N693" s="154"/>
      <c r="O693" s="154"/>
      <c r="P693" s="153">
        <v>0</v>
      </c>
      <c r="Q693" s="98"/>
      <c r="R693" s="153"/>
      <c r="S693" s="153"/>
      <c r="T693" s="153"/>
    </row>
    <row r="694" spans="1:20" hidden="1" x14ac:dyDescent="0.35">
      <c r="A694" s="200" t="s">
        <v>795</v>
      </c>
      <c r="B694" s="191" t="s">
        <v>810</v>
      </c>
      <c r="C694" s="192" t="s">
        <v>61</v>
      </c>
      <c r="D694" s="191" t="s">
        <v>2287</v>
      </c>
      <c r="E694" s="193" t="s">
        <v>2288</v>
      </c>
      <c r="F694" s="193" t="s">
        <v>2289</v>
      </c>
      <c r="G694" s="194" t="s">
        <v>2290</v>
      </c>
      <c r="H694" s="153">
        <v>0</v>
      </c>
      <c r="I694" s="153">
        <v>0</v>
      </c>
      <c r="J694" s="153">
        <v>0</v>
      </c>
      <c r="K694" s="154" t="s">
        <v>3031</v>
      </c>
      <c r="L694" s="155">
        <f t="shared" si="80"/>
        <v>0</v>
      </c>
      <c r="M694" s="155">
        <f t="shared" si="81"/>
        <v>0</v>
      </c>
      <c r="N694" s="154"/>
      <c r="O694" s="154"/>
      <c r="P694" s="153">
        <v>94</v>
      </c>
      <c r="Q694" s="98"/>
      <c r="R694" s="153"/>
      <c r="S694" s="153"/>
      <c r="T694" s="153"/>
    </row>
    <row r="695" spans="1:20" hidden="1" x14ac:dyDescent="0.35">
      <c r="A695" s="200" t="s">
        <v>795</v>
      </c>
      <c r="B695" s="191" t="s">
        <v>810</v>
      </c>
      <c r="C695" s="192" t="s">
        <v>61</v>
      </c>
      <c r="D695" s="201" t="s">
        <v>1294</v>
      </c>
      <c r="E695" s="202" t="s">
        <v>1295</v>
      </c>
      <c r="F695" s="202" t="s">
        <v>1296</v>
      </c>
      <c r="G695" s="203" t="s">
        <v>1297</v>
      </c>
      <c r="H695" s="153">
        <v>0</v>
      </c>
      <c r="I695" s="153">
        <v>0</v>
      </c>
      <c r="J695" s="153">
        <v>0</v>
      </c>
      <c r="K695" s="154" t="s">
        <v>3031</v>
      </c>
      <c r="L695" s="155">
        <f t="shared" si="80"/>
        <v>0</v>
      </c>
      <c r="M695" s="155">
        <f t="shared" si="81"/>
        <v>0</v>
      </c>
      <c r="N695" s="154"/>
      <c r="O695" s="154"/>
      <c r="P695" s="153">
        <v>2050</v>
      </c>
      <c r="Q695" s="98"/>
      <c r="R695" s="153"/>
      <c r="S695" s="153"/>
      <c r="T695" s="153"/>
    </row>
    <row r="696" spans="1:20" hidden="1" x14ac:dyDescent="0.35">
      <c r="A696" s="200" t="s">
        <v>795</v>
      </c>
      <c r="B696" s="191" t="s">
        <v>810</v>
      </c>
      <c r="C696" s="192" t="s">
        <v>61</v>
      </c>
      <c r="D696" s="191" t="s">
        <v>1298</v>
      </c>
      <c r="E696" s="193" t="s">
        <v>1299</v>
      </c>
      <c r="F696" s="193" t="s">
        <v>1300</v>
      </c>
      <c r="G696" s="194" t="s">
        <v>1301</v>
      </c>
      <c r="H696" s="153">
        <v>0</v>
      </c>
      <c r="I696" s="153">
        <v>0</v>
      </c>
      <c r="J696" s="153">
        <v>0</v>
      </c>
      <c r="K696" s="154" t="s">
        <v>3031</v>
      </c>
      <c r="L696" s="155">
        <f t="shared" si="80"/>
        <v>0</v>
      </c>
      <c r="M696" s="155">
        <f t="shared" si="81"/>
        <v>0</v>
      </c>
      <c r="N696" s="154"/>
      <c r="O696" s="154"/>
      <c r="P696" s="153">
        <v>2411</v>
      </c>
      <c r="Q696" s="98"/>
      <c r="R696" s="153"/>
      <c r="S696" s="153"/>
      <c r="T696" s="153"/>
    </row>
    <row r="697" spans="1:20" hidden="1" x14ac:dyDescent="0.35">
      <c r="A697" s="200" t="s">
        <v>795</v>
      </c>
      <c r="B697" s="191" t="s">
        <v>810</v>
      </c>
      <c r="C697" s="192" t="s">
        <v>61</v>
      </c>
      <c r="D697" s="191" t="s">
        <v>2295</v>
      </c>
      <c r="E697" s="193" t="s">
        <v>2296</v>
      </c>
      <c r="F697" s="193" t="s">
        <v>2297</v>
      </c>
      <c r="G697" s="194" t="s">
        <v>2298</v>
      </c>
      <c r="H697" s="153">
        <v>0</v>
      </c>
      <c r="I697" s="153">
        <v>0</v>
      </c>
      <c r="J697" s="153">
        <v>0</v>
      </c>
      <c r="K697" s="154" t="s">
        <v>3031</v>
      </c>
      <c r="L697" s="155">
        <f t="shared" si="80"/>
        <v>0</v>
      </c>
      <c r="M697" s="155">
        <f t="shared" si="81"/>
        <v>0</v>
      </c>
      <c r="N697" s="154"/>
      <c r="O697" s="154"/>
      <c r="P697" s="153">
        <v>1235</v>
      </c>
      <c r="Q697" s="98"/>
      <c r="R697" s="153"/>
      <c r="S697" s="153"/>
      <c r="T697" s="153"/>
    </row>
    <row r="698" spans="1:20" hidden="1" x14ac:dyDescent="0.35">
      <c r="A698" s="200" t="s">
        <v>795</v>
      </c>
      <c r="B698" s="191" t="s">
        <v>810</v>
      </c>
      <c r="C698" s="192" t="s">
        <v>61</v>
      </c>
      <c r="D698" s="191" t="s">
        <v>2299</v>
      </c>
      <c r="E698" s="193" t="s">
        <v>2300</v>
      </c>
      <c r="F698" s="193" t="s">
        <v>2301</v>
      </c>
      <c r="G698" s="194" t="s">
        <v>2302</v>
      </c>
      <c r="H698" s="153">
        <v>0</v>
      </c>
      <c r="I698" s="153">
        <v>0</v>
      </c>
      <c r="J698" s="153">
        <v>0</v>
      </c>
      <c r="K698" s="154" t="s">
        <v>3031</v>
      </c>
      <c r="L698" s="155">
        <f t="shared" si="80"/>
        <v>0</v>
      </c>
      <c r="M698" s="155">
        <f t="shared" si="81"/>
        <v>0</v>
      </c>
      <c r="N698" s="154"/>
      <c r="O698" s="154"/>
      <c r="P698" s="153">
        <v>0</v>
      </c>
      <c r="Q698" s="98"/>
      <c r="R698" s="153"/>
      <c r="S698" s="153"/>
      <c r="T698" s="153"/>
    </row>
    <row r="699" spans="1:20" hidden="1" x14ac:dyDescent="0.35">
      <c r="A699" s="200" t="s">
        <v>795</v>
      </c>
      <c r="B699" s="191" t="s">
        <v>810</v>
      </c>
      <c r="C699" s="192" t="s">
        <v>61</v>
      </c>
      <c r="D699" s="191" t="s">
        <v>2303</v>
      </c>
      <c r="E699" s="193" t="s">
        <v>2304</v>
      </c>
      <c r="F699" s="193" t="s">
        <v>2305</v>
      </c>
      <c r="G699" s="194" t="s">
        <v>2306</v>
      </c>
      <c r="H699" s="153">
        <v>0</v>
      </c>
      <c r="I699" s="153">
        <v>0</v>
      </c>
      <c r="J699" s="153">
        <v>0</v>
      </c>
      <c r="K699" s="154" t="s">
        <v>3031</v>
      </c>
      <c r="L699" s="155">
        <f t="shared" si="80"/>
        <v>0</v>
      </c>
      <c r="M699" s="155">
        <f t="shared" si="81"/>
        <v>0</v>
      </c>
      <c r="N699" s="154"/>
      <c r="O699" s="154"/>
      <c r="P699" s="153">
        <v>0</v>
      </c>
      <c r="Q699" s="98"/>
      <c r="R699" s="153"/>
      <c r="S699" s="153"/>
      <c r="T699" s="153"/>
    </row>
    <row r="700" spans="1:20" hidden="1" x14ac:dyDescent="0.35">
      <c r="A700" s="200" t="s">
        <v>795</v>
      </c>
      <c r="B700" s="191" t="s">
        <v>810</v>
      </c>
      <c r="C700" s="192" t="s">
        <v>61</v>
      </c>
      <c r="D700" s="191" t="s">
        <v>2307</v>
      </c>
      <c r="E700" s="193" t="s">
        <v>2308</v>
      </c>
      <c r="F700" s="193" t="s">
        <v>2309</v>
      </c>
      <c r="G700" s="194" t="s">
        <v>2310</v>
      </c>
      <c r="H700" s="153">
        <v>0</v>
      </c>
      <c r="I700" s="153">
        <v>0</v>
      </c>
      <c r="J700" s="153">
        <v>0</v>
      </c>
      <c r="K700" s="154" t="s">
        <v>3031</v>
      </c>
      <c r="L700" s="155">
        <f t="shared" si="80"/>
        <v>0</v>
      </c>
      <c r="M700" s="155">
        <f t="shared" si="81"/>
        <v>0</v>
      </c>
      <c r="N700" s="154"/>
      <c r="O700" s="154"/>
      <c r="P700" s="153">
        <v>0</v>
      </c>
      <c r="Q700" s="98"/>
      <c r="R700" s="153"/>
      <c r="S700" s="153"/>
      <c r="T700" s="153"/>
    </row>
    <row r="701" spans="1:20" ht="33" hidden="1" x14ac:dyDescent="0.35">
      <c r="A701" s="200" t="s">
        <v>795</v>
      </c>
      <c r="B701" s="191" t="s">
        <v>810</v>
      </c>
      <c r="C701" s="192" t="s">
        <v>61</v>
      </c>
      <c r="D701" s="191" t="s">
        <v>2311</v>
      </c>
      <c r="E701" s="193" t="s">
        <v>2312</v>
      </c>
      <c r="F701" s="193" t="s">
        <v>2313</v>
      </c>
      <c r="G701" s="194" t="s">
        <v>2314</v>
      </c>
      <c r="H701" s="153">
        <v>0</v>
      </c>
      <c r="I701" s="153">
        <v>0</v>
      </c>
      <c r="J701" s="153">
        <v>0</v>
      </c>
      <c r="K701" s="154" t="s">
        <v>3031</v>
      </c>
      <c r="L701" s="155">
        <f t="shared" si="80"/>
        <v>0</v>
      </c>
      <c r="M701" s="155">
        <f t="shared" si="81"/>
        <v>0</v>
      </c>
      <c r="N701" s="154"/>
      <c r="O701" s="154"/>
      <c r="P701" s="153">
        <v>0</v>
      </c>
      <c r="Q701" s="98"/>
      <c r="R701" s="153"/>
      <c r="S701" s="153"/>
      <c r="T701" s="153"/>
    </row>
    <row r="702" spans="1:20" ht="33" hidden="1" x14ac:dyDescent="0.35">
      <c r="A702" s="200" t="s">
        <v>795</v>
      </c>
      <c r="B702" s="191" t="s">
        <v>810</v>
      </c>
      <c r="C702" s="192" t="s">
        <v>61</v>
      </c>
      <c r="D702" s="191" t="s">
        <v>2315</v>
      </c>
      <c r="E702" s="193" t="s">
        <v>2316</v>
      </c>
      <c r="F702" s="193" t="s">
        <v>2317</v>
      </c>
      <c r="G702" s="194" t="s">
        <v>2318</v>
      </c>
      <c r="H702" s="153">
        <v>0</v>
      </c>
      <c r="I702" s="153">
        <v>0</v>
      </c>
      <c r="J702" s="153">
        <v>0</v>
      </c>
      <c r="K702" s="154" t="s">
        <v>3031</v>
      </c>
      <c r="L702" s="155">
        <f t="shared" si="80"/>
        <v>0</v>
      </c>
      <c r="M702" s="155">
        <f t="shared" si="81"/>
        <v>0</v>
      </c>
      <c r="N702" s="154"/>
      <c r="O702" s="154"/>
      <c r="P702" s="153">
        <v>0</v>
      </c>
      <c r="Q702" s="98"/>
      <c r="R702" s="153"/>
      <c r="S702" s="153"/>
      <c r="T702" s="153"/>
    </row>
    <row r="703" spans="1:20" hidden="1" x14ac:dyDescent="0.35">
      <c r="A703" s="200" t="s">
        <v>795</v>
      </c>
      <c r="B703" s="191" t="s">
        <v>2562</v>
      </c>
      <c r="C703" s="192" t="s">
        <v>2731</v>
      </c>
      <c r="D703" s="191" t="s">
        <v>2756</v>
      </c>
      <c r="E703" s="193" t="s">
        <v>2757</v>
      </c>
      <c r="F703" s="193" t="s">
        <v>2758</v>
      </c>
      <c r="G703" s="194" t="s">
        <v>2759</v>
      </c>
      <c r="H703" s="153">
        <v>0</v>
      </c>
      <c r="I703" s="153">
        <v>0</v>
      </c>
      <c r="J703" s="153">
        <v>0</v>
      </c>
      <c r="K703" s="154" t="s">
        <v>3031</v>
      </c>
      <c r="L703" s="155">
        <f t="shared" si="80"/>
        <v>0</v>
      </c>
      <c r="M703" s="155">
        <f t="shared" si="81"/>
        <v>0</v>
      </c>
      <c r="N703" s="154"/>
      <c r="O703" s="154"/>
      <c r="P703" s="153">
        <v>0</v>
      </c>
      <c r="Q703" s="98"/>
      <c r="R703" s="153"/>
      <c r="S703" s="153"/>
      <c r="T703" s="153"/>
    </row>
    <row r="704" spans="1:20" hidden="1" x14ac:dyDescent="0.35">
      <c r="A704" s="200" t="s">
        <v>795</v>
      </c>
      <c r="B704" s="191" t="s">
        <v>2562</v>
      </c>
      <c r="C704" s="192" t="s">
        <v>2731</v>
      </c>
      <c r="D704" s="191" t="s">
        <v>2760</v>
      </c>
      <c r="E704" s="193" t="s">
        <v>2761</v>
      </c>
      <c r="F704" s="193" t="s">
        <v>2762</v>
      </c>
      <c r="G704" s="194" t="s">
        <v>2763</v>
      </c>
      <c r="H704" s="153">
        <v>0</v>
      </c>
      <c r="I704" s="153">
        <v>0</v>
      </c>
      <c r="J704" s="153">
        <v>0</v>
      </c>
      <c r="K704" s="154" t="s">
        <v>3031</v>
      </c>
      <c r="L704" s="155">
        <f t="shared" si="80"/>
        <v>0</v>
      </c>
      <c r="M704" s="155">
        <f t="shared" si="81"/>
        <v>0</v>
      </c>
      <c r="N704" s="154"/>
      <c r="O704" s="154"/>
      <c r="P704" s="153">
        <v>0</v>
      </c>
      <c r="Q704" s="98"/>
      <c r="R704" s="153"/>
      <c r="S704" s="153"/>
      <c r="T704" s="153"/>
    </row>
    <row r="705" spans="1:20" hidden="1" x14ac:dyDescent="0.35">
      <c r="A705" s="200" t="s">
        <v>795</v>
      </c>
      <c r="B705" s="191" t="s">
        <v>810</v>
      </c>
      <c r="C705" s="192" t="s">
        <v>116</v>
      </c>
      <c r="D705" s="201" t="s">
        <v>1302</v>
      </c>
      <c r="E705" s="202" t="s">
        <v>1303</v>
      </c>
      <c r="F705" s="202" t="s">
        <v>1304</v>
      </c>
      <c r="G705" s="203" t="s">
        <v>1305</v>
      </c>
      <c r="H705" s="153">
        <v>0</v>
      </c>
      <c r="I705" s="153">
        <v>0</v>
      </c>
      <c r="J705" s="153">
        <v>0</v>
      </c>
      <c r="K705" s="154" t="s">
        <v>3031</v>
      </c>
      <c r="L705" s="155">
        <f t="shared" si="80"/>
        <v>0</v>
      </c>
      <c r="M705" s="155">
        <f t="shared" si="81"/>
        <v>0</v>
      </c>
      <c r="N705" s="154"/>
      <c r="O705" s="154"/>
      <c r="P705" s="153">
        <v>1594</v>
      </c>
      <c r="Q705" s="98"/>
      <c r="R705" s="153"/>
      <c r="S705" s="153"/>
      <c r="T705" s="153"/>
    </row>
    <row r="706" spans="1:20" hidden="1" x14ac:dyDescent="0.35">
      <c r="A706" s="200" t="s">
        <v>795</v>
      </c>
      <c r="B706" s="191" t="s">
        <v>810</v>
      </c>
      <c r="C706" s="192" t="s">
        <v>116</v>
      </c>
      <c r="D706" s="191" t="s">
        <v>2323</v>
      </c>
      <c r="E706" s="193" t="s">
        <v>2324</v>
      </c>
      <c r="F706" s="193" t="s">
        <v>2325</v>
      </c>
      <c r="G706" s="194" t="s">
        <v>2326</v>
      </c>
      <c r="H706" s="153">
        <v>0</v>
      </c>
      <c r="I706" s="153">
        <v>0</v>
      </c>
      <c r="J706" s="153">
        <v>0</v>
      </c>
      <c r="K706" s="154" t="s">
        <v>3031</v>
      </c>
      <c r="L706" s="155">
        <f t="shared" si="80"/>
        <v>0</v>
      </c>
      <c r="M706" s="155">
        <f t="shared" si="81"/>
        <v>0</v>
      </c>
      <c r="N706" s="154"/>
      <c r="O706" s="154"/>
      <c r="P706" s="153">
        <v>0</v>
      </c>
      <c r="Q706" s="98"/>
      <c r="R706" s="153"/>
      <c r="S706" s="153"/>
      <c r="T706" s="153"/>
    </row>
    <row r="707" spans="1:20" ht="33" hidden="1" x14ac:dyDescent="0.35">
      <c r="A707" s="200" t="s">
        <v>795</v>
      </c>
      <c r="B707" s="191" t="s">
        <v>810</v>
      </c>
      <c r="C707" s="192" t="s">
        <v>22</v>
      </c>
      <c r="D707" s="191" t="s">
        <v>1322</v>
      </c>
      <c r="E707" s="193" t="s">
        <v>2563</v>
      </c>
      <c r="F707" s="193" t="s">
        <v>1323</v>
      </c>
      <c r="G707" s="194" t="s">
        <v>1324</v>
      </c>
      <c r="H707" s="153">
        <v>0</v>
      </c>
      <c r="I707" s="153">
        <v>0</v>
      </c>
      <c r="J707" s="153">
        <v>0</v>
      </c>
      <c r="K707" s="154" t="s">
        <v>3031</v>
      </c>
      <c r="L707" s="155">
        <f t="shared" si="80"/>
        <v>0</v>
      </c>
      <c r="M707" s="155">
        <f t="shared" si="81"/>
        <v>0</v>
      </c>
      <c r="N707" s="154"/>
      <c r="O707" s="154"/>
      <c r="P707" s="153">
        <v>0</v>
      </c>
      <c r="Q707" s="98"/>
      <c r="R707" s="153"/>
      <c r="S707" s="153"/>
      <c r="T707" s="153"/>
    </row>
    <row r="708" spans="1:20" hidden="1" x14ac:dyDescent="0.35">
      <c r="A708" s="200" t="s">
        <v>795</v>
      </c>
      <c r="B708" s="191" t="s">
        <v>810</v>
      </c>
      <c r="C708" s="192" t="s">
        <v>116</v>
      </c>
      <c r="D708" s="191" t="s">
        <v>1337</v>
      </c>
      <c r="E708" s="193" t="s">
        <v>1338</v>
      </c>
      <c r="F708" s="193" t="s">
        <v>1339</v>
      </c>
      <c r="G708" s="194" t="s">
        <v>1340</v>
      </c>
      <c r="H708" s="153">
        <v>0</v>
      </c>
      <c r="I708" s="153">
        <v>0</v>
      </c>
      <c r="J708" s="153">
        <v>0</v>
      </c>
      <c r="K708" s="154" t="s">
        <v>3031</v>
      </c>
      <c r="L708" s="155">
        <f t="shared" ref="L708:L739" si="82">+I708*4</f>
        <v>0</v>
      </c>
      <c r="M708" s="155">
        <f t="shared" ref="M708:M739" si="83">+I708*6</f>
        <v>0</v>
      </c>
      <c r="N708" s="154"/>
      <c r="O708" s="154"/>
      <c r="P708" s="153">
        <v>2438</v>
      </c>
      <c r="Q708" s="98"/>
      <c r="R708" s="153"/>
      <c r="S708" s="153"/>
      <c r="T708" s="153"/>
    </row>
    <row r="709" spans="1:20" ht="33" hidden="1" x14ac:dyDescent="0.35">
      <c r="A709" s="200" t="s">
        <v>795</v>
      </c>
      <c r="B709" s="191" t="s">
        <v>3090</v>
      </c>
      <c r="C709" s="192" t="s">
        <v>116</v>
      </c>
      <c r="D709" s="191" t="s">
        <v>1345</v>
      </c>
      <c r="E709" s="193" t="s">
        <v>1346</v>
      </c>
      <c r="F709" s="193" t="s">
        <v>1347</v>
      </c>
      <c r="G709" s="194" t="s">
        <v>1348</v>
      </c>
      <c r="H709" s="153">
        <v>0</v>
      </c>
      <c r="I709" s="153">
        <v>0</v>
      </c>
      <c r="J709" s="153">
        <v>0</v>
      </c>
      <c r="K709" s="154" t="s">
        <v>3031</v>
      </c>
      <c r="L709" s="155">
        <f t="shared" si="82"/>
        <v>0</v>
      </c>
      <c r="M709" s="155">
        <f t="shared" si="83"/>
        <v>0</v>
      </c>
      <c r="N709" s="154"/>
      <c r="O709" s="154"/>
      <c r="P709" s="153">
        <v>4250</v>
      </c>
      <c r="Q709" s="98"/>
      <c r="R709" s="153"/>
      <c r="S709" s="153"/>
      <c r="T709" s="153"/>
    </row>
    <row r="710" spans="1:20" ht="33" hidden="1" x14ac:dyDescent="0.35">
      <c r="A710" s="200" t="s">
        <v>795</v>
      </c>
      <c r="B710" s="191" t="s">
        <v>810</v>
      </c>
      <c r="C710" s="192" t="s">
        <v>116</v>
      </c>
      <c r="D710" s="191" t="s">
        <v>1353</v>
      </c>
      <c r="E710" s="193" t="s">
        <v>1354</v>
      </c>
      <c r="F710" s="193" t="s">
        <v>1355</v>
      </c>
      <c r="G710" s="194" t="s">
        <v>1356</v>
      </c>
      <c r="H710" s="153">
        <v>0</v>
      </c>
      <c r="I710" s="153">
        <v>0</v>
      </c>
      <c r="J710" s="153">
        <v>0</v>
      </c>
      <c r="K710" s="154" t="s">
        <v>3031</v>
      </c>
      <c r="L710" s="155">
        <f t="shared" si="82"/>
        <v>0</v>
      </c>
      <c r="M710" s="155">
        <f t="shared" si="83"/>
        <v>0</v>
      </c>
      <c r="N710" s="154"/>
      <c r="O710" s="154"/>
      <c r="P710" s="153">
        <v>1721</v>
      </c>
      <c r="Q710" s="98"/>
      <c r="R710" s="153"/>
      <c r="S710" s="153"/>
      <c r="T710" s="153"/>
    </row>
    <row r="711" spans="1:20" ht="33" hidden="1" x14ac:dyDescent="0.35">
      <c r="A711" s="200" t="s">
        <v>795</v>
      </c>
      <c r="B711" s="191" t="s">
        <v>3090</v>
      </c>
      <c r="C711" s="192" t="s">
        <v>116</v>
      </c>
      <c r="D711" s="191" t="s">
        <v>1369</v>
      </c>
      <c r="E711" s="193" t="s">
        <v>1370</v>
      </c>
      <c r="F711" s="193" t="s">
        <v>1371</v>
      </c>
      <c r="G711" s="194" t="s">
        <v>1372</v>
      </c>
      <c r="H711" s="153">
        <v>0</v>
      </c>
      <c r="I711" s="153">
        <v>0</v>
      </c>
      <c r="J711" s="153">
        <v>0</v>
      </c>
      <c r="K711" s="154" t="s">
        <v>3031</v>
      </c>
      <c r="L711" s="155">
        <f t="shared" si="82"/>
        <v>0</v>
      </c>
      <c r="M711" s="155">
        <f t="shared" si="83"/>
        <v>0</v>
      </c>
      <c r="N711" s="154"/>
      <c r="O711" s="154"/>
      <c r="P711" s="153">
        <v>3100</v>
      </c>
      <c r="Q711" s="98"/>
      <c r="R711" s="153"/>
      <c r="S711" s="153"/>
      <c r="T711" s="153"/>
    </row>
    <row r="712" spans="1:20" ht="33" hidden="1" x14ac:dyDescent="0.35">
      <c r="A712" s="200" t="s">
        <v>795</v>
      </c>
      <c r="B712" s="191" t="s">
        <v>3090</v>
      </c>
      <c r="C712" s="192" t="s">
        <v>116</v>
      </c>
      <c r="D712" s="191" t="s">
        <v>1377</v>
      </c>
      <c r="E712" s="193" t="s">
        <v>1378</v>
      </c>
      <c r="F712" s="193" t="s">
        <v>1379</v>
      </c>
      <c r="G712" s="194" t="s">
        <v>1380</v>
      </c>
      <c r="H712" s="153">
        <v>0</v>
      </c>
      <c r="I712" s="153">
        <v>0</v>
      </c>
      <c r="J712" s="153">
        <v>0</v>
      </c>
      <c r="K712" s="154" t="s">
        <v>3031</v>
      </c>
      <c r="L712" s="155">
        <f t="shared" si="82"/>
        <v>0</v>
      </c>
      <c r="M712" s="155">
        <f t="shared" si="83"/>
        <v>0</v>
      </c>
      <c r="N712" s="154"/>
      <c r="O712" s="154"/>
      <c r="P712" s="153">
        <v>3050</v>
      </c>
      <c r="Q712" s="98"/>
      <c r="R712" s="153"/>
      <c r="S712" s="153"/>
      <c r="T712" s="153"/>
    </row>
    <row r="713" spans="1:20" ht="33" hidden="1" x14ac:dyDescent="0.35">
      <c r="A713" s="200" t="s">
        <v>795</v>
      </c>
      <c r="B713" s="191" t="s">
        <v>810</v>
      </c>
      <c r="C713" s="192" t="s">
        <v>116</v>
      </c>
      <c r="D713" s="191" t="s">
        <v>2335</v>
      </c>
      <c r="E713" s="193" t="s">
        <v>2336</v>
      </c>
      <c r="F713" s="193" t="s">
        <v>2337</v>
      </c>
      <c r="G713" s="194" t="s">
        <v>2338</v>
      </c>
      <c r="H713" s="153">
        <v>0</v>
      </c>
      <c r="I713" s="153">
        <v>0</v>
      </c>
      <c r="J713" s="153">
        <v>0</v>
      </c>
      <c r="K713" s="154" t="s">
        <v>3031</v>
      </c>
      <c r="L713" s="155">
        <f t="shared" si="82"/>
        <v>0</v>
      </c>
      <c r="M713" s="155">
        <f t="shared" si="83"/>
        <v>0</v>
      </c>
      <c r="N713" s="154"/>
      <c r="O713" s="154"/>
      <c r="P713" s="153">
        <v>3029</v>
      </c>
      <c r="Q713" s="98"/>
      <c r="R713" s="153"/>
      <c r="S713" s="153"/>
      <c r="T713" s="153"/>
    </row>
    <row r="714" spans="1:20" ht="33" hidden="1" x14ac:dyDescent="0.35">
      <c r="A714" s="200" t="s">
        <v>795</v>
      </c>
      <c r="B714" s="191" t="s">
        <v>3090</v>
      </c>
      <c r="C714" s="192" t="s">
        <v>61</v>
      </c>
      <c r="D714" s="191" t="s">
        <v>1385</v>
      </c>
      <c r="E714" s="193" t="s">
        <v>1386</v>
      </c>
      <c r="F714" s="193" t="s">
        <v>1387</v>
      </c>
      <c r="G714" s="194" t="s">
        <v>2954</v>
      </c>
      <c r="H714" s="153">
        <v>0</v>
      </c>
      <c r="I714" s="153">
        <v>0</v>
      </c>
      <c r="J714" s="153">
        <v>0</v>
      </c>
      <c r="K714" s="154" t="s">
        <v>3031</v>
      </c>
      <c r="L714" s="155">
        <f t="shared" si="82"/>
        <v>0</v>
      </c>
      <c r="M714" s="155">
        <f t="shared" si="83"/>
        <v>0</v>
      </c>
      <c r="N714" s="154"/>
      <c r="O714" s="154"/>
      <c r="P714" s="153">
        <v>2260</v>
      </c>
      <c r="Q714" s="98"/>
      <c r="R714" s="153"/>
      <c r="S714" s="153"/>
      <c r="T714" s="153"/>
    </row>
    <row r="715" spans="1:20" hidden="1" x14ac:dyDescent="0.35">
      <c r="A715" s="200" t="s">
        <v>795</v>
      </c>
      <c r="B715" s="191" t="s">
        <v>810</v>
      </c>
      <c r="C715" s="192" t="s">
        <v>249</v>
      </c>
      <c r="D715" s="201" t="s">
        <v>1421</v>
      </c>
      <c r="E715" s="202" t="s">
        <v>1422</v>
      </c>
      <c r="F715" s="202" t="s">
        <v>1423</v>
      </c>
      <c r="G715" s="203" t="s">
        <v>1111</v>
      </c>
      <c r="H715" s="153">
        <v>0</v>
      </c>
      <c r="I715" s="153">
        <v>0</v>
      </c>
      <c r="J715" s="153">
        <v>0</v>
      </c>
      <c r="K715" s="154" t="s">
        <v>3031</v>
      </c>
      <c r="L715" s="155">
        <f t="shared" si="82"/>
        <v>0</v>
      </c>
      <c r="M715" s="155">
        <f t="shared" si="83"/>
        <v>0</v>
      </c>
      <c r="N715" s="154"/>
      <c r="O715" s="154"/>
      <c r="P715" s="153">
        <v>571</v>
      </c>
      <c r="Q715" s="98"/>
      <c r="R715" s="153"/>
      <c r="S715" s="153"/>
      <c r="T715" s="153"/>
    </row>
    <row r="716" spans="1:20" ht="33" hidden="1" x14ac:dyDescent="0.35">
      <c r="A716" s="200" t="s">
        <v>795</v>
      </c>
      <c r="B716" s="191" t="s">
        <v>3090</v>
      </c>
      <c r="C716" s="192" t="s">
        <v>61</v>
      </c>
      <c r="D716" s="191" t="s">
        <v>1460</v>
      </c>
      <c r="E716" s="193" t="s">
        <v>1461</v>
      </c>
      <c r="F716" s="193" t="s">
        <v>1462</v>
      </c>
      <c r="G716" s="194" t="s">
        <v>1463</v>
      </c>
      <c r="H716" s="153">
        <v>0</v>
      </c>
      <c r="I716" s="153">
        <v>0</v>
      </c>
      <c r="J716" s="153">
        <v>0</v>
      </c>
      <c r="K716" s="154" t="s">
        <v>3031</v>
      </c>
      <c r="L716" s="155">
        <f t="shared" si="82"/>
        <v>0</v>
      </c>
      <c r="M716" s="155">
        <f t="shared" si="83"/>
        <v>0</v>
      </c>
      <c r="N716" s="154"/>
      <c r="O716" s="154"/>
      <c r="P716" s="153">
        <v>2600</v>
      </c>
      <c r="Q716" s="98"/>
      <c r="R716" s="153"/>
      <c r="S716" s="153"/>
      <c r="T716" s="153"/>
    </row>
    <row r="717" spans="1:20" ht="30" hidden="1" x14ac:dyDescent="0.35">
      <c r="A717" s="200" t="s">
        <v>795</v>
      </c>
      <c r="B717" s="191" t="s">
        <v>810</v>
      </c>
      <c r="C717" s="192" t="s">
        <v>61</v>
      </c>
      <c r="D717" s="201" t="s">
        <v>1468</v>
      </c>
      <c r="E717" s="202" t="s">
        <v>1469</v>
      </c>
      <c r="F717" s="202" t="s">
        <v>1470</v>
      </c>
      <c r="G717" s="203" t="s">
        <v>3100</v>
      </c>
      <c r="H717" s="153">
        <v>0</v>
      </c>
      <c r="I717" s="153">
        <v>0</v>
      </c>
      <c r="J717" s="153">
        <v>0</v>
      </c>
      <c r="K717" s="154" t="s">
        <v>3031</v>
      </c>
      <c r="L717" s="155">
        <f t="shared" si="82"/>
        <v>0</v>
      </c>
      <c r="M717" s="155">
        <f t="shared" si="83"/>
        <v>0</v>
      </c>
      <c r="N717" s="154"/>
      <c r="O717" s="154"/>
      <c r="P717" s="153">
        <v>2320</v>
      </c>
      <c r="Q717" s="98"/>
      <c r="R717" s="153"/>
      <c r="S717" s="153"/>
      <c r="T717" s="153"/>
    </row>
    <row r="718" spans="1:20" ht="30" hidden="1" x14ac:dyDescent="0.35">
      <c r="A718" s="200" t="s">
        <v>795</v>
      </c>
      <c r="B718" s="191" t="s">
        <v>810</v>
      </c>
      <c r="C718" s="192" t="s">
        <v>61</v>
      </c>
      <c r="D718" s="201" t="s">
        <v>1472</v>
      </c>
      <c r="E718" s="202" t="s">
        <v>1473</v>
      </c>
      <c r="F718" s="202" t="s">
        <v>1474</v>
      </c>
      <c r="G718" s="203" t="s">
        <v>910</v>
      </c>
      <c r="H718" s="153">
        <v>0</v>
      </c>
      <c r="I718" s="153">
        <v>0</v>
      </c>
      <c r="J718" s="153">
        <v>0</v>
      </c>
      <c r="K718" s="154" t="s">
        <v>3031</v>
      </c>
      <c r="L718" s="155">
        <f t="shared" si="82"/>
        <v>0</v>
      </c>
      <c r="M718" s="155">
        <f t="shared" si="83"/>
        <v>0</v>
      </c>
      <c r="N718" s="154"/>
      <c r="O718" s="154"/>
      <c r="P718" s="153">
        <v>1470</v>
      </c>
      <c r="Q718" s="98"/>
      <c r="R718" s="153"/>
      <c r="S718" s="153"/>
      <c r="T718" s="153"/>
    </row>
    <row r="719" spans="1:20" ht="30" hidden="1" x14ac:dyDescent="0.35">
      <c r="A719" s="200" t="s">
        <v>795</v>
      </c>
      <c r="B719" s="191" t="s">
        <v>810</v>
      </c>
      <c r="C719" s="192" t="s">
        <v>61</v>
      </c>
      <c r="D719" s="201" t="s">
        <v>1475</v>
      </c>
      <c r="E719" s="202" t="s">
        <v>1476</v>
      </c>
      <c r="F719" s="202" t="s">
        <v>1477</v>
      </c>
      <c r="G719" s="203" t="s">
        <v>3101</v>
      </c>
      <c r="H719" s="153">
        <v>0</v>
      </c>
      <c r="I719" s="153">
        <v>0</v>
      </c>
      <c r="J719" s="153">
        <v>0</v>
      </c>
      <c r="K719" s="154" t="s">
        <v>3031</v>
      </c>
      <c r="L719" s="155">
        <f t="shared" si="82"/>
        <v>0</v>
      </c>
      <c r="M719" s="155">
        <f t="shared" si="83"/>
        <v>0</v>
      </c>
      <c r="N719" s="154"/>
      <c r="O719" s="154"/>
      <c r="P719" s="153">
        <v>3094</v>
      </c>
      <c r="Q719" s="98"/>
      <c r="R719" s="153"/>
      <c r="S719" s="153"/>
      <c r="T719" s="153"/>
    </row>
    <row r="720" spans="1:20" ht="33" hidden="1" x14ac:dyDescent="0.35">
      <c r="A720" s="200" t="s">
        <v>795</v>
      </c>
      <c r="B720" s="191" t="s">
        <v>3090</v>
      </c>
      <c r="C720" s="192" t="s">
        <v>61</v>
      </c>
      <c r="D720" s="191" t="s">
        <v>1478</v>
      </c>
      <c r="E720" s="193" t="s">
        <v>1479</v>
      </c>
      <c r="F720" s="193" t="s">
        <v>1480</v>
      </c>
      <c r="G720" s="194" t="s">
        <v>1481</v>
      </c>
      <c r="H720" s="153">
        <v>0</v>
      </c>
      <c r="I720" s="153">
        <v>0</v>
      </c>
      <c r="J720" s="153">
        <v>0</v>
      </c>
      <c r="K720" s="154" t="s">
        <v>3031</v>
      </c>
      <c r="L720" s="155">
        <f t="shared" si="82"/>
        <v>0</v>
      </c>
      <c r="M720" s="155">
        <f t="shared" si="83"/>
        <v>0</v>
      </c>
      <c r="N720" s="154"/>
      <c r="O720" s="154"/>
      <c r="P720" s="153">
        <v>730</v>
      </c>
      <c r="Q720" s="98"/>
      <c r="R720" s="153"/>
      <c r="S720" s="153"/>
      <c r="T720" s="153"/>
    </row>
    <row r="721" spans="1:20" hidden="1" x14ac:dyDescent="0.35">
      <c r="A721" s="200" t="s">
        <v>795</v>
      </c>
      <c r="B721" s="191" t="s">
        <v>810</v>
      </c>
      <c r="C721" s="192" t="s">
        <v>116</v>
      </c>
      <c r="D721" s="201" t="s">
        <v>1490</v>
      </c>
      <c r="E721" s="202" t="s">
        <v>1491</v>
      </c>
      <c r="F721" s="202" t="s">
        <v>1492</v>
      </c>
      <c r="G721" s="203" t="s">
        <v>1493</v>
      </c>
      <c r="H721" s="153">
        <v>0</v>
      </c>
      <c r="I721" s="153">
        <v>0</v>
      </c>
      <c r="J721" s="153">
        <v>0</v>
      </c>
      <c r="K721" s="154" t="s">
        <v>3031</v>
      </c>
      <c r="L721" s="155">
        <f t="shared" si="82"/>
        <v>0</v>
      </c>
      <c r="M721" s="155">
        <f t="shared" si="83"/>
        <v>0</v>
      </c>
      <c r="N721" s="154"/>
      <c r="O721" s="154"/>
      <c r="P721" s="153">
        <v>1250</v>
      </c>
      <c r="Q721" s="98"/>
      <c r="R721" s="153"/>
      <c r="S721" s="153"/>
      <c r="T721" s="153"/>
    </row>
    <row r="722" spans="1:20" hidden="1" x14ac:dyDescent="0.35">
      <c r="A722" s="200" t="s">
        <v>795</v>
      </c>
      <c r="B722" s="191" t="s">
        <v>810</v>
      </c>
      <c r="C722" s="192" t="s">
        <v>116</v>
      </c>
      <c r="D722" s="201" t="s">
        <v>1494</v>
      </c>
      <c r="E722" s="202" t="s">
        <v>1495</v>
      </c>
      <c r="F722" s="202" t="s">
        <v>1496</v>
      </c>
      <c r="G722" s="203" t="s">
        <v>1497</v>
      </c>
      <c r="H722" s="153">
        <v>0</v>
      </c>
      <c r="I722" s="153">
        <v>0</v>
      </c>
      <c r="J722" s="153">
        <v>0</v>
      </c>
      <c r="K722" s="154" t="s">
        <v>3031</v>
      </c>
      <c r="L722" s="155">
        <f t="shared" si="82"/>
        <v>0</v>
      </c>
      <c r="M722" s="155">
        <f t="shared" si="83"/>
        <v>0</v>
      </c>
      <c r="N722" s="154"/>
      <c r="O722" s="154"/>
      <c r="P722" s="153">
        <v>508</v>
      </c>
      <c r="Q722" s="98"/>
      <c r="R722" s="153"/>
      <c r="S722" s="153"/>
      <c r="T722" s="153"/>
    </row>
    <row r="723" spans="1:20" ht="33" hidden="1" x14ac:dyDescent="0.35">
      <c r="A723" s="200" t="s">
        <v>795</v>
      </c>
      <c r="B723" s="191" t="s">
        <v>3090</v>
      </c>
      <c r="C723" s="192" t="s">
        <v>61</v>
      </c>
      <c r="D723" s="191" t="s">
        <v>1518</v>
      </c>
      <c r="E723" s="193" t="s">
        <v>1519</v>
      </c>
      <c r="F723" s="193" t="s">
        <v>1520</v>
      </c>
      <c r="G723" s="194" t="s">
        <v>1521</v>
      </c>
      <c r="H723" s="153">
        <v>0</v>
      </c>
      <c r="I723" s="153">
        <v>0</v>
      </c>
      <c r="J723" s="153">
        <v>0</v>
      </c>
      <c r="K723" s="154" t="s">
        <v>3031</v>
      </c>
      <c r="L723" s="155">
        <f t="shared" si="82"/>
        <v>0</v>
      </c>
      <c r="M723" s="155">
        <f t="shared" si="83"/>
        <v>0</v>
      </c>
      <c r="N723" s="154"/>
      <c r="O723" s="154"/>
      <c r="P723" s="153">
        <v>1700</v>
      </c>
      <c r="Q723" s="98"/>
      <c r="R723" s="153"/>
      <c r="S723" s="153"/>
      <c r="T723" s="153"/>
    </row>
    <row r="724" spans="1:20" ht="33" hidden="1" x14ac:dyDescent="0.35">
      <c r="A724" s="200" t="s">
        <v>795</v>
      </c>
      <c r="B724" s="191" t="s">
        <v>810</v>
      </c>
      <c r="C724" s="192" t="s">
        <v>61</v>
      </c>
      <c r="D724" s="191" t="s">
        <v>1522</v>
      </c>
      <c r="E724" s="193" t="s">
        <v>1523</v>
      </c>
      <c r="F724" s="193" t="s">
        <v>1524</v>
      </c>
      <c r="G724" s="194" t="s">
        <v>2656</v>
      </c>
      <c r="H724" s="153">
        <v>0</v>
      </c>
      <c r="I724" s="153">
        <v>0</v>
      </c>
      <c r="J724" s="153">
        <v>0</v>
      </c>
      <c r="K724" s="154" t="s">
        <v>3031</v>
      </c>
      <c r="L724" s="155">
        <f t="shared" si="82"/>
        <v>0</v>
      </c>
      <c r="M724" s="155">
        <f t="shared" si="83"/>
        <v>0</v>
      </c>
      <c r="N724" s="154"/>
      <c r="O724" s="154"/>
      <c r="P724" s="153">
        <v>0</v>
      </c>
      <c r="Q724" s="98"/>
      <c r="R724" s="153"/>
      <c r="S724" s="153"/>
      <c r="T724" s="153"/>
    </row>
    <row r="725" spans="1:20" ht="33" hidden="1" x14ac:dyDescent="0.35">
      <c r="A725" s="200" t="s">
        <v>795</v>
      </c>
      <c r="B725" s="191" t="s">
        <v>810</v>
      </c>
      <c r="C725" s="192" t="s">
        <v>61</v>
      </c>
      <c r="D725" s="191" t="s">
        <v>2350</v>
      </c>
      <c r="E725" s="193" t="s">
        <v>2351</v>
      </c>
      <c r="F725" s="193" t="s">
        <v>2352</v>
      </c>
      <c r="G725" s="195" t="s">
        <v>2353</v>
      </c>
      <c r="H725" s="153">
        <v>0</v>
      </c>
      <c r="I725" s="153">
        <v>0</v>
      </c>
      <c r="J725" s="153">
        <v>0</v>
      </c>
      <c r="K725" s="154" t="s">
        <v>3031</v>
      </c>
      <c r="L725" s="155">
        <f t="shared" si="82"/>
        <v>0</v>
      </c>
      <c r="M725" s="155">
        <f t="shared" si="83"/>
        <v>0</v>
      </c>
      <c r="N725" s="154"/>
      <c r="O725" s="154"/>
      <c r="P725" s="153">
        <v>0</v>
      </c>
      <c r="Q725" s="98"/>
      <c r="R725" s="153"/>
      <c r="S725" s="153"/>
      <c r="T725" s="153"/>
    </row>
    <row r="726" spans="1:20" ht="33" hidden="1" x14ac:dyDescent="0.35">
      <c r="A726" s="200" t="s">
        <v>795</v>
      </c>
      <c r="B726" s="191" t="s">
        <v>810</v>
      </c>
      <c r="C726" s="192" t="s">
        <v>61</v>
      </c>
      <c r="D726" s="191" t="s">
        <v>1554</v>
      </c>
      <c r="E726" s="193" t="s">
        <v>1555</v>
      </c>
      <c r="F726" s="193" t="s">
        <v>1556</v>
      </c>
      <c r="G726" s="197" t="s">
        <v>1557</v>
      </c>
      <c r="H726" s="153">
        <v>0</v>
      </c>
      <c r="I726" s="153">
        <v>0</v>
      </c>
      <c r="J726" s="153">
        <v>0</v>
      </c>
      <c r="K726" s="154" t="s">
        <v>3031</v>
      </c>
      <c r="L726" s="155">
        <f t="shared" si="82"/>
        <v>0</v>
      </c>
      <c r="M726" s="155">
        <f t="shared" si="83"/>
        <v>0</v>
      </c>
      <c r="N726" s="154"/>
      <c r="O726" s="154"/>
      <c r="P726" s="153">
        <v>390</v>
      </c>
      <c r="Q726" s="98"/>
      <c r="R726" s="153"/>
      <c r="S726" s="153"/>
      <c r="T726" s="153"/>
    </row>
    <row r="727" spans="1:20" hidden="1" x14ac:dyDescent="0.35">
      <c r="A727" s="200" t="s">
        <v>795</v>
      </c>
      <c r="B727" s="191" t="s">
        <v>810</v>
      </c>
      <c r="C727" s="192" t="s">
        <v>61</v>
      </c>
      <c r="D727" s="191" t="s">
        <v>2356</v>
      </c>
      <c r="E727" s="193">
        <v>0</v>
      </c>
      <c r="F727" s="193" t="s">
        <v>2357</v>
      </c>
      <c r="G727" s="194" t="s">
        <v>2358</v>
      </c>
      <c r="H727" s="153">
        <v>0</v>
      </c>
      <c r="I727" s="153">
        <v>0</v>
      </c>
      <c r="J727" s="153">
        <v>0</v>
      </c>
      <c r="K727" s="154" t="s">
        <v>3031</v>
      </c>
      <c r="L727" s="155">
        <f t="shared" si="82"/>
        <v>0</v>
      </c>
      <c r="M727" s="155">
        <f t="shared" si="83"/>
        <v>0</v>
      </c>
      <c r="N727" s="154"/>
      <c r="O727" s="154"/>
      <c r="P727" s="153">
        <v>5930</v>
      </c>
      <c r="Q727" s="98"/>
      <c r="R727" s="153"/>
      <c r="S727" s="153"/>
      <c r="T727" s="153"/>
    </row>
    <row r="728" spans="1:20" ht="33" hidden="1" x14ac:dyDescent="0.35">
      <c r="A728" s="200" t="s">
        <v>795</v>
      </c>
      <c r="B728" s="191" t="s">
        <v>3090</v>
      </c>
      <c r="C728" s="192" t="s">
        <v>61</v>
      </c>
      <c r="D728" s="191" t="s">
        <v>2659</v>
      </c>
      <c r="E728" s="193" t="s">
        <v>2660</v>
      </c>
      <c r="F728" s="193" t="s">
        <v>1580</v>
      </c>
      <c r="G728" s="194" t="s">
        <v>1581</v>
      </c>
      <c r="H728" s="153">
        <v>0</v>
      </c>
      <c r="I728" s="153">
        <v>0</v>
      </c>
      <c r="J728" s="153">
        <v>0</v>
      </c>
      <c r="K728" s="154" t="s">
        <v>3031</v>
      </c>
      <c r="L728" s="155">
        <f t="shared" si="82"/>
        <v>0</v>
      </c>
      <c r="M728" s="155">
        <f t="shared" si="83"/>
        <v>0</v>
      </c>
      <c r="N728" s="154"/>
      <c r="O728" s="154"/>
      <c r="P728" s="153">
        <v>265</v>
      </c>
      <c r="Q728" s="98"/>
      <c r="R728" s="153"/>
      <c r="S728" s="153"/>
      <c r="T728" s="153"/>
    </row>
    <row r="729" spans="1:20" hidden="1" x14ac:dyDescent="0.35">
      <c r="A729" s="200" t="s">
        <v>795</v>
      </c>
      <c r="B729" s="191" t="s">
        <v>810</v>
      </c>
      <c r="C729" s="192" t="s">
        <v>61</v>
      </c>
      <c r="D729" s="191" t="s">
        <v>1586</v>
      </c>
      <c r="E729" s="193" t="s">
        <v>1586</v>
      </c>
      <c r="F729" s="193" t="s">
        <v>1587</v>
      </c>
      <c r="G729" s="194" t="s">
        <v>1588</v>
      </c>
      <c r="H729" s="153">
        <v>0</v>
      </c>
      <c r="I729" s="153">
        <v>0</v>
      </c>
      <c r="J729" s="153">
        <v>0</v>
      </c>
      <c r="K729" s="154" t="s">
        <v>3031</v>
      </c>
      <c r="L729" s="155">
        <f t="shared" si="82"/>
        <v>0</v>
      </c>
      <c r="M729" s="155">
        <f t="shared" si="83"/>
        <v>0</v>
      </c>
      <c r="N729" s="154"/>
      <c r="O729" s="154"/>
      <c r="P729" s="153">
        <v>200</v>
      </c>
      <c r="Q729" s="98"/>
      <c r="R729" s="153"/>
      <c r="S729" s="153"/>
      <c r="T729" s="153"/>
    </row>
    <row r="730" spans="1:20" hidden="1" x14ac:dyDescent="0.35">
      <c r="A730" s="200" t="s">
        <v>795</v>
      </c>
      <c r="B730" s="191" t="s">
        <v>810</v>
      </c>
      <c r="C730" s="192" t="s">
        <v>61</v>
      </c>
      <c r="D730" s="191" t="s">
        <v>2359</v>
      </c>
      <c r="E730" s="193">
        <v>0</v>
      </c>
      <c r="F730" s="193" t="s">
        <v>2360</v>
      </c>
      <c r="G730" s="194" t="s">
        <v>2361</v>
      </c>
      <c r="H730" s="153">
        <v>0</v>
      </c>
      <c r="I730" s="153">
        <v>0</v>
      </c>
      <c r="J730" s="153">
        <v>0</v>
      </c>
      <c r="K730" s="154" t="s">
        <v>3031</v>
      </c>
      <c r="L730" s="155">
        <f t="shared" si="82"/>
        <v>0</v>
      </c>
      <c r="M730" s="155">
        <f t="shared" si="83"/>
        <v>0</v>
      </c>
      <c r="N730" s="154"/>
      <c r="O730" s="154"/>
      <c r="P730" s="153">
        <v>0</v>
      </c>
      <c r="Q730" s="98"/>
      <c r="R730" s="153"/>
      <c r="S730" s="153"/>
      <c r="T730" s="153"/>
    </row>
    <row r="731" spans="1:20" hidden="1" x14ac:dyDescent="0.35">
      <c r="A731" s="200" t="s">
        <v>795</v>
      </c>
      <c r="B731" s="191" t="s">
        <v>810</v>
      </c>
      <c r="C731" s="192" t="s">
        <v>61</v>
      </c>
      <c r="D731" s="191" t="s">
        <v>2362</v>
      </c>
      <c r="E731" s="193">
        <v>0</v>
      </c>
      <c r="F731" s="193" t="s">
        <v>2363</v>
      </c>
      <c r="G731" s="194" t="s">
        <v>2364</v>
      </c>
      <c r="H731" s="153">
        <v>0</v>
      </c>
      <c r="I731" s="153">
        <v>0</v>
      </c>
      <c r="J731" s="153">
        <v>0</v>
      </c>
      <c r="K731" s="154" t="s">
        <v>3031</v>
      </c>
      <c r="L731" s="155">
        <f t="shared" si="82"/>
        <v>0</v>
      </c>
      <c r="M731" s="155">
        <f t="shared" si="83"/>
        <v>0</v>
      </c>
      <c r="N731" s="154"/>
      <c r="O731" s="154"/>
      <c r="P731" s="153">
        <v>0</v>
      </c>
      <c r="Q731" s="98"/>
      <c r="R731" s="153"/>
      <c r="S731" s="153"/>
      <c r="T731" s="153"/>
    </row>
    <row r="732" spans="1:20" hidden="1" x14ac:dyDescent="0.35">
      <c r="A732" s="200" t="s">
        <v>795</v>
      </c>
      <c r="B732" s="191" t="s">
        <v>810</v>
      </c>
      <c r="C732" s="192" t="s">
        <v>61</v>
      </c>
      <c r="D732" s="191" t="s">
        <v>1601</v>
      </c>
      <c r="E732" s="193">
        <v>0</v>
      </c>
      <c r="F732" s="193" t="s">
        <v>1602</v>
      </c>
      <c r="G732" s="194" t="s">
        <v>1603</v>
      </c>
      <c r="H732" s="153">
        <v>0</v>
      </c>
      <c r="I732" s="153">
        <v>0</v>
      </c>
      <c r="J732" s="153">
        <v>0</v>
      </c>
      <c r="K732" s="154" t="s">
        <v>3031</v>
      </c>
      <c r="L732" s="155">
        <f t="shared" si="82"/>
        <v>0</v>
      </c>
      <c r="M732" s="155">
        <f t="shared" si="83"/>
        <v>0</v>
      </c>
      <c r="N732" s="154"/>
      <c r="O732" s="154"/>
      <c r="P732" s="153">
        <v>4470</v>
      </c>
      <c r="Q732" s="98"/>
      <c r="R732" s="153"/>
      <c r="S732" s="153"/>
      <c r="T732" s="153"/>
    </row>
    <row r="733" spans="1:20" ht="33" hidden="1" x14ac:dyDescent="0.35">
      <c r="A733" s="200" t="s">
        <v>795</v>
      </c>
      <c r="B733" s="191" t="s">
        <v>810</v>
      </c>
      <c r="C733" s="192" t="s">
        <v>249</v>
      </c>
      <c r="D733" s="191" t="s">
        <v>2365</v>
      </c>
      <c r="E733" s="193" t="s">
        <v>2366</v>
      </c>
      <c r="F733" s="193" t="s">
        <v>2367</v>
      </c>
      <c r="G733" s="194" t="s">
        <v>2368</v>
      </c>
      <c r="H733" s="153">
        <v>0</v>
      </c>
      <c r="I733" s="153">
        <v>0</v>
      </c>
      <c r="J733" s="153">
        <v>0</v>
      </c>
      <c r="K733" s="154" t="s">
        <v>3031</v>
      </c>
      <c r="L733" s="155">
        <f t="shared" si="82"/>
        <v>0</v>
      </c>
      <c r="M733" s="155">
        <f t="shared" si="83"/>
        <v>0</v>
      </c>
      <c r="N733" s="154"/>
      <c r="O733" s="154"/>
      <c r="P733" s="153">
        <v>0</v>
      </c>
      <c r="Q733" s="98"/>
      <c r="R733" s="153"/>
      <c r="S733" s="153"/>
      <c r="T733" s="153"/>
    </row>
    <row r="734" spans="1:20" ht="33" hidden="1" x14ac:dyDescent="0.35">
      <c r="A734" s="200" t="s">
        <v>795</v>
      </c>
      <c r="B734" s="191" t="s">
        <v>3090</v>
      </c>
      <c r="C734" s="192" t="s">
        <v>61</v>
      </c>
      <c r="D734" s="191" t="s">
        <v>2369</v>
      </c>
      <c r="E734" s="193" t="s">
        <v>2370</v>
      </c>
      <c r="F734" s="193" t="s">
        <v>2371</v>
      </c>
      <c r="G734" s="194" t="s">
        <v>2372</v>
      </c>
      <c r="H734" s="153">
        <v>0</v>
      </c>
      <c r="I734" s="153">
        <v>0</v>
      </c>
      <c r="J734" s="153">
        <v>0</v>
      </c>
      <c r="K734" s="154" t="s">
        <v>3031</v>
      </c>
      <c r="L734" s="155">
        <f t="shared" si="82"/>
        <v>0</v>
      </c>
      <c r="M734" s="155">
        <f t="shared" si="83"/>
        <v>0</v>
      </c>
      <c r="N734" s="154"/>
      <c r="O734" s="154"/>
      <c r="P734" s="153">
        <v>290</v>
      </c>
      <c r="Q734" s="98"/>
      <c r="R734" s="153"/>
      <c r="S734" s="153"/>
      <c r="T734" s="153"/>
    </row>
    <row r="735" spans="1:20" hidden="1" x14ac:dyDescent="0.35">
      <c r="A735" s="200" t="s">
        <v>795</v>
      </c>
      <c r="B735" s="191" t="s">
        <v>810</v>
      </c>
      <c r="C735" s="192" t="s">
        <v>61</v>
      </c>
      <c r="D735" s="191" t="s">
        <v>1630</v>
      </c>
      <c r="E735" s="193" t="s">
        <v>1631</v>
      </c>
      <c r="F735" s="193" t="s">
        <v>1632</v>
      </c>
      <c r="G735" s="194" t="s">
        <v>1633</v>
      </c>
      <c r="H735" s="153">
        <v>0</v>
      </c>
      <c r="I735" s="153">
        <v>0</v>
      </c>
      <c r="J735" s="153">
        <v>0</v>
      </c>
      <c r="K735" s="154" t="s">
        <v>3031</v>
      </c>
      <c r="L735" s="155">
        <f t="shared" si="82"/>
        <v>0</v>
      </c>
      <c r="M735" s="155">
        <f t="shared" si="83"/>
        <v>0</v>
      </c>
      <c r="N735" s="154"/>
      <c r="O735" s="154"/>
      <c r="P735" s="153">
        <v>0</v>
      </c>
      <c r="Q735" s="98"/>
      <c r="R735" s="153"/>
      <c r="S735" s="153"/>
      <c r="T735" s="153"/>
    </row>
    <row r="736" spans="1:20" hidden="1" x14ac:dyDescent="0.35">
      <c r="A736" s="200" t="s">
        <v>795</v>
      </c>
      <c r="B736" s="191" t="s">
        <v>810</v>
      </c>
      <c r="C736" s="192" t="s">
        <v>61</v>
      </c>
      <c r="D736" s="191" t="s">
        <v>2381</v>
      </c>
      <c r="E736" s="193">
        <v>12053</v>
      </c>
      <c r="F736" s="193" t="s">
        <v>2382</v>
      </c>
      <c r="G736" s="194" t="s">
        <v>2383</v>
      </c>
      <c r="H736" s="153">
        <v>0</v>
      </c>
      <c r="I736" s="153">
        <v>0</v>
      </c>
      <c r="J736" s="153">
        <v>0</v>
      </c>
      <c r="K736" s="154" t="s">
        <v>3031</v>
      </c>
      <c r="L736" s="155">
        <f t="shared" si="82"/>
        <v>0</v>
      </c>
      <c r="M736" s="155">
        <f t="shared" si="83"/>
        <v>0</v>
      </c>
      <c r="N736" s="154"/>
      <c r="O736" s="154"/>
      <c r="P736" s="153">
        <v>5025</v>
      </c>
      <c r="Q736" s="98"/>
      <c r="R736" s="153"/>
      <c r="S736" s="153"/>
      <c r="T736" s="153"/>
    </row>
    <row r="737" spans="1:20" hidden="1" x14ac:dyDescent="0.35">
      <c r="A737" s="200" t="s">
        <v>795</v>
      </c>
      <c r="B737" s="191" t="s">
        <v>810</v>
      </c>
      <c r="C737" s="192" t="s">
        <v>61</v>
      </c>
      <c r="D737" s="191" t="s">
        <v>1638</v>
      </c>
      <c r="E737" s="193">
        <v>0</v>
      </c>
      <c r="F737" s="193" t="s">
        <v>1639</v>
      </c>
      <c r="G737" s="194" t="s">
        <v>1640</v>
      </c>
      <c r="H737" s="153">
        <v>0</v>
      </c>
      <c r="I737" s="153">
        <v>0</v>
      </c>
      <c r="J737" s="153">
        <v>0</v>
      </c>
      <c r="K737" s="154" t="s">
        <v>3031</v>
      </c>
      <c r="L737" s="155">
        <f t="shared" si="82"/>
        <v>0</v>
      </c>
      <c r="M737" s="155">
        <f t="shared" si="83"/>
        <v>0</v>
      </c>
      <c r="N737" s="154"/>
      <c r="O737" s="154"/>
      <c r="P737" s="153">
        <v>900</v>
      </c>
      <c r="Q737" s="98"/>
      <c r="R737" s="153"/>
      <c r="S737" s="153"/>
      <c r="T737" s="153"/>
    </row>
    <row r="738" spans="1:20" hidden="1" x14ac:dyDescent="0.35">
      <c r="A738" s="200" t="s">
        <v>795</v>
      </c>
      <c r="B738" s="191" t="s">
        <v>810</v>
      </c>
      <c r="C738" s="192" t="s">
        <v>61</v>
      </c>
      <c r="D738" s="191" t="s">
        <v>1641</v>
      </c>
      <c r="E738" s="193">
        <v>0</v>
      </c>
      <c r="F738" s="193" t="s">
        <v>1642</v>
      </c>
      <c r="G738" s="194" t="s">
        <v>1643</v>
      </c>
      <c r="H738" s="153">
        <v>0</v>
      </c>
      <c r="I738" s="153">
        <v>0</v>
      </c>
      <c r="J738" s="153">
        <v>0</v>
      </c>
      <c r="K738" s="154" t="s">
        <v>3031</v>
      </c>
      <c r="L738" s="155">
        <f t="shared" si="82"/>
        <v>0</v>
      </c>
      <c r="M738" s="155">
        <f t="shared" si="83"/>
        <v>0</v>
      </c>
      <c r="N738" s="154"/>
      <c r="O738" s="154"/>
      <c r="P738" s="153">
        <v>1623</v>
      </c>
      <c r="Q738" s="98"/>
      <c r="R738" s="153"/>
      <c r="S738" s="153"/>
      <c r="T738" s="153"/>
    </row>
    <row r="739" spans="1:20" hidden="1" x14ac:dyDescent="0.35">
      <c r="A739" s="200" t="s">
        <v>795</v>
      </c>
      <c r="B739" s="191" t="s">
        <v>810</v>
      </c>
      <c r="C739" s="192" t="s">
        <v>116</v>
      </c>
      <c r="D739" s="191" t="s">
        <v>2700</v>
      </c>
      <c r="E739" s="193">
        <v>0</v>
      </c>
      <c r="F739" s="193" t="s">
        <v>1834</v>
      </c>
      <c r="G739" s="197" t="s">
        <v>2701</v>
      </c>
      <c r="H739" s="153">
        <v>0</v>
      </c>
      <c r="I739" s="153">
        <v>0</v>
      </c>
      <c r="J739" s="153">
        <v>0</v>
      </c>
      <c r="K739" s="154" t="s">
        <v>3031</v>
      </c>
      <c r="L739" s="155">
        <f t="shared" si="82"/>
        <v>0</v>
      </c>
      <c r="M739" s="155">
        <f t="shared" si="83"/>
        <v>0</v>
      </c>
      <c r="N739" s="154"/>
      <c r="O739" s="154"/>
      <c r="P739" s="153">
        <v>2580</v>
      </c>
      <c r="Q739" s="98"/>
      <c r="R739" s="153"/>
      <c r="S739" s="153"/>
      <c r="T739" s="153"/>
    </row>
    <row r="740" spans="1:20" ht="33" hidden="1" x14ac:dyDescent="0.35">
      <c r="A740" s="200" t="s">
        <v>795</v>
      </c>
      <c r="B740" s="191" t="s">
        <v>810</v>
      </c>
      <c r="C740" s="192" t="s">
        <v>61</v>
      </c>
      <c r="D740" s="191" t="s">
        <v>2394</v>
      </c>
      <c r="E740" s="193" t="s">
        <v>2395</v>
      </c>
      <c r="F740" s="193" t="s">
        <v>2396</v>
      </c>
      <c r="G740" s="194" t="s">
        <v>2397</v>
      </c>
      <c r="H740" s="153">
        <v>0</v>
      </c>
      <c r="I740" s="153">
        <v>0</v>
      </c>
      <c r="J740" s="153">
        <v>0</v>
      </c>
      <c r="K740" s="154" t="s">
        <v>3031</v>
      </c>
      <c r="L740" s="155">
        <f t="shared" ref="L740:L771" si="84">+I740*4</f>
        <v>0</v>
      </c>
      <c r="M740" s="155">
        <f t="shared" ref="M740:M771" si="85">+I740*6</f>
        <v>0</v>
      </c>
      <c r="N740" s="154"/>
      <c r="O740" s="154"/>
      <c r="P740" s="153">
        <v>13650</v>
      </c>
      <c r="Q740" s="98"/>
      <c r="R740" s="153"/>
      <c r="S740" s="153"/>
      <c r="T740" s="153"/>
    </row>
    <row r="741" spans="1:20" ht="33" hidden="1" x14ac:dyDescent="0.35">
      <c r="A741" s="200" t="s">
        <v>795</v>
      </c>
      <c r="B741" s="191" t="s">
        <v>810</v>
      </c>
      <c r="C741" s="192" t="s">
        <v>61</v>
      </c>
      <c r="D741" s="191" t="s">
        <v>1685</v>
      </c>
      <c r="E741" s="193" t="s">
        <v>1686</v>
      </c>
      <c r="F741" s="193" t="s">
        <v>1687</v>
      </c>
      <c r="G741" s="194" t="s">
        <v>1688</v>
      </c>
      <c r="H741" s="153">
        <v>0</v>
      </c>
      <c r="I741" s="153">
        <v>0</v>
      </c>
      <c r="J741" s="153">
        <v>0</v>
      </c>
      <c r="K741" s="154" t="s">
        <v>3031</v>
      </c>
      <c r="L741" s="155">
        <f t="shared" si="84"/>
        <v>0</v>
      </c>
      <c r="M741" s="155">
        <f t="shared" si="85"/>
        <v>0</v>
      </c>
      <c r="N741" s="154"/>
      <c r="O741" s="154"/>
      <c r="P741" s="153">
        <v>2444</v>
      </c>
      <c r="Q741" s="98"/>
      <c r="R741" s="153"/>
      <c r="S741" s="153"/>
      <c r="T741" s="153"/>
    </row>
    <row r="742" spans="1:20" ht="33" hidden="1" x14ac:dyDescent="0.35">
      <c r="A742" s="200" t="s">
        <v>795</v>
      </c>
      <c r="B742" s="191" t="s">
        <v>3090</v>
      </c>
      <c r="C742" s="192" t="s">
        <v>61</v>
      </c>
      <c r="D742" s="191" t="s">
        <v>2402</v>
      </c>
      <c r="E742" s="193" t="s">
        <v>2403</v>
      </c>
      <c r="F742" s="193" t="s">
        <v>2404</v>
      </c>
      <c r="G742" s="194" t="s">
        <v>2405</v>
      </c>
      <c r="H742" s="153">
        <v>0</v>
      </c>
      <c r="I742" s="153">
        <v>0</v>
      </c>
      <c r="J742" s="153">
        <v>0</v>
      </c>
      <c r="K742" s="154" t="s">
        <v>3031</v>
      </c>
      <c r="L742" s="155">
        <f t="shared" si="84"/>
        <v>0</v>
      </c>
      <c r="M742" s="155">
        <f t="shared" si="85"/>
        <v>0</v>
      </c>
      <c r="N742" s="154"/>
      <c r="O742" s="154"/>
      <c r="P742" s="153">
        <v>1804</v>
      </c>
      <c r="Q742" s="98"/>
      <c r="R742" s="153"/>
      <c r="S742" s="153"/>
      <c r="T742" s="153"/>
    </row>
    <row r="743" spans="1:20" ht="33" hidden="1" x14ac:dyDescent="0.35">
      <c r="A743" s="200" t="s">
        <v>795</v>
      </c>
      <c r="B743" s="191" t="s">
        <v>3090</v>
      </c>
      <c r="C743" s="192" t="s">
        <v>61</v>
      </c>
      <c r="D743" s="191" t="s">
        <v>2409</v>
      </c>
      <c r="E743" s="193" t="s">
        <v>2410</v>
      </c>
      <c r="F743" s="193" t="s">
        <v>2411</v>
      </c>
      <c r="G743" s="194" t="s">
        <v>2412</v>
      </c>
      <c r="H743" s="153">
        <v>0</v>
      </c>
      <c r="I743" s="153">
        <v>0</v>
      </c>
      <c r="J743" s="153">
        <v>0</v>
      </c>
      <c r="K743" s="154" t="s">
        <v>3031</v>
      </c>
      <c r="L743" s="155">
        <f t="shared" si="84"/>
        <v>0</v>
      </c>
      <c r="M743" s="155">
        <f t="shared" si="85"/>
        <v>0</v>
      </c>
      <c r="N743" s="154"/>
      <c r="O743" s="154"/>
      <c r="P743" s="153">
        <v>0</v>
      </c>
      <c r="Q743" s="98"/>
      <c r="R743" s="153"/>
      <c r="S743" s="153"/>
      <c r="T743" s="153"/>
    </row>
    <row r="744" spans="1:20" hidden="1" x14ac:dyDescent="0.35">
      <c r="A744" s="200" t="s">
        <v>795</v>
      </c>
      <c r="B744" s="191" t="s">
        <v>810</v>
      </c>
      <c r="C744" s="192" t="s">
        <v>116</v>
      </c>
      <c r="D744" s="191" t="s">
        <v>2428</v>
      </c>
      <c r="E744" s="193" t="s">
        <v>2429</v>
      </c>
      <c r="F744" s="193" t="s">
        <v>2430</v>
      </c>
      <c r="G744" s="194" t="s">
        <v>2431</v>
      </c>
      <c r="H744" s="153">
        <v>0</v>
      </c>
      <c r="I744" s="153">
        <v>0</v>
      </c>
      <c r="J744" s="153">
        <v>0</v>
      </c>
      <c r="K744" s="154" t="s">
        <v>3031</v>
      </c>
      <c r="L744" s="155">
        <f t="shared" si="84"/>
        <v>0</v>
      </c>
      <c r="M744" s="155">
        <f t="shared" si="85"/>
        <v>0</v>
      </c>
      <c r="N744" s="154"/>
      <c r="O744" s="154"/>
      <c r="P744" s="153">
        <v>575</v>
      </c>
      <c r="Q744" s="98"/>
      <c r="R744" s="153"/>
      <c r="S744" s="153"/>
      <c r="T744" s="153"/>
    </row>
    <row r="745" spans="1:20" hidden="1" x14ac:dyDescent="0.35">
      <c r="A745" s="200" t="s">
        <v>795</v>
      </c>
      <c r="B745" s="191" t="s">
        <v>810</v>
      </c>
      <c r="C745" s="192" t="s">
        <v>116</v>
      </c>
      <c r="D745" s="191" t="s">
        <v>2706</v>
      </c>
      <c r="E745" s="193">
        <v>0</v>
      </c>
      <c r="F745" s="193" t="s">
        <v>2435</v>
      </c>
      <c r="G745" s="194" t="s">
        <v>2436</v>
      </c>
      <c r="H745" s="153">
        <v>0</v>
      </c>
      <c r="I745" s="153">
        <v>0</v>
      </c>
      <c r="J745" s="153">
        <v>0</v>
      </c>
      <c r="K745" s="154" t="s">
        <v>3031</v>
      </c>
      <c r="L745" s="155">
        <f t="shared" si="84"/>
        <v>0</v>
      </c>
      <c r="M745" s="155">
        <f t="shared" si="85"/>
        <v>0</v>
      </c>
      <c r="N745" s="154"/>
      <c r="O745" s="154"/>
      <c r="P745" s="153">
        <v>2534</v>
      </c>
      <c r="Q745" s="98"/>
      <c r="R745" s="153"/>
      <c r="S745" s="153"/>
      <c r="T745" s="153"/>
    </row>
    <row r="746" spans="1:20" ht="33" hidden="1" x14ac:dyDescent="0.35">
      <c r="A746" s="200" t="s">
        <v>795</v>
      </c>
      <c r="B746" s="191" t="s">
        <v>810</v>
      </c>
      <c r="C746" s="192" t="s">
        <v>61</v>
      </c>
      <c r="D746" s="191" t="s">
        <v>2437</v>
      </c>
      <c r="E746" s="193" t="s">
        <v>2438</v>
      </c>
      <c r="F746" s="193" t="s">
        <v>2439</v>
      </c>
      <c r="G746" s="194" t="s">
        <v>2440</v>
      </c>
      <c r="H746" s="153">
        <v>0</v>
      </c>
      <c r="I746" s="153">
        <v>0</v>
      </c>
      <c r="J746" s="153">
        <v>0</v>
      </c>
      <c r="K746" s="154" t="s">
        <v>3031</v>
      </c>
      <c r="L746" s="155">
        <f t="shared" si="84"/>
        <v>0</v>
      </c>
      <c r="M746" s="155">
        <f t="shared" si="85"/>
        <v>0</v>
      </c>
      <c r="N746" s="154"/>
      <c r="O746" s="154"/>
      <c r="P746" s="153">
        <v>3467</v>
      </c>
      <c r="Q746" s="98"/>
      <c r="R746" s="153"/>
      <c r="S746" s="153"/>
      <c r="T746" s="153"/>
    </row>
    <row r="747" spans="1:20" ht="33" hidden="1" x14ac:dyDescent="0.35">
      <c r="A747" s="200" t="s">
        <v>795</v>
      </c>
      <c r="B747" s="191" t="s">
        <v>810</v>
      </c>
      <c r="C747" s="192" t="s">
        <v>61</v>
      </c>
      <c r="D747" s="191" t="s">
        <v>2441</v>
      </c>
      <c r="E747" s="193" t="s">
        <v>2442</v>
      </c>
      <c r="F747" s="193" t="s">
        <v>2443</v>
      </c>
      <c r="G747" s="194" t="s">
        <v>2444</v>
      </c>
      <c r="H747" s="153">
        <v>0</v>
      </c>
      <c r="I747" s="153">
        <v>0</v>
      </c>
      <c r="J747" s="153">
        <v>0</v>
      </c>
      <c r="K747" s="154" t="s">
        <v>3031</v>
      </c>
      <c r="L747" s="155">
        <f t="shared" si="84"/>
        <v>0</v>
      </c>
      <c r="M747" s="155">
        <f t="shared" si="85"/>
        <v>0</v>
      </c>
      <c r="N747" s="154"/>
      <c r="O747" s="154"/>
      <c r="P747" s="153">
        <v>2554</v>
      </c>
      <c r="Q747" s="98"/>
      <c r="R747" s="153"/>
      <c r="S747" s="153"/>
      <c r="T747" s="153"/>
    </row>
    <row r="748" spans="1:20" ht="33" hidden="1" x14ac:dyDescent="0.35">
      <c r="A748" s="200" t="s">
        <v>795</v>
      </c>
      <c r="B748" s="191" t="s">
        <v>810</v>
      </c>
      <c r="C748" s="192" t="s">
        <v>61</v>
      </c>
      <c r="D748" s="191" t="s">
        <v>2445</v>
      </c>
      <c r="E748" s="193" t="s">
        <v>2446</v>
      </c>
      <c r="F748" s="193" t="s">
        <v>2447</v>
      </c>
      <c r="G748" s="194" t="s">
        <v>2448</v>
      </c>
      <c r="H748" s="153">
        <v>0</v>
      </c>
      <c r="I748" s="153">
        <v>0</v>
      </c>
      <c r="J748" s="153">
        <v>0</v>
      </c>
      <c r="K748" s="154" t="s">
        <v>3031</v>
      </c>
      <c r="L748" s="155">
        <f t="shared" si="84"/>
        <v>0</v>
      </c>
      <c r="M748" s="155">
        <f t="shared" si="85"/>
        <v>0</v>
      </c>
      <c r="N748" s="154"/>
      <c r="O748" s="154"/>
      <c r="P748" s="153">
        <v>0</v>
      </c>
      <c r="Q748" s="98"/>
      <c r="R748" s="153"/>
      <c r="S748" s="153"/>
      <c r="T748" s="153"/>
    </row>
    <row r="749" spans="1:20" ht="30" hidden="1" x14ac:dyDescent="0.35">
      <c r="A749" s="200" t="s">
        <v>795</v>
      </c>
      <c r="B749" s="191" t="s">
        <v>810</v>
      </c>
      <c r="C749" s="192" t="s">
        <v>61</v>
      </c>
      <c r="D749" s="201" t="s">
        <v>2457</v>
      </c>
      <c r="E749" s="202" t="s">
        <v>2458</v>
      </c>
      <c r="F749" s="202" t="s">
        <v>2459</v>
      </c>
      <c r="G749" s="203" t="s">
        <v>2460</v>
      </c>
      <c r="H749" s="153">
        <v>0</v>
      </c>
      <c r="I749" s="153">
        <v>0</v>
      </c>
      <c r="J749" s="153">
        <v>0</v>
      </c>
      <c r="K749" s="154" t="s">
        <v>3031</v>
      </c>
      <c r="L749" s="155">
        <f t="shared" si="84"/>
        <v>0</v>
      </c>
      <c r="M749" s="155">
        <f t="shared" si="85"/>
        <v>0</v>
      </c>
      <c r="N749" s="154"/>
      <c r="O749" s="154"/>
      <c r="P749" s="153">
        <v>300</v>
      </c>
      <c r="Q749" s="98"/>
      <c r="R749" s="153"/>
      <c r="S749" s="153"/>
      <c r="T749" s="153"/>
    </row>
    <row r="750" spans="1:20" hidden="1" x14ac:dyDescent="0.35">
      <c r="A750" s="200" t="s">
        <v>795</v>
      </c>
      <c r="B750" s="191" t="s">
        <v>810</v>
      </c>
      <c r="C750" s="192" t="s">
        <v>61</v>
      </c>
      <c r="D750" s="191" t="s">
        <v>2461</v>
      </c>
      <c r="E750" s="193" t="s">
        <v>2956</v>
      </c>
      <c r="F750" s="193" t="s">
        <v>2463</v>
      </c>
      <c r="G750" s="194" t="s">
        <v>2957</v>
      </c>
      <c r="H750" s="153">
        <v>0</v>
      </c>
      <c r="I750" s="153">
        <v>0</v>
      </c>
      <c r="J750" s="153">
        <v>0</v>
      </c>
      <c r="K750" s="154" t="s">
        <v>3031</v>
      </c>
      <c r="L750" s="155">
        <f t="shared" si="84"/>
        <v>0</v>
      </c>
      <c r="M750" s="155">
        <f t="shared" si="85"/>
        <v>0</v>
      </c>
      <c r="N750" s="154"/>
      <c r="O750" s="154"/>
      <c r="P750" s="153">
        <v>200</v>
      </c>
      <c r="Q750" s="98"/>
      <c r="R750" s="153"/>
      <c r="S750" s="153"/>
      <c r="T750" s="153"/>
    </row>
    <row r="751" spans="1:20" hidden="1" x14ac:dyDescent="0.35">
      <c r="A751" s="200" t="s">
        <v>795</v>
      </c>
      <c r="B751" s="191" t="s">
        <v>810</v>
      </c>
      <c r="C751" s="192" t="s">
        <v>22</v>
      </c>
      <c r="D751" s="191" t="s">
        <v>2564</v>
      </c>
      <c r="E751" s="193" t="s">
        <v>2565</v>
      </c>
      <c r="F751" s="193" t="s">
        <v>1705</v>
      </c>
      <c r="G751" s="194" t="s">
        <v>2958</v>
      </c>
      <c r="H751" s="153">
        <v>0</v>
      </c>
      <c r="I751" s="153">
        <v>0</v>
      </c>
      <c r="J751" s="153">
        <v>0</v>
      </c>
      <c r="K751" s="154" t="s">
        <v>3031</v>
      </c>
      <c r="L751" s="155">
        <f t="shared" si="84"/>
        <v>0</v>
      </c>
      <c r="M751" s="155">
        <f t="shared" si="85"/>
        <v>0</v>
      </c>
      <c r="N751" s="154"/>
      <c r="O751" s="154"/>
      <c r="P751" s="153">
        <v>0</v>
      </c>
      <c r="Q751" s="98"/>
      <c r="R751" s="153"/>
      <c r="S751" s="153"/>
      <c r="T751" s="153"/>
    </row>
    <row r="752" spans="1:20" ht="33" hidden="1" x14ac:dyDescent="0.35">
      <c r="A752" s="200" t="s">
        <v>795</v>
      </c>
      <c r="B752" s="191" t="s">
        <v>815</v>
      </c>
      <c r="C752" s="192" t="s">
        <v>22</v>
      </c>
      <c r="D752" s="191" t="s">
        <v>2465</v>
      </c>
      <c r="E752" s="193" t="s">
        <v>2566</v>
      </c>
      <c r="F752" s="193" t="s">
        <v>2466</v>
      </c>
      <c r="G752" s="194" t="s">
        <v>2467</v>
      </c>
      <c r="H752" s="153">
        <v>0</v>
      </c>
      <c r="I752" s="153">
        <v>0</v>
      </c>
      <c r="J752" s="153">
        <v>0</v>
      </c>
      <c r="K752" s="154" t="s">
        <v>3031</v>
      </c>
      <c r="L752" s="155">
        <f t="shared" si="84"/>
        <v>0</v>
      </c>
      <c r="M752" s="155">
        <f t="shared" si="85"/>
        <v>0</v>
      </c>
      <c r="N752" s="154"/>
      <c r="O752" s="154"/>
      <c r="P752" s="153">
        <v>23</v>
      </c>
      <c r="Q752" s="98"/>
      <c r="R752" s="153"/>
      <c r="S752" s="153"/>
      <c r="T752" s="153"/>
    </row>
    <row r="753" spans="1:20" ht="33" hidden="1" x14ac:dyDescent="0.35">
      <c r="A753" s="200" t="s">
        <v>795</v>
      </c>
      <c r="B753" s="191" t="s">
        <v>810</v>
      </c>
      <c r="C753" s="192" t="s">
        <v>61</v>
      </c>
      <c r="D753" s="191" t="s">
        <v>1729</v>
      </c>
      <c r="E753" s="193" t="s">
        <v>1730</v>
      </c>
      <c r="F753" s="193" t="s">
        <v>1731</v>
      </c>
      <c r="G753" s="195" t="s">
        <v>1732</v>
      </c>
      <c r="H753" s="153">
        <v>0</v>
      </c>
      <c r="I753" s="153">
        <v>0</v>
      </c>
      <c r="J753" s="153">
        <v>0</v>
      </c>
      <c r="K753" s="154" t="s">
        <v>3031</v>
      </c>
      <c r="L753" s="155">
        <f t="shared" si="84"/>
        <v>0</v>
      </c>
      <c r="M753" s="155">
        <f t="shared" si="85"/>
        <v>0</v>
      </c>
      <c r="N753" s="154"/>
      <c r="O753" s="154"/>
      <c r="P753" s="153">
        <v>900</v>
      </c>
      <c r="Q753" s="98"/>
      <c r="R753" s="153"/>
      <c r="S753" s="153"/>
      <c r="T753" s="153"/>
    </row>
    <row r="754" spans="1:20" ht="33" hidden="1" x14ac:dyDescent="0.35">
      <c r="A754" s="200" t="s">
        <v>795</v>
      </c>
      <c r="B754" s="191" t="s">
        <v>810</v>
      </c>
      <c r="C754" s="192" t="s">
        <v>61</v>
      </c>
      <c r="D754" s="191" t="s">
        <v>2471</v>
      </c>
      <c r="E754" s="193" t="s">
        <v>2472</v>
      </c>
      <c r="F754" s="193" t="s">
        <v>2473</v>
      </c>
      <c r="G754" s="194" t="s">
        <v>2474</v>
      </c>
      <c r="H754" s="153">
        <v>0</v>
      </c>
      <c r="I754" s="153">
        <v>0</v>
      </c>
      <c r="J754" s="153">
        <v>0</v>
      </c>
      <c r="K754" s="154" t="s">
        <v>3031</v>
      </c>
      <c r="L754" s="155">
        <f t="shared" si="84"/>
        <v>0</v>
      </c>
      <c r="M754" s="155">
        <f t="shared" si="85"/>
        <v>0</v>
      </c>
      <c r="N754" s="154"/>
      <c r="O754" s="154"/>
      <c r="P754" s="153">
        <v>3870</v>
      </c>
      <c r="Q754" s="98"/>
      <c r="R754" s="153"/>
      <c r="S754" s="153"/>
      <c r="T754" s="153"/>
    </row>
    <row r="755" spans="1:20" ht="33" hidden="1" x14ac:dyDescent="0.35">
      <c r="A755" s="200" t="s">
        <v>795</v>
      </c>
      <c r="B755" s="191" t="s">
        <v>810</v>
      </c>
      <c r="C755" s="192" t="s">
        <v>61</v>
      </c>
      <c r="D755" s="191" t="s">
        <v>2475</v>
      </c>
      <c r="E755" s="193" t="s">
        <v>2476</v>
      </c>
      <c r="F755" s="193" t="s">
        <v>2477</v>
      </c>
      <c r="G755" s="194" t="s">
        <v>2478</v>
      </c>
      <c r="H755" s="153">
        <v>0</v>
      </c>
      <c r="I755" s="153">
        <v>0</v>
      </c>
      <c r="J755" s="153">
        <v>0</v>
      </c>
      <c r="K755" s="154" t="s">
        <v>3031</v>
      </c>
      <c r="L755" s="155">
        <f t="shared" si="84"/>
        <v>0</v>
      </c>
      <c r="M755" s="155">
        <f t="shared" si="85"/>
        <v>0</v>
      </c>
      <c r="N755" s="154"/>
      <c r="O755" s="154"/>
      <c r="P755" s="153">
        <v>2200</v>
      </c>
      <c r="Q755" s="98"/>
      <c r="R755" s="153"/>
      <c r="S755" s="153"/>
      <c r="T755" s="153"/>
    </row>
    <row r="756" spans="1:20" hidden="1" x14ac:dyDescent="0.35">
      <c r="A756" s="200" t="s">
        <v>795</v>
      </c>
      <c r="B756" s="191" t="s">
        <v>810</v>
      </c>
      <c r="C756" s="192" t="s">
        <v>61</v>
      </c>
      <c r="D756" s="201" t="s">
        <v>2479</v>
      </c>
      <c r="E756" s="202">
        <v>0</v>
      </c>
      <c r="F756" s="202" t="s">
        <v>2480</v>
      </c>
      <c r="G756" s="203" t="s">
        <v>2481</v>
      </c>
      <c r="H756" s="153">
        <v>0</v>
      </c>
      <c r="I756" s="153">
        <v>0</v>
      </c>
      <c r="J756" s="153">
        <v>0</v>
      </c>
      <c r="K756" s="154" t="s">
        <v>3031</v>
      </c>
      <c r="L756" s="155">
        <f t="shared" si="84"/>
        <v>0</v>
      </c>
      <c r="M756" s="155">
        <f t="shared" si="85"/>
        <v>0</v>
      </c>
      <c r="N756" s="154"/>
      <c r="O756" s="154"/>
      <c r="P756" s="153">
        <v>741</v>
      </c>
      <c r="Q756" s="98"/>
      <c r="R756" s="153"/>
      <c r="S756" s="153"/>
      <c r="T756" s="153"/>
    </row>
    <row r="757" spans="1:20" ht="33" hidden="1" x14ac:dyDescent="0.35">
      <c r="A757" s="200" t="s">
        <v>795</v>
      </c>
      <c r="B757" s="191" t="s">
        <v>810</v>
      </c>
      <c r="C757" s="192" t="s">
        <v>61</v>
      </c>
      <c r="D757" s="191" t="s">
        <v>2496</v>
      </c>
      <c r="E757" s="193" t="s">
        <v>2497</v>
      </c>
      <c r="F757" s="193" t="s">
        <v>2498</v>
      </c>
      <c r="G757" s="194" t="s">
        <v>2499</v>
      </c>
      <c r="H757" s="153">
        <v>0</v>
      </c>
      <c r="I757" s="153">
        <v>0</v>
      </c>
      <c r="J757" s="153">
        <v>0</v>
      </c>
      <c r="K757" s="154" t="s">
        <v>3031</v>
      </c>
      <c r="L757" s="155">
        <f t="shared" si="84"/>
        <v>0</v>
      </c>
      <c r="M757" s="155">
        <f t="shared" si="85"/>
        <v>0</v>
      </c>
      <c r="N757" s="154"/>
      <c r="O757" s="154"/>
      <c r="P757" s="153">
        <v>1215</v>
      </c>
      <c r="Q757" s="98"/>
      <c r="R757" s="153"/>
      <c r="S757" s="153"/>
      <c r="T757" s="153"/>
    </row>
    <row r="758" spans="1:20" ht="33" hidden="1" x14ac:dyDescent="0.35">
      <c r="A758" s="200" t="s">
        <v>795</v>
      </c>
      <c r="B758" s="191" t="s">
        <v>810</v>
      </c>
      <c r="C758" s="192" t="s">
        <v>61</v>
      </c>
      <c r="D758" s="191" t="s">
        <v>2507</v>
      </c>
      <c r="E758" s="193" t="s">
        <v>2508</v>
      </c>
      <c r="F758" s="193" t="s">
        <v>2509</v>
      </c>
      <c r="G758" s="194" t="s">
        <v>2510</v>
      </c>
      <c r="H758" s="153">
        <v>0</v>
      </c>
      <c r="I758" s="153">
        <v>0</v>
      </c>
      <c r="J758" s="153">
        <v>0</v>
      </c>
      <c r="K758" s="154" t="s">
        <v>3031</v>
      </c>
      <c r="L758" s="155">
        <f t="shared" si="84"/>
        <v>0</v>
      </c>
      <c r="M758" s="155">
        <f t="shared" si="85"/>
        <v>0</v>
      </c>
      <c r="N758" s="154"/>
      <c r="O758" s="154"/>
      <c r="P758" s="153">
        <v>4800</v>
      </c>
      <c r="Q758" s="98"/>
      <c r="R758" s="153"/>
      <c r="S758" s="153"/>
      <c r="T758" s="153"/>
    </row>
    <row r="759" spans="1:20" hidden="1" x14ac:dyDescent="0.35">
      <c r="A759" s="200" t="s">
        <v>795</v>
      </c>
      <c r="B759" s="191" t="s">
        <v>810</v>
      </c>
      <c r="C759" s="192" t="s">
        <v>61</v>
      </c>
      <c r="D759" s="191" t="s">
        <v>2530</v>
      </c>
      <c r="E759" s="193">
        <v>0</v>
      </c>
      <c r="F759" s="193" t="s">
        <v>2531</v>
      </c>
      <c r="G759" s="194" t="s">
        <v>2532</v>
      </c>
      <c r="H759" s="153">
        <v>0</v>
      </c>
      <c r="I759" s="153">
        <v>0</v>
      </c>
      <c r="J759" s="153">
        <v>0</v>
      </c>
      <c r="K759" s="154" t="s">
        <v>3031</v>
      </c>
      <c r="L759" s="155">
        <f t="shared" si="84"/>
        <v>0</v>
      </c>
      <c r="M759" s="155">
        <f t="shared" si="85"/>
        <v>0</v>
      </c>
      <c r="N759" s="154"/>
      <c r="O759" s="154"/>
      <c r="P759" s="153">
        <v>510</v>
      </c>
      <c r="Q759" s="98"/>
      <c r="R759" s="153"/>
      <c r="S759" s="153"/>
      <c r="T759" s="153"/>
    </row>
    <row r="760" spans="1:20" hidden="1" x14ac:dyDescent="0.35">
      <c r="A760" s="200" t="s">
        <v>795</v>
      </c>
      <c r="B760" s="191" t="s">
        <v>810</v>
      </c>
      <c r="C760" s="192" t="s">
        <v>116</v>
      </c>
      <c r="D760" s="191" t="s">
        <v>1814</v>
      </c>
      <c r="E760" s="193" t="s">
        <v>1815</v>
      </c>
      <c r="F760" s="193" t="s">
        <v>1816</v>
      </c>
      <c r="G760" s="194" t="s">
        <v>1817</v>
      </c>
      <c r="H760" s="153">
        <v>0</v>
      </c>
      <c r="I760" s="153">
        <v>0</v>
      </c>
      <c r="J760" s="153">
        <v>0</v>
      </c>
      <c r="K760" s="154" t="s">
        <v>3031</v>
      </c>
      <c r="L760" s="155">
        <f t="shared" si="84"/>
        <v>0</v>
      </c>
      <c r="M760" s="155">
        <f t="shared" si="85"/>
        <v>0</v>
      </c>
      <c r="N760" s="154"/>
      <c r="O760" s="154"/>
      <c r="P760" s="153">
        <v>1850</v>
      </c>
      <c r="Q760" s="98"/>
      <c r="R760" s="153"/>
      <c r="S760" s="153"/>
      <c r="T760" s="153"/>
    </row>
    <row r="761" spans="1:20" hidden="1" x14ac:dyDescent="0.35">
      <c r="A761" s="200" t="s">
        <v>795</v>
      </c>
      <c r="B761" s="191" t="s">
        <v>810</v>
      </c>
      <c r="C761" s="192" t="s">
        <v>116</v>
      </c>
      <c r="D761" s="191" t="s">
        <v>1818</v>
      </c>
      <c r="E761" s="193" t="s">
        <v>1819</v>
      </c>
      <c r="F761" s="193" t="s">
        <v>1820</v>
      </c>
      <c r="G761" s="194" t="s">
        <v>1821</v>
      </c>
      <c r="H761" s="153">
        <v>0</v>
      </c>
      <c r="I761" s="153">
        <v>0</v>
      </c>
      <c r="J761" s="153">
        <v>0</v>
      </c>
      <c r="K761" s="154" t="s">
        <v>3031</v>
      </c>
      <c r="L761" s="155">
        <f t="shared" si="84"/>
        <v>0</v>
      </c>
      <c r="M761" s="155">
        <f t="shared" si="85"/>
        <v>0</v>
      </c>
      <c r="N761" s="154"/>
      <c r="O761" s="154"/>
      <c r="P761" s="153">
        <v>2395</v>
      </c>
      <c r="Q761" s="98"/>
      <c r="R761" s="153"/>
      <c r="S761" s="153"/>
      <c r="T761" s="153"/>
    </row>
    <row r="762" spans="1:20" hidden="1" x14ac:dyDescent="0.35">
      <c r="A762" s="200" t="s">
        <v>795</v>
      </c>
      <c r="B762" s="191" t="s">
        <v>810</v>
      </c>
      <c r="C762" s="192" t="s">
        <v>116</v>
      </c>
      <c r="D762" s="191" t="s">
        <v>1822</v>
      </c>
      <c r="E762" s="193" t="s">
        <v>1823</v>
      </c>
      <c r="F762" s="193" t="s">
        <v>1824</v>
      </c>
      <c r="G762" s="194" t="s">
        <v>1825</v>
      </c>
      <c r="H762" s="153">
        <v>0</v>
      </c>
      <c r="I762" s="153">
        <v>0</v>
      </c>
      <c r="J762" s="153">
        <v>0</v>
      </c>
      <c r="K762" s="154" t="s">
        <v>3031</v>
      </c>
      <c r="L762" s="155">
        <f t="shared" si="84"/>
        <v>0</v>
      </c>
      <c r="M762" s="155">
        <f t="shared" si="85"/>
        <v>0</v>
      </c>
      <c r="N762" s="154"/>
      <c r="O762" s="154"/>
      <c r="P762" s="153">
        <v>4430</v>
      </c>
      <c r="Q762" s="98"/>
      <c r="R762" s="153"/>
      <c r="S762" s="153"/>
      <c r="T762" s="153"/>
    </row>
    <row r="763" spans="1:20" ht="33" hidden="1" x14ac:dyDescent="0.35">
      <c r="A763" s="200" t="s">
        <v>795</v>
      </c>
      <c r="B763" s="191" t="s">
        <v>810</v>
      </c>
      <c r="C763" s="192" t="s">
        <v>116</v>
      </c>
      <c r="D763" s="191" t="s">
        <v>2967</v>
      </c>
      <c r="E763" s="193" t="s">
        <v>2968</v>
      </c>
      <c r="F763" s="193" t="s">
        <v>2969</v>
      </c>
      <c r="G763" s="194" t="s">
        <v>2970</v>
      </c>
      <c r="H763" s="153">
        <v>0</v>
      </c>
      <c r="I763" s="153">
        <v>0</v>
      </c>
      <c r="J763" s="153">
        <v>0</v>
      </c>
      <c r="K763" s="154" t="s">
        <v>3031</v>
      </c>
      <c r="L763" s="155">
        <f t="shared" si="84"/>
        <v>0</v>
      </c>
      <c r="M763" s="155">
        <f t="shared" si="85"/>
        <v>0</v>
      </c>
      <c r="N763" s="154"/>
      <c r="O763" s="154"/>
      <c r="P763" s="153">
        <v>0</v>
      </c>
      <c r="Q763" s="98"/>
      <c r="R763" s="153"/>
      <c r="S763" s="153"/>
      <c r="T763" s="153"/>
    </row>
    <row r="764" spans="1:20" ht="33" hidden="1" x14ac:dyDescent="0.35">
      <c r="A764" s="200" t="s">
        <v>795</v>
      </c>
      <c r="B764" s="191" t="s">
        <v>3090</v>
      </c>
      <c r="C764" s="192" t="s">
        <v>61</v>
      </c>
      <c r="D764" s="201" t="s">
        <v>2665</v>
      </c>
      <c r="E764" s="202" t="s">
        <v>2666</v>
      </c>
      <c r="F764" s="202" t="s">
        <v>2544</v>
      </c>
      <c r="G764" s="203" t="s">
        <v>2545</v>
      </c>
      <c r="H764" s="153">
        <v>0</v>
      </c>
      <c r="I764" s="153">
        <v>0</v>
      </c>
      <c r="J764" s="153">
        <v>0</v>
      </c>
      <c r="K764" s="154" t="s">
        <v>3031</v>
      </c>
      <c r="L764" s="155">
        <f t="shared" si="84"/>
        <v>0</v>
      </c>
      <c r="M764" s="155">
        <f t="shared" si="85"/>
        <v>0</v>
      </c>
      <c r="N764" s="154"/>
      <c r="O764" s="154"/>
      <c r="P764" s="153">
        <v>1200</v>
      </c>
      <c r="Q764" s="98"/>
      <c r="R764" s="153"/>
      <c r="S764" s="153"/>
      <c r="T764" s="153"/>
    </row>
    <row r="765" spans="1:20" hidden="1" x14ac:dyDescent="0.35">
      <c r="A765" s="200" t="s">
        <v>795</v>
      </c>
      <c r="B765" s="191" t="s">
        <v>810</v>
      </c>
      <c r="C765" s="192" t="s">
        <v>61</v>
      </c>
      <c r="D765" s="191" t="s">
        <v>2546</v>
      </c>
      <c r="E765" s="193" t="s">
        <v>2977</v>
      </c>
      <c r="F765" s="193" t="s">
        <v>2548</v>
      </c>
      <c r="G765" s="194" t="s">
        <v>2978</v>
      </c>
      <c r="H765" s="153">
        <v>0</v>
      </c>
      <c r="I765" s="153">
        <v>0</v>
      </c>
      <c r="J765" s="153">
        <v>0</v>
      </c>
      <c r="K765" s="154" t="s">
        <v>3031</v>
      </c>
      <c r="L765" s="155">
        <f t="shared" si="84"/>
        <v>0</v>
      </c>
      <c r="M765" s="155">
        <f t="shared" si="85"/>
        <v>0</v>
      </c>
      <c r="N765" s="154"/>
      <c r="O765" s="154"/>
      <c r="P765" s="153">
        <v>3500</v>
      </c>
      <c r="Q765" s="98"/>
      <c r="R765" s="153"/>
      <c r="S765" s="153"/>
      <c r="T765" s="153"/>
    </row>
    <row r="766" spans="1:20" hidden="1" x14ac:dyDescent="0.35">
      <c r="A766" s="200" t="s">
        <v>795</v>
      </c>
      <c r="B766" s="191" t="s">
        <v>810</v>
      </c>
      <c r="C766" s="192" t="s">
        <v>249</v>
      </c>
      <c r="D766" s="201" t="s">
        <v>3107</v>
      </c>
      <c r="E766" s="202" t="s">
        <v>2718</v>
      </c>
      <c r="F766" s="202" t="s">
        <v>2551</v>
      </c>
      <c r="G766" s="203" t="s">
        <v>2552</v>
      </c>
      <c r="H766" s="153">
        <v>0</v>
      </c>
      <c r="I766" s="153">
        <v>0</v>
      </c>
      <c r="J766" s="153">
        <v>0</v>
      </c>
      <c r="K766" s="154" t="s">
        <v>3031</v>
      </c>
      <c r="L766" s="155">
        <f t="shared" si="84"/>
        <v>0</v>
      </c>
      <c r="M766" s="155">
        <f t="shared" si="85"/>
        <v>0</v>
      </c>
      <c r="N766" s="154"/>
      <c r="O766" s="154"/>
      <c r="P766" s="153">
        <v>275</v>
      </c>
      <c r="Q766" s="98"/>
      <c r="R766" s="153"/>
      <c r="S766" s="153"/>
      <c r="T766" s="153"/>
    </row>
    <row r="767" spans="1:20" ht="33" hidden="1" x14ac:dyDescent="0.35">
      <c r="A767" s="200" t="s">
        <v>795</v>
      </c>
      <c r="B767" s="191" t="s">
        <v>3090</v>
      </c>
      <c r="C767" s="192" t="s">
        <v>61</v>
      </c>
      <c r="D767" s="191" t="s">
        <v>2801</v>
      </c>
      <c r="E767" s="193" t="s">
        <v>1390</v>
      </c>
      <c r="F767" s="193" t="s">
        <v>2784</v>
      </c>
      <c r="G767" s="194" t="s">
        <v>2785</v>
      </c>
      <c r="H767" s="153">
        <v>0</v>
      </c>
      <c r="I767" s="153">
        <v>0</v>
      </c>
      <c r="J767" s="153">
        <v>0</v>
      </c>
      <c r="K767" s="154" t="s">
        <v>3031</v>
      </c>
      <c r="L767" s="155">
        <f t="shared" si="84"/>
        <v>0</v>
      </c>
      <c r="M767" s="155">
        <f t="shared" si="85"/>
        <v>0</v>
      </c>
      <c r="N767" s="154"/>
      <c r="O767" s="154"/>
      <c r="P767" s="153">
        <v>0</v>
      </c>
      <c r="Q767" s="98"/>
      <c r="R767" s="153"/>
      <c r="S767" s="153"/>
      <c r="T767" s="153"/>
    </row>
    <row r="768" spans="1:20" ht="33" hidden="1" x14ac:dyDescent="0.35">
      <c r="A768" s="200" t="s">
        <v>795</v>
      </c>
      <c r="B768" s="191" t="s">
        <v>810</v>
      </c>
      <c r="C768" s="192" t="s">
        <v>116</v>
      </c>
      <c r="D768" s="191" t="s">
        <v>2802</v>
      </c>
      <c r="E768" s="193" t="s">
        <v>2332</v>
      </c>
      <c r="F768" s="193" t="s">
        <v>2786</v>
      </c>
      <c r="G768" s="195" t="s">
        <v>2334</v>
      </c>
      <c r="H768" s="153">
        <v>0</v>
      </c>
      <c r="I768" s="153">
        <v>0</v>
      </c>
      <c r="J768" s="153">
        <v>0</v>
      </c>
      <c r="K768" s="154" t="s">
        <v>3031</v>
      </c>
      <c r="L768" s="155">
        <f t="shared" si="84"/>
        <v>0</v>
      </c>
      <c r="M768" s="155">
        <f t="shared" si="85"/>
        <v>0</v>
      </c>
      <c r="N768" s="154"/>
      <c r="O768" s="154"/>
      <c r="P768" s="153">
        <v>0</v>
      </c>
      <c r="Q768" s="98"/>
      <c r="R768" s="153"/>
      <c r="S768" s="153"/>
      <c r="T768" s="153"/>
    </row>
    <row r="769" spans="1:20" ht="33" hidden="1" x14ac:dyDescent="0.35">
      <c r="A769" s="200" t="s">
        <v>795</v>
      </c>
      <c r="B769" s="191" t="s">
        <v>810</v>
      </c>
      <c r="C769" s="192" t="s">
        <v>61</v>
      </c>
      <c r="D769" s="191" t="s">
        <v>2803</v>
      </c>
      <c r="E769" s="193" t="s">
        <v>1541</v>
      </c>
      <c r="F769" s="193" t="s">
        <v>2787</v>
      </c>
      <c r="G769" s="194" t="s">
        <v>2788</v>
      </c>
      <c r="H769" s="153">
        <v>0</v>
      </c>
      <c r="I769" s="153">
        <v>0</v>
      </c>
      <c r="J769" s="153">
        <v>0</v>
      </c>
      <c r="K769" s="154" t="s">
        <v>3031</v>
      </c>
      <c r="L769" s="155">
        <f t="shared" si="84"/>
        <v>0</v>
      </c>
      <c r="M769" s="155">
        <f t="shared" si="85"/>
        <v>0</v>
      </c>
      <c r="N769" s="154"/>
      <c r="O769" s="154"/>
      <c r="P769" s="153">
        <v>0</v>
      </c>
      <c r="Q769" s="98"/>
      <c r="R769" s="153"/>
      <c r="S769" s="153"/>
      <c r="T769" s="153"/>
    </row>
    <row r="770" spans="1:20" hidden="1" x14ac:dyDescent="0.35">
      <c r="A770" s="200" t="s">
        <v>795</v>
      </c>
      <c r="B770" s="191" t="s">
        <v>810</v>
      </c>
      <c r="C770" s="192" t="s">
        <v>61</v>
      </c>
      <c r="D770" s="191" t="s">
        <v>2805</v>
      </c>
      <c r="E770" s="193" t="s">
        <v>1567</v>
      </c>
      <c r="F770" s="193" t="s">
        <v>2790</v>
      </c>
      <c r="G770" s="195" t="s">
        <v>1569</v>
      </c>
      <c r="H770" s="153">
        <v>0</v>
      </c>
      <c r="I770" s="153">
        <v>0</v>
      </c>
      <c r="J770" s="153">
        <v>0</v>
      </c>
      <c r="K770" s="154" t="s">
        <v>3031</v>
      </c>
      <c r="L770" s="155">
        <f t="shared" si="84"/>
        <v>0</v>
      </c>
      <c r="M770" s="155">
        <f t="shared" si="85"/>
        <v>0</v>
      </c>
      <c r="N770" s="154"/>
      <c r="O770" s="154"/>
      <c r="P770" s="153">
        <v>1122</v>
      </c>
      <c r="Q770" s="98"/>
      <c r="R770" s="153"/>
      <c r="S770" s="153"/>
      <c r="T770" s="153"/>
    </row>
    <row r="771" spans="1:20" ht="33" hidden="1" x14ac:dyDescent="0.35">
      <c r="A771" s="200" t="s">
        <v>795</v>
      </c>
      <c r="B771" s="191" t="s">
        <v>3090</v>
      </c>
      <c r="C771" s="192" t="s">
        <v>61</v>
      </c>
      <c r="D771" s="191" t="s">
        <v>2842</v>
      </c>
      <c r="E771" s="193" t="s">
        <v>2834</v>
      </c>
      <c r="F771" s="193" t="s">
        <v>2819</v>
      </c>
      <c r="G771" s="194" t="s">
        <v>2820</v>
      </c>
      <c r="H771" s="153">
        <v>0</v>
      </c>
      <c r="I771" s="153">
        <v>0</v>
      </c>
      <c r="J771" s="153">
        <v>0</v>
      </c>
      <c r="K771" s="154" t="s">
        <v>3031</v>
      </c>
      <c r="L771" s="155">
        <f t="shared" si="84"/>
        <v>0</v>
      </c>
      <c r="M771" s="155">
        <f t="shared" si="85"/>
        <v>0</v>
      </c>
      <c r="N771" s="154"/>
      <c r="O771" s="154"/>
      <c r="P771" s="153">
        <v>2085</v>
      </c>
      <c r="Q771" s="98"/>
      <c r="R771" s="153"/>
      <c r="S771" s="153"/>
      <c r="T771" s="153"/>
    </row>
    <row r="772" spans="1:20" hidden="1" x14ac:dyDescent="0.35">
      <c r="A772" s="200" t="s">
        <v>795</v>
      </c>
      <c r="B772" s="191" t="s">
        <v>810</v>
      </c>
      <c r="C772" s="192" t="s">
        <v>61</v>
      </c>
      <c r="D772" s="191" t="s">
        <v>2536</v>
      </c>
      <c r="E772" s="193" t="s">
        <v>2537</v>
      </c>
      <c r="F772" s="193" t="s">
        <v>2821</v>
      </c>
      <c r="G772" s="194" t="s">
        <v>2539</v>
      </c>
      <c r="H772" s="153">
        <v>0</v>
      </c>
      <c r="I772" s="153">
        <v>0</v>
      </c>
      <c r="J772" s="153">
        <v>0</v>
      </c>
      <c r="K772" s="154" t="s">
        <v>3031</v>
      </c>
      <c r="L772" s="155">
        <f t="shared" ref="L772:L781" si="86">+I772*4</f>
        <v>0</v>
      </c>
      <c r="M772" s="155">
        <f t="shared" ref="M772:M781" si="87">+I772*6</f>
        <v>0</v>
      </c>
      <c r="N772" s="154"/>
      <c r="O772" s="154"/>
      <c r="P772" s="153">
        <v>0</v>
      </c>
      <c r="Q772" s="98"/>
      <c r="R772" s="153"/>
      <c r="S772" s="153"/>
      <c r="T772" s="153"/>
    </row>
    <row r="773" spans="1:20" hidden="1" x14ac:dyDescent="0.35">
      <c r="A773" s="200" t="s">
        <v>795</v>
      </c>
      <c r="B773" s="191" t="s">
        <v>810</v>
      </c>
      <c r="C773" s="192" t="s">
        <v>116</v>
      </c>
      <c r="D773" s="191" t="s">
        <v>2995</v>
      </c>
      <c r="E773" s="193" t="s">
        <v>2836</v>
      </c>
      <c r="F773" s="193" t="s">
        <v>2823</v>
      </c>
      <c r="G773" s="194" t="s">
        <v>3111</v>
      </c>
      <c r="H773" s="153">
        <v>0</v>
      </c>
      <c r="I773" s="153">
        <v>0</v>
      </c>
      <c r="J773" s="153">
        <v>0</v>
      </c>
      <c r="K773" s="154" t="s">
        <v>3031</v>
      </c>
      <c r="L773" s="155">
        <f t="shared" si="86"/>
        <v>0</v>
      </c>
      <c r="M773" s="155">
        <f t="shared" si="87"/>
        <v>0</v>
      </c>
      <c r="N773" s="154"/>
      <c r="O773" s="154"/>
      <c r="P773" s="153">
        <v>2100</v>
      </c>
      <c r="Q773" s="98"/>
      <c r="R773" s="153"/>
      <c r="S773" s="153"/>
      <c r="T773" s="153"/>
    </row>
    <row r="774" spans="1:20" hidden="1" x14ac:dyDescent="0.35">
      <c r="A774" s="200" t="s">
        <v>795</v>
      </c>
      <c r="B774" s="191" t="s">
        <v>810</v>
      </c>
      <c r="C774" s="192" t="s">
        <v>116</v>
      </c>
      <c r="D774" s="191" t="s">
        <v>2845</v>
      </c>
      <c r="E774" s="193" t="s">
        <v>2838</v>
      </c>
      <c r="F774" s="193" t="s">
        <v>2827</v>
      </c>
      <c r="G774" s="194" t="s">
        <v>2828</v>
      </c>
      <c r="H774" s="153">
        <v>0</v>
      </c>
      <c r="I774" s="153">
        <v>0</v>
      </c>
      <c r="J774" s="153">
        <v>0</v>
      </c>
      <c r="K774" s="154" t="s">
        <v>3031</v>
      </c>
      <c r="L774" s="155">
        <f t="shared" si="86"/>
        <v>0</v>
      </c>
      <c r="M774" s="155">
        <f t="shared" si="87"/>
        <v>0</v>
      </c>
      <c r="N774" s="154"/>
      <c r="O774" s="154"/>
      <c r="P774" s="153">
        <v>970</v>
      </c>
      <c r="Q774" s="98"/>
      <c r="R774" s="153"/>
      <c r="S774" s="153"/>
      <c r="T774" s="153"/>
    </row>
    <row r="775" spans="1:20" hidden="1" x14ac:dyDescent="0.35">
      <c r="A775" s="200" t="s">
        <v>795</v>
      </c>
      <c r="B775" s="191" t="s">
        <v>810</v>
      </c>
      <c r="C775" s="192" t="s">
        <v>116</v>
      </c>
      <c r="D775" s="191" t="s">
        <v>2846</v>
      </c>
      <c r="E775" s="193" t="s">
        <v>2839</v>
      </c>
      <c r="F775" s="193" t="s">
        <v>2829</v>
      </c>
      <c r="G775" s="194" t="s">
        <v>2830</v>
      </c>
      <c r="H775" s="153">
        <v>0</v>
      </c>
      <c r="I775" s="153">
        <v>0</v>
      </c>
      <c r="J775" s="153">
        <v>0</v>
      </c>
      <c r="K775" s="154" t="s">
        <v>3031</v>
      </c>
      <c r="L775" s="155">
        <f t="shared" si="86"/>
        <v>0</v>
      </c>
      <c r="M775" s="155">
        <f t="shared" si="87"/>
        <v>0</v>
      </c>
      <c r="N775" s="154"/>
      <c r="O775" s="154"/>
      <c r="P775" s="153">
        <v>1300</v>
      </c>
      <c r="Q775" s="98"/>
      <c r="R775" s="153"/>
      <c r="S775" s="153"/>
      <c r="T775" s="153"/>
    </row>
    <row r="776" spans="1:20" hidden="1" x14ac:dyDescent="0.35">
      <c r="A776" s="200" t="s">
        <v>795</v>
      </c>
      <c r="B776" s="191" t="s">
        <v>810</v>
      </c>
      <c r="C776" s="192" t="s">
        <v>116</v>
      </c>
      <c r="D776" s="191" t="s">
        <v>2878</v>
      </c>
      <c r="E776" s="193" t="s">
        <v>2870</v>
      </c>
      <c r="F776" s="193" t="s">
        <v>2858</v>
      </c>
      <c r="G776" s="194" t="s">
        <v>2859</v>
      </c>
      <c r="H776" s="153">
        <v>0</v>
      </c>
      <c r="I776" s="153">
        <v>0</v>
      </c>
      <c r="J776" s="153">
        <v>0</v>
      </c>
      <c r="K776" s="154" t="s">
        <v>3031</v>
      </c>
      <c r="L776" s="155">
        <f t="shared" si="86"/>
        <v>0</v>
      </c>
      <c r="M776" s="155">
        <f t="shared" si="87"/>
        <v>0</v>
      </c>
      <c r="N776" s="154"/>
      <c r="O776" s="154"/>
      <c r="P776" s="153">
        <v>445</v>
      </c>
      <c r="Q776" s="98"/>
      <c r="R776" s="153"/>
      <c r="S776" s="153"/>
      <c r="T776" s="153"/>
    </row>
    <row r="777" spans="1:20" hidden="1" x14ac:dyDescent="0.35">
      <c r="A777" s="200" t="s">
        <v>795</v>
      </c>
      <c r="B777" s="191" t="s">
        <v>810</v>
      </c>
      <c r="C777" s="192" t="s">
        <v>61</v>
      </c>
      <c r="D777" s="191" t="s">
        <v>2879</v>
      </c>
      <c r="E777" s="193" t="s">
        <v>2871</v>
      </c>
      <c r="F777" s="193" t="s">
        <v>2860</v>
      </c>
      <c r="G777" s="194" t="s">
        <v>2861</v>
      </c>
      <c r="H777" s="153">
        <v>0</v>
      </c>
      <c r="I777" s="153">
        <v>0</v>
      </c>
      <c r="J777" s="153">
        <v>0</v>
      </c>
      <c r="K777" s="154" t="s">
        <v>3031</v>
      </c>
      <c r="L777" s="155">
        <f t="shared" si="86"/>
        <v>0</v>
      </c>
      <c r="M777" s="155">
        <f t="shared" si="87"/>
        <v>0</v>
      </c>
      <c r="N777" s="154"/>
      <c r="O777" s="154"/>
      <c r="P777" s="153">
        <v>640</v>
      </c>
      <c r="Q777" s="98"/>
      <c r="R777" s="153"/>
      <c r="S777" s="153"/>
      <c r="T777" s="153"/>
    </row>
    <row r="778" spans="1:20" hidden="1" x14ac:dyDescent="0.35">
      <c r="A778" s="200" t="s">
        <v>795</v>
      </c>
      <c r="B778" s="191" t="s">
        <v>810</v>
      </c>
      <c r="C778" s="192" t="s">
        <v>61</v>
      </c>
      <c r="D778" s="201" t="s">
        <v>3000</v>
      </c>
      <c r="E778" s="202" t="s">
        <v>3001</v>
      </c>
      <c r="F778" s="202" t="s">
        <v>3002</v>
      </c>
      <c r="G778" s="203" t="s">
        <v>3003</v>
      </c>
      <c r="H778" s="153">
        <v>0</v>
      </c>
      <c r="I778" s="153">
        <v>0</v>
      </c>
      <c r="J778" s="153">
        <v>0</v>
      </c>
      <c r="K778" s="154" t="s">
        <v>3031</v>
      </c>
      <c r="L778" s="155">
        <f t="shared" si="86"/>
        <v>0</v>
      </c>
      <c r="M778" s="155">
        <f t="shared" si="87"/>
        <v>0</v>
      </c>
      <c r="N778" s="154"/>
      <c r="O778" s="154"/>
      <c r="P778" s="153">
        <v>0</v>
      </c>
      <c r="Q778" s="98"/>
      <c r="R778" s="153"/>
      <c r="S778" s="153"/>
      <c r="T778" s="153"/>
    </row>
    <row r="779" spans="1:20" ht="33" hidden="1" x14ac:dyDescent="0.35">
      <c r="A779" s="200" t="s">
        <v>795</v>
      </c>
      <c r="B779" s="191" t="s">
        <v>810</v>
      </c>
      <c r="C779" s="192" t="s">
        <v>31</v>
      </c>
      <c r="D779" s="191" t="s">
        <v>3016</v>
      </c>
      <c r="E779" s="193" t="s">
        <v>3017</v>
      </c>
      <c r="F779" s="193" t="s">
        <v>3018</v>
      </c>
      <c r="G779" s="215" t="s">
        <v>3019</v>
      </c>
      <c r="H779" s="153">
        <v>0</v>
      </c>
      <c r="I779" s="153">
        <v>0</v>
      </c>
      <c r="J779" s="153">
        <v>0</v>
      </c>
      <c r="K779" s="154" t="s">
        <v>3031</v>
      </c>
      <c r="L779" s="155">
        <f t="shared" si="86"/>
        <v>0</v>
      </c>
      <c r="M779" s="155">
        <f t="shared" si="87"/>
        <v>0</v>
      </c>
      <c r="N779" s="154"/>
      <c r="O779" s="154"/>
      <c r="P779" s="153">
        <v>0</v>
      </c>
      <c r="Q779" s="98"/>
      <c r="R779" s="153"/>
      <c r="S779" s="153"/>
      <c r="T779" s="153"/>
    </row>
    <row r="780" spans="1:20" hidden="1" x14ac:dyDescent="0.35">
      <c r="A780" s="208" t="s">
        <v>10</v>
      </c>
      <c r="B780" s="209" t="s">
        <v>11</v>
      </c>
      <c r="C780" s="210" t="s">
        <v>254</v>
      </c>
      <c r="D780" s="209" t="s">
        <v>3153</v>
      </c>
      <c r="E780" s="211" t="s">
        <v>3154</v>
      </c>
      <c r="F780" s="211"/>
      <c r="G780" s="216" t="s">
        <v>3155</v>
      </c>
      <c r="H780" s="153">
        <v>0</v>
      </c>
      <c r="I780" s="153">
        <v>0</v>
      </c>
      <c r="J780" s="153">
        <v>0</v>
      </c>
      <c r="K780" s="154" t="s">
        <v>3031</v>
      </c>
      <c r="L780" s="155">
        <f t="shared" si="86"/>
        <v>0</v>
      </c>
      <c r="M780" s="155">
        <f t="shared" si="87"/>
        <v>0</v>
      </c>
      <c r="N780" s="154"/>
      <c r="O780" s="154"/>
      <c r="P780" s="153">
        <v>0</v>
      </c>
      <c r="Q780" s="98"/>
      <c r="R780" s="153"/>
      <c r="S780" s="153"/>
      <c r="T780" s="153"/>
    </row>
    <row r="781" spans="1:20" hidden="1" x14ac:dyDescent="0.35">
      <c r="A781" s="212" t="s">
        <v>795</v>
      </c>
      <c r="B781" s="213" t="s">
        <v>810</v>
      </c>
      <c r="C781" s="214" t="s">
        <v>116</v>
      </c>
      <c r="D781" s="213"/>
      <c r="E781" s="159" t="s">
        <v>2716</v>
      </c>
      <c r="F781" s="159"/>
      <c r="G781" s="217" t="s">
        <v>2717</v>
      </c>
      <c r="H781" s="153">
        <v>0</v>
      </c>
      <c r="I781" s="153">
        <v>0</v>
      </c>
      <c r="J781" s="153">
        <v>0</v>
      </c>
      <c r="K781" s="154" t="s">
        <v>3031</v>
      </c>
      <c r="L781" s="155">
        <f t="shared" si="86"/>
        <v>0</v>
      </c>
      <c r="M781" s="155">
        <f t="shared" si="87"/>
        <v>0</v>
      </c>
      <c r="N781" s="154"/>
      <c r="O781" s="154"/>
      <c r="P781" s="153">
        <v>0</v>
      </c>
      <c r="Q781" s="98"/>
      <c r="R781" s="153"/>
      <c r="S781" s="153"/>
      <c r="T781" s="153"/>
    </row>
    <row r="783" spans="1:20" x14ac:dyDescent="0.3">
      <c r="A783" s="63" t="s">
        <v>2568</v>
      </c>
      <c r="B783" s="63" t="s">
        <v>2568</v>
      </c>
      <c r="C783" s="63" t="s">
        <v>2568</v>
      </c>
      <c r="D783" s="63" t="s">
        <v>2568</v>
      </c>
      <c r="E783" s="63" t="s">
        <v>2568</v>
      </c>
      <c r="F783" s="63" t="s">
        <v>2568</v>
      </c>
      <c r="G783" s="63" t="s">
        <v>2568</v>
      </c>
      <c r="H783" s="63" t="s">
        <v>2568</v>
      </c>
      <c r="I783" s="63" t="s">
        <v>2568</v>
      </c>
      <c r="J783" s="63" t="s">
        <v>2568</v>
      </c>
      <c r="K783" s="63" t="s">
        <v>2568</v>
      </c>
      <c r="L783" s="63" t="s">
        <v>2568</v>
      </c>
      <c r="M783" s="63" t="s">
        <v>2568</v>
      </c>
      <c r="N783" s="63" t="s">
        <v>2568</v>
      </c>
      <c r="O783" s="63" t="s">
        <v>2568</v>
      </c>
      <c r="P783" s="63" t="s">
        <v>2568</v>
      </c>
      <c r="Q783" s="63" t="s">
        <v>2568</v>
      </c>
      <c r="R783" s="63" t="s">
        <v>2568</v>
      </c>
      <c r="S783" s="63" t="s">
        <v>2568</v>
      </c>
      <c r="T783" s="63" t="s">
        <v>2568</v>
      </c>
    </row>
  </sheetData>
  <sheetProtection sort="0" autoFilter="0"/>
  <autoFilter ref="A8:T781">
    <filterColumn colId="0">
      <filters>
        <filter val="CN2"/>
      </filters>
    </filterColumn>
    <filterColumn colId="10">
      <filters>
        <filter val="FAST"/>
      </filters>
    </filterColumn>
    <filterColumn colId="14">
      <filters>
        <filter val="0"/>
      </filters>
    </filterColumn>
  </autoFilter>
  <dataConsolidate/>
  <conditionalFormatting sqref="Q9:Q781">
    <cfRule type="cellIs" dxfId="19" priority="16" operator="equal">
      <formula>"OVER"</formula>
    </cfRule>
    <cfRule type="cellIs" dxfId="18" priority="17" operator="equal">
      <formula>"AMAN"</formula>
    </cfRule>
    <cfRule type="cellIs" dxfId="17" priority="18" operator="equal">
      <formula>"KRITIS"</formula>
    </cfRule>
  </conditionalFormatting>
  <conditionalFormatting sqref="F782:F1048576 F3:F8">
    <cfRule type="duplicateValues" dxfId="16" priority="19"/>
  </conditionalFormatting>
  <conditionalFormatting sqref="D766">
    <cfRule type="duplicateValues" dxfId="15" priority="15"/>
  </conditionalFormatting>
  <conditionalFormatting sqref="D767">
    <cfRule type="duplicateValues" dxfId="14" priority="14"/>
  </conditionalFormatting>
  <conditionalFormatting sqref="D768">
    <cfRule type="duplicateValues" dxfId="13" priority="13"/>
  </conditionalFormatting>
  <conditionalFormatting sqref="D769">
    <cfRule type="duplicateValues" dxfId="12" priority="12"/>
  </conditionalFormatting>
  <conditionalFormatting sqref="D770">
    <cfRule type="duplicateValues" dxfId="11" priority="11"/>
  </conditionalFormatting>
  <conditionalFormatting sqref="D771">
    <cfRule type="duplicateValues" dxfId="10" priority="10"/>
  </conditionalFormatting>
  <conditionalFormatting sqref="D772">
    <cfRule type="duplicateValues" dxfId="9" priority="9"/>
  </conditionalFormatting>
  <conditionalFormatting sqref="D773">
    <cfRule type="duplicateValues" dxfId="8" priority="8"/>
  </conditionalFormatting>
  <conditionalFormatting sqref="D774">
    <cfRule type="duplicateValues" dxfId="7" priority="7"/>
  </conditionalFormatting>
  <conditionalFormatting sqref="D775">
    <cfRule type="duplicateValues" dxfId="6" priority="6"/>
  </conditionalFormatting>
  <conditionalFormatting sqref="D776">
    <cfRule type="duplicateValues" dxfId="5" priority="5"/>
  </conditionalFormatting>
  <conditionalFormatting sqref="D777">
    <cfRule type="duplicateValues" dxfId="4" priority="4"/>
  </conditionalFormatting>
  <conditionalFormatting sqref="D778">
    <cfRule type="duplicateValues" dxfId="3" priority="3"/>
  </conditionalFormatting>
  <conditionalFormatting sqref="D779">
    <cfRule type="duplicateValues" dxfId="2" priority="2"/>
  </conditionalFormatting>
  <conditionalFormatting sqref="D780">
    <cfRule type="duplicateValues" dxfId="1" priority="1"/>
  </conditionalFormatting>
  <conditionalFormatting sqref="D10:D765">
    <cfRule type="duplicateValues" dxfId="0" priority="20"/>
  </conditionalFormatting>
  <pageMargins left="0.7" right="0.7" top="0.75" bottom="0.75" header="0.3" footer="0.3"/>
  <pageSetup paperSize="9" scale="10" orientation="portrait" verticalDpi="7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zoomScale="55" zoomScaleNormal="55" zoomScaleSheetLayoutView="70" workbookViewId="0">
      <selection activeCell="D10" sqref="D10:D12"/>
    </sheetView>
  </sheetViews>
  <sheetFormatPr defaultRowHeight="15" x14ac:dyDescent="0.25"/>
  <cols>
    <col min="1" max="1" width="32.42578125" customWidth="1"/>
    <col min="2" max="2" width="16.42578125" style="47" customWidth="1"/>
    <col min="3" max="3" width="24.85546875" style="47" customWidth="1"/>
    <col min="4" max="4" width="16.42578125" customWidth="1"/>
    <col min="5" max="5" width="24.28515625" customWidth="1"/>
    <col min="6" max="6" width="17.28515625" style="41" customWidth="1"/>
    <col min="7" max="7" width="18.7109375" customWidth="1"/>
    <col min="8" max="13" width="15.42578125" customWidth="1"/>
    <col min="23" max="24" width="18.140625" customWidth="1"/>
    <col min="25" max="25" width="18.140625" hidden="1" customWidth="1"/>
    <col min="26" max="26" width="18.140625" customWidth="1"/>
    <col min="27" max="27" width="18.140625" hidden="1" customWidth="1"/>
  </cols>
  <sheetData>
    <row r="1" spans="1:17" ht="54" customHeight="1" x14ac:dyDescent="0.25">
      <c r="A1" s="81"/>
      <c r="B1" s="233" t="s">
        <v>3164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7"/>
      <c r="O1" s="27"/>
      <c r="P1" s="27"/>
      <c r="Q1" s="27"/>
    </row>
    <row r="2" spans="1:17" ht="69" customHeight="1" x14ac:dyDescent="0.4">
      <c r="A2" s="185" t="s">
        <v>3032</v>
      </c>
      <c r="B2" s="234">
        <f ca="1">NOW()</f>
        <v>45386.401105439814</v>
      </c>
      <c r="C2" s="234"/>
      <c r="D2" s="234"/>
      <c r="E2" s="234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ht="58.5" customHeight="1" x14ac:dyDescent="0.25">
      <c r="A3" s="29" t="s">
        <v>10</v>
      </c>
      <c r="B3" s="30" t="s">
        <v>1841</v>
      </c>
      <c r="C3" s="31" t="s">
        <v>1842</v>
      </c>
      <c r="D3" s="30" t="s">
        <v>1843</v>
      </c>
      <c r="E3" s="30" t="s">
        <v>1840</v>
      </c>
      <c r="F3" s="32"/>
      <c r="G3" s="33" t="s">
        <v>10</v>
      </c>
      <c r="H3" s="132" t="s">
        <v>1844</v>
      </c>
      <c r="I3" s="132" t="s">
        <v>1843</v>
      </c>
      <c r="J3" s="133" t="s">
        <v>1845</v>
      </c>
      <c r="K3" s="133" t="s">
        <v>1843</v>
      </c>
      <c r="L3" s="134" t="s">
        <v>1838</v>
      </c>
      <c r="M3" s="134" t="s">
        <v>1843</v>
      </c>
    </row>
    <row r="4" spans="1:17" ht="37.5" customHeight="1" x14ac:dyDescent="0.25">
      <c r="A4" s="131" t="s">
        <v>1844</v>
      </c>
      <c r="B4" s="34">
        <f>SUMIFS('LEVEL APRIL''24'!R:R,'LEVEL APRIL''24'!A:A,'MASTER SUMMARY'!A3,'LEVEL APRIL''24'!K:K,'MASTER SUMMARY'!A4)</f>
        <v>19</v>
      </c>
      <c r="C4" s="35">
        <f>SUMIFS('LEVEL APRIL''24'!O:O,'LEVEL APRIL''24'!A:A,'MASTER SUMMARY'!A3,'LEVEL APRIL''24'!K:K,'MASTER SUMMARY'!A4)</f>
        <v>12</v>
      </c>
      <c r="D4" s="36">
        <f t="shared" ref="D4:D6" si="0">C4/B4</f>
        <v>0.63157894736842102</v>
      </c>
      <c r="E4" s="37" t="s">
        <v>3030</v>
      </c>
      <c r="F4" s="38"/>
      <c r="G4" s="121" t="s">
        <v>1846</v>
      </c>
      <c r="H4" s="33">
        <f>SUMIFS('LEVEL APRIL''24'!$R:$R,'LEVEL APRIL''24'!$Q:$Q,'MASTER SUMMARY'!G4,'LEVEL APRIL''24'!$K:$K,'MASTER SUMMARY'!H3,'LEVEL APRIL''24'!$A:$A,'MASTER SUMMARY'!G3)</f>
        <v>7</v>
      </c>
      <c r="I4" s="135">
        <f>+H4/H7</f>
        <v>0.36842105263157893</v>
      </c>
      <c r="J4" s="33">
        <f>SUMIFS('LEVEL APRIL''24'!R:R,'LEVEL APRIL''24'!Q:Q,'MASTER SUMMARY'!G4,'LEVEL APRIL''24'!K:K,'MASTER SUMMARY'!J3,'LEVEL APRIL''24'!A:A,'MASTER SUMMARY'!G3)</f>
        <v>36</v>
      </c>
      <c r="K4" s="135">
        <f>+J4/J7</f>
        <v>0.63157894736842102</v>
      </c>
      <c r="L4" s="33">
        <f>SUMIFS('LEVEL APRIL''24'!R:R,'LEVEL APRIL''24'!Q:Q,'MASTER SUMMARY'!G4,'LEVEL APRIL''24'!K:K,'MASTER SUMMARY'!L3,'LEVEL APRIL''24'!A:A,'MASTER SUMMARY'!G3)</f>
        <v>72</v>
      </c>
      <c r="M4" s="135">
        <f>+L4/L7</f>
        <v>0.60504201680672265</v>
      </c>
    </row>
    <row r="5" spans="1:17" ht="37.5" customHeight="1" x14ac:dyDescent="0.25">
      <c r="A5" s="129" t="s">
        <v>1845</v>
      </c>
      <c r="B5" s="34">
        <f>SUMIFS('LEVEL APRIL''24'!R:R,'LEVEL APRIL''24'!A:A,'MASTER SUMMARY'!A3,'LEVEL APRIL''24'!K:K,'MASTER SUMMARY'!A5)</f>
        <v>57</v>
      </c>
      <c r="C5" s="35">
        <f>SUMIFS('LEVEL APRIL''24'!O:O,'LEVEL APRIL''24'!A:A,'MASTER SUMMARY'!A3,'LEVEL APRIL''24'!K:K,'MASTER SUMMARY'!A5)</f>
        <v>22</v>
      </c>
      <c r="D5" s="36">
        <f>C5/B5</f>
        <v>0.38596491228070173</v>
      </c>
      <c r="E5" s="37" t="s">
        <v>3161</v>
      </c>
      <c r="F5" s="39"/>
      <c r="G5" s="120" t="s">
        <v>1847</v>
      </c>
      <c r="H5" s="33">
        <f>SUMIFS('LEVEL APRIL''24'!$R:$R,'LEVEL APRIL''24'!$Q:$Q,'MASTER SUMMARY'!G5,'LEVEL APRIL''24'!$K:$K,'MASTER SUMMARY'!H3,'LEVEL APRIL''24'!$A:$A,'MASTER SUMMARY'!G3)</f>
        <v>2</v>
      </c>
      <c r="I5" s="135">
        <f>+H5/H7</f>
        <v>0.10526315789473684</v>
      </c>
      <c r="J5" s="33">
        <f>SUMIFS('LEVEL APRIL''24'!R:R,'LEVEL APRIL''24'!Q:Q,'MASTER SUMMARY'!G5,'LEVEL APRIL''24'!K:K,'MASTER SUMMARY'!J3,'LEVEL APRIL''24'!A:A,'MASTER SUMMARY'!G3)</f>
        <v>12</v>
      </c>
      <c r="K5" s="135">
        <f>+J5/J7</f>
        <v>0.21052631578947367</v>
      </c>
      <c r="L5" s="33">
        <f>SUMIFS('LEVEL APRIL''24'!R:R,'LEVEL APRIL''24'!Q:Q,'MASTER SUMMARY'!G5,'LEVEL APRIL''24'!K:K,'MASTER SUMMARY'!L3,'LEVEL APRIL''24'!A:A,'MASTER SUMMARY'!G3)</f>
        <v>20</v>
      </c>
      <c r="M5" s="135">
        <f>+L5/L7</f>
        <v>0.16806722689075632</v>
      </c>
    </row>
    <row r="6" spans="1:17" ht="37.5" customHeight="1" x14ac:dyDescent="0.25">
      <c r="A6" s="130" t="s">
        <v>1838</v>
      </c>
      <c r="B6" s="34">
        <f>SUMIFS('LEVEL APRIL''24'!R:R,'LEVEL APRIL''24'!A:A,'MASTER SUMMARY'!A3,'LEVEL APRIL''24'!K:K,'MASTER SUMMARY'!A6)</f>
        <v>119</v>
      </c>
      <c r="C6" s="35">
        <f>SUMIFS('LEVEL APRIL''24'!O:O,'LEVEL APRIL''24'!A:A,'MASTER SUMMARY'!A3,'LEVEL APRIL''24'!K:K,'MASTER SUMMARY'!A6)</f>
        <v>48</v>
      </c>
      <c r="D6" s="36">
        <f t="shared" si="0"/>
        <v>0.40336134453781514</v>
      </c>
      <c r="E6" s="37" t="s">
        <v>3162</v>
      </c>
      <c r="F6" s="39"/>
      <c r="G6" s="133" t="s">
        <v>1848</v>
      </c>
      <c r="H6" s="33">
        <f>SUMIFS('LEVEL APRIL''24'!$R:$R,'LEVEL APRIL''24'!$Q:$Q,'MASTER SUMMARY'!G6,'LEVEL APRIL''24'!$K:$K,'MASTER SUMMARY'!H3,'LEVEL APRIL''24'!$A:$A,'MASTER SUMMARY'!G3)</f>
        <v>10</v>
      </c>
      <c r="I6" s="135">
        <f>+H6/H7</f>
        <v>0.52631578947368418</v>
      </c>
      <c r="J6" s="33">
        <f>SUMIFS('LEVEL APRIL''24'!R:R,'LEVEL APRIL''24'!Q:Q,'MASTER SUMMARY'!G6,'LEVEL APRIL''24'!K:K,'MASTER SUMMARY'!J3,'LEVEL APRIL''24'!A:A,'MASTER SUMMARY'!G3)</f>
        <v>9</v>
      </c>
      <c r="K6" s="135">
        <f>+J6/J7</f>
        <v>0.15789473684210525</v>
      </c>
      <c r="L6" s="33">
        <f>SUMIFS('LEVEL APRIL''24'!R:R,'LEVEL APRIL''24'!Q:Q,'MASTER SUMMARY'!G6,'LEVEL APRIL''24'!K:K,'MASTER SUMMARY'!L3,'LEVEL APRIL''24'!A:A,'MASTER SUMMARY'!G3)</f>
        <v>27</v>
      </c>
      <c r="M6" s="135">
        <f>+L6/L7</f>
        <v>0.22689075630252101</v>
      </c>
    </row>
    <row r="7" spans="1:17" ht="37.5" customHeight="1" x14ac:dyDescent="0.25">
      <c r="A7" s="34" t="s">
        <v>1849</v>
      </c>
      <c r="B7" s="34">
        <f>SUM(B4:B6)</f>
        <v>195</v>
      </c>
      <c r="C7" s="35">
        <f>SUM(C4:C6)</f>
        <v>82</v>
      </c>
      <c r="D7" s="36">
        <f>C7/B7</f>
        <v>0.42051282051282052</v>
      </c>
      <c r="E7" s="40"/>
      <c r="G7" s="33" t="s">
        <v>1849</v>
      </c>
      <c r="H7" s="33">
        <f>SUM(H4:H6)</f>
        <v>19</v>
      </c>
      <c r="I7" s="135">
        <f>+H7/H7</f>
        <v>1</v>
      </c>
      <c r="J7" s="33">
        <f>SUM(J4:J6)</f>
        <v>57</v>
      </c>
      <c r="K7" s="135">
        <f>+J7/J7</f>
        <v>1</v>
      </c>
      <c r="L7" s="33">
        <f>SUM(L4:L6)</f>
        <v>119</v>
      </c>
      <c r="M7" s="135">
        <f>+L7/L7</f>
        <v>1</v>
      </c>
    </row>
    <row r="8" spans="1:17" ht="45" customHeight="1" x14ac:dyDescent="0.25">
      <c r="A8" s="229"/>
      <c r="B8" s="230"/>
      <c r="C8" s="230"/>
      <c r="D8" s="230"/>
      <c r="E8" s="231"/>
      <c r="G8" s="232"/>
      <c r="H8" s="232"/>
      <c r="I8" s="232"/>
      <c r="J8" s="232"/>
      <c r="K8" s="232"/>
      <c r="L8" s="232"/>
      <c r="M8" s="232"/>
    </row>
    <row r="9" spans="1:17" ht="67.5" customHeight="1" x14ac:dyDescent="0.25">
      <c r="A9" s="186" t="s">
        <v>795</v>
      </c>
      <c r="B9" s="187" t="s">
        <v>1841</v>
      </c>
      <c r="C9" s="188" t="s">
        <v>1842</v>
      </c>
      <c r="D9" s="187" t="s">
        <v>1843</v>
      </c>
      <c r="E9" s="187" t="s">
        <v>1840</v>
      </c>
      <c r="F9" s="32"/>
      <c r="G9" s="189" t="s">
        <v>795</v>
      </c>
      <c r="H9" s="132" t="s">
        <v>1844</v>
      </c>
      <c r="I9" s="132" t="s">
        <v>1843</v>
      </c>
      <c r="J9" s="133" t="s">
        <v>1845</v>
      </c>
      <c r="K9" s="133" t="s">
        <v>1843</v>
      </c>
      <c r="L9" s="134" t="s">
        <v>1838</v>
      </c>
      <c r="M9" s="134" t="s">
        <v>1843</v>
      </c>
    </row>
    <row r="10" spans="1:17" ht="37.5" customHeight="1" x14ac:dyDescent="0.25">
      <c r="A10" s="131" t="s">
        <v>1844</v>
      </c>
      <c r="B10" s="34">
        <f>SUMIFS('LEVEL APRIL''24'!R:R,'LEVEL APRIL''24'!A:A,'MASTER SUMMARY'!A9,'LEVEL APRIL''24'!K:K,'MASTER SUMMARY'!A10)</f>
        <v>8</v>
      </c>
      <c r="C10" s="35">
        <f>SUMIFS('LEVEL APRIL''24'!O:O,'LEVEL APRIL''24'!A:A,'MASTER SUMMARY'!A9,'LEVEL APRIL''24'!K:K,'MASTER SUMMARY'!A10)</f>
        <v>3</v>
      </c>
      <c r="D10" s="36">
        <f t="shared" ref="D10:D12" si="1">C10/B10</f>
        <v>0.375</v>
      </c>
      <c r="E10" s="37" t="s">
        <v>3030</v>
      </c>
      <c r="F10" s="42"/>
      <c r="G10" s="121" t="s">
        <v>1846</v>
      </c>
      <c r="H10" s="33">
        <f>SUMIFS('LEVEL APRIL''24'!$R:$R,'LEVEL APRIL''24'!$Q:$Q,'MASTER SUMMARY'!G10,'LEVEL APRIL''24'!$K:$K,'MASTER SUMMARY'!H9,'LEVEL APRIL''24'!$A:$A,'MASTER SUMMARY'!G9)</f>
        <v>5</v>
      </c>
      <c r="I10" s="135">
        <f>+H10/H13</f>
        <v>0.625</v>
      </c>
      <c r="J10" s="33">
        <f>SUMIFS('LEVEL APRIL''24'!$R:$R,'LEVEL APRIL''24'!$Q:$Q,'MASTER SUMMARY'!G10,'LEVEL APRIL''24'!$K:$K,'MASTER SUMMARY'!J9,'LEVEL APRIL''24'!$A:$A,'MASTER SUMMARY'!G9)</f>
        <v>46</v>
      </c>
      <c r="K10" s="135">
        <f>+J10/J13</f>
        <v>0.67647058823529416</v>
      </c>
      <c r="L10" s="33">
        <f>SUMIFS('LEVEL APRIL''24'!$R:$R,'LEVEL APRIL''24'!$Q:$Q,'MASTER SUMMARY'!G10,'LEVEL APRIL''24'!$K:$K,'MASTER SUMMARY'!L9,'LEVEL APRIL''24'!$A:$A,'MASTER SUMMARY'!G9)</f>
        <v>116</v>
      </c>
      <c r="M10" s="135">
        <f>+L10/L13</f>
        <v>0.55502392344497609</v>
      </c>
    </row>
    <row r="11" spans="1:17" ht="37.5" customHeight="1" x14ac:dyDescent="0.25">
      <c r="A11" s="129" t="s">
        <v>1845</v>
      </c>
      <c r="B11" s="34">
        <f>SUMIFS('LEVEL APRIL''24'!R:R,'LEVEL APRIL''24'!A:A,'MASTER SUMMARY'!A9,'LEVEL APRIL''24'!K:K,'MASTER SUMMARY'!A11)</f>
        <v>68</v>
      </c>
      <c r="C11" s="35">
        <f>SUMIFS('LEVEL APRIL''24'!O:O,'LEVEL APRIL''24'!A:A,'MASTER SUMMARY'!A9,'LEVEL APRIL''24'!K:K,'MASTER SUMMARY'!A11)</f>
        <v>25</v>
      </c>
      <c r="D11" s="36">
        <f t="shared" si="1"/>
        <v>0.36764705882352944</v>
      </c>
      <c r="E11" s="37" t="s">
        <v>3161</v>
      </c>
      <c r="F11" s="42"/>
      <c r="G11" s="120" t="s">
        <v>1847</v>
      </c>
      <c r="H11" s="33">
        <f>SUMIFS('LEVEL APRIL''24'!$R:$R,'LEVEL APRIL''24'!$Q:$Q,'MASTER SUMMARY'!G11,'LEVEL APRIL''24'!$K:$K,'MASTER SUMMARY'!H9,'LEVEL APRIL''24'!$A:$A,'MASTER SUMMARY'!G9)</f>
        <v>3</v>
      </c>
      <c r="I11" s="135">
        <f>+H11/H13</f>
        <v>0.375</v>
      </c>
      <c r="J11" s="33">
        <f>SUMIFS('LEVEL APRIL''24'!$R:$R,'LEVEL APRIL''24'!$Q:$Q,'MASTER SUMMARY'!G11,'LEVEL APRIL''24'!$K:$K,'MASTER SUMMARY'!J9,'LEVEL APRIL''24'!$A:$A,'MASTER SUMMARY'!G9)</f>
        <v>10</v>
      </c>
      <c r="K11" s="135">
        <f>+J11/J13</f>
        <v>0.14705882352941177</v>
      </c>
      <c r="L11" s="33">
        <f>SUMIFS('LEVEL APRIL''24'!$R:$R,'LEVEL APRIL''24'!$Q:$Q,'MASTER SUMMARY'!G11,'LEVEL APRIL''24'!$K:$K,'MASTER SUMMARY'!L9,'LEVEL APRIL''24'!$A:$A,'MASTER SUMMARY'!G9)</f>
        <v>39</v>
      </c>
      <c r="M11" s="135">
        <f>+L11/L13</f>
        <v>0.18660287081339713</v>
      </c>
    </row>
    <row r="12" spans="1:17" ht="37.5" customHeight="1" x14ac:dyDescent="0.25">
      <c r="A12" s="130" t="s">
        <v>1838</v>
      </c>
      <c r="B12" s="34">
        <f>SUMIFS('LEVEL APRIL''24'!R:R,'LEVEL APRIL''24'!A:A,'MASTER SUMMARY'!A9,'LEVEL APRIL''24'!K:K,'MASTER SUMMARY'!A12)</f>
        <v>209</v>
      </c>
      <c r="C12" s="35">
        <f>SUMIFS('LEVEL APRIL''24'!O:O,'LEVEL APRIL''24'!A:A,'MASTER SUMMARY'!A9,'LEVEL APRIL''24'!K:K,'MASTER SUMMARY'!A12)</f>
        <v>95</v>
      </c>
      <c r="D12" s="36">
        <f t="shared" si="1"/>
        <v>0.45454545454545453</v>
      </c>
      <c r="E12" s="37" t="s">
        <v>3162</v>
      </c>
      <c r="F12" s="42"/>
      <c r="G12" s="133" t="s">
        <v>1848</v>
      </c>
      <c r="H12" s="33">
        <f>SUMIFS('LEVEL APRIL''24'!$R:$R,'LEVEL APRIL''24'!$Q:$Q,'MASTER SUMMARY'!G12,'LEVEL APRIL''24'!$K:$K,'MASTER SUMMARY'!H9,'LEVEL APRIL''24'!$A:$A,'MASTER SUMMARY'!G9)</f>
        <v>0</v>
      </c>
      <c r="I12" s="135">
        <f>+H12/H13</f>
        <v>0</v>
      </c>
      <c r="J12" s="33">
        <f>SUMIFS('LEVEL APRIL''24'!$R:$R,'LEVEL APRIL''24'!$Q:$Q,'MASTER SUMMARY'!G12,'LEVEL APRIL''24'!$K:$K,'MASTER SUMMARY'!J9,'LEVEL APRIL''24'!$A:$A,'MASTER SUMMARY'!G9)</f>
        <v>12</v>
      </c>
      <c r="K12" s="135">
        <f>+J12/J13</f>
        <v>0.17647058823529413</v>
      </c>
      <c r="L12" s="33">
        <f>SUMIFS('LEVEL APRIL''24'!$R:$R,'LEVEL APRIL''24'!$Q:$Q,'MASTER SUMMARY'!G12,'LEVEL APRIL''24'!$K:$K,'MASTER SUMMARY'!L9,'LEVEL APRIL''24'!$A:$A,'MASTER SUMMARY'!G9)</f>
        <v>54</v>
      </c>
      <c r="M12" s="135">
        <f>+L12/L13</f>
        <v>0.25837320574162681</v>
      </c>
    </row>
    <row r="13" spans="1:17" ht="37.5" customHeight="1" x14ac:dyDescent="0.25">
      <c r="A13" s="34" t="s">
        <v>1849</v>
      </c>
      <c r="B13" s="35">
        <f>SUM(B10:B12)</f>
        <v>285</v>
      </c>
      <c r="C13" s="35">
        <f>SUM(C10:C12)</f>
        <v>123</v>
      </c>
      <c r="D13" s="36">
        <f>C13/B13</f>
        <v>0.43157894736842106</v>
      </c>
      <c r="E13" s="43"/>
      <c r="G13" s="33" t="s">
        <v>1849</v>
      </c>
      <c r="H13" s="33">
        <f>SUM(H10:H12)</f>
        <v>8</v>
      </c>
      <c r="I13" s="135">
        <f>+H13/H13</f>
        <v>1</v>
      </c>
      <c r="J13" s="33">
        <f>SUM(J10:J12)</f>
        <v>68</v>
      </c>
      <c r="K13" s="135">
        <f>+J13/J13</f>
        <v>1</v>
      </c>
      <c r="L13" s="33">
        <f>SUM(L10:L12)</f>
        <v>209</v>
      </c>
      <c r="M13" s="135">
        <f>+L13/L13</f>
        <v>1</v>
      </c>
    </row>
    <row r="14" spans="1:17" ht="15.75" x14ac:dyDescent="0.25">
      <c r="B14" s="44"/>
      <c r="C14" s="45"/>
      <c r="D14" s="46"/>
      <c r="E14" s="46"/>
    </row>
    <row r="15" spans="1:17" ht="15.75" x14ac:dyDescent="0.25">
      <c r="B15" s="44"/>
      <c r="C15" s="45"/>
      <c r="D15" s="46"/>
      <c r="E15" s="46"/>
    </row>
    <row r="16" spans="1:17" ht="15.75" x14ac:dyDescent="0.25">
      <c r="B16" s="44"/>
      <c r="C16" s="45"/>
      <c r="D16" s="46"/>
      <c r="E16" s="46"/>
    </row>
    <row r="17" spans="2:26" ht="15.75" x14ac:dyDescent="0.25">
      <c r="B17" s="45"/>
      <c r="C17" s="45"/>
      <c r="D17" s="46"/>
      <c r="E17" s="46"/>
    </row>
    <row r="18" spans="2:26" ht="15.75" x14ac:dyDescent="0.25">
      <c r="B18" s="45"/>
      <c r="C18" s="45"/>
      <c r="D18" s="46"/>
      <c r="E18" s="46"/>
    </row>
    <row r="19" spans="2:26" ht="9.75" customHeight="1" x14ac:dyDescent="0.25"/>
    <row r="23" spans="2:26" x14ac:dyDescent="0.25">
      <c r="Z23" t="s">
        <v>2848</v>
      </c>
    </row>
  </sheetData>
  <mergeCells count="4">
    <mergeCell ref="A8:E8"/>
    <mergeCell ref="G8:M8"/>
    <mergeCell ref="B1:M1"/>
    <mergeCell ref="B2:E2"/>
  </mergeCells>
  <printOptions horizontalCentered="1"/>
  <pageMargins left="0" right="0" top="0" bottom="0" header="0.31496062992125984" footer="0.31496062992125984"/>
  <pageSetup paperSize="9" scale="65" orientation="landscape" horizontalDpi="180" verticalDpi="180" r:id="rId1"/>
  <colBreaks count="1" manualBreakCount="1">
    <brk id="17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showGridLines="0" view="pageBreakPreview" zoomScale="40" zoomScaleNormal="78" zoomScaleSheetLayoutView="40" workbookViewId="0">
      <pane xSplit="2" ySplit="11" topLeftCell="C12" activePane="bottomRight" state="frozen"/>
      <selection pane="topRight" activeCell="C1" sqref="C1"/>
      <selection pane="bottomLeft" activeCell="A11" sqref="A11"/>
      <selection pane="bottomRight" activeCell="AK24" sqref="AK24"/>
    </sheetView>
  </sheetViews>
  <sheetFormatPr defaultRowHeight="15" x14ac:dyDescent="0.25"/>
  <cols>
    <col min="1" max="1" width="21.85546875" customWidth="1"/>
    <col min="2" max="2" width="20.28515625" customWidth="1"/>
    <col min="3" max="3" width="17.5703125" customWidth="1"/>
    <col min="4" max="4" width="10.28515625" bestFit="1" customWidth="1"/>
    <col min="5" max="7" width="10.85546875" bestFit="1" customWidth="1"/>
    <col min="8" max="8" width="10.5703125" bestFit="1" customWidth="1"/>
    <col min="9" max="9" width="10.85546875" bestFit="1" customWidth="1"/>
    <col min="10" max="10" width="10.5703125" bestFit="1" customWidth="1"/>
    <col min="11" max="34" width="9.5703125" customWidth="1"/>
    <col min="35" max="35" width="5.7109375" customWidth="1"/>
  </cols>
  <sheetData>
    <row r="1" spans="1:34" ht="55.5" customHeight="1" x14ac:dyDescent="0.25">
      <c r="A1" s="72"/>
      <c r="B1" s="238" t="s">
        <v>3163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</row>
    <row r="2" spans="1:34" ht="15.75" x14ac:dyDescent="0.25">
      <c r="A2" s="239" t="s">
        <v>2768</v>
      </c>
      <c r="B2" s="239" t="s">
        <v>2769</v>
      </c>
      <c r="C2" s="242" t="s">
        <v>2770</v>
      </c>
      <c r="D2" s="245" t="s">
        <v>2771</v>
      </c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</row>
    <row r="3" spans="1:34" ht="25.5" customHeight="1" x14ac:dyDescent="0.25">
      <c r="A3" s="240"/>
      <c r="B3" s="240"/>
      <c r="C3" s="243"/>
      <c r="D3" s="225">
        <f>+D4</f>
        <v>45383</v>
      </c>
      <c r="E3" s="225">
        <f t="shared" ref="E3:AG3" si="0">+E4</f>
        <v>45384</v>
      </c>
      <c r="F3" s="225">
        <f t="shared" si="0"/>
        <v>45385</v>
      </c>
      <c r="G3" s="225">
        <f t="shared" si="0"/>
        <v>45386</v>
      </c>
      <c r="H3" s="225">
        <f t="shared" si="0"/>
        <v>45387</v>
      </c>
      <c r="I3" s="226">
        <f t="shared" si="0"/>
        <v>45388</v>
      </c>
      <c r="J3" s="226">
        <f t="shared" si="0"/>
        <v>45389</v>
      </c>
      <c r="K3" s="226">
        <f t="shared" si="0"/>
        <v>45390</v>
      </c>
      <c r="L3" s="226">
        <f t="shared" si="0"/>
        <v>45391</v>
      </c>
      <c r="M3" s="226">
        <f t="shared" si="0"/>
        <v>45392</v>
      </c>
      <c r="N3" s="226">
        <f t="shared" si="0"/>
        <v>45393</v>
      </c>
      <c r="O3" s="226">
        <f t="shared" si="0"/>
        <v>45394</v>
      </c>
      <c r="P3" s="226">
        <f t="shared" si="0"/>
        <v>45395</v>
      </c>
      <c r="Q3" s="226">
        <f t="shared" si="0"/>
        <v>45396</v>
      </c>
      <c r="R3" s="226">
        <f t="shared" si="0"/>
        <v>45397</v>
      </c>
      <c r="S3" s="225">
        <f t="shared" si="0"/>
        <v>45398</v>
      </c>
      <c r="T3" s="225">
        <f t="shared" si="0"/>
        <v>45399</v>
      </c>
      <c r="U3" s="225">
        <f t="shared" si="0"/>
        <v>45400</v>
      </c>
      <c r="V3" s="225">
        <f t="shared" si="0"/>
        <v>45401</v>
      </c>
      <c r="W3" s="226">
        <f t="shared" si="0"/>
        <v>45402</v>
      </c>
      <c r="X3" s="226">
        <f t="shared" si="0"/>
        <v>45403</v>
      </c>
      <c r="Y3" s="225">
        <f t="shared" si="0"/>
        <v>45404</v>
      </c>
      <c r="Z3" s="225">
        <f t="shared" si="0"/>
        <v>45405</v>
      </c>
      <c r="AA3" s="225">
        <f t="shared" si="0"/>
        <v>45406</v>
      </c>
      <c r="AB3" s="225">
        <f t="shared" si="0"/>
        <v>45407</v>
      </c>
      <c r="AC3" s="225">
        <f t="shared" si="0"/>
        <v>45408</v>
      </c>
      <c r="AD3" s="226">
        <f t="shared" si="0"/>
        <v>45409</v>
      </c>
      <c r="AE3" s="226">
        <f t="shared" si="0"/>
        <v>45410</v>
      </c>
      <c r="AF3" s="225">
        <f t="shared" si="0"/>
        <v>45411</v>
      </c>
      <c r="AG3" s="225">
        <f t="shared" si="0"/>
        <v>45412</v>
      </c>
      <c r="AH3" s="226"/>
    </row>
    <row r="4" spans="1:34" ht="25.5" customHeight="1" x14ac:dyDescent="0.25">
      <c r="A4" s="241"/>
      <c r="B4" s="241"/>
      <c r="C4" s="244"/>
      <c r="D4" s="221">
        <v>45383</v>
      </c>
      <c r="E4" s="221">
        <v>45384</v>
      </c>
      <c r="F4" s="221">
        <v>45385</v>
      </c>
      <c r="G4" s="221">
        <v>45386</v>
      </c>
      <c r="H4" s="221">
        <v>45387</v>
      </c>
      <c r="I4" s="227">
        <v>45388</v>
      </c>
      <c r="J4" s="227">
        <v>45389</v>
      </c>
      <c r="K4" s="227">
        <v>45390</v>
      </c>
      <c r="L4" s="227">
        <v>45391</v>
      </c>
      <c r="M4" s="227">
        <v>45392</v>
      </c>
      <c r="N4" s="227">
        <v>45393</v>
      </c>
      <c r="O4" s="227">
        <v>45394</v>
      </c>
      <c r="P4" s="227">
        <v>45395</v>
      </c>
      <c r="Q4" s="227">
        <v>45396</v>
      </c>
      <c r="R4" s="227">
        <v>45397</v>
      </c>
      <c r="S4" s="221">
        <v>45398</v>
      </c>
      <c r="T4" s="221">
        <v>45399</v>
      </c>
      <c r="U4" s="221">
        <v>45400</v>
      </c>
      <c r="V4" s="221">
        <v>45401</v>
      </c>
      <c r="W4" s="227">
        <v>45402</v>
      </c>
      <c r="X4" s="227">
        <v>45403</v>
      </c>
      <c r="Y4" s="221">
        <v>45404</v>
      </c>
      <c r="Z4" s="221">
        <v>45405</v>
      </c>
      <c r="AA4" s="221">
        <v>45406</v>
      </c>
      <c r="AB4" s="221">
        <v>45407</v>
      </c>
      <c r="AC4" s="221">
        <v>45408</v>
      </c>
      <c r="AD4" s="227">
        <v>45409</v>
      </c>
      <c r="AE4" s="227">
        <v>45410</v>
      </c>
      <c r="AF4" s="221">
        <v>45411</v>
      </c>
      <c r="AG4" s="221">
        <v>45412</v>
      </c>
      <c r="AH4" s="227"/>
    </row>
    <row r="5" spans="1:34" ht="25.5" customHeight="1" x14ac:dyDescent="0.25">
      <c r="A5" s="235" t="s">
        <v>2772</v>
      </c>
      <c r="B5" s="182" t="s">
        <v>2773</v>
      </c>
      <c r="C5" s="183">
        <f>'MASTER SUMMARY'!B4</f>
        <v>19</v>
      </c>
      <c r="D5" s="184">
        <v>0.63157894736842102</v>
      </c>
      <c r="E5" s="184">
        <v>0.65</v>
      </c>
      <c r="F5" s="184">
        <v>0.66</v>
      </c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84"/>
    </row>
    <row r="6" spans="1:34" ht="25.5" customHeight="1" x14ac:dyDescent="0.25">
      <c r="A6" s="236"/>
      <c r="B6" s="123" t="s">
        <v>2774</v>
      </c>
      <c r="C6" s="124">
        <f>'MASTER SUMMARY'!B5</f>
        <v>57</v>
      </c>
      <c r="D6" s="125">
        <v>0.42105263157894735</v>
      </c>
      <c r="E6" s="125">
        <v>0.43</v>
      </c>
      <c r="F6" s="125">
        <v>0.44</v>
      </c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</row>
    <row r="7" spans="1:34" ht="25.5" customHeight="1" x14ac:dyDescent="0.25">
      <c r="A7" s="237"/>
      <c r="B7" s="126" t="s">
        <v>2775</v>
      </c>
      <c r="C7" s="127">
        <f>'MASTER SUMMARY'!B6</f>
        <v>119</v>
      </c>
      <c r="D7" s="128">
        <v>0.45378151260504201</v>
      </c>
      <c r="E7" s="128">
        <v>0.45378151260504201</v>
      </c>
      <c r="F7" s="128">
        <v>0.42</v>
      </c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</row>
    <row r="8" spans="1:34" ht="25.5" customHeight="1" x14ac:dyDescent="0.3">
      <c r="A8" s="73"/>
      <c r="B8" s="74"/>
      <c r="C8" s="75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80"/>
      <c r="AH8" s="80"/>
    </row>
    <row r="9" spans="1:34" ht="25.5" customHeight="1" x14ac:dyDescent="0.25">
      <c r="A9" s="235" t="s">
        <v>2776</v>
      </c>
      <c r="B9" s="182" t="s">
        <v>2773</v>
      </c>
      <c r="C9" s="183">
        <f>'MASTER SUMMARY'!B10</f>
        <v>8</v>
      </c>
      <c r="D9" s="184">
        <v>0.625</v>
      </c>
      <c r="E9" s="184">
        <v>0.66</v>
      </c>
      <c r="F9" s="184">
        <v>0.7</v>
      </c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</row>
    <row r="10" spans="1:34" ht="25.5" customHeight="1" x14ac:dyDescent="0.25">
      <c r="A10" s="236"/>
      <c r="B10" s="123" t="s">
        <v>2774</v>
      </c>
      <c r="C10" s="124">
        <f>'MASTER SUMMARY'!B11</f>
        <v>68</v>
      </c>
      <c r="D10" s="125">
        <v>0.54411764705882348</v>
      </c>
      <c r="E10" s="125">
        <v>0.62</v>
      </c>
      <c r="F10" s="125">
        <v>0.62</v>
      </c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</row>
    <row r="11" spans="1:34" ht="25.5" customHeight="1" x14ac:dyDescent="0.25">
      <c r="A11" s="237"/>
      <c r="B11" s="126" t="s">
        <v>2775</v>
      </c>
      <c r="C11" s="127">
        <f>'MASTER SUMMARY'!B12</f>
        <v>209</v>
      </c>
      <c r="D11" s="128">
        <v>0.47368421052631576</v>
      </c>
      <c r="E11" s="128">
        <v>0.5</v>
      </c>
      <c r="F11" s="128">
        <v>0.48</v>
      </c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</row>
    <row r="12" spans="1:34" x14ac:dyDescent="0.25"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</row>
    <row r="15" spans="1:34" ht="28.5" x14ac:dyDescent="0.45">
      <c r="A15" s="77" t="s">
        <v>2777</v>
      </c>
    </row>
    <row r="30" spans="1:1" ht="28.5" x14ac:dyDescent="0.45">
      <c r="A30" s="78" t="s">
        <v>2778</v>
      </c>
    </row>
  </sheetData>
  <mergeCells count="7">
    <mergeCell ref="A9:A11"/>
    <mergeCell ref="B1:AH1"/>
    <mergeCell ref="A2:A4"/>
    <mergeCell ref="B2:B4"/>
    <mergeCell ref="C2:C4"/>
    <mergeCell ref="A5:A7"/>
    <mergeCell ref="D2:AH2"/>
  </mergeCells>
  <pageMargins left="0.70866141732283472" right="0.70866141732283472" top="0.74803149606299213" bottom="0.74803149606299213" header="0.31496062992125984" footer="0.31496062992125984"/>
  <pageSetup paperSize="9" scale="3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K12" sqref="K12"/>
    </sheetView>
  </sheetViews>
  <sheetFormatPr defaultRowHeight="15" x14ac:dyDescent="0.25"/>
  <sheetData>
    <row r="1" spans="1:5" x14ac:dyDescent="0.25">
      <c r="A1" t="s">
        <v>3022</v>
      </c>
    </row>
    <row r="2" spans="1:5" x14ac:dyDescent="0.25">
      <c r="A2" t="s">
        <v>1844</v>
      </c>
      <c r="B2">
        <v>28</v>
      </c>
    </row>
    <row r="3" spans="1:5" x14ac:dyDescent="0.25">
      <c r="A3" t="s">
        <v>1845</v>
      </c>
      <c r="B3">
        <v>63</v>
      </c>
      <c r="C3">
        <f>SUM(B2:B4)</f>
        <v>188</v>
      </c>
    </row>
    <row r="4" spans="1:5" x14ac:dyDescent="0.25">
      <c r="A4" t="s">
        <v>1838</v>
      </c>
      <c r="B4">
        <v>97</v>
      </c>
    </row>
    <row r="7" spans="1:5" x14ac:dyDescent="0.25">
      <c r="A7" t="s">
        <v>16</v>
      </c>
    </row>
    <row r="8" spans="1:5" x14ac:dyDescent="0.25">
      <c r="A8" t="s">
        <v>1844</v>
      </c>
      <c r="B8">
        <v>4</v>
      </c>
    </row>
    <row r="9" spans="1:5" x14ac:dyDescent="0.25">
      <c r="A9" t="s">
        <v>1845</v>
      </c>
      <c r="B9">
        <v>5</v>
      </c>
      <c r="C9">
        <f>SUM(B8:B10)</f>
        <v>51</v>
      </c>
      <c r="E9" s="176">
        <f>+C3+C9+C15+C18</f>
        <v>607</v>
      </c>
    </row>
    <row r="10" spans="1:5" x14ac:dyDescent="0.25">
      <c r="A10" t="s">
        <v>1838</v>
      </c>
      <c r="B10">
        <v>42</v>
      </c>
    </row>
    <row r="13" spans="1:5" x14ac:dyDescent="0.25">
      <c r="A13" t="s">
        <v>3023</v>
      </c>
    </row>
    <row r="14" spans="1:5" x14ac:dyDescent="0.25">
      <c r="A14" t="s">
        <v>1844</v>
      </c>
      <c r="B14">
        <v>9</v>
      </c>
    </row>
    <row r="15" spans="1:5" x14ac:dyDescent="0.25">
      <c r="A15" t="s">
        <v>1845</v>
      </c>
      <c r="B15">
        <v>39</v>
      </c>
      <c r="C15">
        <f>SUM(B14:B16)</f>
        <v>355</v>
      </c>
    </row>
    <row r="16" spans="1:5" x14ac:dyDescent="0.25">
      <c r="A16" t="s">
        <v>1838</v>
      </c>
      <c r="B16">
        <v>307</v>
      </c>
    </row>
    <row r="18" spans="1:3" x14ac:dyDescent="0.25">
      <c r="A18" t="s">
        <v>3024</v>
      </c>
      <c r="C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LEVEL BARU</vt:lpstr>
      <vt:lpstr>MASTER PART </vt:lpstr>
      <vt:lpstr>LEVEL APRIL'24</vt:lpstr>
      <vt:lpstr>LEVEL OKTO'23 (2)</vt:lpstr>
      <vt:lpstr>MASTER SUMMARY</vt:lpstr>
      <vt:lpstr>REPORT DAILY</vt:lpstr>
      <vt:lpstr>Sheet1</vt:lpstr>
      <vt:lpstr>'MASTER SUMMARY'!Print_Area</vt:lpstr>
      <vt:lpstr>'REPORT DAILY'!Print_Area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2022-07-13T02:09:56Z</cp:lastPrinted>
  <dcterms:created xsi:type="dcterms:W3CDTF">2021-12-22T03:37:01Z</dcterms:created>
  <dcterms:modified xsi:type="dcterms:W3CDTF">2024-04-04T02:37:37Z</dcterms:modified>
</cp:coreProperties>
</file>