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8BB043C-9AA4-47C9-BA39-904B44C0491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hi Square" sheetId="16" r:id="rId1"/>
    <sheet name="Logistic Regression" sheetId="14" r:id="rId2"/>
    <sheet name="Results" sheetId="15" r:id="rId3"/>
    <sheet name="Standardizing" sheetId="8" r:id="rId4"/>
    <sheet name="heart" sheetId="1" r:id="rId5"/>
    <sheet name="Info" sheetId="2" r:id="rId6"/>
  </sheets>
  <definedNames>
    <definedName name="__nSelect_" hidden="1">23</definedName>
    <definedName name="actual">#REF!</definedName>
    <definedName name="actual_1">'Logistic Regression'!$A$5:$A$307</definedName>
    <definedName name="age_std">#REF!</definedName>
    <definedName name="ca_1">#REF!</definedName>
    <definedName name="ca_2">#REF!</definedName>
    <definedName name="ca_3">#REF!</definedName>
    <definedName name="ca_4">#REF!</definedName>
    <definedName name="chol_std">#REF!</definedName>
    <definedName name="cp_1">#REF!</definedName>
    <definedName name="cp_2">#REF!</definedName>
    <definedName name="cp_3">#REF!</definedName>
    <definedName name="exang">#REF!</definedName>
    <definedName name="fbs">#REF!</definedName>
    <definedName name="nRegMod" hidden="1">0</definedName>
    <definedName name="oldpeak_std">#REF!</definedName>
    <definedName name="predict">'Logistic Regression'!$AC$5:$AC$307</definedName>
    <definedName name="predicted">#REF!</definedName>
    <definedName name="restecg">#REF!</definedName>
    <definedName name="restecg_1">#REF!</definedName>
    <definedName name="restecg_2">#REF!</definedName>
    <definedName name="sex">#REF!</definedName>
    <definedName name="slope_1">#REF!</definedName>
    <definedName name="slope_2">#REF!</definedName>
    <definedName name="solver_adj" localSheetId="1" hidden="1">'Logistic Regression'!$A$2:$W$2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'Logistic Regression'!$AC$1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  <definedName name="target">#REF!</definedName>
    <definedName name="thal_fixed_defect_1">#REF!</definedName>
    <definedName name="thal_normal_0">#REF!</definedName>
    <definedName name="thal_reversable_defect_2">#REF!</definedName>
    <definedName name="thalach_std">#REF!</definedName>
    <definedName name="trestbps_std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5" l="1"/>
  <c r="D9" i="15"/>
  <c r="D5" i="15"/>
  <c r="D4" i="15"/>
  <c r="D11" i="15"/>
  <c r="D16" i="15"/>
  <c r="D20" i="15"/>
  <c r="D10" i="15"/>
  <c r="D24" i="15"/>
  <c r="D25" i="15"/>
  <c r="D23" i="15"/>
  <c r="D8" i="15"/>
  <c r="D6" i="15"/>
  <c r="D7" i="15"/>
  <c r="D19" i="15"/>
  <c r="D13" i="15"/>
  <c r="D21" i="15"/>
  <c r="D14" i="15"/>
  <c r="D18" i="15"/>
  <c r="D15" i="15"/>
  <c r="D12" i="15"/>
  <c r="D17" i="15"/>
  <c r="D3" i="15"/>
  <c r="H3" i="16"/>
  <c r="C16" i="16"/>
  <c r="C15" i="16"/>
  <c r="B15" i="16"/>
  <c r="C14" i="16"/>
  <c r="B14" i="16"/>
  <c r="AC8" i="14"/>
  <c r="AC16" i="14"/>
  <c r="AC24" i="14"/>
  <c r="AC32" i="14"/>
  <c r="AC40" i="14"/>
  <c r="AC48" i="14"/>
  <c r="AC56" i="14"/>
  <c r="AC64" i="14"/>
  <c r="AC72" i="14"/>
  <c r="AC80" i="14"/>
  <c r="AC88" i="14"/>
  <c r="AC96" i="14"/>
  <c r="AC104" i="14"/>
  <c r="AC112" i="14"/>
  <c r="AC120" i="14"/>
  <c r="AC128" i="14"/>
  <c r="AC136" i="14"/>
  <c r="AC144" i="14"/>
  <c r="AC152" i="14"/>
  <c r="AC160" i="14"/>
  <c r="AC168" i="14"/>
  <c r="AC176" i="14"/>
  <c r="AC184" i="14"/>
  <c r="AC192" i="14"/>
  <c r="AC200" i="14"/>
  <c r="AC208" i="14"/>
  <c r="AC216" i="14"/>
  <c r="AC224" i="14"/>
  <c r="AC232" i="14"/>
  <c r="AC240" i="14"/>
  <c r="AC248" i="14"/>
  <c r="AC256" i="14"/>
  <c r="AC264" i="14"/>
  <c r="AC272" i="14"/>
  <c r="AC280" i="14"/>
  <c r="AC288" i="14"/>
  <c r="AC296" i="14"/>
  <c r="AC304" i="14"/>
  <c r="X6" i="14"/>
  <c r="Y6" i="14" s="1"/>
  <c r="Z6" i="14" s="1"/>
  <c r="AA6" i="14" s="1"/>
  <c r="AB6" i="14" s="1"/>
  <c r="X7" i="14"/>
  <c r="Y7" i="14" s="1"/>
  <c r="Z7" i="14" s="1"/>
  <c r="AA7" i="14" s="1"/>
  <c r="AB7" i="14" s="1"/>
  <c r="X8" i="14"/>
  <c r="Y8" i="14" s="1"/>
  <c r="Z8" i="14" s="1"/>
  <c r="AA8" i="14" s="1"/>
  <c r="AB8" i="14" s="1"/>
  <c r="X9" i="14"/>
  <c r="Y9" i="14" s="1"/>
  <c r="Z9" i="14" s="1"/>
  <c r="AA9" i="14" s="1"/>
  <c r="AB9" i="14" s="1"/>
  <c r="X10" i="14"/>
  <c r="Y10" i="14" s="1"/>
  <c r="Z10" i="14" s="1"/>
  <c r="AA10" i="14" s="1"/>
  <c r="AB10" i="14" s="1"/>
  <c r="X11" i="14"/>
  <c r="Y11" i="14" s="1"/>
  <c r="Z11" i="14" s="1"/>
  <c r="AA11" i="14" s="1"/>
  <c r="AB11" i="14" s="1"/>
  <c r="X12" i="14"/>
  <c r="Y12" i="14" s="1"/>
  <c r="Z12" i="14" s="1"/>
  <c r="AA12" i="14" s="1"/>
  <c r="AB12" i="14" s="1"/>
  <c r="X13" i="14"/>
  <c r="Y13" i="14" s="1"/>
  <c r="Z13" i="14" s="1"/>
  <c r="AA13" i="14" s="1"/>
  <c r="AB13" i="14" s="1"/>
  <c r="X14" i="14"/>
  <c r="Y14" i="14" s="1"/>
  <c r="Z14" i="14" s="1"/>
  <c r="AA14" i="14" s="1"/>
  <c r="AB14" i="14" s="1"/>
  <c r="X15" i="14"/>
  <c r="Y15" i="14" s="1"/>
  <c r="Z15" i="14" s="1"/>
  <c r="AA15" i="14" s="1"/>
  <c r="AB15" i="14" s="1"/>
  <c r="X16" i="14"/>
  <c r="Y16" i="14" s="1"/>
  <c r="Z16" i="14" s="1"/>
  <c r="AA16" i="14" s="1"/>
  <c r="AB16" i="14" s="1"/>
  <c r="X17" i="14"/>
  <c r="Y17" i="14" s="1"/>
  <c r="Z17" i="14" s="1"/>
  <c r="AA17" i="14" s="1"/>
  <c r="AB17" i="14" s="1"/>
  <c r="X18" i="14"/>
  <c r="Y18" i="14" s="1"/>
  <c r="Z18" i="14" s="1"/>
  <c r="AA18" i="14" s="1"/>
  <c r="AB18" i="14" s="1"/>
  <c r="X19" i="14"/>
  <c r="Y19" i="14" s="1"/>
  <c r="Z19" i="14" s="1"/>
  <c r="AA19" i="14" s="1"/>
  <c r="AB19" i="14" s="1"/>
  <c r="X20" i="14"/>
  <c r="Y20" i="14" s="1"/>
  <c r="Z20" i="14" s="1"/>
  <c r="AA20" i="14" s="1"/>
  <c r="AB20" i="14" s="1"/>
  <c r="X21" i="14"/>
  <c r="Y21" i="14" s="1"/>
  <c r="Z21" i="14" s="1"/>
  <c r="AA21" i="14" s="1"/>
  <c r="AB21" i="14" s="1"/>
  <c r="X22" i="14"/>
  <c r="Y22" i="14" s="1"/>
  <c r="Z22" i="14" s="1"/>
  <c r="AA22" i="14" s="1"/>
  <c r="AB22" i="14" s="1"/>
  <c r="X23" i="14"/>
  <c r="Y23" i="14" s="1"/>
  <c r="Z23" i="14" s="1"/>
  <c r="AA23" i="14" s="1"/>
  <c r="AB23" i="14" s="1"/>
  <c r="X24" i="14"/>
  <c r="Y24" i="14" s="1"/>
  <c r="Z24" i="14" s="1"/>
  <c r="AA24" i="14" s="1"/>
  <c r="AB24" i="14" s="1"/>
  <c r="X25" i="14"/>
  <c r="Y25" i="14" s="1"/>
  <c r="Z25" i="14" s="1"/>
  <c r="AA25" i="14" s="1"/>
  <c r="AB25" i="14" s="1"/>
  <c r="X26" i="14"/>
  <c r="Y26" i="14" s="1"/>
  <c r="Z26" i="14" s="1"/>
  <c r="AA26" i="14" s="1"/>
  <c r="AB26" i="14" s="1"/>
  <c r="X27" i="14"/>
  <c r="Y27" i="14" s="1"/>
  <c r="Z27" i="14" s="1"/>
  <c r="AA27" i="14" s="1"/>
  <c r="AB27" i="14" s="1"/>
  <c r="X28" i="14"/>
  <c r="Y28" i="14" s="1"/>
  <c r="Z28" i="14" s="1"/>
  <c r="AA28" i="14" s="1"/>
  <c r="AB28" i="14" s="1"/>
  <c r="X29" i="14"/>
  <c r="Y29" i="14" s="1"/>
  <c r="Z29" i="14" s="1"/>
  <c r="AA29" i="14" s="1"/>
  <c r="AB29" i="14" s="1"/>
  <c r="X30" i="14"/>
  <c r="Y30" i="14" s="1"/>
  <c r="Z30" i="14" s="1"/>
  <c r="AA30" i="14" s="1"/>
  <c r="AB30" i="14" s="1"/>
  <c r="X31" i="14"/>
  <c r="Y31" i="14" s="1"/>
  <c r="Z31" i="14" s="1"/>
  <c r="AA31" i="14" s="1"/>
  <c r="AB31" i="14" s="1"/>
  <c r="X32" i="14"/>
  <c r="Y32" i="14" s="1"/>
  <c r="Z32" i="14" s="1"/>
  <c r="AA32" i="14" s="1"/>
  <c r="AB32" i="14" s="1"/>
  <c r="X33" i="14"/>
  <c r="Y33" i="14" s="1"/>
  <c r="Z33" i="14" s="1"/>
  <c r="AA33" i="14" s="1"/>
  <c r="AB33" i="14" s="1"/>
  <c r="X34" i="14"/>
  <c r="Y34" i="14" s="1"/>
  <c r="Z34" i="14" s="1"/>
  <c r="AA34" i="14" s="1"/>
  <c r="AB34" i="14" s="1"/>
  <c r="X35" i="14"/>
  <c r="Y35" i="14" s="1"/>
  <c r="Z35" i="14" s="1"/>
  <c r="AA35" i="14" s="1"/>
  <c r="AB35" i="14" s="1"/>
  <c r="X36" i="14"/>
  <c r="Y36" i="14" s="1"/>
  <c r="Z36" i="14" s="1"/>
  <c r="AA36" i="14" s="1"/>
  <c r="AB36" i="14" s="1"/>
  <c r="X37" i="14"/>
  <c r="Y37" i="14" s="1"/>
  <c r="Z37" i="14" s="1"/>
  <c r="AA37" i="14" s="1"/>
  <c r="AB37" i="14" s="1"/>
  <c r="X38" i="14"/>
  <c r="Y38" i="14" s="1"/>
  <c r="Z38" i="14" s="1"/>
  <c r="AA38" i="14" s="1"/>
  <c r="AB38" i="14" s="1"/>
  <c r="X39" i="14"/>
  <c r="Y39" i="14" s="1"/>
  <c r="Z39" i="14" s="1"/>
  <c r="AA39" i="14" s="1"/>
  <c r="AB39" i="14" s="1"/>
  <c r="X40" i="14"/>
  <c r="Y40" i="14" s="1"/>
  <c r="Z40" i="14" s="1"/>
  <c r="AA40" i="14" s="1"/>
  <c r="AB40" i="14" s="1"/>
  <c r="X41" i="14"/>
  <c r="Y41" i="14" s="1"/>
  <c r="Z41" i="14" s="1"/>
  <c r="AA41" i="14" s="1"/>
  <c r="AB41" i="14" s="1"/>
  <c r="X42" i="14"/>
  <c r="Y42" i="14" s="1"/>
  <c r="Z42" i="14" s="1"/>
  <c r="AA42" i="14" s="1"/>
  <c r="AB42" i="14" s="1"/>
  <c r="X43" i="14"/>
  <c r="Y43" i="14" s="1"/>
  <c r="Z43" i="14" s="1"/>
  <c r="AA43" i="14" s="1"/>
  <c r="AB43" i="14" s="1"/>
  <c r="X44" i="14"/>
  <c r="Y44" i="14" s="1"/>
  <c r="Z44" i="14" s="1"/>
  <c r="AA44" i="14" s="1"/>
  <c r="AB44" i="14" s="1"/>
  <c r="X45" i="14"/>
  <c r="Y45" i="14" s="1"/>
  <c r="Z45" i="14" s="1"/>
  <c r="AA45" i="14" s="1"/>
  <c r="AB45" i="14" s="1"/>
  <c r="X46" i="14"/>
  <c r="Y46" i="14" s="1"/>
  <c r="Z46" i="14" s="1"/>
  <c r="AA46" i="14" s="1"/>
  <c r="AB46" i="14" s="1"/>
  <c r="X47" i="14"/>
  <c r="Y47" i="14" s="1"/>
  <c r="Z47" i="14" s="1"/>
  <c r="AA47" i="14" s="1"/>
  <c r="AB47" i="14" s="1"/>
  <c r="X48" i="14"/>
  <c r="Y48" i="14" s="1"/>
  <c r="Z48" i="14" s="1"/>
  <c r="AA48" i="14" s="1"/>
  <c r="AB48" i="14" s="1"/>
  <c r="X49" i="14"/>
  <c r="Y49" i="14" s="1"/>
  <c r="Z49" i="14" s="1"/>
  <c r="AA49" i="14" s="1"/>
  <c r="AB49" i="14" s="1"/>
  <c r="X50" i="14"/>
  <c r="Y50" i="14" s="1"/>
  <c r="Z50" i="14" s="1"/>
  <c r="AA50" i="14" s="1"/>
  <c r="AB50" i="14" s="1"/>
  <c r="X51" i="14"/>
  <c r="Y51" i="14" s="1"/>
  <c r="Z51" i="14" s="1"/>
  <c r="AA51" i="14" s="1"/>
  <c r="AB51" i="14" s="1"/>
  <c r="X52" i="14"/>
  <c r="Y52" i="14" s="1"/>
  <c r="Z52" i="14" s="1"/>
  <c r="AA52" i="14" s="1"/>
  <c r="AB52" i="14" s="1"/>
  <c r="X53" i="14"/>
  <c r="Y53" i="14" s="1"/>
  <c r="Z53" i="14" s="1"/>
  <c r="AA53" i="14" s="1"/>
  <c r="AB53" i="14" s="1"/>
  <c r="X54" i="14"/>
  <c r="Y54" i="14" s="1"/>
  <c r="Z54" i="14" s="1"/>
  <c r="AA54" i="14" s="1"/>
  <c r="AB54" i="14" s="1"/>
  <c r="X55" i="14"/>
  <c r="Y55" i="14" s="1"/>
  <c r="Z55" i="14" s="1"/>
  <c r="AA55" i="14" s="1"/>
  <c r="AB55" i="14" s="1"/>
  <c r="X56" i="14"/>
  <c r="Y56" i="14" s="1"/>
  <c r="Z56" i="14" s="1"/>
  <c r="AA56" i="14" s="1"/>
  <c r="AB56" i="14" s="1"/>
  <c r="X57" i="14"/>
  <c r="Y57" i="14" s="1"/>
  <c r="Z57" i="14" s="1"/>
  <c r="AA57" i="14" s="1"/>
  <c r="AB57" i="14" s="1"/>
  <c r="X58" i="14"/>
  <c r="Y58" i="14" s="1"/>
  <c r="Z58" i="14" s="1"/>
  <c r="AA58" i="14" s="1"/>
  <c r="AB58" i="14" s="1"/>
  <c r="X59" i="14"/>
  <c r="Y59" i="14" s="1"/>
  <c r="Z59" i="14" s="1"/>
  <c r="AA59" i="14" s="1"/>
  <c r="AB59" i="14" s="1"/>
  <c r="X60" i="14"/>
  <c r="Y60" i="14" s="1"/>
  <c r="Z60" i="14" s="1"/>
  <c r="AA60" i="14" s="1"/>
  <c r="AB60" i="14" s="1"/>
  <c r="X61" i="14"/>
  <c r="Y61" i="14" s="1"/>
  <c r="Z61" i="14" s="1"/>
  <c r="AA61" i="14" s="1"/>
  <c r="AB61" i="14" s="1"/>
  <c r="X62" i="14"/>
  <c r="Y62" i="14" s="1"/>
  <c r="Z62" i="14" s="1"/>
  <c r="AA62" i="14" s="1"/>
  <c r="AB62" i="14" s="1"/>
  <c r="X63" i="14"/>
  <c r="Y63" i="14" s="1"/>
  <c r="Z63" i="14" s="1"/>
  <c r="AA63" i="14" s="1"/>
  <c r="AB63" i="14" s="1"/>
  <c r="X64" i="14"/>
  <c r="Y64" i="14" s="1"/>
  <c r="Z64" i="14" s="1"/>
  <c r="AA64" i="14" s="1"/>
  <c r="AB64" i="14" s="1"/>
  <c r="X65" i="14"/>
  <c r="Y65" i="14" s="1"/>
  <c r="Z65" i="14" s="1"/>
  <c r="AA65" i="14" s="1"/>
  <c r="AB65" i="14" s="1"/>
  <c r="X66" i="14"/>
  <c r="Y66" i="14" s="1"/>
  <c r="Z66" i="14" s="1"/>
  <c r="AA66" i="14" s="1"/>
  <c r="AB66" i="14" s="1"/>
  <c r="X67" i="14"/>
  <c r="Y67" i="14" s="1"/>
  <c r="Z67" i="14" s="1"/>
  <c r="AA67" i="14" s="1"/>
  <c r="AB67" i="14" s="1"/>
  <c r="X68" i="14"/>
  <c r="Y68" i="14" s="1"/>
  <c r="Z68" i="14" s="1"/>
  <c r="AA68" i="14" s="1"/>
  <c r="AB68" i="14" s="1"/>
  <c r="X69" i="14"/>
  <c r="Y69" i="14" s="1"/>
  <c r="Z69" i="14" s="1"/>
  <c r="AA69" i="14" s="1"/>
  <c r="AB69" i="14" s="1"/>
  <c r="X70" i="14"/>
  <c r="Y70" i="14" s="1"/>
  <c r="Z70" i="14" s="1"/>
  <c r="AA70" i="14" s="1"/>
  <c r="AB70" i="14" s="1"/>
  <c r="X71" i="14"/>
  <c r="Y71" i="14" s="1"/>
  <c r="Z71" i="14" s="1"/>
  <c r="AA71" i="14" s="1"/>
  <c r="AB71" i="14" s="1"/>
  <c r="X72" i="14"/>
  <c r="Y72" i="14" s="1"/>
  <c r="Z72" i="14" s="1"/>
  <c r="AA72" i="14" s="1"/>
  <c r="AB72" i="14" s="1"/>
  <c r="X73" i="14"/>
  <c r="Y73" i="14" s="1"/>
  <c r="Z73" i="14" s="1"/>
  <c r="AA73" i="14" s="1"/>
  <c r="AB73" i="14" s="1"/>
  <c r="X74" i="14"/>
  <c r="Y74" i="14" s="1"/>
  <c r="Z74" i="14" s="1"/>
  <c r="AA74" i="14" s="1"/>
  <c r="AB74" i="14" s="1"/>
  <c r="X75" i="14"/>
  <c r="Y75" i="14" s="1"/>
  <c r="Z75" i="14" s="1"/>
  <c r="AA75" i="14" s="1"/>
  <c r="AB75" i="14" s="1"/>
  <c r="X76" i="14"/>
  <c r="Y76" i="14" s="1"/>
  <c r="Z76" i="14" s="1"/>
  <c r="AA76" i="14" s="1"/>
  <c r="AB76" i="14" s="1"/>
  <c r="X77" i="14"/>
  <c r="Y77" i="14" s="1"/>
  <c r="Z77" i="14" s="1"/>
  <c r="AA77" i="14" s="1"/>
  <c r="AB77" i="14" s="1"/>
  <c r="X78" i="14"/>
  <c r="Y78" i="14" s="1"/>
  <c r="Z78" i="14" s="1"/>
  <c r="AA78" i="14" s="1"/>
  <c r="AB78" i="14" s="1"/>
  <c r="X79" i="14"/>
  <c r="Y79" i="14" s="1"/>
  <c r="Z79" i="14" s="1"/>
  <c r="AA79" i="14" s="1"/>
  <c r="AB79" i="14" s="1"/>
  <c r="X80" i="14"/>
  <c r="Y80" i="14" s="1"/>
  <c r="Z80" i="14" s="1"/>
  <c r="AA80" i="14" s="1"/>
  <c r="AB80" i="14" s="1"/>
  <c r="X81" i="14"/>
  <c r="Y81" i="14" s="1"/>
  <c r="Z81" i="14" s="1"/>
  <c r="AA81" i="14" s="1"/>
  <c r="AB81" i="14" s="1"/>
  <c r="X82" i="14"/>
  <c r="Y82" i="14" s="1"/>
  <c r="Z82" i="14" s="1"/>
  <c r="AA82" i="14" s="1"/>
  <c r="AB82" i="14" s="1"/>
  <c r="X83" i="14"/>
  <c r="Y83" i="14" s="1"/>
  <c r="Z83" i="14" s="1"/>
  <c r="AA83" i="14" s="1"/>
  <c r="AB83" i="14" s="1"/>
  <c r="X84" i="14"/>
  <c r="Y84" i="14" s="1"/>
  <c r="Z84" i="14" s="1"/>
  <c r="AA84" i="14" s="1"/>
  <c r="AB84" i="14" s="1"/>
  <c r="X85" i="14"/>
  <c r="Y85" i="14" s="1"/>
  <c r="Z85" i="14" s="1"/>
  <c r="AA85" i="14" s="1"/>
  <c r="AB85" i="14" s="1"/>
  <c r="X86" i="14"/>
  <c r="Y86" i="14" s="1"/>
  <c r="Z86" i="14" s="1"/>
  <c r="AA86" i="14" s="1"/>
  <c r="AB86" i="14" s="1"/>
  <c r="X87" i="14"/>
  <c r="Y87" i="14" s="1"/>
  <c r="Z87" i="14" s="1"/>
  <c r="AA87" i="14" s="1"/>
  <c r="AB87" i="14" s="1"/>
  <c r="X88" i="14"/>
  <c r="Y88" i="14" s="1"/>
  <c r="Z88" i="14" s="1"/>
  <c r="AA88" i="14" s="1"/>
  <c r="AB88" i="14" s="1"/>
  <c r="X89" i="14"/>
  <c r="Y89" i="14" s="1"/>
  <c r="Z89" i="14" s="1"/>
  <c r="AA89" i="14" s="1"/>
  <c r="AB89" i="14" s="1"/>
  <c r="X90" i="14"/>
  <c r="Y90" i="14" s="1"/>
  <c r="Z90" i="14" s="1"/>
  <c r="AA90" i="14" s="1"/>
  <c r="AB90" i="14" s="1"/>
  <c r="X91" i="14"/>
  <c r="Y91" i="14" s="1"/>
  <c r="Z91" i="14" s="1"/>
  <c r="AA91" i="14" s="1"/>
  <c r="AB91" i="14" s="1"/>
  <c r="X92" i="14"/>
  <c r="Y92" i="14" s="1"/>
  <c r="Z92" i="14" s="1"/>
  <c r="AA92" i="14" s="1"/>
  <c r="AB92" i="14" s="1"/>
  <c r="X93" i="14"/>
  <c r="Y93" i="14" s="1"/>
  <c r="Z93" i="14" s="1"/>
  <c r="AA93" i="14" s="1"/>
  <c r="AB93" i="14" s="1"/>
  <c r="X94" i="14"/>
  <c r="Y94" i="14" s="1"/>
  <c r="Z94" i="14" s="1"/>
  <c r="AA94" i="14" s="1"/>
  <c r="AB94" i="14" s="1"/>
  <c r="X95" i="14"/>
  <c r="Y95" i="14" s="1"/>
  <c r="Z95" i="14" s="1"/>
  <c r="AA95" i="14" s="1"/>
  <c r="AB95" i="14" s="1"/>
  <c r="X96" i="14"/>
  <c r="Y96" i="14" s="1"/>
  <c r="Z96" i="14" s="1"/>
  <c r="AA96" i="14" s="1"/>
  <c r="AB96" i="14" s="1"/>
  <c r="X97" i="14"/>
  <c r="Y97" i="14" s="1"/>
  <c r="Z97" i="14" s="1"/>
  <c r="AA97" i="14" s="1"/>
  <c r="AB97" i="14" s="1"/>
  <c r="X98" i="14"/>
  <c r="Y98" i="14" s="1"/>
  <c r="Z98" i="14" s="1"/>
  <c r="AA98" i="14" s="1"/>
  <c r="AB98" i="14" s="1"/>
  <c r="X99" i="14"/>
  <c r="Y99" i="14" s="1"/>
  <c r="Z99" i="14" s="1"/>
  <c r="AA99" i="14" s="1"/>
  <c r="AB99" i="14" s="1"/>
  <c r="X100" i="14"/>
  <c r="Y100" i="14" s="1"/>
  <c r="Z100" i="14" s="1"/>
  <c r="AA100" i="14" s="1"/>
  <c r="AB100" i="14" s="1"/>
  <c r="X101" i="14"/>
  <c r="Y101" i="14" s="1"/>
  <c r="Z101" i="14" s="1"/>
  <c r="AA101" i="14" s="1"/>
  <c r="AB101" i="14" s="1"/>
  <c r="X102" i="14"/>
  <c r="Y102" i="14" s="1"/>
  <c r="Z102" i="14" s="1"/>
  <c r="AA102" i="14" s="1"/>
  <c r="AB102" i="14" s="1"/>
  <c r="X103" i="14"/>
  <c r="Y103" i="14" s="1"/>
  <c r="Z103" i="14" s="1"/>
  <c r="AA103" i="14" s="1"/>
  <c r="AB103" i="14" s="1"/>
  <c r="X104" i="14"/>
  <c r="Y104" i="14" s="1"/>
  <c r="Z104" i="14" s="1"/>
  <c r="AA104" i="14" s="1"/>
  <c r="AB104" i="14" s="1"/>
  <c r="X105" i="14"/>
  <c r="Y105" i="14" s="1"/>
  <c r="Z105" i="14" s="1"/>
  <c r="AA105" i="14" s="1"/>
  <c r="AB105" i="14" s="1"/>
  <c r="X106" i="14"/>
  <c r="Y106" i="14" s="1"/>
  <c r="Z106" i="14" s="1"/>
  <c r="AA106" i="14" s="1"/>
  <c r="AB106" i="14" s="1"/>
  <c r="X107" i="14"/>
  <c r="Y107" i="14" s="1"/>
  <c r="Z107" i="14" s="1"/>
  <c r="AA107" i="14" s="1"/>
  <c r="AB107" i="14" s="1"/>
  <c r="X108" i="14"/>
  <c r="Y108" i="14" s="1"/>
  <c r="Z108" i="14" s="1"/>
  <c r="AA108" i="14" s="1"/>
  <c r="AB108" i="14" s="1"/>
  <c r="X109" i="14"/>
  <c r="Y109" i="14" s="1"/>
  <c r="Z109" i="14" s="1"/>
  <c r="AA109" i="14" s="1"/>
  <c r="AB109" i="14" s="1"/>
  <c r="X110" i="14"/>
  <c r="Y110" i="14" s="1"/>
  <c r="Z110" i="14" s="1"/>
  <c r="AA110" i="14" s="1"/>
  <c r="AB110" i="14" s="1"/>
  <c r="X111" i="14"/>
  <c r="Y111" i="14" s="1"/>
  <c r="Z111" i="14" s="1"/>
  <c r="AA111" i="14" s="1"/>
  <c r="AB111" i="14" s="1"/>
  <c r="X112" i="14"/>
  <c r="Y112" i="14" s="1"/>
  <c r="Z112" i="14" s="1"/>
  <c r="AA112" i="14" s="1"/>
  <c r="AB112" i="14" s="1"/>
  <c r="X113" i="14"/>
  <c r="Y113" i="14" s="1"/>
  <c r="Z113" i="14" s="1"/>
  <c r="AA113" i="14" s="1"/>
  <c r="AB113" i="14" s="1"/>
  <c r="X114" i="14"/>
  <c r="Y114" i="14" s="1"/>
  <c r="Z114" i="14" s="1"/>
  <c r="AA114" i="14" s="1"/>
  <c r="AB114" i="14" s="1"/>
  <c r="X115" i="14"/>
  <c r="Y115" i="14" s="1"/>
  <c r="Z115" i="14" s="1"/>
  <c r="AA115" i="14" s="1"/>
  <c r="AB115" i="14" s="1"/>
  <c r="X116" i="14"/>
  <c r="Y116" i="14" s="1"/>
  <c r="Z116" i="14" s="1"/>
  <c r="AA116" i="14" s="1"/>
  <c r="AB116" i="14" s="1"/>
  <c r="X117" i="14"/>
  <c r="Y117" i="14" s="1"/>
  <c r="Z117" i="14" s="1"/>
  <c r="AA117" i="14" s="1"/>
  <c r="AB117" i="14" s="1"/>
  <c r="X118" i="14"/>
  <c r="Y118" i="14" s="1"/>
  <c r="Z118" i="14" s="1"/>
  <c r="AA118" i="14" s="1"/>
  <c r="AB118" i="14" s="1"/>
  <c r="X119" i="14"/>
  <c r="Y119" i="14" s="1"/>
  <c r="Z119" i="14" s="1"/>
  <c r="AA119" i="14" s="1"/>
  <c r="AB119" i="14" s="1"/>
  <c r="X120" i="14"/>
  <c r="Y120" i="14" s="1"/>
  <c r="Z120" i="14" s="1"/>
  <c r="AA120" i="14" s="1"/>
  <c r="AB120" i="14" s="1"/>
  <c r="X121" i="14"/>
  <c r="Y121" i="14" s="1"/>
  <c r="Z121" i="14" s="1"/>
  <c r="AA121" i="14" s="1"/>
  <c r="AB121" i="14" s="1"/>
  <c r="X122" i="14"/>
  <c r="Y122" i="14" s="1"/>
  <c r="Z122" i="14" s="1"/>
  <c r="AA122" i="14" s="1"/>
  <c r="AB122" i="14" s="1"/>
  <c r="X123" i="14"/>
  <c r="Y123" i="14" s="1"/>
  <c r="Z123" i="14" s="1"/>
  <c r="AA123" i="14" s="1"/>
  <c r="AB123" i="14" s="1"/>
  <c r="X124" i="14"/>
  <c r="Y124" i="14" s="1"/>
  <c r="Z124" i="14" s="1"/>
  <c r="AA124" i="14" s="1"/>
  <c r="AB124" i="14" s="1"/>
  <c r="X125" i="14"/>
  <c r="Y125" i="14" s="1"/>
  <c r="Z125" i="14" s="1"/>
  <c r="AA125" i="14" s="1"/>
  <c r="AB125" i="14" s="1"/>
  <c r="X126" i="14"/>
  <c r="Y126" i="14" s="1"/>
  <c r="Z126" i="14" s="1"/>
  <c r="AA126" i="14" s="1"/>
  <c r="AB126" i="14" s="1"/>
  <c r="X127" i="14"/>
  <c r="Y127" i="14" s="1"/>
  <c r="Z127" i="14" s="1"/>
  <c r="AA127" i="14" s="1"/>
  <c r="AB127" i="14" s="1"/>
  <c r="X128" i="14"/>
  <c r="Y128" i="14" s="1"/>
  <c r="Z128" i="14" s="1"/>
  <c r="AA128" i="14" s="1"/>
  <c r="AB128" i="14" s="1"/>
  <c r="X129" i="14"/>
  <c r="Y129" i="14" s="1"/>
  <c r="Z129" i="14" s="1"/>
  <c r="AA129" i="14" s="1"/>
  <c r="AB129" i="14" s="1"/>
  <c r="X130" i="14"/>
  <c r="Y130" i="14" s="1"/>
  <c r="Z130" i="14" s="1"/>
  <c r="AA130" i="14" s="1"/>
  <c r="AB130" i="14" s="1"/>
  <c r="X131" i="14"/>
  <c r="Y131" i="14" s="1"/>
  <c r="Z131" i="14" s="1"/>
  <c r="AA131" i="14" s="1"/>
  <c r="AB131" i="14" s="1"/>
  <c r="X132" i="14"/>
  <c r="Y132" i="14" s="1"/>
  <c r="Z132" i="14" s="1"/>
  <c r="AA132" i="14" s="1"/>
  <c r="AB132" i="14" s="1"/>
  <c r="X133" i="14"/>
  <c r="Y133" i="14" s="1"/>
  <c r="Z133" i="14" s="1"/>
  <c r="AA133" i="14" s="1"/>
  <c r="AB133" i="14" s="1"/>
  <c r="X134" i="14"/>
  <c r="Y134" i="14" s="1"/>
  <c r="Z134" i="14" s="1"/>
  <c r="AA134" i="14" s="1"/>
  <c r="AB134" i="14" s="1"/>
  <c r="X135" i="14"/>
  <c r="Y135" i="14" s="1"/>
  <c r="Z135" i="14" s="1"/>
  <c r="AA135" i="14" s="1"/>
  <c r="AB135" i="14" s="1"/>
  <c r="X136" i="14"/>
  <c r="Y136" i="14" s="1"/>
  <c r="Z136" i="14" s="1"/>
  <c r="AA136" i="14" s="1"/>
  <c r="AB136" i="14" s="1"/>
  <c r="X137" i="14"/>
  <c r="Y137" i="14" s="1"/>
  <c r="Z137" i="14" s="1"/>
  <c r="AA137" i="14" s="1"/>
  <c r="AB137" i="14" s="1"/>
  <c r="X138" i="14"/>
  <c r="Y138" i="14" s="1"/>
  <c r="Z138" i="14" s="1"/>
  <c r="AA138" i="14" s="1"/>
  <c r="AB138" i="14" s="1"/>
  <c r="X139" i="14"/>
  <c r="Y139" i="14" s="1"/>
  <c r="Z139" i="14" s="1"/>
  <c r="AA139" i="14" s="1"/>
  <c r="AB139" i="14" s="1"/>
  <c r="X140" i="14"/>
  <c r="Y140" i="14" s="1"/>
  <c r="Z140" i="14" s="1"/>
  <c r="AA140" i="14" s="1"/>
  <c r="AB140" i="14" s="1"/>
  <c r="X141" i="14"/>
  <c r="Y141" i="14" s="1"/>
  <c r="Z141" i="14" s="1"/>
  <c r="AA141" i="14" s="1"/>
  <c r="AB141" i="14" s="1"/>
  <c r="X142" i="14"/>
  <c r="Y142" i="14" s="1"/>
  <c r="Z142" i="14" s="1"/>
  <c r="AA142" i="14" s="1"/>
  <c r="AB142" i="14" s="1"/>
  <c r="X143" i="14"/>
  <c r="Y143" i="14" s="1"/>
  <c r="Z143" i="14" s="1"/>
  <c r="AA143" i="14" s="1"/>
  <c r="AB143" i="14" s="1"/>
  <c r="X144" i="14"/>
  <c r="Y144" i="14" s="1"/>
  <c r="Z144" i="14" s="1"/>
  <c r="AA144" i="14" s="1"/>
  <c r="AB144" i="14" s="1"/>
  <c r="X145" i="14"/>
  <c r="Y145" i="14" s="1"/>
  <c r="Z145" i="14" s="1"/>
  <c r="AA145" i="14" s="1"/>
  <c r="AB145" i="14" s="1"/>
  <c r="X146" i="14"/>
  <c r="Y146" i="14" s="1"/>
  <c r="Z146" i="14" s="1"/>
  <c r="AA146" i="14" s="1"/>
  <c r="AB146" i="14" s="1"/>
  <c r="X147" i="14"/>
  <c r="Y147" i="14" s="1"/>
  <c r="Z147" i="14" s="1"/>
  <c r="AA147" i="14" s="1"/>
  <c r="AB147" i="14" s="1"/>
  <c r="X148" i="14"/>
  <c r="Y148" i="14" s="1"/>
  <c r="Z148" i="14" s="1"/>
  <c r="AA148" i="14" s="1"/>
  <c r="AB148" i="14" s="1"/>
  <c r="X149" i="14"/>
  <c r="Y149" i="14" s="1"/>
  <c r="Z149" i="14" s="1"/>
  <c r="AA149" i="14" s="1"/>
  <c r="AB149" i="14" s="1"/>
  <c r="X150" i="14"/>
  <c r="Y150" i="14" s="1"/>
  <c r="Z150" i="14" s="1"/>
  <c r="AA150" i="14" s="1"/>
  <c r="AB150" i="14" s="1"/>
  <c r="X151" i="14"/>
  <c r="Y151" i="14" s="1"/>
  <c r="Z151" i="14" s="1"/>
  <c r="AA151" i="14" s="1"/>
  <c r="AB151" i="14" s="1"/>
  <c r="X152" i="14"/>
  <c r="Y152" i="14" s="1"/>
  <c r="Z152" i="14" s="1"/>
  <c r="AA152" i="14" s="1"/>
  <c r="AB152" i="14" s="1"/>
  <c r="X153" i="14"/>
  <c r="Y153" i="14" s="1"/>
  <c r="Z153" i="14" s="1"/>
  <c r="AA153" i="14" s="1"/>
  <c r="AB153" i="14" s="1"/>
  <c r="X154" i="14"/>
  <c r="Y154" i="14" s="1"/>
  <c r="Z154" i="14" s="1"/>
  <c r="AA154" i="14" s="1"/>
  <c r="AB154" i="14" s="1"/>
  <c r="X155" i="14"/>
  <c r="Y155" i="14" s="1"/>
  <c r="Z155" i="14" s="1"/>
  <c r="AA155" i="14" s="1"/>
  <c r="AB155" i="14" s="1"/>
  <c r="X156" i="14"/>
  <c r="Y156" i="14" s="1"/>
  <c r="Z156" i="14" s="1"/>
  <c r="AA156" i="14" s="1"/>
  <c r="AB156" i="14" s="1"/>
  <c r="X157" i="14"/>
  <c r="Y157" i="14" s="1"/>
  <c r="Z157" i="14" s="1"/>
  <c r="AA157" i="14" s="1"/>
  <c r="AB157" i="14" s="1"/>
  <c r="X158" i="14"/>
  <c r="Y158" i="14" s="1"/>
  <c r="Z158" i="14" s="1"/>
  <c r="AA158" i="14" s="1"/>
  <c r="AB158" i="14" s="1"/>
  <c r="X159" i="14"/>
  <c r="Y159" i="14" s="1"/>
  <c r="Z159" i="14" s="1"/>
  <c r="AA159" i="14" s="1"/>
  <c r="AB159" i="14" s="1"/>
  <c r="X160" i="14"/>
  <c r="Y160" i="14" s="1"/>
  <c r="Z160" i="14" s="1"/>
  <c r="AA160" i="14" s="1"/>
  <c r="AB160" i="14" s="1"/>
  <c r="X161" i="14"/>
  <c r="Y161" i="14" s="1"/>
  <c r="Z161" i="14" s="1"/>
  <c r="AA161" i="14" s="1"/>
  <c r="AB161" i="14" s="1"/>
  <c r="X162" i="14"/>
  <c r="Y162" i="14" s="1"/>
  <c r="Z162" i="14" s="1"/>
  <c r="AA162" i="14" s="1"/>
  <c r="AB162" i="14" s="1"/>
  <c r="X163" i="14"/>
  <c r="Y163" i="14" s="1"/>
  <c r="Z163" i="14" s="1"/>
  <c r="AA163" i="14" s="1"/>
  <c r="AB163" i="14" s="1"/>
  <c r="X164" i="14"/>
  <c r="Y164" i="14" s="1"/>
  <c r="Z164" i="14" s="1"/>
  <c r="AA164" i="14" s="1"/>
  <c r="AB164" i="14" s="1"/>
  <c r="X165" i="14"/>
  <c r="Y165" i="14" s="1"/>
  <c r="Z165" i="14" s="1"/>
  <c r="AA165" i="14" s="1"/>
  <c r="AB165" i="14" s="1"/>
  <c r="X166" i="14"/>
  <c r="Y166" i="14" s="1"/>
  <c r="Z166" i="14" s="1"/>
  <c r="AA166" i="14" s="1"/>
  <c r="AB166" i="14" s="1"/>
  <c r="X167" i="14"/>
  <c r="Y167" i="14" s="1"/>
  <c r="Z167" i="14" s="1"/>
  <c r="AA167" i="14" s="1"/>
  <c r="AB167" i="14" s="1"/>
  <c r="X168" i="14"/>
  <c r="Y168" i="14" s="1"/>
  <c r="Z168" i="14" s="1"/>
  <c r="AA168" i="14" s="1"/>
  <c r="AB168" i="14" s="1"/>
  <c r="X169" i="14"/>
  <c r="Y169" i="14" s="1"/>
  <c r="Z169" i="14" s="1"/>
  <c r="AA169" i="14" s="1"/>
  <c r="AB169" i="14" s="1"/>
  <c r="X170" i="14"/>
  <c r="Y170" i="14" s="1"/>
  <c r="Z170" i="14" s="1"/>
  <c r="AA170" i="14" s="1"/>
  <c r="AB170" i="14" s="1"/>
  <c r="X171" i="14"/>
  <c r="Y171" i="14" s="1"/>
  <c r="Z171" i="14" s="1"/>
  <c r="AA171" i="14" s="1"/>
  <c r="AB171" i="14" s="1"/>
  <c r="X172" i="14"/>
  <c r="Y172" i="14" s="1"/>
  <c r="Z172" i="14" s="1"/>
  <c r="AA172" i="14" s="1"/>
  <c r="AB172" i="14" s="1"/>
  <c r="X173" i="14"/>
  <c r="Y173" i="14" s="1"/>
  <c r="Z173" i="14" s="1"/>
  <c r="AA173" i="14" s="1"/>
  <c r="AB173" i="14" s="1"/>
  <c r="X174" i="14"/>
  <c r="Y174" i="14" s="1"/>
  <c r="Z174" i="14" s="1"/>
  <c r="AA174" i="14" s="1"/>
  <c r="AB174" i="14" s="1"/>
  <c r="X175" i="14"/>
  <c r="Y175" i="14" s="1"/>
  <c r="Z175" i="14" s="1"/>
  <c r="AA175" i="14" s="1"/>
  <c r="AB175" i="14" s="1"/>
  <c r="X176" i="14"/>
  <c r="Y176" i="14" s="1"/>
  <c r="Z176" i="14" s="1"/>
  <c r="AA176" i="14" s="1"/>
  <c r="AB176" i="14" s="1"/>
  <c r="X177" i="14"/>
  <c r="Y177" i="14" s="1"/>
  <c r="Z177" i="14" s="1"/>
  <c r="AA177" i="14" s="1"/>
  <c r="AB177" i="14" s="1"/>
  <c r="X178" i="14"/>
  <c r="Y178" i="14" s="1"/>
  <c r="Z178" i="14" s="1"/>
  <c r="AA178" i="14" s="1"/>
  <c r="AB178" i="14" s="1"/>
  <c r="X179" i="14"/>
  <c r="Y179" i="14" s="1"/>
  <c r="Z179" i="14" s="1"/>
  <c r="AA179" i="14" s="1"/>
  <c r="AB179" i="14" s="1"/>
  <c r="X180" i="14"/>
  <c r="Y180" i="14" s="1"/>
  <c r="Z180" i="14" s="1"/>
  <c r="AA180" i="14" s="1"/>
  <c r="AB180" i="14" s="1"/>
  <c r="X181" i="14"/>
  <c r="Y181" i="14" s="1"/>
  <c r="Z181" i="14" s="1"/>
  <c r="AA181" i="14" s="1"/>
  <c r="AB181" i="14" s="1"/>
  <c r="X182" i="14"/>
  <c r="Y182" i="14" s="1"/>
  <c r="Z182" i="14" s="1"/>
  <c r="AA182" i="14" s="1"/>
  <c r="AB182" i="14" s="1"/>
  <c r="X183" i="14"/>
  <c r="Y183" i="14" s="1"/>
  <c r="Z183" i="14" s="1"/>
  <c r="AA183" i="14" s="1"/>
  <c r="AB183" i="14" s="1"/>
  <c r="X184" i="14"/>
  <c r="Y184" i="14" s="1"/>
  <c r="Z184" i="14" s="1"/>
  <c r="AA184" i="14" s="1"/>
  <c r="AB184" i="14" s="1"/>
  <c r="X185" i="14"/>
  <c r="Y185" i="14" s="1"/>
  <c r="Z185" i="14" s="1"/>
  <c r="AA185" i="14" s="1"/>
  <c r="AB185" i="14" s="1"/>
  <c r="X186" i="14"/>
  <c r="Y186" i="14" s="1"/>
  <c r="Z186" i="14" s="1"/>
  <c r="AA186" i="14" s="1"/>
  <c r="AB186" i="14" s="1"/>
  <c r="X187" i="14"/>
  <c r="Y187" i="14" s="1"/>
  <c r="Z187" i="14" s="1"/>
  <c r="AA187" i="14" s="1"/>
  <c r="AB187" i="14" s="1"/>
  <c r="X188" i="14"/>
  <c r="Y188" i="14" s="1"/>
  <c r="Z188" i="14" s="1"/>
  <c r="AA188" i="14" s="1"/>
  <c r="AB188" i="14" s="1"/>
  <c r="X189" i="14"/>
  <c r="Y189" i="14" s="1"/>
  <c r="Z189" i="14" s="1"/>
  <c r="AA189" i="14" s="1"/>
  <c r="AB189" i="14" s="1"/>
  <c r="X190" i="14"/>
  <c r="Y190" i="14" s="1"/>
  <c r="Z190" i="14" s="1"/>
  <c r="AA190" i="14" s="1"/>
  <c r="AB190" i="14" s="1"/>
  <c r="X191" i="14"/>
  <c r="Y191" i="14" s="1"/>
  <c r="Z191" i="14" s="1"/>
  <c r="AA191" i="14" s="1"/>
  <c r="AB191" i="14" s="1"/>
  <c r="X192" i="14"/>
  <c r="Y192" i="14" s="1"/>
  <c r="Z192" i="14" s="1"/>
  <c r="AA192" i="14" s="1"/>
  <c r="AB192" i="14" s="1"/>
  <c r="X193" i="14"/>
  <c r="Y193" i="14" s="1"/>
  <c r="Z193" i="14" s="1"/>
  <c r="AA193" i="14" s="1"/>
  <c r="AB193" i="14" s="1"/>
  <c r="X194" i="14"/>
  <c r="Y194" i="14" s="1"/>
  <c r="Z194" i="14" s="1"/>
  <c r="AA194" i="14" s="1"/>
  <c r="AB194" i="14" s="1"/>
  <c r="X195" i="14"/>
  <c r="Y195" i="14" s="1"/>
  <c r="Z195" i="14" s="1"/>
  <c r="AA195" i="14" s="1"/>
  <c r="AB195" i="14" s="1"/>
  <c r="X196" i="14"/>
  <c r="Y196" i="14" s="1"/>
  <c r="Z196" i="14" s="1"/>
  <c r="AA196" i="14" s="1"/>
  <c r="AB196" i="14" s="1"/>
  <c r="X197" i="14"/>
  <c r="Y197" i="14" s="1"/>
  <c r="Z197" i="14" s="1"/>
  <c r="AA197" i="14" s="1"/>
  <c r="AB197" i="14" s="1"/>
  <c r="X198" i="14"/>
  <c r="Y198" i="14" s="1"/>
  <c r="Z198" i="14" s="1"/>
  <c r="AA198" i="14" s="1"/>
  <c r="AB198" i="14" s="1"/>
  <c r="X199" i="14"/>
  <c r="Y199" i="14" s="1"/>
  <c r="Z199" i="14" s="1"/>
  <c r="AA199" i="14" s="1"/>
  <c r="AB199" i="14" s="1"/>
  <c r="X200" i="14"/>
  <c r="Y200" i="14" s="1"/>
  <c r="Z200" i="14" s="1"/>
  <c r="AA200" i="14" s="1"/>
  <c r="AB200" i="14" s="1"/>
  <c r="X201" i="14"/>
  <c r="Y201" i="14" s="1"/>
  <c r="Z201" i="14" s="1"/>
  <c r="AA201" i="14" s="1"/>
  <c r="AB201" i="14" s="1"/>
  <c r="X202" i="14"/>
  <c r="Y202" i="14" s="1"/>
  <c r="Z202" i="14" s="1"/>
  <c r="AA202" i="14" s="1"/>
  <c r="AB202" i="14" s="1"/>
  <c r="X203" i="14"/>
  <c r="Y203" i="14" s="1"/>
  <c r="Z203" i="14" s="1"/>
  <c r="AA203" i="14" s="1"/>
  <c r="AB203" i="14" s="1"/>
  <c r="X204" i="14"/>
  <c r="Y204" i="14" s="1"/>
  <c r="Z204" i="14" s="1"/>
  <c r="AA204" i="14" s="1"/>
  <c r="AB204" i="14" s="1"/>
  <c r="X205" i="14"/>
  <c r="Y205" i="14" s="1"/>
  <c r="Z205" i="14" s="1"/>
  <c r="AA205" i="14" s="1"/>
  <c r="AB205" i="14" s="1"/>
  <c r="X206" i="14"/>
  <c r="Y206" i="14" s="1"/>
  <c r="Z206" i="14" s="1"/>
  <c r="AA206" i="14" s="1"/>
  <c r="AB206" i="14" s="1"/>
  <c r="X207" i="14"/>
  <c r="Y207" i="14" s="1"/>
  <c r="Z207" i="14" s="1"/>
  <c r="AA207" i="14" s="1"/>
  <c r="AB207" i="14" s="1"/>
  <c r="X208" i="14"/>
  <c r="Y208" i="14" s="1"/>
  <c r="Z208" i="14" s="1"/>
  <c r="AA208" i="14" s="1"/>
  <c r="AB208" i="14" s="1"/>
  <c r="X209" i="14"/>
  <c r="Y209" i="14" s="1"/>
  <c r="Z209" i="14" s="1"/>
  <c r="AA209" i="14" s="1"/>
  <c r="AB209" i="14" s="1"/>
  <c r="X210" i="14"/>
  <c r="Y210" i="14" s="1"/>
  <c r="Z210" i="14" s="1"/>
  <c r="AA210" i="14" s="1"/>
  <c r="AB210" i="14" s="1"/>
  <c r="X211" i="14"/>
  <c r="Y211" i="14" s="1"/>
  <c r="Z211" i="14" s="1"/>
  <c r="AA211" i="14" s="1"/>
  <c r="AB211" i="14" s="1"/>
  <c r="X212" i="14"/>
  <c r="Y212" i="14" s="1"/>
  <c r="Z212" i="14" s="1"/>
  <c r="AA212" i="14" s="1"/>
  <c r="AB212" i="14" s="1"/>
  <c r="X213" i="14"/>
  <c r="Y213" i="14" s="1"/>
  <c r="Z213" i="14" s="1"/>
  <c r="AA213" i="14" s="1"/>
  <c r="AB213" i="14" s="1"/>
  <c r="X214" i="14"/>
  <c r="Y214" i="14" s="1"/>
  <c r="Z214" i="14" s="1"/>
  <c r="AA214" i="14" s="1"/>
  <c r="AB214" i="14" s="1"/>
  <c r="X215" i="14"/>
  <c r="Y215" i="14" s="1"/>
  <c r="Z215" i="14" s="1"/>
  <c r="AA215" i="14" s="1"/>
  <c r="AB215" i="14" s="1"/>
  <c r="X216" i="14"/>
  <c r="Y216" i="14" s="1"/>
  <c r="Z216" i="14" s="1"/>
  <c r="AA216" i="14" s="1"/>
  <c r="AB216" i="14" s="1"/>
  <c r="X217" i="14"/>
  <c r="Y217" i="14" s="1"/>
  <c r="Z217" i="14" s="1"/>
  <c r="AA217" i="14" s="1"/>
  <c r="AB217" i="14" s="1"/>
  <c r="X218" i="14"/>
  <c r="Y218" i="14" s="1"/>
  <c r="Z218" i="14" s="1"/>
  <c r="AA218" i="14" s="1"/>
  <c r="AB218" i="14" s="1"/>
  <c r="X219" i="14"/>
  <c r="Y219" i="14" s="1"/>
  <c r="Z219" i="14" s="1"/>
  <c r="AA219" i="14" s="1"/>
  <c r="AB219" i="14" s="1"/>
  <c r="X220" i="14"/>
  <c r="Y220" i="14" s="1"/>
  <c r="Z220" i="14" s="1"/>
  <c r="AA220" i="14" s="1"/>
  <c r="AB220" i="14" s="1"/>
  <c r="X221" i="14"/>
  <c r="Y221" i="14" s="1"/>
  <c r="Z221" i="14" s="1"/>
  <c r="AA221" i="14" s="1"/>
  <c r="AB221" i="14" s="1"/>
  <c r="X222" i="14"/>
  <c r="Y222" i="14" s="1"/>
  <c r="Z222" i="14" s="1"/>
  <c r="AA222" i="14" s="1"/>
  <c r="AB222" i="14" s="1"/>
  <c r="X223" i="14"/>
  <c r="Y223" i="14" s="1"/>
  <c r="Z223" i="14" s="1"/>
  <c r="AA223" i="14" s="1"/>
  <c r="AB223" i="14" s="1"/>
  <c r="X224" i="14"/>
  <c r="Y224" i="14" s="1"/>
  <c r="Z224" i="14" s="1"/>
  <c r="AA224" i="14" s="1"/>
  <c r="AB224" i="14" s="1"/>
  <c r="X225" i="14"/>
  <c r="Y225" i="14" s="1"/>
  <c r="Z225" i="14" s="1"/>
  <c r="AA225" i="14" s="1"/>
  <c r="AB225" i="14" s="1"/>
  <c r="X226" i="14"/>
  <c r="Y226" i="14" s="1"/>
  <c r="Z226" i="14" s="1"/>
  <c r="AA226" i="14" s="1"/>
  <c r="AB226" i="14" s="1"/>
  <c r="X227" i="14"/>
  <c r="Y227" i="14" s="1"/>
  <c r="Z227" i="14" s="1"/>
  <c r="AA227" i="14" s="1"/>
  <c r="AB227" i="14" s="1"/>
  <c r="X228" i="14"/>
  <c r="Y228" i="14" s="1"/>
  <c r="Z228" i="14" s="1"/>
  <c r="AA228" i="14" s="1"/>
  <c r="AB228" i="14" s="1"/>
  <c r="X229" i="14"/>
  <c r="Y229" i="14" s="1"/>
  <c r="Z229" i="14" s="1"/>
  <c r="AA229" i="14" s="1"/>
  <c r="AB229" i="14" s="1"/>
  <c r="X230" i="14"/>
  <c r="Y230" i="14" s="1"/>
  <c r="Z230" i="14" s="1"/>
  <c r="AA230" i="14" s="1"/>
  <c r="AB230" i="14" s="1"/>
  <c r="X231" i="14"/>
  <c r="Y231" i="14" s="1"/>
  <c r="Z231" i="14" s="1"/>
  <c r="AA231" i="14" s="1"/>
  <c r="AB231" i="14" s="1"/>
  <c r="X232" i="14"/>
  <c r="Y232" i="14" s="1"/>
  <c r="Z232" i="14" s="1"/>
  <c r="AA232" i="14" s="1"/>
  <c r="AB232" i="14" s="1"/>
  <c r="X233" i="14"/>
  <c r="Y233" i="14" s="1"/>
  <c r="Z233" i="14" s="1"/>
  <c r="AA233" i="14" s="1"/>
  <c r="AB233" i="14" s="1"/>
  <c r="X234" i="14"/>
  <c r="Y234" i="14" s="1"/>
  <c r="Z234" i="14" s="1"/>
  <c r="AA234" i="14" s="1"/>
  <c r="AB234" i="14" s="1"/>
  <c r="X235" i="14"/>
  <c r="Y235" i="14" s="1"/>
  <c r="Z235" i="14" s="1"/>
  <c r="AA235" i="14" s="1"/>
  <c r="AB235" i="14" s="1"/>
  <c r="X236" i="14"/>
  <c r="Y236" i="14" s="1"/>
  <c r="Z236" i="14" s="1"/>
  <c r="AA236" i="14" s="1"/>
  <c r="AB236" i="14" s="1"/>
  <c r="X237" i="14"/>
  <c r="Y237" i="14" s="1"/>
  <c r="Z237" i="14" s="1"/>
  <c r="AA237" i="14" s="1"/>
  <c r="AB237" i="14" s="1"/>
  <c r="X238" i="14"/>
  <c r="Y238" i="14" s="1"/>
  <c r="Z238" i="14" s="1"/>
  <c r="AA238" i="14" s="1"/>
  <c r="AB238" i="14" s="1"/>
  <c r="X239" i="14"/>
  <c r="Y239" i="14" s="1"/>
  <c r="Z239" i="14" s="1"/>
  <c r="AA239" i="14" s="1"/>
  <c r="AB239" i="14" s="1"/>
  <c r="X240" i="14"/>
  <c r="Y240" i="14" s="1"/>
  <c r="Z240" i="14" s="1"/>
  <c r="AA240" i="14" s="1"/>
  <c r="AB240" i="14" s="1"/>
  <c r="X241" i="14"/>
  <c r="Y241" i="14" s="1"/>
  <c r="Z241" i="14" s="1"/>
  <c r="AA241" i="14" s="1"/>
  <c r="AB241" i="14" s="1"/>
  <c r="X242" i="14"/>
  <c r="Y242" i="14" s="1"/>
  <c r="Z242" i="14" s="1"/>
  <c r="AA242" i="14" s="1"/>
  <c r="AB242" i="14" s="1"/>
  <c r="X243" i="14"/>
  <c r="Y243" i="14" s="1"/>
  <c r="Z243" i="14" s="1"/>
  <c r="AA243" i="14" s="1"/>
  <c r="AB243" i="14" s="1"/>
  <c r="X244" i="14"/>
  <c r="Y244" i="14" s="1"/>
  <c r="Z244" i="14" s="1"/>
  <c r="AA244" i="14" s="1"/>
  <c r="AB244" i="14" s="1"/>
  <c r="X245" i="14"/>
  <c r="Y245" i="14" s="1"/>
  <c r="Z245" i="14" s="1"/>
  <c r="AA245" i="14" s="1"/>
  <c r="AB245" i="14" s="1"/>
  <c r="X246" i="14"/>
  <c r="Y246" i="14" s="1"/>
  <c r="Z246" i="14" s="1"/>
  <c r="AA246" i="14" s="1"/>
  <c r="AB246" i="14" s="1"/>
  <c r="X247" i="14"/>
  <c r="Y247" i="14" s="1"/>
  <c r="Z247" i="14" s="1"/>
  <c r="AA247" i="14" s="1"/>
  <c r="AB247" i="14" s="1"/>
  <c r="X248" i="14"/>
  <c r="Y248" i="14" s="1"/>
  <c r="Z248" i="14" s="1"/>
  <c r="AA248" i="14" s="1"/>
  <c r="AB248" i="14" s="1"/>
  <c r="X249" i="14"/>
  <c r="Y249" i="14" s="1"/>
  <c r="Z249" i="14" s="1"/>
  <c r="AA249" i="14" s="1"/>
  <c r="AB249" i="14" s="1"/>
  <c r="X250" i="14"/>
  <c r="Y250" i="14" s="1"/>
  <c r="Z250" i="14" s="1"/>
  <c r="AA250" i="14" s="1"/>
  <c r="AB250" i="14" s="1"/>
  <c r="X251" i="14"/>
  <c r="Y251" i="14" s="1"/>
  <c r="Z251" i="14" s="1"/>
  <c r="AA251" i="14" s="1"/>
  <c r="AB251" i="14" s="1"/>
  <c r="X252" i="14"/>
  <c r="Y252" i="14" s="1"/>
  <c r="Z252" i="14" s="1"/>
  <c r="AA252" i="14" s="1"/>
  <c r="AB252" i="14" s="1"/>
  <c r="X253" i="14"/>
  <c r="Y253" i="14" s="1"/>
  <c r="Z253" i="14" s="1"/>
  <c r="AA253" i="14" s="1"/>
  <c r="AB253" i="14" s="1"/>
  <c r="X254" i="14"/>
  <c r="Y254" i="14" s="1"/>
  <c r="Z254" i="14" s="1"/>
  <c r="AA254" i="14" s="1"/>
  <c r="AB254" i="14" s="1"/>
  <c r="X255" i="14"/>
  <c r="Y255" i="14" s="1"/>
  <c r="Z255" i="14" s="1"/>
  <c r="AA255" i="14" s="1"/>
  <c r="AB255" i="14" s="1"/>
  <c r="X256" i="14"/>
  <c r="Y256" i="14" s="1"/>
  <c r="Z256" i="14" s="1"/>
  <c r="AA256" i="14" s="1"/>
  <c r="AB256" i="14" s="1"/>
  <c r="X257" i="14"/>
  <c r="Y257" i="14" s="1"/>
  <c r="Z257" i="14" s="1"/>
  <c r="AA257" i="14" s="1"/>
  <c r="AB257" i="14" s="1"/>
  <c r="X258" i="14"/>
  <c r="Y258" i="14" s="1"/>
  <c r="Z258" i="14" s="1"/>
  <c r="AA258" i="14" s="1"/>
  <c r="AB258" i="14" s="1"/>
  <c r="X259" i="14"/>
  <c r="Y259" i="14" s="1"/>
  <c r="Z259" i="14" s="1"/>
  <c r="AA259" i="14" s="1"/>
  <c r="AB259" i="14" s="1"/>
  <c r="X260" i="14"/>
  <c r="Y260" i="14" s="1"/>
  <c r="Z260" i="14" s="1"/>
  <c r="AA260" i="14" s="1"/>
  <c r="AB260" i="14" s="1"/>
  <c r="X261" i="14"/>
  <c r="Y261" i="14" s="1"/>
  <c r="Z261" i="14" s="1"/>
  <c r="AA261" i="14" s="1"/>
  <c r="AB261" i="14" s="1"/>
  <c r="X262" i="14"/>
  <c r="Y262" i="14" s="1"/>
  <c r="Z262" i="14" s="1"/>
  <c r="AA262" i="14" s="1"/>
  <c r="AB262" i="14" s="1"/>
  <c r="X263" i="14"/>
  <c r="Y263" i="14" s="1"/>
  <c r="Z263" i="14" s="1"/>
  <c r="AA263" i="14" s="1"/>
  <c r="AB263" i="14" s="1"/>
  <c r="X264" i="14"/>
  <c r="Y264" i="14" s="1"/>
  <c r="Z264" i="14" s="1"/>
  <c r="AA264" i="14" s="1"/>
  <c r="AB264" i="14" s="1"/>
  <c r="X265" i="14"/>
  <c r="Y265" i="14" s="1"/>
  <c r="Z265" i="14" s="1"/>
  <c r="AA265" i="14" s="1"/>
  <c r="AB265" i="14" s="1"/>
  <c r="X266" i="14"/>
  <c r="Y266" i="14" s="1"/>
  <c r="Z266" i="14" s="1"/>
  <c r="AA266" i="14" s="1"/>
  <c r="AB266" i="14" s="1"/>
  <c r="X267" i="14"/>
  <c r="Y267" i="14" s="1"/>
  <c r="Z267" i="14" s="1"/>
  <c r="AA267" i="14" s="1"/>
  <c r="AB267" i="14" s="1"/>
  <c r="X268" i="14"/>
  <c r="Y268" i="14" s="1"/>
  <c r="Z268" i="14" s="1"/>
  <c r="AA268" i="14" s="1"/>
  <c r="AB268" i="14" s="1"/>
  <c r="X269" i="14"/>
  <c r="Y269" i="14" s="1"/>
  <c r="Z269" i="14" s="1"/>
  <c r="AA269" i="14" s="1"/>
  <c r="AB269" i="14" s="1"/>
  <c r="X270" i="14"/>
  <c r="Y270" i="14" s="1"/>
  <c r="Z270" i="14" s="1"/>
  <c r="AA270" i="14" s="1"/>
  <c r="AB270" i="14" s="1"/>
  <c r="X271" i="14"/>
  <c r="Y271" i="14" s="1"/>
  <c r="Z271" i="14" s="1"/>
  <c r="AA271" i="14" s="1"/>
  <c r="AB271" i="14" s="1"/>
  <c r="X272" i="14"/>
  <c r="Y272" i="14" s="1"/>
  <c r="Z272" i="14" s="1"/>
  <c r="AA272" i="14" s="1"/>
  <c r="AB272" i="14" s="1"/>
  <c r="X273" i="14"/>
  <c r="Y273" i="14" s="1"/>
  <c r="Z273" i="14" s="1"/>
  <c r="AA273" i="14" s="1"/>
  <c r="AB273" i="14" s="1"/>
  <c r="X274" i="14"/>
  <c r="Y274" i="14" s="1"/>
  <c r="Z274" i="14" s="1"/>
  <c r="AA274" i="14" s="1"/>
  <c r="AB274" i="14" s="1"/>
  <c r="X275" i="14"/>
  <c r="Y275" i="14" s="1"/>
  <c r="Z275" i="14" s="1"/>
  <c r="AA275" i="14" s="1"/>
  <c r="AB275" i="14" s="1"/>
  <c r="X276" i="14"/>
  <c r="Y276" i="14" s="1"/>
  <c r="Z276" i="14" s="1"/>
  <c r="AA276" i="14" s="1"/>
  <c r="AB276" i="14" s="1"/>
  <c r="X277" i="14"/>
  <c r="Y277" i="14" s="1"/>
  <c r="Z277" i="14" s="1"/>
  <c r="AA277" i="14" s="1"/>
  <c r="AB277" i="14" s="1"/>
  <c r="X278" i="14"/>
  <c r="Y278" i="14" s="1"/>
  <c r="Z278" i="14" s="1"/>
  <c r="AA278" i="14" s="1"/>
  <c r="AB278" i="14" s="1"/>
  <c r="X279" i="14"/>
  <c r="Y279" i="14" s="1"/>
  <c r="Z279" i="14" s="1"/>
  <c r="AA279" i="14" s="1"/>
  <c r="AB279" i="14" s="1"/>
  <c r="X280" i="14"/>
  <c r="Y280" i="14" s="1"/>
  <c r="Z280" i="14" s="1"/>
  <c r="AA280" i="14" s="1"/>
  <c r="AB280" i="14" s="1"/>
  <c r="X281" i="14"/>
  <c r="Y281" i="14" s="1"/>
  <c r="Z281" i="14" s="1"/>
  <c r="AA281" i="14" s="1"/>
  <c r="AB281" i="14" s="1"/>
  <c r="X282" i="14"/>
  <c r="Y282" i="14" s="1"/>
  <c r="Z282" i="14" s="1"/>
  <c r="AA282" i="14" s="1"/>
  <c r="AB282" i="14" s="1"/>
  <c r="X283" i="14"/>
  <c r="Y283" i="14" s="1"/>
  <c r="Z283" i="14" s="1"/>
  <c r="AA283" i="14" s="1"/>
  <c r="AB283" i="14" s="1"/>
  <c r="X284" i="14"/>
  <c r="Y284" i="14" s="1"/>
  <c r="Z284" i="14" s="1"/>
  <c r="AA284" i="14" s="1"/>
  <c r="AB284" i="14" s="1"/>
  <c r="X285" i="14"/>
  <c r="Y285" i="14" s="1"/>
  <c r="Z285" i="14" s="1"/>
  <c r="AA285" i="14" s="1"/>
  <c r="AB285" i="14" s="1"/>
  <c r="X286" i="14"/>
  <c r="Y286" i="14" s="1"/>
  <c r="Z286" i="14" s="1"/>
  <c r="AA286" i="14" s="1"/>
  <c r="AB286" i="14" s="1"/>
  <c r="X287" i="14"/>
  <c r="Y287" i="14" s="1"/>
  <c r="Z287" i="14" s="1"/>
  <c r="AA287" i="14" s="1"/>
  <c r="AB287" i="14" s="1"/>
  <c r="X288" i="14"/>
  <c r="Y288" i="14" s="1"/>
  <c r="Z288" i="14" s="1"/>
  <c r="AA288" i="14" s="1"/>
  <c r="AB288" i="14" s="1"/>
  <c r="X289" i="14"/>
  <c r="Y289" i="14" s="1"/>
  <c r="Z289" i="14" s="1"/>
  <c r="AA289" i="14" s="1"/>
  <c r="AB289" i="14" s="1"/>
  <c r="X290" i="14"/>
  <c r="Y290" i="14" s="1"/>
  <c r="Z290" i="14" s="1"/>
  <c r="AA290" i="14" s="1"/>
  <c r="AB290" i="14" s="1"/>
  <c r="X291" i="14"/>
  <c r="Y291" i="14" s="1"/>
  <c r="Z291" i="14" s="1"/>
  <c r="AA291" i="14" s="1"/>
  <c r="AB291" i="14" s="1"/>
  <c r="X292" i="14"/>
  <c r="Y292" i="14" s="1"/>
  <c r="Z292" i="14" s="1"/>
  <c r="AA292" i="14" s="1"/>
  <c r="AB292" i="14" s="1"/>
  <c r="X293" i="14"/>
  <c r="Y293" i="14" s="1"/>
  <c r="Z293" i="14" s="1"/>
  <c r="AA293" i="14" s="1"/>
  <c r="AB293" i="14" s="1"/>
  <c r="X294" i="14"/>
  <c r="Y294" i="14" s="1"/>
  <c r="Z294" i="14" s="1"/>
  <c r="AA294" i="14" s="1"/>
  <c r="AB294" i="14" s="1"/>
  <c r="X295" i="14"/>
  <c r="Y295" i="14" s="1"/>
  <c r="Z295" i="14" s="1"/>
  <c r="AA295" i="14" s="1"/>
  <c r="AB295" i="14" s="1"/>
  <c r="X296" i="14"/>
  <c r="Y296" i="14" s="1"/>
  <c r="Z296" i="14" s="1"/>
  <c r="AA296" i="14" s="1"/>
  <c r="AB296" i="14" s="1"/>
  <c r="X297" i="14"/>
  <c r="Y297" i="14" s="1"/>
  <c r="Z297" i="14" s="1"/>
  <c r="AA297" i="14" s="1"/>
  <c r="AB297" i="14" s="1"/>
  <c r="X298" i="14"/>
  <c r="Y298" i="14" s="1"/>
  <c r="Z298" i="14" s="1"/>
  <c r="AA298" i="14" s="1"/>
  <c r="AB298" i="14" s="1"/>
  <c r="X299" i="14"/>
  <c r="Y299" i="14" s="1"/>
  <c r="Z299" i="14" s="1"/>
  <c r="AA299" i="14" s="1"/>
  <c r="AB299" i="14" s="1"/>
  <c r="X300" i="14"/>
  <c r="Y300" i="14" s="1"/>
  <c r="Z300" i="14" s="1"/>
  <c r="AA300" i="14" s="1"/>
  <c r="AB300" i="14" s="1"/>
  <c r="X301" i="14"/>
  <c r="Y301" i="14" s="1"/>
  <c r="Z301" i="14" s="1"/>
  <c r="AA301" i="14" s="1"/>
  <c r="AB301" i="14" s="1"/>
  <c r="X302" i="14"/>
  <c r="Y302" i="14" s="1"/>
  <c r="Z302" i="14" s="1"/>
  <c r="AA302" i="14" s="1"/>
  <c r="AB302" i="14" s="1"/>
  <c r="X303" i="14"/>
  <c r="Y303" i="14" s="1"/>
  <c r="Z303" i="14" s="1"/>
  <c r="AA303" i="14" s="1"/>
  <c r="AB303" i="14" s="1"/>
  <c r="X304" i="14"/>
  <c r="Y304" i="14" s="1"/>
  <c r="Z304" i="14" s="1"/>
  <c r="AA304" i="14" s="1"/>
  <c r="AB304" i="14" s="1"/>
  <c r="X305" i="14"/>
  <c r="Y305" i="14" s="1"/>
  <c r="Z305" i="14" s="1"/>
  <c r="AA305" i="14" s="1"/>
  <c r="AB305" i="14" s="1"/>
  <c r="X306" i="14"/>
  <c r="Y306" i="14" s="1"/>
  <c r="Z306" i="14" s="1"/>
  <c r="AA306" i="14" s="1"/>
  <c r="AB306" i="14" s="1"/>
  <c r="X307" i="14"/>
  <c r="Y307" i="14" s="1"/>
  <c r="Z307" i="14" s="1"/>
  <c r="AA307" i="14" s="1"/>
  <c r="AB307" i="14" s="1"/>
  <c r="X5" i="14"/>
  <c r="Y5" i="14" s="1"/>
  <c r="Z5" i="14" s="1"/>
  <c r="AA5" i="14" s="1"/>
  <c r="AB5" i="14" s="1"/>
  <c r="N13" i="8"/>
  <c r="N77" i="8"/>
  <c r="N141" i="8"/>
  <c r="N205" i="8"/>
  <c r="N269" i="8"/>
  <c r="M30" i="8"/>
  <c r="M94" i="8"/>
  <c r="M158" i="8"/>
  <c r="M222" i="8"/>
  <c r="M272" i="8"/>
  <c r="M291" i="8"/>
  <c r="M303" i="8"/>
  <c r="H15" i="8"/>
  <c r="H14" i="8"/>
  <c r="N45" i="8" s="1"/>
  <c r="H11" i="8"/>
  <c r="H12" i="8"/>
  <c r="M54" i="8" s="1"/>
  <c r="H9" i="8"/>
  <c r="L58" i="8" s="1"/>
  <c r="H8" i="8"/>
  <c r="L218" i="8" s="1"/>
  <c r="L106" i="8"/>
  <c r="L292" i="8"/>
  <c r="H3" i="8"/>
  <c r="H2" i="8"/>
  <c r="H6" i="8"/>
  <c r="H5" i="8"/>
  <c r="K5" i="8" s="1"/>
  <c r="AC303" i="14" l="1"/>
  <c r="AC295" i="14"/>
  <c r="AC287" i="14"/>
  <c r="AC279" i="14"/>
  <c r="AC271" i="14"/>
  <c r="AC263" i="14"/>
  <c r="AC255" i="14"/>
  <c r="AC247" i="14"/>
  <c r="AC239" i="14"/>
  <c r="AC231" i="14"/>
  <c r="AC223" i="14"/>
  <c r="AC215" i="14"/>
  <c r="AC207" i="14"/>
  <c r="AC199" i="14"/>
  <c r="AC191" i="14"/>
  <c r="AC183" i="14"/>
  <c r="AC175" i="14"/>
  <c r="AC167" i="14"/>
  <c r="AC159" i="14"/>
  <c r="AC151" i="14"/>
  <c r="AC143" i="14"/>
  <c r="AC135" i="14"/>
  <c r="AC127" i="14"/>
  <c r="AC119" i="14"/>
  <c r="AC111" i="14"/>
  <c r="AC103" i="14"/>
  <c r="AC95" i="14"/>
  <c r="AC87" i="14"/>
  <c r="AC79" i="14"/>
  <c r="AC71" i="14"/>
  <c r="AC63" i="14"/>
  <c r="AC55" i="14"/>
  <c r="AC47" i="14"/>
  <c r="AC39" i="14"/>
  <c r="AC31" i="14"/>
  <c r="AC23" i="14"/>
  <c r="AC15" i="14"/>
  <c r="AC7" i="14"/>
  <c r="AC302" i="14"/>
  <c r="AC294" i="14"/>
  <c r="AC286" i="14"/>
  <c r="AC278" i="14"/>
  <c r="AC270" i="14"/>
  <c r="AC262" i="14"/>
  <c r="AC254" i="14"/>
  <c r="AC246" i="14"/>
  <c r="AC238" i="14"/>
  <c r="AC230" i="14"/>
  <c r="AC222" i="14"/>
  <c r="AC214" i="14"/>
  <c r="AC206" i="14"/>
  <c r="AC198" i="14"/>
  <c r="AC190" i="14"/>
  <c r="AC182" i="14"/>
  <c r="AC174" i="14"/>
  <c r="AC166" i="14"/>
  <c r="AC158" i="14"/>
  <c r="AC150" i="14"/>
  <c r="AC142" i="14"/>
  <c r="AC134" i="14"/>
  <c r="AC126" i="14"/>
  <c r="AC118" i="14"/>
  <c r="AC110" i="14"/>
  <c r="AC102" i="14"/>
  <c r="AC94" i="14"/>
  <c r="AC86" i="14"/>
  <c r="AC78" i="14"/>
  <c r="AC70" i="14"/>
  <c r="AC62" i="14"/>
  <c r="AC54" i="14"/>
  <c r="AC46" i="14"/>
  <c r="AC38" i="14"/>
  <c r="AC30" i="14"/>
  <c r="AC22" i="14"/>
  <c r="AC14" i="14"/>
  <c r="AC6" i="14"/>
  <c r="AC301" i="14"/>
  <c r="AC293" i="14"/>
  <c r="AC285" i="14"/>
  <c r="AC277" i="14"/>
  <c r="AC269" i="14"/>
  <c r="AC261" i="14"/>
  <c r="AC253" i="14"/>
  <c r="AC245" i="14"/>
  <c r="AC237" i="14"/>
  <c r="AC229" i="14"/>
  <c r="AC221" i="14"/>
  <c r="AC213" i="14"/>
  <c r="AC205" i="14"/>
  <c r="AC197" i="14"/>
  <c r="AC189" i="14"/>
  <c r="AC181" i="14"/>
  <c r="AC173" i="14"/>
  <c r="AC165" i="14"/>
  <c r="AC157" i="14"/>
  <c r="AC149" i="14"/>
  <c r="AC141" i="14"/>
  <c r="AC133" i="14"/>
  <c r="AC125" i="14"/>
  <c r="AC117" i="14"/>
  <c r="AC109" i="14"/>
  <c r="AC101" i="14"/>
  <c r="AC93" i="14"/>
  <c r="AC85" i="14"/>
  <c r="AC77" i="14"/>
  <c r="AC69" i="14"/>
  <c r="AC61" i="14"/>
  <c r="AC53" i="14"/>
  <c r="AC45" i="14"/>
  <c r="AC37" i="14"/>
  <c r="AC29" i="14"/>
  <c r="AC21" i="14"/>
  <c r="AC13" i="14"/>
  <c r="AC5" i="14"/>
  <c r="AC300" i="14"/>
  <c r="AC292" i="14"/>
  <c r="AC284" i="14"/>
  <c r="AC276" i="14"/>
  <c r="AC268" i="14"/>
  <c r="AC260" i="14"/>
  <c r="AC252" i="14"/>
  <c r="AC244" i="14"/>
  <c r="AC236" i="14"/>
  <c r="AC228" i="14"/>
  <c r="AC220" i="14"/>
  <c r="AC212" i="14"/>
  <c r="AC204" i="14"/>
  <c r="AC196" i="14"/>
  <c r="AC188" i="14"/>
  <c r="AC180" i="14"/>
  <c r="AC172" i="14"/>
  <c r="AC164" i="14"/>
  <c r="AC156" i="14"/>
  <c r="AC148" i="14"/>
  <c r="AC140" i="14"/>
  <c r="AC132" i="14"/>
  <c r="AC124" i="14"/>
  <c r="AC116" i="14"/>
  <c r="AC108" i="14"/>
  <c r="AC100" i="14"/>
  <c r="AC92" i="14"/>
  <c r="AC84" i="14"/>
  <c r="AC76" i="14"/>
  <c r="AC68" i="14"/>
  <c r="AC60" i="14"/>
  <c r="AC52" i="14"/>
  <c r="AC44" i="14"/>
  <c r="AC36" i="14"/>
  <c r="AC28" i="14"/>
  <c r="AC20" i="14"/>
  <c r="AC12" i="14"/>
  <c r="AC307" i="14"/>
  <c r="AC299" i="14"/>
  <c r="AC291" i="14"/>
  <c r="AC283" i="14"/>
  <c r="AC275" i="14"/>
  <c r="AC267" i="14"/>
  <c r="AC259" i="14"/>
  <c r="AC251" i="14"/>
  <c r="AC243" i="14"/>
  <c r="AC235" i="14"/>
  <c r="AC227" i="14"/>
  <c r="AC219" i="14"/>
  <c r="AC211" i="14"/>
  <c r="AC203" i="14"/>
  <c r="AC195" i="14"/>
  <c r="AC187" i="14"/>
  <c r="AC179" i="14"/>
  <c r="AC171" i="14"/>
  <c r="AC163" i="14"/>
  <c r="AC155" i="14"/>
  <c r="AC147" i="14"/>
  <c r="AC139" i="14"/>
  <c r="AC131" i="14"/>
  <c r="AC123" i="14"/>
  <c r="AC115" i="14"/>
  <c r="AC107" i="14"/>
  <c r="AC99" i="14"/>
  <c r="AC91" i="14"/>
  <c r="AC83" i="14"/>
  <c r="AC75" i="14"/>
  <c r="AC67" i="14"/>
  <c r="AC59" i="14"/>
  <c r="AC51" i="14"/>
  <c r="AC43" i="14"/>
  <c r="AC35" i="14"/>
  <c r="AC27" i="14"/>
  <c r="AC19" i="14"/>
  <c r="AC11" i="14"/>
  <c r="AC306" i="14"/>
  <c r="AC298" i="14"/>
  <c r="AC290" i="14"/>
  <c r="AC282" i="14"/>
  <c r="AC274" i="14"/>
  <c r="AC266" i="14"/>
  <c r="AC258" i="14"/>
  <c r="AC250" i="14"/>
  <c r="AC242" i="14"/>
  <c r="AC234" i="14"/>
  <c r="AC226" i="14"/>
  <c r="AC218" i="14"/>
  <c r="AC210" i="14"/>
  <c r="AC202" i="14"/>
  <c r="AC194" i="14"/>
  <c r="AC186" i="14"/>
  <c r="AC178" i="14"/>
  <c r="AC170" i="14"/>
  <c r="AC162" i="14"/>
  <c r="AC154" i="14"/>
  <c r="AC146" i="14"/>
  <c r="AC138" i="14"/>
  <c r="AC130" i="14"/>
  <c r="AC122" i="14"/>
  <c r="AC114" i="14"/>
  <c r="AC106" i="14"/>
  <c r="AC98" i="14"/>
  <c r="AC90" i="14"/>
  <c r="AC82" i="14"/>
  <c r="AC74" i="14"/>
  <c r="AC66" i="14"/>
  <c r="AC58" i="14"/>
  <c r="AC50" i="14"/>
  <c r="AC42" i="14"/>
  <c r="AC34" i="14"/>
  <c r="AC26" i="14"/>
  <c r="AC18" i="14"/>
  <c r="AC10" i="14"/>
  <c r="AC305" i="14"/>
  <c r="AC297" i="14"/>
  <c r="AC289" i="14"/>
  <c r="AC281" i="14"/>
  <c r="AC273" i="14"/>
  <c r="AC265" i="14"/>
  <c r="AC257" i="14"/>
  <c r="AC249" i="14"/>
  <c r="AC241" i="14"/>
  <c r="AC233" i="14"/>
  <c r="AC225" i="14"/>
  <c r="AC217" i="14"/>
  <c r="AC209" i="14"/>
  <c r="AC201" i="14"/>
  <c r="AC193" i="14"/>
  <c r="AC185" i="14"/>
  <c r="AC177" i="14"/>
  <c r="AC169" i="14"/>
  <c r="AC161" i="14"/>
  <c r="AC153" i="14"/>
  <c r="AC145" i="14"/>
  <c r="AC137" i="14"/>
  <c r="AC129" i="14"/>
  <c r="AC121" i="14"/>
  <c r="AC113" i="14"/>
  <c r="AC105" i="14"/>
  <c r="AC97" i="14"/>
  <c r="AC89" i="14"/>
  <c r="AC81" i="14"/>
  <c r="AC73" i="14"/>
  <c r="AC65" i="14"/>
  <c r="AC57" i="14"/>
  <c r="AC49" i="14"/>
  <c r="AC41" i="14"/>
  <c r="AC33" i="14"/>
  <c r="AC25" i="14"/>
  <c r="AC17" i="14"/>
  <c r="AC9" i="14"/>
  <c r="K291" i="8"/>
  <c r="K251" i="8"/>
  <c r="K219" i="8"/>
  <c r="K187" i="8"/>
  <c r="K155" i="8"/>
  <c r="K123" i="8"/>
  <c r="K83" i="8"/>
  <c r="K49" i="8"/>
  <c r="K31" i="8"/>
  <c r="K4" i="8"/>
  <c r="K2" i="8"/>
  <c r="K265" i="8"/>
  <c r="K233" i="8"/>
  <c r="K201" i="8"/>
  <c r="K169" i="8"/>
  <c r="K153" i="8"/>
  <c r="K121" i="8"/>
  <c r="K47" i="8"/>
  <c r="K296" i="8"/>
  <c r="K232" i="8"/>
  <c r="K294" i="8"/>
  <c r="K278" i="8"/>
  <c r="K254" i="8"/>
  <c r="K238" i="8"/>
  <c r="K222" i="8"/>
  <c r="K206" i="8"/>
  <c r="K182" i="8"/>
  <c r="K166" i="8"/>
  <c r="K150" i="8"/>
  <c r="K126" i="8"/>
  <c r="K102" i="8"/>
  <c r="K25" i="8"/>
  <c r="K301" i="8"/>
  <c r="K293" i="8"/>
  <c r="K285" i="8"/>
  <c r="K277" i="8"/>
  <c r="K269" i="8"/>
  <c r="K261" i="8"/>
  <c r="K253" i="8"/>
  <c r="K245" i="8"/>
  <c r="K237" i="8"/>
  <c r="K229" i="8"/>
  <c r="K221" i="8"/>
  <c r="K213" i="8"/>
  <c r="K205" i="8"/>
  <c r="K197" i="8"/>
  <c r="K189" i="8"/>
  <c r="K181" i="8"/>
  <c r="K173" i="8"/>
  <c r="K165" i="8"/>
  <c r="K157" i="8"/>
  <c r="K149" i="8"/>
  <c r="K141" i="8"/>
  <c r="K133" i="8"/>
  <c r="K125" i="8"/>
  <c r="K117" i="8"/>
  <c r="K109" i="8"/>
  <c r="K101" i="8"/>
  <c r="K93" i="8"/>
  <c r="K85" i="8"/>
  <c r="K77" i="8"/>
  <c r="K69" i="8"/>
  <c r="K61" i="8"/>
  <c r="K52" i="8"/>
  <c r="K42" i="8"/>
  <c r="K33" i="8"/>
  <c r="K24" i="8"/>
  <c r="K15" i="8"/>
  <c r="K6" i="8"/>
  <c r="L244" i="8"/>
  <c r="M294" i="8"/>
  <c r="M279" i="8"/>
  <c r="M238" i="8"/>
  <c r="M174" i="8"/>
  <c r="M110" i="8"/>
  <c r="M46" i="8"/>
  <c r="N285" i="8"/>
  <c r="N221" i="8"/>
  <c r="N157" i="8"/>
  <c r="N93" i="8"/>
  <c r="N29" i="8"/>
  <c r="K257" i="8"/>
  <c r="K209" i="8"/>
  <c r="K113" i="8"/>
  <c r="K10" i="8"/>
  <c r="K280" i="8"/>
  <c r="K216" i="8"/>
  <c r="K286" i="8"/>
  <c r="K270" i="8"/>
  <c r="K246" i="8"/>
  <c r="K214" i="8"/>
  <c r="K198" i="8"/>
  <c r="K174" i="8"/>
  <c r="K142" i="8"/>
  <c r="K118" i="8"/>
  <c r="K94" i="8"/>
  <c r="K78" i="8"/>
  <c r="K34" i="8"/>
  <c r="K300" i="8"/>
  <c r="K292" i="8"/>
  <c r="K284" i="8"/>
  <c r="K276" i="8"/>
  <c r="K268" i="8"/>
  <c r="K260" i="8"/>
  <c r="K252" i="8"/>
  <c r="K244" i="8"/>
  <c r="K236" i="8"/>
  <c r="K228" i="8"/>
  <c r="K220" i="8"/>
  <c r="K212" i="8"/>
  <c r="K204" i="8"/>
  <c r="K196" i="8"/>
  <c r="K188" i="8"/>
  <c r="K180" i="8"/>
  <c r="K172" i="8"/>
  <c r="K164" i="8"/>
  <c r="K156" i="8"/>
  <c r="K148" i="8"/>
  <c r="K140" i="8"/>
  <c r="K132" i="8"/>
  <c r="K124" i="8"/>
  <c r="K116" i="8"/>
  <c r="K108" i="8"/>
  <c r="K100" i="8"/>
  <c r="K92" i="8"/>
  <c r="K84" i="8"/>
  <c r="K76" i="8"/>
  <c r="K68" i="8"/>
  <c r="K60" i="8"/>
  <c r="K50" i="8"/>
  <c r="K41" i="8"/>
  <c r="K32" i="8"/>
  <c r="K23" i="8"/>
  <c r="K14" i="8"/>
  <c r="M304" i="8"/>
  <c r="M293" i="8"/>
  <c r="M278" i="8"/>
  <c r="M230" i="8"/>
  <c r="M166" i="8"/>
  <c r="M102" i="8"/>
  <c r="M38" i="8"/>
  <c r="N277" i="8"/>
  <c r="N213" i="8"/>
  <c r="N149" i="8"/>
  <c r="N85" i="8"/>
  <c r="N21" i="8"/>
  <c r="K3" i="8"/>
  <c r="K11" i="8"/>
  <c r="K19" i="8"/>
  <c r="K27" i="8"/>
  <c r="K35" i="8"/>
  <c r="K43" i="8"/>
  <c r="K51" i="8"/>
  <c r="K59" i="8"/>
  <c r="K267" i="8"/>
  <c r="K235" i="8"/>
  <c r="K211" i="8"/>
  <c r="K179" i="8"/>
  <c r="K147" i="8"/>
  <c r="K107" i="8"/>
  <c r="K75" i="8"/>
  <c r="K22" i="8"/>
  <c r="K298" i="8"/>
  <c r="K290" i="8"/>
  <c r="K282" i="8"/>
  <c r="K274" i="8"/>
  <c r="K266" i="8"/>
  <c r="K258" i="8"/>
  <c r="K250" i="8"/>
  <c r="K242" i="8"/>
  <c r="K234" i="8"/>
  <c r="K226" i="8"/>
  <c r="K218" i="8"/>
  <c r="K210" i="8"/>
  <c r="K202" i="8"/>
  <c r="K194" i="8"/>
  <c r="K186" i="8"/>
  <c r="K178" i="8"/>
  <c r="K170" i="8"/>
  <c r="K162" i="8"/>
  <c r="K154" i="8"/>
  <c r="K146" i="8"/>
  <c r="K138" i="8"/>
  <c r="K130" i="8"/>
  <c r="K122" i="8"/>
  <c r="K114" i="8"/>
  <c r="K106" i="8"/>
  <c r="K98" i="8"/>
  <c r="K90" i="8"/>
  <c r="K82" i="8"/>
  <c r="K74" i="8"/>
  <c r="K66" i="8"/>
  <c r="K57" i="8"/>
  <c r="K48" i="8"/>
  <c r="K39" i="8"/>
  <c r="K30" i="8"/>
  <c r="K21" i="8"/>
  <c r="K12" i="8"/>
  <c r="J2" i="8"/>
  <c r="L170" i="8"/>
  <c r="M302" i="8"/>
  <c r="M288" i="8"/>
  <c r="M270" i="8"/>
  <c r="M214" i="8"/>
  <c r="M150" i="8"/>
  <c r="M86" i="8"/>
  <c r="M22" i="8"/>
  <c r="N261" i="8"/>
  <c r="N197" i="8"/>
  <c r="N133" i="8"/>
  <c r="N69" i="8"/>
  <c r="N5" i="8"/>
  <c r="K299" i="8"/>
  <c r="K259" i="8"/>
  <c r="K227" i="8"/>
  <c r="K195" i="8"/>
  <c r="K163" i="8"/>
  <c r="K131" i="8"/>
  <c r="K91" i="8"/>
  <c r="K67" i="8"/>
  <c r="K40" i="8"/>
  <c r="K289" i="8"/>
  <c r="K241" i="8"/>
  <c r="K185" i="8"/>
  <c r="K161" i="8"/>
  <c r="K137" i="8"/>
  <c r="K97" i="8"/>
  <c r="K89" i="8"/>
  <c r="K81" i="8"/>
  <c r="K73" i="8"/>
  <c r="K65" i="8"/>
  <c r="K56" i="8"/>
  <c r="M301" i="8"/>
  <c r="M287" i="8"/>
  <c r="M264" i="8"/>
  <c r="M206" i="8"/>
  <c r="M142" i="8"/>
  <c r="M78" i="8"/>
  <c r="M14" i="8"/>
  <c r="N253" i="8"/>
  <c r="N189" i="8"/>
  <c r="N125" i="8"/>
  <c r="N61" i="8"/>
  <c r="K275" i="8"/>
  <c r="K115" i="8"/>
  <c r="K297" i="8"/>
  <c r="K249" i="8"/>
  <c r="K193" i="8"/>
  <c r="K105" i="8"/>
  <c r="K20" i="8"/>
  <c r="K288" i="8"/>
  <c r="K264" i="8"/>
  <c r="K256" i="8"/>
  <c r="K224" i="8"/>
  <c r="K200" i="8"/>
  <c r="K184" i="8"/>
  <c r="K160" i="8"/>
  <c r="K144" i="8"/>
  <c r="K120" i="8"/>
  <c r="K88" i="8"/>
  <c r="K46" i="8"/>
  <c r="M299" i="8"/>
  <c r="M286" i="8"/>
  <c r="M262" i="8"/>
  <c r="M198" i="8"/>
  <c r="M134" i="8"/>
  <c r="M70" i="8"/>
  <c r="M6" i="8"/>
  <c r="N245" i="8"/>
  <c r="N181" i="8"/>
  <c r="N117" i="8"/>
  <c r="N53" i="8"/>
  <c r="K283" i="8"/>
  <c r="K243" i="8"/>
  <c r="K203" i="8"/>
  <c r="K171" i="8"/>
  <c r="K139" i="8"/>
  <c r="K99" i="8"/>
  <c r="K58" i="8"/>
  <c r="K13" i="8"/>
  <c r="K281" i="8"/>
  <c r="K225" i="8"/>
  <c r="K177" i="8"/>
  <c r="K129" i="8"/>
  <c r="K29" i="8"/>
  <c r="K304" i="8"/>
  <c r="K272" i="8"/>
  <c r="K248" i="8"/>
  <c r="K208" i="8"/>
  <c r="K192" i="8"/>
  <c r="K176" i="8"/>
  <c r="K168" i="8"/>
  <c r="K152" i="8"/>
  <c r="K136" i="8"/>
  <c r="K128" i="8"/>
  <c r="K112" i="8"/>
  <c r="K104" i="8"/>
  <c r="K96" i="8"/>
  <c r="K80" i="8"/>
  <c r="K72" i="8"/>
  <c r="K64" i="8"/>
  <c r="K55" i="8"/>
  <c r="K37" i="8"/>
  <c r="K28" i="8"/>
  <c r="K18" i="8"/>
  <c r="K9" i="8"/>
  <c r="K303" i="8"/>
  <c r="K295" i="8"/>
  <c r="K287" i="8"/>
  <c r="K279" i="8"/>
  <c r="K271" i="8"/>
  <c r="K263" i="8"/>
  <c r="K255" i="8"/>
  <c r="K247" i="8"/>
  <c r="K239" i="8"/>
  <c r="K231" i="8"/>
  <c r="K223" i="8"/>
  <c r="K215" i="8"/>
  <c r="K207" i="8"/>
  <c r="K199" i="8"/>
  <c r="K191" i="8"/>
  <c r="K183" i="8"/>
  <c r="K175" i="8"/>
  <c r="K167" i="8"/>
  <c r="K159" i="8"/>
  <c r="K151" i="8"/>
  <c r="K143" i="8"/>
  <c r="K135" i="8"/>
  <c r="K127" i="8"/>
  <c r="K119" i="8"/>
  <c r="K111" i="8"/>
  <c r="K103" i="8"/>
  <c r="K95" i="8"/>
  <c r="K87" i="8"/>
  <c r="K79" i="8"/>
  <c r="K71" i="8"/>
  <c r="K63" i="8"/>
  <c r="K54" i="8"/>
  <c r="K45" i="8"/>
  <c r="K36" i="8"/>
  <c r="K26" i="8"/>
  <c r="K17" i="8"/>
  <c r="K8" i="8"/>
  <c r="L276" i="8"/>
  <c r="M8" i="8"/>
  <c r="M296" i="8"/>
  <c r="M283" i="8"/>
  <c r="M254" i="8"/>
  <c r="M190" i="8"/>
  <c r="M126" i="8"/>
  <c r="M62" i="8"/>
  <c r="N301" i="8"/>
  <c r="N237" i="8"/>
  <c r="N173" i="8"/>
  <c r="N109" i="8"/>
  <c r="K273" i="8"/>
  <c r="K217" i="8"/>
  <c r="K145" i="8"/>
  <c r="K38" i="8"/>
  <c r="K240" i="8"/>
  <c r="K302" i="8"/>
  <c r="K262" i="8"/>
  <c r="K230" i="8"/>
  <c r="K190" i="8"/>
  <c r="K158" i="8"/>
  <c r="K134" i="8"/>
  <c r="K110" i="8"/>
  <c r="K86" i="8"/>
  <c r="K70" i="8"/>
  <c r="K62" i="8"/>
  <c r="K53" i="8"/>
  <c r="K44" i="8"/>
  <c r="K16" i="8"/>
  <c r="K7" i="8"/>
  <c r="L260" i="8"/>
  <c r="N7" i="8"/>
  <c r="N15" i="8"/>
  <c r="N23" i="8"/>
  <c r="N31" i="8"/>
  <c r="N39" i="8"/>
  <c r="N47" i="8"/>
  <c r="N55" i="8"/>
  <c r="N63" i="8"/>
  <c r="N71" i="8"/>
  <c r="N79" i="8"/>
  <c r="N87" i="8"/>
  <c r="N95" i="8"/>
  <c r="N103" i="8"/>
  <c r="N111" i="8"/>
  <c r="N119" i="8"/>
  <c r="N127" i="8"/>
  <c r="N135" i="8"/>
  <c r="N143" i="8"/>
  <c r="N151" i="8"/>
  <c r="N159" i="8"/>
  <c r="N167" i="8"/>
  <c r="N175" i="8"/>
  <c r="N183" i="8"/>
  <c r="N191" i="8"/>
  <c r="N199" i="8"/>
  <c r="N207" i="8"/>
  <c r="N215" i="8"/>
  <c r="N223" i="8"/>
  <c r="N231" i="8"/>
  <c r="N239" i="8"/>
  <c r="N247" i="8"/>
  <c r="N255" i="8"/>
  <c r="N263" i="8"/>
  <c r="N271" i="8"/>
  <c r="N279" i="8"/>
  <c r="N287" i="8"/>
  <c r="N295" i="8"/>
  <c r="N303" i="8"/>
  <c r="N8" i="8"/>
  <c r="N16" i="8"/>
  <c r="N24" i="8"/>
  <c r="N32" i="8"/>
  <c r="N40" i="8"/>
  <c r="N48" i="8"/>
  <c r="N56" i="8"/>
  <c r="N64" i="8"/>
  <c r="N72" i="8"/>
  <c r="N80" i="8"/>
  <c r="N88" i="8"/>
  <c r="N96" i="8"/>
  <c r="N104" i="8"/>
  <c r="N112" i="8"/>
  <c r="N120" i="8"/>
  <c r="N128" i="8"/>
  <c r="N136" i="8"/>
  <c r="N144" i="8"/>
  <c r="N152" i="8"/>
  <c r="N160" i="8"/>
  <c r="N168" i="8"/>
  <c r="N176" i="8"/>
  <c r="N184" i="8"/>
  <c r="N192" i="8"/>
  <c r="N200" i="8"/>
  <c r="N208" i="8"/>
  <c r="N216" i="8"/>
  <c r="N224" i="8"/>
  <c r="N232" i="8"/>
  <c r="N240" i="8"/>
  <c r="N248" i="8"/>
  <c r="N256" i="8"/>
  <c r="N264" i="8"/>
  <c r="N272" i="8"/>
  <c r="N280" i="8"/>
  <c r="N288" i="8"/>
  <c r="N296" i="8"/>
  <c r="N304" i="8"/>
  <c r="N9" i="8"/>
  <c r="N17" i="8"/>
  <c r="N25" i="8"/>
  <c r="N33" i="8"/>
  <c r="N41" i="8"/>
  <c r="N49" i="8"/>
  <c r="N57" i="8"/>
  <c r="N65" i="8"/>
  <c r="N73" i="8"/>
  <c r="N81" i="8"/>
  <c r="N89" i="8"/>
  <c r="N97" i="8"/>
  <c r="N105" i="8"/>
  <c r="N113" i="8"/>
  <c r="N121" i="8"/>
  <c r="N129" i="8"/>
  <c r="N137" i="8"/>
  <c r="N145" i="8"/>
  <c r="N153" i="8"/>
  <c r="N161" i="8"/>
  <c r="N169" i="8"/>
  <c r="N177" i="8"/>
  <c r="N185" i="8"/>
  <c r="N193" i="8"/>
  <c r="N201" i="8"/>
  <c r="N209" i="8"/>
  <c r="N217" i="8"/>
  <c r="N225" i="8"/>
  <c r="N233" i="8"/>
  <c r="N241" i="8"/>
  <c r="N249" i="8"/>
  <c r="N257" i="8"/>
  <c r="N265" i="8"/>
  <c r="N273" i="8"/>
  <c r="N281" i="8"/>
  <c r="N289" i="8"/>
  <c r="N297" i="8"/>
  <c r="N2" i="8"/>
  <c r="N10" i="8"/>
  <c r="N18" i="8"/>
  <c r="N26" i="8"/>
  <c r="N34" i="8"/>
  <c r="N42" i="8"/>
  <c r="N50" i="8"/>
  <c r="N58" i="8"/>
  <c r="N66" i="8"/>
  <c r="N74" i="8"/>
  <c r="N82" i="8"/>
  <c r="N90" i="8"/>
  <c r="N98" i="8"/>
  <c r="N106" i="8"/>
  <c r="N114" i="8"/>
  <c r="N122" i="8"/>
  <c r="N130" i="8"/>
  <c r="N138" i="8"/>
  <c r="N146" i="8"/>
  <c r="N154" i="8"/>
  <c r="N162" i="8"/>
  <c r="N170" i="8"/>
  <c r="N178" i="8"/>
  <c r="N186" i="8"/>
  <c r="N194" i="8"/>
  <c r="N202" i="8"/>
  <c r="N210" i="8"/>
  <c r="N218" i="8"/>
  <c r="N226" i="8"/>
  <c r="N234" i="8"/>
  <c r="N242" i="8"/>
  <c r="N250" i="8"/>
  <c r="N258" i="8"/>
  <c r="N266" i="8"/>
  <c r="N274" i="8"/>
  <c r="N282" i="8"/>
  <c r="N290" i="8"/>
  <c r="N298" i="8"/>
  <c r="N3" i="8"/>
  <c r="N11" i="8"/>
  <c r="N19" i="8"/>
  <c r="N27" i="8"/>
  <c r="N35" i="8"/>
  <c r="N43" i="8"/>
  <c r="N51" i="8"/>
  <c r="N59" i="8"/>
  <c r="N67" i="8"/>
  <c r="N75" i="8"/>
  <c r="N83" i="8"/>
  <c r="N91" i="8"/>
  <c r="N99" i="8"/>
  <c r="N107" i="8"/>
  <c r="N115" i="8"/>
  <c r="N123" i="8"/>
  <c r="N131" i="8"/>
  <c r="N139" i="8"/>
  <c r="N147" i="8"/>
  <c r="N155" i="8"/>
  <c r="N163" i="8"/>
  <c r="N171" i="8"/>
  <c r="N179" i="8"/>
  <c r="N187" i="8"/>
  <c r="N195" i="8"/>
  <c r="N203" i="8"/>
  <c r="N211" i="8"/>
  <c r="N219" i="8"/>
  <c r="N227" i="8"/>
  <c r="N235" i="8"/>
  <c r="N243" i="8"/>
  <c r="N251" i="8"/>
  <c r="N259" i="8"/>
  <c r="N267" i="8"/>
  <c r="N275" i="8"/>
  <c r="N283" i="8"/>
  <c r="N291" i="8"/>
  <c r="N299" i="8"/>
  <c r="N4" i="8"/>
  <c r="N12" i="8"/>
  <c r="N20" i="8"/>
  <c r="N28" i="8"/>
  <c r="N36" i="8"/>
  <c r="N44" i="8"/>
  <c r="N52" i="8"/>
  <c r="N60" i="8"/>
  <c r="N68" i="8"/>
  <c r="N76" i="8"/>
  <c r="N84" i="8"/>
  <c r="N92" i="8"/>
  <c r="N100" i="8"/>
  <c r="N108" i="8"/>
  <c r="N116" i="8"/>
  <c r="N124" i="8"/>
  <c r="N132" i="8"/>
  <c r="N140" i="8"/>
  <c r="N148" i="8"/>
  <c r="N156" i="8"/>
  <c r="N164" i="8"/>
  <c r="N172" i="8"/>
  <c r="N180" i="8"/>
  <c r="N188" i="8"/>
  <c r="N196" i="8"/>
  <c r="N204" i="8"/>
  <c r="N212" i="8"/>
  <c r="N220" i="8"/>
  <c r="N228" i="8"/>
  <c r="N236" i="8"/>
  <c r="N244" i="8"/>
  <c r="N252" i="8"/>
  <c r="N260" i="8"/>
  <c r="N268" i="8"/>
  <c r="N276" i="8"/>
  <c r="N284" i="8"/>
  <c r="N292" i="8"/>
  <c r="N300" i="8"/>
  <c r="N6" i="8"/>
  <c r="N14" i="8"/>
  <c r="N22" i="8"/>
  <c r="N30" i="8"/>
  <c r="N38" i="8"/>
  <c r="N46" i="8"/>
  <c r="N54" i="8"/>
  <c r="N62" i="8"/>
  <c r="N70" i="8"/>
  <c r="N78" i="8"/>
  <c r="N86" i="8"/>
  <c r="N94" i="8"/>
  <c r="N102" i="8"/>
  <c r="N110" i="8"/>
  <c r="N118" i="8"/>
  <c r="N126" i="8"/>
  <c r="N134" i="8"/>
  <c r="N142" i="8"/>
  <c r="N150" i="8"/>
  <c r="N158" i="8"/>
  <c r="N166" i="8"/>
  <c r="N174" i="8"/>
  <c r="N182" i="8"/>
  <c r="N190" i="8"/>
  <c r="N198" i="8"/>
  <c r="N206" i="8"/>
  <c r="N214" i="8"/>
  <c r="N222" i="8"/>
  <c r="N230" i="8"/>
  <c r="N238" i="8"/>
  <c r="N246" i="8"/>
  <c r="N254" i="8"/>
  <c r="N262" i="8"/>
  <c r="N270" i="8"/>
  <c r="N278" i="8"/>
  <c r="N286" i="8"/>
  <c r="N294" i="8"/>
  <c r="N302" i="8"/>
  <c r="M295" i="8"/>
  <c r="M280" i="8"/>
  <c r="M246" i="8"/>
  <c r="M182" i="8"/>
  <c r="M118" i="8"/>
  <c r="N293" i="8"/>
  <c r="N229" i="8"/>
  <c r="N165" i="8"/>
  <c r="N101" i="8"/>
  <c r="N37" i="8"/>
  <c r="M271" i="8"/>
  <c r="M263" i="8"/>
  <c r="M255" i="8"/>
  <c r="M247" i="8"/>
  <c r="M239" i="8"/>
  <c r="M231" i="8"/>
  <c r="M223" i="8"/>
  <c r="M215" i="8"/>
  <c r="M207" i="8"/>
  <c r="M199" i="8"/>
  <c r="M191" i="8"/>
  <c r="M183" i="8"/>
  <c r="M175" i="8"/>
  <c r="M167" i="8"/>
  <c r="M159" i="8"/>
  <c r="M151" i="8"/>
  <c r="M143" i="8"/>
  <c r="M135" i="8"/>
  <c r="M127" i="8"/>
  <c r="M119" i="8"/>
  <c r="M111" i="8"/>
  <c r="M103" i="8"/>
  <c r="M95" i="8"/>
  <c r="M87" i="8"/>
  <c r="M79" i="8"/>
  <c r="M71" i="8"/>
  <c r="M63" i="8"/>
  <c r="M55" i="8"/>
  <c r="M47" i="8"/>
  <c r="M39" i="8"/>
  <c r="M31" i="8"/>
  <c r="M23" i="8"/>
  <c r="M15" i="8"/>
  <c r="M7" i="8"/>
  <c r="M285" i="8"/>
  <c r="M277" i="8"/>
  <c r="M269" i="8"/>
  <c r="M261" i="8"/>
  <c r="M253" i="8"/>
  <c r="M245" i="8"/>
  <c r="M237" i="8"/>
  <c r="M229" i="8"/>
  <c r="M221" i="8"/>
  <c r="M213" i="8"/>
  <c r="M205" i="8"/>
  <c r="M197" i="8"/>
  <c r="M189" i="8"/>
  <c r="M181" i="8"/>
  <c r="M173" i="8"/>
  <c r="M165" i="8"/>
  <c r="M157" i="8"/>
  <c r="M149" i="8"/>
  <c r="M141" i="8"/>
  <c r="M133" i="8"/>
  <c r="M125" i="8"/>
  <c r="M117" i="8"/>
  <c r="M109" i="8"/>
  <c r="M101" i="8"/>
  <c r="M93" i="8"/>
  <c r="M85" i="8"/>
  <c r="M77" i="8"/>
  <c r="M69" i="8"/>
  <c r="M61" i="8"/>
  <c r="M53" i="8"/>
  <c r="M45" i="8"/>
  <c r="M37" i="8"/>
  <c r="M29" i="8"/>
  <c r="M21" i="8"/>
  <c r="M13" i="8"/>
  <c r="M5" i="8"/>
  <c r="M300" i="8"/>
  <c r="M292" i="8"/>
  <c r="M284" i="8"/>
  <c r="M276" i="8"/>
  <c r="M268" i="8"/>
  <c r="M260" i="8"/>
  <c r="M252" i="8"/>
  <c r="M244" i="8"/>
  <c r="M236" i="8"/>
  <c r="M228" i="8"/>
  <c r="M220" i="8"/>
  <c r="M212" i="8"/>
  <c r="M204" i="8"/>
  <c r="M196" i="8"/>
  <c r="M188" i="8"/>
  <c r="M180" i="8"/>
  <c r="M172" i="8"/>
  <c r="M164" i="8"/>
  <c r="M156" i="8"/>
  <c r="M148" i="8"/>
  <c r="M140" i="8"/>
  <c r="M132" i="8"/>
  <c r="M124" i="8"/>
  <c r="M116" i="8"/>
  <c r="M108" i="8"/>
  <c r="M100" i="8"/>
  <c r="M92" i="8"/>
  <c r="M84" i="8"/>
  <c r="M76" i="8"/>
  <c r="M68" i="8"/>
  <c r="M60" i="8"/>
  <c r="M52" i="8"/>
  <c r="M44" i="8"/>
  <c r="M36" i="8"/>
  <c r="M28" i="8"/>
  <c r="M20" i="8"/>
  <c r="M12" i="8"/>
  <c r="M4" i="8"/>
  <c r="M275" i="8"/>
  <c r="M267" i="8"/>
  <c r="M259" i="8"/>
  <c r="M251" i="8"/>
  <c r="M243" i="8"/>
  <c r="M235" i="8"/>
  <c r="M227" i="8"/>
  <c r="M219" i="8"/>
  <c r="M211" i="8"/>
  <c r="M203" i="8"/>
  <c r="M195" i="8"/>
  <c r="M187" i="8"/>
  <c r="M179" i="8"/>
  <c r="M171" i="8"/>
  <c r="M163" i="8"/>
  <c r="M155" i="8"/>
  <c r="M147" i="8"/>
  <c r="M139" i="8"/>
  <c r="M131" i="8"/>
  <c r="M123" i="8"/>
  <c r="M115" i="8"/>
  <c r="M107" i="8"/>
  <c r="M99" i="8"/>
  <c r="M91" i="8"/>
  <c r="M83" i="8"/>
  <c r="M75" i="8"/>
  <c r="M67" i="8"/>
  <c r="M59" i="8"/>
  <c r="M51" i="8"/>
  <c r="M43" i="8"/>
  <c r="M35" i="8"/>
  <c r="M27" i="8"/>
  <c r="M19" i="8"/>
  <c r="M11" i="8"/>
  <c r="M3" i="8"/>
  <c r="M298" i="8"/>
  <c r="M290" i="8"/>
  <c r="M282" i="8"/>
  <c r="M274" i="8"/>
  <c r="M266" i="8"/>
  <c r="M258" i="8"/>
  <c r="M250" i="8"/>
  <c r="M242" i="8"/>
  <c r="M234" i="8"/>
  <c r="M226" i="8"/>
  <c r="M218" i="8"/>
  <c r="M210" i="8"/>
  <c r="M202" i="8"/>
  <c r="M194" i="8"/>
  <c r="M186" i="8"/>
  <c r="M178" i="8"/>
  <c r="M170" i="8"/>
  <c r="M162" i="8"/>
  <c r="M154" i="8"/>
  <c r="M146" i="8"/>
  <c r="M138" i="8"/>
  <c r="M130" i="8"/>
  <c r="M122" i="8"/>
  <c r="M114" i="8"/>
  <c r="M106" i="8"/>
  <c r="M98" i="8"/>
  <c r="M90" i="8"/>
  <c r="M82" i="8"/>
  <c r="M74" i="8"/>
  <c r="M66" i="8"/>
  <c r="M58" i="8"/>
  <c r="M50" i="8"/>
  <c r="M42" i="8"/>
  <c r="M34" i="8"/>
  <c r="M26" i="8"/>
  <c r="M18" i="8"/>
  <c r="M10" i="8"/>
  <c r="M2" i="8"/>
  <c r="M297" i="8"/>
  <c r="M289" i="8"/>
  <c r="M281" i="8"/>
  <c r="M273" i="8"/>
  <c r="M265" i="8"/>
  <c r="M257" i="8"/>
  <c r="M249" i="8"/>
  <c r="M241" i="8"/>
  <c r="M233" i="8"/>
  <c r="M225" i="8"/>
  <c r="M217" i="8"/>
  <c r="M209" i="8"/>
  <c r="M201" i="8"/>
  <c r="M193" i="8"/>
  <c r="M185" i="8"/>
  <c r="M177" i="8"/>
  <c r="M169" i="8"/>
  <c r="M161" i="8"/>
  <c r="M153" i="8"/>
  <c r="M145" i="8"/>
  <c r="M137" i="8"/>
  <c r="M129" i="8"/>
  <c r="M121" i="8"/>
  <c r="M113" i="8"/>
  <c r="M105" i="8"/>
  <c r="M97" i="8"/>
  <c r="M89" i="8"/>
  <c r="M81" i="8"/>
  <c r="M73" i="8"/>
  <c r="M65" i="8"/>
  <c r="M57" i="8"/>
  <c r="M49" i="8"/>
  <c r="M41" i="8"/>
  <c r="M33" i="8"/>
  <c r="M25" i="8"/>
  <c r="M17" i="8"/>
  <c r="M9" i="8"/>
  <c r="M256" i="8"/>
  <c r="M248" i="8"/>
  <c r="M240" i="8"/>
  <c r="M232" i="8"/>
  <c r="M224" i="8"/>
  <c r="M216" i="8"/>
  <c r="M208" i="8"/>
  <c r="M200" i="8"/>
  <c r="M192" i="8"/>
  <c r="M184" i="8"/>
  <c r="M176" i="8"/>
  <c r="M168" i="8"/>
  <c r="M160" i="8"/>
  <c r="M152" i="8"/>
  <c r="M144" i="8"/>
  <c r="M136" i="8"/>
  <c r="M128" i="8"/>
  <c r="M120" i="8"/>
  <c r="M112" i="8"/>
  <c r="M104" i="8"/>
  <c r="M96" i="8"/>
  <c r="M88" i="8"/>
  <c r="M80" i="8"/>
  <c r="M72" i="8"/>
  <c r="M64" i="8"/>
  <c r="M56" i="8"/>
  <c r="M48" i="8"/>
  <c r="M40" i="8"/>
  <c r="M32" i="8"/>
  <c r="M24" i="8"/>
  <c r="M16" i="8"/>
  <c r="AC1" i="14"/>
  <c r="L50" i="8"/>
  <c r="L290" i="8"/>
  <c r="L274" i="8"/>
  <c r="L258" i="8"/>
  <c r="L242" i="8"/>
  <c r="L214" i="8"/>
  <c r="L162" i="8"/>
  <c r="L98" i="8"/>
  <c r="L42" i="8"/>
  <c r="L304" i="8"/>
  <c r="L288" i="8"/>
  <c r="L272" i="8"/>
  <c r="L256" i="8"/>
  <c r="L240" i="8"/>
  <c r="L210" i="8"/>
  <c r="L154" i="8"/>
  <c r="L90" i="8"/>
  <c r="L34" i="8"/>
  <c r="L302" i="8"/>
  <c r="L286" i="8"/>
  <c r="L270" i="8"/>
  <c r="L254" i="8"/>
  <c r="L238" i="8"/>
  <c r="L206" i="8"/>
  <c r="L146" i="8"/>
  <c r="L82" i="8"/>
  <c r="L26" i="8"/>
  <c r="L300" i="8"/>
  <c r="L284" i="8"/>
  <c r="L268" i="8"/>
  <c r="L252" i="8"/>
  <c r="L234" i="8"/>
  <c r="L202" i="8"/>
  <c r="L138" i="8"/>
  <c r="L78" i="8"/>
  <c r="L18" i="8"/>
  <c r="L298" i="8"/>
  <c r="L282" i="8"/>
  <c r="L266" i="8"/>
  <c r="L250" i="8"/>
  <c r="L230" i="8"/>
  <c r="L194" i="8"/>
  <c r="L130" i="8"/>
  <c r="L74" i="8"/>
  <c r="L10" i="8"/>
  <c r="L296" i="8"/>
  <c r="L280" i="8"/>
  <c r="L264" i="8"/>
  <c r="L248" i="8"/>
  <c r="L226" i="8"/>
  <c r="L186" i="8"/>
  <c r="L122" i="8"/>
  <c r="L66" i="8"/>
  <c r="L3" i="8"/>
  <c r="L294" i="8"/>
  <c r="L278" i="8"/>
  <c r="L262" i="8"/>
  <c r="L246" i="8"/>
  <c r="L222" i="8"/>
  <c r="L178" i="8"/>
  <c r="L114" i="8"/>
  <c r="L2" i="8"/>
  <c r="L297" i="8"/>
  <c r="L289" i="8"/>
  <c r="L281" i="8"/>
  <c r="L273" i="8"/>
  <c r="L265" i="8"/>
  <c r="L257" i="8"/>
  <c r="L249" i="8"/>
  <c r="L241" i="8"/>
  <c r="L233" i="8"/>
  <c r="L225" i="8"/>
  <c r="L217" i="8"/>
  <c r="L209" i="8"/>
  <c r="L201" i="8"/>
  <c r="L193" i="8"/>
  <c r="L185" i="8"/>
  <c r="L177" i="8"/>
  <c r="L169" i="8"/>
  <c r="L161" i="8"/>
  <c r="L153" i="8"/>
  <c r="L145" i="8"/>
  <c r="L137" i="8"/>
  <c r="L129" i="8"/>
  <c r="L121" i="8"/>
  <c r="L113" i="8"/>
  <c r="L105" i="8"/>
  <c r="L97" i="8"/>
  <c r="L89" i="8"/>
  <c r="L81" i="8"/>
  <c r="L73" i="8"/>
  <c r="L65" i="8"/>
  <c r="L57" i="8"/>
  <c r="L49" i="8"/>
  <c r="L41" i="8"/>
  <c r="L33" i="8"/>
  <c r="L25" i="8"/>
  <c r="L17" i="8"/>
  <c r="L9" i="8"/>
  <c r="L232" i="8"/>
  <c r="L224" i="8"/>
  <c r="L216" i="8"/>
  <c r="L208" i="8"/>
  <c r="L200" i="8"/>
  <c r="L192" i="8"/>
  <c r="L184" i="8"/>
  <c r="L176" i="8"/>
  <c r="L168" i="8"/>
  <c r="L160" i="8"/>
  <c r="L152" i="8"/>
  <c r="L144" i="8"/>
  <c r="L136" i="8"/>
  <c r="L128" i="8"/>
  <c r="L120" i="8"/>
  <c r="L112" i="8"/>
  <c r="L104" i="8"/>
  <c r="L96" i="8"/>
  <c r="L88" i="8"/>
  <c r="L80" i="8"/>
  <c r="L72" i="8"/>
  <c r="L64" i="8"/>
  <c r="L56" i="8"/>
  <c r="L48" i="8"/>
  <c r="L40" i="8"/>
  <c r="L32" i="8"/>
  <c r="L24" i="8"/>
  <c r="L16" i="8"/>
  <c r="L8" i="8"/>
  <c r="L303" i="8"/>
  <c r="L295" i="8"/>
  <c r="L287" i="8"/>
  <c r="L279" i="8"/>
  <c r="L271" i="8"/>
  <c r="L263" i="8"/>
  <c r="L255" i="8"/>
  <c r="L247" i="8"/>
  <c r="L239" i="8"/>
  <c r="L231" i="8"/>
  <c r="L223" i="8"/>
  <c r="L215" i="8"/>
  <c r="L207" i="8"/>
  <c r="L199" i="8"/>
  <c r="L191" i="8"/>
  <c r="L183" i="8"/>
  <c r="L175" i="8"/>
  <c r="L167" i="8"/>
  <c r="L159" i="8"/>
  <c r="L151" i="8"/>
  <c r="L143" i="8"/>
  <c r="L135" i="8"/>
  <c r="L127" i="8"/>
  <c r="L119" i="8"/>
  <c r="L111" i="8"/>
  <c r="L103" i="8"/>
  <c r="L95" i="8"/>
  <c r="L87" i="8"/>
  <c r="L79" i="8"/>
  <c r="L71" i="8"/>
  <c r="L63" i="8"/>
  <c r="L55" i="8"/>
  <c r="L47" i="8"/>
  <c r="L39" i="8"/>
  <c r="L31" i="8"/>
  <c r="L23" i="8"/>
  <c r="L15" i="8"/>
  <c r="L7" i="8"/>
  <c r="L198" i="8"/>
  <c r="L190" i="8"/>
  <c r="L182" i="8"/>
  <c r="L174" i="8"/>
  <c r="L166" i="8"/>
  <c r="L158" i="8"/>
  <c r="L150" i="8"/>
  <c r="L142" i="8"/>
  <c r="L134" i="8"/>
  <c r="L126" i="8"/>
  <c r="L118" i="8"/>
  <c r="L110" i="8"/>
  <c r="L102" i="8"/>
  <c r="L94" i="8"/>
  <c r="L86" i="8"/>
  <c r="L70" i="8"/>
  <c r="L62" i="8"/>
  <c r="L54" i="8"/>
  <c r="L46" i="8"/>
  <c r="L38" i="8"/>
  <c r="L30" i="8"/>
  <c r="L22" i="8"/>
  <c r="L14" i="8"/>
  <c r="L6" i="8"/>
  <c r="L301" i="8"/>
  <c r="L293" i="8"/>
  <c r="L285" i="8"/>
  <c r="L277" i="8"/>
  <c r="L269" i="8"/>
  <c r="L261" i="8"/>
  <c r="L253" i="8"/>
  <c r="L245" i="8"/>
  <c r="L237" i="8"/>
  <c r="L229" i="8"/>
  <c r="L221" i="8"/>
  <c r="L213" i="8"/>
  <c r="L205" i="8"/>
  <c r="L197" i="8"/>
  <c r="L189" i="8"/>
  <c r="L181" i="8"/>
  <c r="L173" i="8"/>
  <c r="L165" i="8"/>
  <c r="L157" i="8"/>
  <c r="L149" i="8"/>
  <c r="L141" i="8"/>
  <c r="L133" i="8"/>
  <c r="L125" i="8"/>
  <c r="L117" i="8"/>
  <c r="L109" i="8"/>
  <c r="L101" i="8"/>
  <c r="L93" i="8"/>
  <c r="L85" i="8"/>
  <c r="L77" i="8"/>
  <c r="L69" i="8"/>
  <c r="L61" i="8"/>
  <c r="L53" i="8"/>
  <c r="L45" i="8"/>
  <c r="L37" i="8"/>
  <c r="L29" i="8"/>
  <c r="L21" i="8"/>
  <c r="L13" i="8"/>
  <c r="L5" i="8"/>
  <c r="L236" i="8"/>
  <c r="L228" i="8"/>
  <c r="L220" i="8"/>
  <c r="L212" i="8"/>
  <c r="L204" i="8"/>
  <c r="L196" i="8"/>
  <c r="L188" i="8"/>
  <c r="L180" i="8"/>
  <c r="L172" i="8"/>
  <c r="L164" i="8"/>
  <c r="L156" i="8"/>
  <c r="L148" i="8"/>
  <c r="L140" i="8"/>
  <c r="L132" i="8"/>
  <c r="L124" i="8"/>
  <c r="L116" i="8"/>
  <c r="L108" i="8"/>
  <c r="L100" i="8"/>
  <c r="L92" i="8"/>
  <c r="L84" i="8"/>
  <c r="L76" i="8"/>
  <c r="L68" i="8"/>
  <c r="L60" i="8"/>
  <c r="L52" i="8"/>
  <c r="L44" i="8"/>
  <c r="L36" i="8"/>
  <c r="L28" i="8"/>
  <c r="L20" i="8"/>
  <c r="L12" i="8"/>
  <c r="L4" i="8"/>
  <c r="L299" i="8"/>
  <c r="L291" i="8"/>
  <c r="L283" i="8"/>
  <c r="L275" i="8"/>
  <c r="L267" i="8"/>
  <c r="L259" i="8"/>
  <c r="L251" i="8"/>
  <c r="L243" i="8"/>
  <c r="L235" i="8"/>
  <c r="L227" i="8"/>
  <c r="L219" i="8"/>
  <c r="L211" i="8"/>
  <c r="L203" i="8"/>
  <c r="L195" i="8"/>
  <c r="L187" i="8"/>
  <c r="L179" i="8"/>
  <c r="L171" i="8"/>
  <c r="L163" i="8"/>
  <c r="L155" i="8"/>
  <c r="L147" i="8"/>
  <c r="L139" i="8"/>
  <c r="L131" i="8"/>
  <c r="L123" i="8"/>
  <c r="L115" i="8"/>
  <c r="L107" i="8"/>
  <c r="L99" i="8"/>
  <c r="L91" i="8"/>
  <c r="L83" i="8"/>
  <c r="L75" i="8"/>
  <c r="L67" i="8"/>
  <c r="L59" i="8"/>
  <c r="L51" i="8"/>
  <c r="L43" i="8"/>
  <c r="L35" i="8"/>
  <c r="L27" i="8"/>
  <c r="L19" i="8"/>
  <c r="L11" i="8"/>
  <c r="J299" i="8"/>
  <c r="J260" i="8"/>
  <c r="J268" i="8"/>
  <c r="J211" i="8"/>
  <c r="J300" i="8"/>
  <c r="J292" i="8"/>
  <c r="J219" i="8"/>
  <c r="J291" i="8"/>
  <c r="J284" i="8"/>
  <c r="J140" i="8"/>
  <c r="J283" i="8"/>
  <c r="J276" i="8"/>
  <c r="J26" i="8"/>
  <c r="J275" i="8"/>
  <c r="J290" i="8"/>
  <c r="J274" i="8"/>
  <c r="J258" i="8"/>
  <c r="J242" i="8"/>
  <c r="J226" i="8"/>
  <c r="J210" i="8"/>
  <c r="J194" i="8"/>
  <c r="J171" i="8"/>
  <c r="J148" i="8"/>
  <c r="J130" i="8"/>
  <c r="J107" i="8"/>
  <c r="J84" i="8"/>
  <c r="J66" i="8"/>
  <c r="J43" i="8"/>
  <c r="J20" i="8"/>
  <c r="J302" i="8"/>
  <c r="J286" i="8"/>
  <c r="J270" i="8"/>
  <c r="J254" i="8"/>
  <c r="J238" i="8"/>
  <c r="J222" i="8"/>
  <c r="J206" i="8"/>
  <c r="J188" i="8"/>
  <c r="J170" i="8"/>
  <c r="J147" i="8"/>
  <c r="J124" i="8"/>
  <c r="J106" i="8"/>
  <c r="J83" i="8"/>
  <c r="J60" i="8"/>
  <c r="J42" i="8"/>
  <c r="J19" i="8"/>
  <c r="J252" i="8"/>
  <c r="J236" i="8"/>
  <c r="J220" i="8"/>
  <c r="J204" i="8"/>
  <c r="J187" i="8"/>
  <c r="J164" i="8"/>
  <c r="J146" i="8"/>
  <c r="J123" i="8"/>
  <c r="J100" i="8"/>
  <c r="J82" i="8"/>
  <c r="J59" i="8"/>
  <c r="J36" i="8"/>
  <c r="J18" i="8"/>
  <c r="J267" i="8"/>
  <c r="J251" i="8"/>
  <c r="J235" i="8"/>
  <c r="J203" i="8"/>
  <c r="J186" i="8"/>
  <c r="J163" i="8"/>
  <c r="J122" i="8"/>
  <c r="J99" i="8"/>
  <c r="J76" i="8"/>
  <c r="J58" i="8"/>
  <c r="J35" i="8"/>
  <c r="J12" i="8"/>
  <c r="J266" i="8"/>
  <c r="J218" i="8"/>
  <c r="J180" i="8"/>
  <c r="J139" i="8"/>
  <c r="J116" i="8"/>
  <c r="J98" i="8"/>
  <c r="J75" i="8"/>
  <c r="J52" i="8"/>
  <c r="J11" i="8"/>
  <c r="J298" i="8"/>
  <c r="J282" i="8"/>
  <c r="J250" i="8"/>
  <c r="J234" i="8"/>
  <c r="J202" i="8"/>
  <c r="J162" i="8"/>
  <c r="J34" i="8"/>
  <c r="J294" i="8"/>
  <c r="J278" i="8"/>
  <c r="J262" i="8"/>
  <c r="J246" i="8"/>
  <c r="J230" i="8"/>
  <c r="J214" i="8"/>
  <c r="J198" i="8"/>
  <c r="J179" i="8"/>
  <c r="J156" i="8"/>
  <c r="J138" i="8"/>
  <c r="J115" i="8"/>
  <c r="J92" i="8"/>
  <c r="J74" i="8"/>
  <c r="J51" i="8"/>
  <c r="J28" i="8"/>
  <c r="J10" i="8"/>
  <c r="J244" i="8"/>
  <c r="J228" i="8"/>
  <c r="J212" i="8"/>
  <c r="J196" i="8"/>
  <c r="J178" i="8"/>
  <c r="J155" i="8"/>
  <c r="J132" i="8"/>
  <c r="J114" i="8"/>
  <c r="J91" i="8"/>
  <c r="J68" i="8"/>
  <c r="J50" i="8"/>
  <c r="J27" i="8"/>
  <c r="J3" i="8"/>
  <c r="J259" i="8"/>
  <c r="J243" i="8"/>
  <c r="J227" i="8"/>
  <c r="J195" i="8"/>
  <c r="J172" i="8"/>
  <c r="J154" i="8"/>
  <c r="J131" i="8"/>
  <c r="J108" i="8"/>
  <c r="J90" i="8"/>
  <c r="J67" i="8"/>
  <c r="J44" i="8"/>
  <c r="J297" i="8"/>
  <c r="J289" i="8"/>
  <c r="J281" i="8"/>
  <c r="J273" i="8"/>
  <c r="J265" i="8"/>
  <c r="J257" i="8"/>
  <c r="J249" i="8"/>
  <c r="J241" i="8"/>
  <c r="J233" i="8"/>
  <c r="J225" i="8"/>
  <c r="J217" i="8"/>
  <c r="J209" i="8"/>
  <c r="J201" i="8"/>
  <c r="J193" i="8"/>
  <c r="J185" i="8"/>
  <c r="J177" i="8"/>
  <c r="J169" i="8"/>
  <c r="J161" i="8"/>
  <c r="J153" i="8"/>
  <c r="J145" i="8"/>
  <c r="J137" i="8"/>
  <c r="J129" i="8"/>
  <c r="J121" i="8"/>
  <c r="J113" i="8"/>
  <c r="J105" i="8"/>
  <c r="J97" i="8"/>
  <c r="J89" i="8"/>
  <c r="J81" i="8"/>
  <c r="J73" i="8"/>
  <c r="J65" i="8"/>
  <c r="J57" i="8"/>
  <c r="J49" i="8"/>
  <c r="J41" i="8"/>
  <c r="J33" i="8"/>
  <c r="J25" i="8"/>
  <c r="J17" i="8"/>
  <c r="J9" i="8"/>
  <c r="J304" i="8"/>
  <c r="J296" i="8"/>
  <c r="J288" i="8"/>
  <c r="J280" i="8"/>
  <c r="J272" i="8"/>
  <c r="J264" i="8"/>
  <c r="J256" i="8"/>
  <c r="J248" i="8"/>
  <c r="J240" i="8"/>
  <c r="J232" i="8"/>
  <c r="J224" i="8"/>
  <c r="J216" i="8"/>
  <c r="J208" i="8"/>
  <c r="J200" i="8"/>
  <c r="J192" i="8"/>
  <c r="J184" i="8"/>
  <c r="J176" i="8"/>
  <c r="J168" i="8"/>
  <c r="J160" i="8"/>
  <c r="J152" i="8"/>
  <c r="J144" i="8"/>
  <c r="J136" i="8"/>
  <c r="J128" i="8"/>
  <c r="J120" i="8"/>
  <c r="J112" i="8"/>
  <c r="J104" i="8"/>
  <c r="J96" i="8"/>
  <c r="J88" i="8"/>
  <c r="J80" i="8"/>
  <c r="J72" i="8"/>
  <c r="J64" i="8"/>
  <c r="J56" i="8"/>
  <c r="J48" i="8"/>
  <c r="J40" i="8"/>
  <c r="J32" i="8"/>
  <c r="J24" i="8"/>
  <c r="J16" i="8"/>
  <c r="J8" i="8"/>
  <c r="J303" i="8"/>
  <c r="J295" i="8"/>
  <c r="J287" i="8"/>
  <c r="J279" i="8"/>
  <c r="J271" i="8"/>
  <c r="J263" i="8"/>
  <c r="J255" i="8"/>
  <c r="J247" i="8"/>
  <c r="J239" i="8"/>
  <c r="J231" i="8"/>
  <c r="J223" i="8"/>
  <c r="J215" i="8"/>
  <c r="J207" i="8"/>
  <c r="J199" i="8"/>
  <c r="J191" i="8"/>
  <c r="J183" i="8"/>
  <c r="J175" i="8"/>
  <c r="J167" i="8"/>
  <c r="J159" i="8"/>
  <c r="J151" i="8"/>
  <c r="J143" i="8"/>
  <c r="J135" i="8"/>
  <c r="J127" i="8"/>
  <c r="J119" i="8"/>
  <c r="J111" i="8"/>
  <c r="J103" i="8"/>
  <c r="J95" i="8"/>
  <c r="J87" i="8"/>
  <c r="J79" i="8"/>
  <c r="J71" i="8"/>
  <c r="J63" i="8"/>
  <c r="J55" i="8"/>
  <c r="J47" i="8"/>
  <c r="J39" i="8"/>
  <c r="J31" i="8"/>
  <c r="J23" i="8"/>
  <c r="J15" i="8"/>
  <c r="J7" i="8"/>
  <c r="J190" i="8"/>
  <c r="J182" i="8"/>
  <c r="J174" i="8"/>
  <c r="J166" i="8"/>
  <c r="J158" i="8"/>
  <c r="J150" i="8"/>
  <c r="J142" i="8"/>
  <c r="J134" i="8"/>
  <c r="J126" i="8"/>
  <c r="J118" i="8"/>
  <c r="J110" i="8"/>
  <c r="J102" i="8"/>
  <c r="J94" i="8"/>
  <c r="J86" i="8"/>
  <c r="J78" i="8"/>
  <c r="J70" i="8"/>
  <c r="J62" i="8"/>
  <c r="J54" i="8"/>
  <c r="J46" i="8"/>
  <c r="J38" i="8"/>
  <c r="J30" i="8"/>
  <c r="J22" i="8"/>
  <c r="J14" i="8"/>
  <c r="J6" i="8"/>
  <c r="J301" i="8"/>
  <c r="J293" i="8"/>
  <c r="J285" i="8"/>
  <c r="J277" i="8"/>
  <c r="J269" i="8"/>
  <c r="J261" i="8"/>
  <c r="J253" i="8"/>
  <c r="J245" i="8"/>
  <c r="J237" i="8"/>
  <c r="J229" i="8"/>
  <c r="J221" i="8"/>
  <c r="J213" i="8"/>
  <c r="J205" i="8"/>
  <c r="J197" i="8"/>
  <c r="J189" i="8"/>
  <c r="J181" i="8"/>
  <c r="J173" i="8"/>
  <c r="J165" i="8"/>
  <c r="J157" i="8"/>
  <c r="J149" i="8"/>
  <c r="J141" i="8"/>
  <c r="J133" i="8"/>
  <c r="J125" i="8"/>
  <c r="J117" i="8"/>
  <c r="J109" i="8"/>
  <c r="J101" i="8"/>
  <c r="J93" i="8"/>
  <c r="J85" i="8"/>
  <c r="J77" i="8"/>
  <c r="J69" i="8"/>
  <c r="J61" i="8"/>
  <c r="J53" i="8"/>
  <c r="J45" i="8"/>
  <c r="J37" i="8"/>
  <c r="J29" i="8"/>
  <c r="J21" i="8"/>
  <c r="J13" i="8"/>
  <c r="J5" i="8"/>
  <c r="J4" i="8"/>
  <c r="I7" i="15" l="1"/>
  <c r="H8" i="15"/>
  <c r="H7" i="15"/>
  <c r="H9" i="15" s="1"/>
  <c r="I8" i="15"/>
  <c r="AI3" i="14"/>
  <c r="AH3" i="14"/>
  <c r="AI4" i="14"/>
  <c r="AH4" i="14"/>
  <c r="J8" i="15" l="1"/>
  <c r="J7" i="15"/>
  <c r="J9" i="15" s="1"/>
  <c r="I9" i="15"/>
  <c r="AJ3" i="14"/>
  <c r="AH11" i="14" s="1"/>
  <c r="AU2" i="14" s="1"/>
  <c r="AJ4" i="14"/>
  <c r="AH10" i="14" s="1"/>
  <c r="AT2" i="14" s="1"/>
  <c r="AH5" i="14"/>
  <c r="AI5" i="14"/>
  <c r="AH8" i="14" s="1"/>
  <c r="AO2" i="14" s="1"/>
  <c r="AJ5" i="14" l="1"/>
  <c r="AH7" i="14" s="1"/>
  <c r="AN2" i="14" s="1"/>
  <c r="AH9" i="14"/>
  <c r="AP2" i="1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7A6994-675D-4188-B7A8-8F859EAB2F5E}" keepAlive="1" name="Query - heart (2)" description="Connection to the 'heart (2)' query in the workbook." type="5" refreshedVersion="0" background="1">
    <dbPr connection="Provider=Microsoft.Mashup.OleDb.1;Data Source=$Workbook$;Location=&quot;heart (2)&quot;;Extended Properties=&quot;&quot;" command="SELECT * FROM [heart (2)]"/>
  </connection>
</connections>
</file>

<file path=xl/sharedStrings.xml><?xml version="1.0" encoding="utf-8"?>
<sst xmlns="http://schemas.openxmlformats.org/spreadsheetml/2006/main" count="187" uniqueCount="105">
  <si>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</si>
  <si>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</si>
  <si>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</si>
  <si>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</si>
  <si>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</si>
  <si>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</si>
  <si>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</si>
  <si>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</si>
  <si>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</si>
  <si>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</si>
  <si>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</si>
  <si>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</si>
  <si>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</si>
  <si>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</si>
  <si>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Attribute Information</t>
  </si>
  <si>
    <t>1) age</t>
  </si>
  <si>
    <t>2) sex</t>
  </si>
  <si>
    <t>3) chest pain type (4 values)</t>
  </si>
  <si>
    <t>4) resting blood pressure</t>
  </si>
  <si>
    <t>5) serum cholestoral in mg/dl</t>
  </si>
  <si>
    <t>6)fasting blood sugar &gt; 120 mg/dl</t>
  </si>
  <si>
    <t>7) resting electrocardiographic results (values 0,1,2)</t>
  </si>
  <si>
    <t>8) maximum heart rate achieved</t>
  </si>
  <si>
    <t>9) exercise induced angina</t>
  </si>
  <si>
    <t>10) oldpeak = ST depression induced by exercise relative to rest</t>
  </si>
  <si>
    <t>11)the slope of the peak exercise ST segment</t>
  </si>
  <si>
    <t>12) number of major vessels (0-3) colored by flourosopy</t>
  </si>
  <si>
    <t>13) thal: 0 = normal; 1 = fixed defect; 2 = reversable defect</t>
  </si>
  <si>
    <t>14) target: 0= less chance of heart attack 1= more chance of heart attack</t>
  </si>
  <si>
    <t>cp_1</t>
  </si>
  <si>
    <t>cp_2</t>
  </si>
  <si>
    <t>cp_3</t>
  </si>
  <si>
    <t>restecg_1</t>
  </si>
  <si>
    <t>restecg_2</t>
  </si>
  <si>
    <t>slope_1</t>
  </si>
  <si>
    <t>slope_2</t>
  </si>
  <si>
    <t>ca_1</t>
  </si>
  <si>
    <t>ca_2</t>
  </si>
  <si>
    <t>ca_3</t>
  </si>
  <si>
    <t>ca_4</t>
  </si>
  <si>
    <t>thal_fixed defect_1</t>
  </si>
  <si>
    <t>thal_reversable defect_2</t>
  </si>
  <si>
    <t>thal_normal_0</t>
  </si>
  <si>
    <t xml:space="preserve">avg </t>
  </si>
  <si>
    <t>SD</t>
  </si>
  <si>
    <t>AGE</t>
  </si>
  <si>
    <t>age_std</t>
  </si>
  <si>
    <t>trestbps_std</t>
  </si>
  <si>
    <t>chol_std</t>
  </si>
  <si>
    <t>thalach_std</t>
  </si>
  <si>
    <t>oldpeak_std</t>
  </si>
  <si>
    <t>Intercept</t>
  </si>
  <si>
    <t>Coefficients</t>
  </si>
  <si>
    <t>P-value</t>
  </si>
  <si>
    <t>Logit</t>
  </si>
  <si>
    <t>ODDS</t>
  </si>
  <si>
    <t>Probability of Heart failure</t>
  </si>
  <si>
    <t>Probability of  a correct match</t>
  </si>
  <si>
    <t>Log Likelihood</t>
  </si>
  <si>
    <t>Cut off</t>
  </si>
  <si>
    <t>Sum of Log Likelihood</t>
  </si>
  <si>
    <t>Actual</t>
  </si>
  <si>
    <t>Predictied value</t>
  </si>
  <si>
    <t>Accuracy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</si>
  <si>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</si>
  <si>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</si>
  <si>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</si>
  <si>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</si>
  <si>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</si>
  <si>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</si>
  <si>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</si>
  <si>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</si>
  <si>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</si>
  <si>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</si>
  <si>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</si>
  <si>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</si>
  <si>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</si>
  <si>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</si>
  <si>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</si>
  <si>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</si>
  <si>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</si>
  <si>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</si>
  <si>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</si>
  <si>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</si>
  <si>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</si>
  <si>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</si>
  <si>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Predict</t>
  </si>
  <si>
    <t>Precision</t>
  </si>
  <si>
    <t>Recall</t>
  </si>
  <si>
    <t>Cuttoff</t>
  </si>
  <si>
    <t>TPR</t>
  </si>
  <si>
    <t>FPR</t>
  </si>
  <si>
    <t>Classification Report</t>
  </si>
  <si>
    <t>Grand Total</t>
  </si>
  <si>
    <t>Sex</t>
  </si>
  <si>
    <t>0-Female</t>
  </si>
  <si>
    <t>1- Male</t>
  </si>
  <si>
    <t>Target</t>
  </si>
  <si>
    <t>0-less  risk</t>
  </si>
  <si>
    <t>1-risk</t>
  </si>
  <si>
    <t>Observed Frequency</t>
  </si>
  <si>
    <t>Expected Frequency</t>
  </si>
  <si>
    <t>H0 : there is no difference between the presence of heart disease of female patients and male patients.
H1 : there is  difference between the presence of heart disease of female patients and male patients.</t>
  </si>
  <si>
    <t>Null Hypothesis Rejected as p&lt;.05</t>
  </si>
  <si>
    <t xml:space="preserve">Odds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</si>
</sst>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33" borderId="10" xfId="0" applyFill="1" applyBorder="1"/>
    <xf numFmtId="0" fontId="0" fillId="34" borderId="0" xfId="0" applyFill="1"/>
    <xf numFmtId="0" fontId="0" fillId="35" borderId="0" xfId="0" applyFill="1"/>
    <xf numFmtId="0" fontId="0" fillId="0" borderId="10" xfId="0" applyBorder="1"/>
    <xf numFmtId="10" fontId="0" fillId="0" borderId="10" xfId="42" applyNumberFormat="1" applyFont="1" applyBorder="1"/>
    <xf numFmtId="0" fontId="0" fillId="0" borderId="10" xfId="0" applyFill="1" applyBorder="1"/>
    <xf numFmtId="10" fontId="0" fillId="0" borderId="10" xfId="0" applyNumberFormat="1" applyBorder="1"/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10" xfId="0" applyNumberFormat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2" xfId="0" applyBorder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'Logistic Regression'!$AN$1</c:f>
              <c:strCache>
                <c:ptCount val="1"/>
                <c:pt idx="0">
                  <c:v>Accuracy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'Logistic Regression'!$AM$2:$AM$13</c:f>
              <c:numCache>
                <c:formatCode>General</c:formatCode>
                <c:ptCount val="12"/>
                <c:pt idx="1">
                  <c:v>0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0.92</c:v>
                </c:pt>
              </c:numCache>
            </c:numRef>
          </c:xVal>
          <c:yVal>
            <c:numRef>
              <c:f>'Logistic Regression'!$AN$2:$AN$13</c:f>
              <c:numCache>
                <c:formatCode>General</c:formatCode>
                <c:ptCount val="12"/>
                <c:pt idx="0">
                  <c:v>0.88448844884488453</c:v>
                </c:pt>
                <c:pt idx="1">
                  <c:v>0.54455445544554459</c:v>
                </c:pt>
                <c:pt idx="2">
                  <c:v>0.80198019801980203</c:v>
                </c:pt>
                <c:pt idx="3">
                  <c:v>0.83498349834983498</c:v>
                </c:pt>
                <c:pt idx="4">
                  <c:v>0.86798679867986794</c:v>
                </c:pt>
                <c:pt idx="5">
                  <c:v>0.88118811881188119</c:v>
                </c:pt>
                <c:pt idx="6">
                  <c:v>0.88448844884488453</c:v>
                </c:pt>
                <c:pt idx="7">
                  <c:v>0.87788778877887785</c:v>
                </c:pt>
                <c:pt idx="8">
                  <c:v>0.86798679867986794</c:v>
                </c:pt>
                <c:pt idx="9">
                  <c:v>0.81848184818481851</c:v>
                </c:pt>
                <c:pt idx="10">
                  <c:v>0.74587458745874591</c:v>
                </c:pt>
                <c:pt idx="11">
                  <c:v>0.72607260726072609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A9-4A65-BED0-8BF6FA5A2D33}"/>
            </c:ext>
          </c:extLst>
        </c:ser>
        <c:ser>
          <c:idx val="1"/>
          <c:order val="1"/>
          <c:tx>
            <c:strRef>
              <c:f>'Logistic Regression'!$AO$1</c:f>
              <c:strCache>
                <c:ptCount val="1"/>
                <c:pt idx="0">
                  <c:v>Precision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'Logistic Regression'!$AM$2:$AM$13</c:f>
              <c:numCache>
                <c:formatCode>General</c:formatCode>
                <c:ptCount val="12"/>
                <c:pt idx="1">
                  <c:v>0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0.92</c:v>
                </c:pt>
              </c:numCache>
            </c:numRef>
          </c:xVal>
          <c:yVal>
            <c:numRef>
              <c:f>'Logistic Regression'!$AO$2:$AO$13</c:f>
              <c:numCache>
                <c:formatCode>General</c:formatCode>
                <c:ptCount val="12"/>
                <c:pt idx="0">
                  <c:v>0.86931818181818177</c:v>
                </c:pt>
                <c:pt idx="1">
                  <c:v>0.54455445544554459</c:v>
                </c:pt>
                <c:pt idx="2">
                  <c:v>0.73755656108597289</c:v>
                </c:pt>
                <c:pt idx="3">
                  <c:v>0.78048780487804881</c:v>
                </c:pt>
                <c:pt idx="4">
                  <c:v>0.8306878306878307</c:v>
                </c:pt>
                <c:pt idx="5">
                  <c:v>0.84864864864864864</c:v>
                </c:pt>
                <c:pt idx="6">
                  <c:v>0.86931818181818177</c:v>
                </c:pt>
                <c:pt idx="7">
                  <c:v>0.9</c:v>
                </c:pt>
                <c:pt idx="8">
                  <c:v>0.92517006802721091</c:v>
                </c:pt>
                <c:pt idx="9">
                  <c:v>0.95833333333333337</c:v>
                </c:pt>
                <c:pt idx="10">
                  <c:v>0.95833333333333337</c:v>
                </c:pt>
                <c:pt idx="11">
                  <c:v>0.9555555555555556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A9-4A65-BED0-8BF6FA5A2D33}"/>
            </c:ext>
          </c:extLst>
        </c:ser>
        <c:ser>
          <c:idx val="2"/>
          <c:order val="2"/>
          <c:tx>
            <c:strRef>
              <c:f>'Logistic Regression'!$AP$1</c:f>
              <c:strCache>
                <c:ptCount val="1"/>
                <c:pt idx="0">
                  <c:v>Recall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'Logistic Regression'!$AM$2:$AM$13</c:f>
              <c:numCache>
                <c:formatCode>General</c:formatCode>
                <c:ptCount val="12"/>
                <c:pt idx="1">
                  <c:v>0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0.92</c:v>
                </c:pt>
              </c:numCache>
            </c:numRef>
          </c:xVal>
          <c:yVal>
            <c:numRef>
              <c:f>'Logistic Regression'!$AP$2:$AP$13</c:f>
              <c:numCache>
                <c:formatCode>General</c:formatCode>
                <c:ptCount val="12"/>
                <c:pt idx="0">
                  <c:v>0.92727272727272725</c:v>
                </c:pt>
                <c:pt idx="1">
                  <c:v>1</c:v>
                </c:pt>
                <c:pt idx="2">
                  <c:v>0.98787878787878791</c:v>
                </c:pt>
                <c:pt idx="3">
                  <c:v>0.96969696969696972</c:v>
                </c:pt>
                <c:pt idx="4">
                  <c:v>0.95151515151515154</c:v>
                </c:pt>
                <c:pt idx="5">
                  <c:v>0.95151515151515154</c:v>
                </c:pt>
                <c:pt idx="6">
                  <c:v>0.92727272727272725</c:v>
                </c:pt>
                <c:pt idx="7">
                  <c:v>0.87272727272727268</c:v>
                </c:pt>
                <c:pt idx="8">
                  <c:v>0.82424242424242422</c:v>
                </c:pt>
                <c:pt idx="9">
                  <c:v>0.69696969696969702</c:v>
                </c:pt>
                <c:pt idx="10">
                  <c:v>0.55757575757575761</c:v>
                </c:pt>
                <c:pt idx="11">
                  <c:v>0.52121212121212124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FA9-4A65-BED0-8BF6FA5A2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743999"/>
        <c:axId val="457748159"/>
      </c:scatterChart>
      <c:valAx>
        <c:axId val="457743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748159"/>
        <c:crosses val="autoZero"/>
        <c:crossBetween val="midCat"/>
      </c:valAx>
      <c:valAx>
        <c:axId val="45774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7439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'Logistic Regression'!$AT$1</c:f>
              <c:strCache>
                <c:ptCount val="1"/>
                <c:pt idx="0">
                  <c:v>TPR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'Logistic Regression'!$AS$2:$AS$13</c:f>
              <c:numCache>
                <c:formatCode>General</c:formatCode>
                <c:ptCount val="12"/>
                <c:pt idx="1">
                  <c:v>0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0.92</c:v>
                </c:pt>
              </c:numCache>
            </c:numRef>
          </c:xVal>
          <c:yVal>
            <c:numRef>
              <c:f>'Logistic Regression'!$AT$2:$AT$13</c:f>
              <c:numCache>
                <c:formatCode>General</c:formatCode>
                <c:ptCount val="12"/>
                <c:pt idx="0" formatCode="0.00%">
                  <c:v>0.92727272727272725</c:v>
                </c:pt>
                <c:pt idx="1">
                  <c:v>1</c:v>
                </c:pt>
                <c:pt idx="2">
                  <c:v>0.98787878787878791</c:v>
                </c:pt>
                <c:pt idx="3">
                  <c:v>0.96969696969696972</c:v>
                </c:pt>
                <c:pt idx="4">
                  <c:v>0.95151515151515154</c:v>
                </c:pt>
                <c:pt idx="5">
                  <c:v>0.95151515151515154</c:v>
                </c:pt>
                <c:pt idx="6">
                  <c:v>0.92727272727272725</c:v>
                </c:pt>
                <c:pt idx="7">
                  <c:v>0.87272727272727268</c:v>
                </c:pt>
                <c:pt idx="8">
                  <c:v>0.82424242424242422</c:v>
                </c:pt>
                <c:pt idx="9">
                  <c:v>0.69696969696969702</c:v>
                </c:pt>
                <c:pt idx="10">
                  <c:v>0.55757575757575761</c:v>
                </c:pt>
                <c:pt idx="11">
                  <c:v>0.52121212121212124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2A-47E3-BCDA-8DA28A12EA51}"/>
            </c:ext>
          </c:extLst>
        </c:ser>
        <c:ser>
          <c:idx val="1"/>
          <c:order val="1"/>
          <c:tx>
            <c:strRef>
              <c:f>'Logistic Regression'!$AU$1</c:f>
              <c:strCache>
                <c:ptCount val="1"/>
                <c:pt idx="0">
                  <c:v>FPR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'Logistic Regression'!$AS$2:$AS$13</c:f>
              <c:numCache>
                <c:formatCode>General</c:formatCode>
                <c:ptCount val="12"/>
                <c:pt idx="1">
                  <c:v>0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0.92</c:v>
                </c:pt>
              </c:numCache>
            </c:numRef>
          </c:xVal>
          <c:yVal>
            <c:numRef>
              <c:f>'Logistic Regression'!$AU$2:$AU$13</c:f>
              <c:numCache>
                <c:formatCode>General</c:formatCode>
                <c:ptCount val="12"/>
                <c:pt idx="0" formatCode="0.00%">
                  <c:v>0.16666666666666666</c:v>
                </c:pt>
                <c:pt idx="1">
                  <c:v>1</c:v>
                </c:pt>
                <c:pt idx="2">
                  <c:v>0.42028985507246375</c:v>
                </c:pt>
                <c:pt idx="3">
                  <c:v>0.32608695652173914</c:v>
                </c:pt>
                <c:pt idx="4">
                  <c:v>0.2318840579710145</c:v>
                </c:pt>
                <c:pt idx="5">
                  <c:v>0.20289855072463769</c:v>
                </c:pt>
                <c:pt idx="6">
                  <c:v>0.16666666666666666</c:v>
                </c:pt>
                <c:pt idx="7">
                  <c:v>0.11594202898550725</c:v>
                </c:pt>
                <c:pt idx="8">
                  <c:v>7.9710144927536225E-2</c:v>
                </c:pt>
                <c:pt idx="9">
                  <c:v>3.6231884057971016E-2</c:v>
                </c:pt>
                <c:pt idx="10">
                  <c:v>2.8985507246376812E-2</c:v>
                </c:pt>
                <c:pt idx="11">
                  <c:v>2.8985507246376812E-2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2A-47E3-BCDA-8DA28A12EA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287456"/>
        <c:axId val="328290784"/>
      </c:scatterChart>
      <c:valAx>
        <c:axId val="328287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290784"/>
        <c:crosses val="autoZero"/>
        <c:crossBetween val="midCat"/>
      </c:valAx>
      <c:valAx>
        <c:axId val="32829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287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37999578307559"/>
          <c:y val="3.5378548695905766E-2"/>
          <c:w val="0.85403828676540083"/>
          <c:h val="0.63237754700952231"/>
        </c:manualLayout>
      </c:layout>
      <c:scatterChart>
        <c:scatterStyle val="lineMarker"/>
        <c:varyColors val="0"/>
        <c:ser>
          <c:idx val="0"/>
          <c:order val="0"/>
          <c:tx>
            <c:strRef>
              <c:f>'Logistic Regression'!$AN$1</c:f>
              <c:strCache>
                <c:ptCount val="1"/>
                <c:pt idx="0">
                  <c:v>Accuracy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'Logistic Regression'!$AM$2:$AM$13</c:f>
              <c:numCache>
                <c:formatCode>General</c:formatCode>
                <c:ptCount val="12"/>
                <c:pt idx="1">
                  <c:v>0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0.92</c:v>
                </c:pt>
              </c:numCache>
            </c:numRef>
          </c:xVal>
          <c:yVal>
            <c:numRef>
              <c:f>'Logistic Regression'!$AN$2:$AN$13</c:f>
              <c:numCache>
                <c:formatCode>General</c:formatCode>
                <c:ptCount val="12"/>
                <c:pt idx="0">
                  <c:v>0.88448844884488453</c:v>
                </c:pt>
                <c:pt idx="1">
                  <c:v>0.54455445544554459</c:v>
                </c:pt>
                <c:pt idx="2">
                  <c:v>0.80198019801980203</c:v>
                </c:pt>
                <c:pt idx="3">
                  <c:v>0.83498349834983498</c:v>
                </c:pt>
                <c:pt idx="4">
                  <c:v>0.86798679867986794</c:v>
                </c:pt>
                <c:pt idx="5">
                  <c:v>0.88118811881188119</c:v>
                </c:pt>
                <c:pt idx="6">
                  <c:v>0.88448844884488453</c:v>
                </c:pt>
                <c:pt idx="7">
                  <c:v>0.87788778877887785</c:v>
                </c:pt>
                <c:pt idx="8">
                  <c:v>0.86798679867986794</c:v>
                </c:pt>
                <c:pt idx="9">
                  <c:v>0.81848184818481851</c:v>
                </c:pt>
                <c:pt idx="10">
                  <c:v>0.74587458745874591</c:v>
                </c:pt>
                <c:pt idx="11">
                  <c:v>0.72607260726072609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02-43AB-A6BA-12E8F25FA1CE}"/>
            </c:ext>
          </c:extLst>
        </c:ser>
        <c:ser>
          <c:idx val="1"/>
          <c:order val="1"/>
          <c:tx>
            <c:strRef>
              <c:f>'Logistic Regression'!$AO$1</c:f>
              <c:strCache>
                <c:ptCount val="1"/>
                <c:pt idx="0">
                  <c:v>Precision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'Logistic Regression'!$AM$2:$AM$13</c:f>
              <c:numCache>
                <c:formatCode>General</c:formatCode>
                <c:ptCount val="12"/>
                <c:pt idx="1">
                  <c:v>0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0.92</c:v>
                </c:pt>
              </c:numCache>
            </c:numRef>
          </c:xVal>
          <c:yVal>
            <c:numRef>
              <c:f>'Logistic Regression'!$AO$2:$AO$13</c:f>
              <c:numCache>
                <c:formatCode>General</c:formatCode>
                <c:ptCount val="12"/>
                <c:pt idx="0">
                  <c:v>0.86931818181818177</c:v>
                </c:pt>
                <c:pt idx="1">
                  <c:v>0.54455445544554459</c:v>
                </c:pt>
                <c:pt idx="2">
                  <c:v>0.73755656108597289</c:v>
                </c:pt>
                <c:pt idx="3">
                  <c:v>0.78048780487804881</c:v>
                </c:pt>
                <c:pt idx="4">
                  <c:v>0.8306878306878307</c:v>
                </c:pt>
                <c:pt idx="5">
                  <c:v>0.84864864864864864</c:v>
                </c:pt>
                <c:pt idx="6">
                  <c:v>0.86931818181818177</c:v>
                </c:pt>
                <c:pt idx="7">
                  <c:v>0.9</c:v>
                </c:pt>
                <c:pt idx="8">
                  <c:v>0.92517006802721091</c:v>
                </c:pt>
                <c:pt idx="9">
                  <c:v>0.95833333333333337</c:v>
                </c:pt>
                <c:pt idx="10">
                  <c:v>0.95833333333333337</c:v>
                </c:pt>
                <c:pt idx="11">
                  <c:v>0.9555555555555556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02-43AB-A6BA-12E8F25FA1CE}"/>
            </c:ext>
          </c:extLst>
        </c:ser>
        <c:ser>
          <c:idx val="2"/>
          <c:order val="2"/>
          <c:tx>
            <c:strRef>
              <c:f>'Logistic Regression'!$AP$1</c:f>
              <c:strCache>
                <c:ptCount val="1"/>
                <c:pt idx="0">
                  <c:v>Recall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'Logistic Regression'!$AM$2:$AM$13</c:f>
              <c:numCache>
                <c:formatCode>General</c:formatCode>
                <c:ptCount val="12"/>
                <c:pt idx="1">
                  <c:v>0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0.92</c:v>
                </c:pt>
              </c:numCache>
            </c:numRef>
          </c:xVal>
          <c:yVal>
            <c:numRef>
              <c:f>'Logistic Regression'!$AP$2:$AP$13</c:f>
              <c:numCache>
                <c:formatCode>General</c:formatCode>
                <c:ptCount val="12"/>
                <c:pt idx="0">
                  <c:v>0.92727272727272725</c:v>
                </c:pt>
                <c:pt idx="1">
                  <c:v>1</c:v>
                </c:pt>
                <c:pt idx="2">
                  <c:v>0.98787878787878791</c:v>
                </c:pt>
                <c:pt idx="3">
                  <c:v>0.96969696969696972</c:v>
                </c:pt>
                <c:pt idx="4">
                  <c:v>0.95151515151515154</c:v>
                </c:pt>
                <c:pt idx="5">
                  <c:v>0.95151515151515154</c:v>
                </c:pt>
                <c:pt idx="6">
                  <c:v>0.92727272727272725</c:v>
                </c:pt>
                <c:pt idx="7">
                  <c:v>0.87272727272727268</c:v>
                </c:pt>
                <c:pt idx="8">
                  <c:v>0.82424242424242422</c:v>
                </c:pt>
                <c:pt idx="9">
                  <c:v>0.69696969696969702</c:v>
                </c:pt>
                <c:pt idx="10">
                  <c:v>0.55757575757575761</c:v>
                </c:pt>
                <c:pt idx="11">
                  <c:v>0.52121212121212124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B02-43AB-A6BA-12E8F25FA1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743999"/>
        <c:axId val="457748159"/>
      </c:scatterChart>
      <c:valAx>
        <c:axId val="457743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748159"/>
        <c:crosses val="autoZero"/>
        <c:crossBetween val="midCat"/>
      </c:valAx>
      <c:valAx>
        <c:axId val="45774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7439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'Logistic Regression'!$AT$1</c:f>
              <c:strCache>
                <c:ptCount val="1"/>
                <c:pt idx="0">
                  <c:v>TPR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'Logistic Regression'!$AS$2:$AS$13</c:f>
              <c:numCache>
                <c:formatCode>General</c:formatCode>
                <c:ptCount val="12"/>
                <c:pt idx="1">
                  <c:v>0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0.92</c:v>
                </c:pt>
              </c:numCache>
            </c:numRef>
          </c:xVal>
          <c:yVal>
            <c:numRef>
              <c:f>'Logistic Regression'!$AT$2:$AT$13</c:f>
              <c:numCache>
                <c:formatCode>General</c:formatCode>
                <c:ptCount val="12"/>
                <c:pt idx="0" formatCode="0.00%">
                  <c:v>0.92727272727272725</c:v>
                </c:pt>
                <c:pt idx="1">
                  <c:v>1</c:v>
                </c:pt>
                <c:pt idx="2">
                  <c:v>0.98787878787878791</c:v>
                </c:pt>
                <c:pt idx="3">
                  <c:v>0.96969696969696972</c:v>
                </c:pt>
                <c:pt idx="4">
                  <c:v>0.95151515151515154</c:v>
                </c:pt>
                <c:pt idx="5">
                  <c:v>0.95151515151515154</c:v>
                </c:pt>
                <c:pt idx="6">
                  <c:v>0.92727272727272725</c:v>
                </c:pt>
                <c:pt idx="7">
                  <c:v>0.87272727272727268</c:v>
                </c:pt>
                <c:pt idx="8">
                  <c:v>0.82424242424242422</c:v>
                </c:pt>
                <c:pt idx="9">
                  <c:v>0.69696969696969702</c:v>
                </c:pt>
                <c:pt idx="10">
                  <c:v>0.55757575757575761</c:v>
                </c:pt>
                <c:pt idx="11">
                  <c:v>0.52121212121212124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EA-40CE-8D11-207B49BDFE88}"/>
            </c:ext>
          </c:extLst>
        </c:ser>
        <c:ser>
          <c:idx val="1"/>
          <c:order val="1"/>
          <c:tx>
            <c:strRef>
              <c:f>'Logistic Regression'!$AU$1</c:f>
              <c:strCache>
                <c:ptCount val="1"/>
                <c:pt idx="0">
                  <c:v>FPR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'Logistic Regression'!$AS$2:$AS$13</c:f>
              <c:numCache>
                <c:formatCode>General</c:formatCode>
                <c:ptCount val="12"/>
                <c:pt idx="1">
                  <c:v>0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0.92</c:v>
                </c:pt>
              </c:numCache>
            </c:numRef>
          </c:xVal>
          <c:yVal>
            <c:numRef>
              <c:f>'Logistic Regression'!$AU$2:$AU$13</c:f>
              <c:numCache>
                <c:formatCode>General</c:formatCode>
                <c:ptCount val="12"/>
                <c:pt idx="0" formatCode="0.00%">
                  <c:v>0.16666666666666666</c:v>
                </c:pt>
                <c:pt idx="1">
                  <c:v>1</c:v>
                </c:pt>
                <c:pt idx="2">
                  <c:v>0.42028985507246375</c:v>
                </c:pt>
                <c:pt idx="3">
                  <c:v>0.32608695652173914</c:v>
                </c:pt>
                <c:pt idx="4">
                  <c:v>0.2318840579710145</c:v>
                </c:pt>
                <c:pt idx="5">
                  <c:v>0.20289855072463769</c:v>
                </c:pt>
                <c:pt idx="6">
                  <c:v>0.16666666666666666</c:v>
                </c:pt>
                <c:pt idx="7">
                  <c:v>0.11594202898550725</c:v>
                </c:pt>
                <c:pt idx="8">
                  <c:v>7.9710144927536225E-2</c:v>
                </c:pt>
                <c:pt idx="9">
                  <c:v>3.6231884057971016E-2</c:v>
                </c:pt>
                <c:pt idx="10">
                  <c:v>2.8985507246376812E-2</c:v>
                </c:pt>
                <c:pt idx="11">
                  <c:v>2.8985507246376812E-2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EA-40CE-8D11-207B49BDF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287456"/>
        <c:axId val="328290784"/>
      </c:scatterChart>
      <c:valAx>
        <c:axId val="328287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290784"/>
        <c:crosses val="autoZero"/>
        <c:crossBetween val="midCat"/>
      </c:valAx>
      <c:valAx>
        <c:axId val="32829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287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866775</xdr:colOff>
      <xdr:row>15</xdr:row>
      <xdr:rowOff>23812</xdr:rowOff>
    </xdr:from>
    <xdr:to>
      <xdr:col>36</xdr:col>
      <xdr:colOff>571500</xdr:colOff>
      <xdr:row>29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D7E910-4AB5-4830-9973-E55E74D77D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37</xdr:col>
      <xdr:colOff>561975</xdr:colOff>
      <xdr:row>15</xdr:row>
      <xdr:rowOff>33337</xdr:rowOff>
    </xdr:from>
    <xdr:to>
      <xdr:col>45</xdr:col>
      <xdr:colOff>257175</xdr:colOff>
      <xdr:row>29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9AE4BFF-31A5-4349-B92A-EA9387DB1C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514350</xdr:colOff>
      <xdr:row>2</xdr:row>
      <xdr:rowOff>66674</xdr:rowOff>
    </xdr:from>
    <xdr:to>
      <xdr:col>20</xdr:col>
      <xdr:colOff>295275</xdr:colOff>
      <xdr:row>12</xdr:row>
      <xdr:rowOff>133349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2AACD1E-4A7B-43DA-8D93-DD8ED84F19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18</xdr:row>
      <xdr:rowOff>0</xdr:rowOff>
    </xdr:from>
    <xdr:to>
      <xdr:col>22</xdr:col>
      <xdr:colOff>304800</xdr:colOff>
      <xdr:row>32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DFA841E-059A-4B4E-94A6-8123FD6B7B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16671-31A7-43DE-90B1-2FD0FF4B103C}">
  <dimension ref="A1:I16"/>
  <sheetViews>
    <sheetView workbookViewId="0">
      <selection activeCell="A11" sqref="A11:D16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21.85546875" customWidth="1"/>
    <col min="4" max="4" width="11.28515625" bestFit="1" customWidth="1"/>
    <col min="9" max="9" width="60.42578125" customWidth="1"/>
  </cols>
  <sheetData>
    <row r="1" spans="1:9" ht="68.25" customHeight="1" x14ac:dyDescent="0.25">
      <c r="G1" s="11" t="s">
        <v>102</v>
      </c>
      <c r="H1" s="12"/>
      <c r="I1" s="12"/>
    </row>
    <row r="3" spans="1:9" x14ac:dyDescent="0.25">
      <c r="A3" s="8" t="s">
        <v>100</v>
      </c>
      <c r="B3" s="8"/>
      <c r="C3" s="8"/>
      <c r="D3" s="8"/>
      <c r="G3" t="s">
        <v>53</v>
      </c>
      <c r="H3">
        <f>CHITEST(B6:C7,B14:C15)</f>
        <v>1.0071642033238863E-6</v>
      </c>
    </row>
    <row r="4" spans="1:9" x14ac:dyDescent="0.25">
      <c r="A4" s="4"/>
      <c r="B4" s="9" t="s">
        <v>97</v>
      </c>
      <c r="C4" s="9"/>
      <c r="D4" s="9"/>
      <c r="I4" t="s">
        <v>103</v>
      </c>
    </row>
    <row r="5" spans="1:9" x14ac:dyDescent="0.25">
      <c r="A5" s="4" t="s">
        <v>94</v>
      </c>
      <c r="B5" s="4" t="s">
        <v>98</v>
      </c>
      <c r="C5" s="4" t="s">
        <v>99</v>
      </c>
      <c r="D5" s="4" t="s">
        <v>93</v>
      </c>
    </row>
    <row r="6" spans="1:9" x14ac:dyDescent="0.25">
      <c r="A6" s="4" t="s">
        <v>95</v>
      </c>
      <c r="B6" s="4">
        <v>24</v>
      </c>
      <c r="C6" s="4">
        <v>72</v>
      </c>
      <c r="D6" s="4">
        <v>96</v>
      </c>
    </row>
    <row r="7" spans="1:9" x14ac:dyDescent="0.25">
      <c r="A7" s="4" t="s">
        <v>96</v>
      </c>
      <c r="B7" s="4">
        <v>114</v>
      </c>
      <c r="C7" s="4">
        <v>93</v>
      </c>
      <c r="D7" s="4">
        <v>207</v>
      </c>
    </row>
    <row r="8" spans="1:9" x14ac:dyDescent="0.25">
      <c r="A8" s="4" t="s">
        <v>93</v>
      </c>
      <c r="B8" s="4">
        <v>138</v>
      </c>
      <c r="C8" s="4">
        <v>165</v>
      </c>
      <c r="D8" s="4">
        <v>303</v>
      </c>
    </row>
    <row r="11" spans="1:9" x14ac:dyDescent="0.25">
      <c r="A11" s="8" t="s">
        <v>101</v>
      </c>
      <c r="B11" s="8"/>
      <c r="C11" s="8"/>
      <c r="D11" s="8"/>
    </row>
    <row r="12" spans="1:9" x14ac:dyDescent="0.25">
      <c r="A12" s="4"/>
      <c r="B12" s="9" t="s">
        <v>97</v>
      </c>
      <c r="C12" s="9"/>
      <c r="D12" s="9"/>
    </row>
    <row r="13" spans="1:9" x14ac:dyDescent="0.25">
      <c r="A13" s="4" t="s">
        <v>94</v>
      </c>
      <c r="B13" s="4" t="s">
        <v>98</v>
      </c>
      <c r="C13" s="4" t="s">
        <v>99</v>
      </c>
      <c r="D13" s="4" t="s">
        <v>93</v>
      </c>
    </row>
    <row r="14" spans="1:9" x14ac:dyDescent="0.25">
      <c r="A14" s="4" t="s">
        <v>95</v>
      </c>
      <c r="B14" s="10">
        <f>(B8*D6)/D8</f>
        <v>43.722772277227726</v>
      </c>
      <c r="C14" s="10">
        <f>(C8*D6)/D8</f>
        <v>52.277227722772274</v>
      </c>
      <c r="D14" s="4">
        <v>96</v>
      </c>
    </row>
    <row r="15" spans="1:9" x14ac:dyDescent="0.25">
      <c r="A15" s="4" t="s">
        <v>96</v>
      </c>
      <c r="B15" s="10">
        <f>(B8*D7)/D8</f>
        <v>94.277227722772281</v>
      </c>
      <c r="C15" s="10">
        <f>(C8*D7)/D8</f>
        <v>112.72277227722772</v>
      </c>
      <c r="D15" s="4">
        <v>207</v>
      </c>
    </row>
    <row r="16" spans="1:9" x14ac:dyDescent="0.25">
      <c r="A16" s="4" t="s">
        <v>93</v>
      </c>
      <c r="B16" s="4">
        <v>138</v>
      </c>
      <c r="C16" s="4">
        <f>SUM(C14:C15)</f>
        <v>165</v>
      </c>
      <c r="D16" s="4">
        <v>303</v>
      </c>
    </row>
  </sheetData>
  <mergeCells count="5">
    <mergeCell ref="B4:D4"/>
    <mergeCell ref="A3:D3"/>
    <mergeCell ref="A11:D11"/>
    <mergeCell ref="B12:D12"/>
    <mergeCell ref="G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66030-C20C-45C0-AB9F-49890E6A10D1}">
  <dimension ref="A1:AU307"/>
  <sheetViews>
    <sheetView tabSelected="1" topLeftCell="A284" workbookViewId="0">
      <selection activeCell="C310" sqref="C310"/>
    </sheetView>
  </sheetViews>
  <sheetFormatPr defaultRowHeight="15" x14ac:dyDescent="0.25"/>
  <cols>
    <col min="1" max="1" width="10.5703125" customWidth="1"/>
    <col min="14" max="14" width="21.5703125" customWidth="1"/>
    <col min="15" max="15" width="17.5703125" customWidth="1"/>
    <col min="16" max="16" width="15.85546875" customWidth="1"/>
    <col min="22" max="22" width="13.85546875" customWidth="1"/>
    <col min="23" max="23" width="17.5703125" customWidth="1"/>
    <col min="24" max="24" width="17" customWidth="1"/>
    <col min="26" max="26" width="30.85546875" customWidth="1"/>
    <col min="27" max="27" width="20.140625" customWidth="1"/>
    <col min="28" max="28" width="20.42578125" customWidth="1"/>
    <col min="29" max="29" width="17.7109375" customWidth="1"/>
    <col min="30" max="30" width="16.140625" customWidth="1"/>
    <col min="33" max="33" width="11.140625" customWidth="1"/>
  </cols>
  <sheetData>
    <row r="1" spans="1:47" x14ac:dyDescent="0.25">
      <c r="A1" t="s">
        <v>51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Z1" t="s">
        <v>59</v>
      </c>
      <c r="AA1" s="2">
        <v>0.5</v>
      </c>
      <c r="AB1" t="s">
        <v>60</v>
      </c>
      <c r="AC1" s="3">
        <f>SUM(AB5:AB307)</f>
        <v>-39.012755341952925</v>
      </c>
      <c r="AF1" s="4"/>
      <c r="AG1" s="4"/>
      <c r="AH1" s="4" t="s">
        <v>86</v>
      </c>
      <c r="AI1" s="4" t="s">
        <v>86</v>
      </c>
      <c r="AJ1" s="4"/>
      <c r="AM1" s="4" t="s">
        <v>89</v>
      </c>
      <c r="AN1" s="4" t="s">
        <v>63</v>
      </c>
      <c r="AO1" s="4" t="s">
        <v>87</v>
      </c>
      <c r="AP1" s="4" t="s">
        <v>88</v>
      </c>
      <c r="AS1" s="4" t="s">
        <v>89</v>
      </c>
      <c r="AT1" s="6" t="s">
        <v>90</v>
      </c>
      <c r="AU1" s="6" t="s">
        <v>91</v>
      </c>
    </row>
    <row r="2" spans="1:47" x14ac:dyDescent="0.25">
      <c r="A2" s="1">
        <v>0.66455662732521881</v>
      </c>
      <c r="B2" s="1">
        <v>-1.8636801457792374</v>
      </c>
      <c r="C2" s="1">
        <v>0.86115158620882737</v>
      </c>
      <c r="D2" s="1">
        <v>1.9995716996984907</v>
      </c>
      <c r="E2" s="1">
        <v>2.4276295545485644</v>
      </c>
      <c r="F2" s="1">
        <v>0.46622019793933511</v>
      </c>
      <c r="G2" s="1">
        <v>-0.43226700029230908</v>
      </c>
      <c r="H2" s="1">
        <v>-0.74578432789954519</v>
      </c>
      <c r="I2" s="1">
        <v>0.72498222006745461</v>
      </c>
      <c r="J2" s="1">
        <v>-2.3420684925634414</v>
      </c>
      <c r="K2" s="1">
        <v>-3.4787103315791401</v>
      </c>
      <c r="L2" s="1">
        <v>-2.2577014014500922</v>
      </c>
      <c r="M2" s="1">
        <v>1.3637946142547046</v>
      </c>
      <c r="N2" s="1">
        <v>1.7052251690298748</v>
      </c>
      <c r="O2" s="1">
        <v>1.4504503556084918</v>
      </c>
      <c r="P2" s="1">
        <v>-0.64350484842398703</v>
      </c>
      <c r="Q2" s="1">
        <v>0.41923644534423909</v>
      </c>
      <c r="R2" s="1">
        <v>-0.77658217713865696</v>
      </c>
      <c r="S2" s="1">
        <v>0.25445154205789489</v>
      </c>
      <c r="T2" s="1">
        <v>-0.45955218723447855</v>
      </c>
      <c r="U2" s="1">
        <v>-0.22177476317765035</v>
      </c>
      <c r="V2" s="1">
        <v>0.46285602980854906</v>
      </c>
      <c r="W2" s="1">
        <v>-0.45742053972307428</v>
      </c>
      <c r="AF2" s="4"/>
      <c r="AG2" s="4"/>
      <c r="AH2" s="4">
        <v>0</v>
      </c>
      <c r="AI2" s="4">
        <v>1</v>
      </c>
      <c r="AJ2" s="4"/>
      <c r="AM2" s="4"/>
      <c r="AN2" s="4">
        <f>AH7</f>
        <v>0.88448844884488453</v>
      </c>
      <c r="AO2" s="4">
        <f>AH8</f>
        <v>0.86931818181818177</v>
      </c>
      <c r="AP2" s="4">
        <f>AH9</f>
        <v>0.92727272727272725</v>
      </c>
      <c r="AS2" s="4"/>
      <c r="AT2" s="7">
        <f>AH10</f>
        <v>0.92727272727272725</v>
      </c>
      <c r="AU2" s="7">
        <f>AH11</f>
        <v>0.16666666666666666</v>
      </c>
    </row>
    <row r="3" spans="1:47" x14ac:dyDescent="0.25">
      <c r="AF3" s="4" t="s">
        <v>61</v>
      </c>
      <c r="AG3" s="4">
        <v>0</v>
      </c>
      <c r="AH3" s="4">
        <f>COUNTIFS(actual_1,$AG3,predict,AH$2)</f>
        <v>115</v>
      </c>
      <c r="AI3" s="4">
        <f>COUNTIFS(actual_1,$AG3,predict,AI$2)</f>
        <v>23</v>
      </c>
      <c r="AJ3" s="4">
        <f>SUM(AH3:AI3)</f>
        <v>138</v>
      </c>
      <c r="AM3" s="4">
        <v>0</v>
      </c>
      <c r="AN3" s="4">
        <f t="dataTable" ref="AN3:AP13" dt2D="0" dtr="0" r1="AA1" ca="1"/>
        <v>0.54455445544554459</v>
      </c>
      <c r="AO3" s="4">
        <v>0.54455445544554459</v>
      </c>
      <c r="AP3" s="4">
        <v>1</v>
      </c>
      <c r="AS3" s="4">
        <v>0</v>
      </c>
      <c r="AT3" s="4">
        <f t="dataTable" ref="AT3:AU13" dt2D="0" dtr="0" r1="AA1"/>
        <v>1</v>
      </c>
      <c r="AU3" s="4">
        <v>1</v>
      </c>
    </row>
    <row r="4" spans="1:47" x14ac:dyDescent="0.25">
      <c r="A4" t="s">
        <v>13</v>
      </c>
      <c r="B4" t="s">
        <v>1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5</v>
      </c>
      <c r="R4" t="s">
        <v>8</v>
      </c>
      <c r="S4" t="s">
        <v>46</v>
      </c>
      <c r="T4" t="s">
        <v>47</v>
      </c>
      <c r="U4" t="s">
        <v>48</v>
      </c>
      <c r="V4" t="s">
        <v>49</v>
      </c>
      <c r="W4" t="s">
        <v>50</v>
      </c>
      <c r="X4" t="s">
        <v>54</v>
      </c>
      <c r="Y4" t="s">
        <v>55</v>
      </c>
      <c r="Z4" t="s">
        <v>56</v>
      </c>
      <c r="AA4" t="s">
        <v>57</v>
      </c>
      <c r="AB4" t="s">
        <v>58</v>
      </c>
      <c r="AC4" t="s">
        <v>62</v>
      </c>
      <c r="AF4" s="4" t="s">
        <v>61</v>
      </c>
      <c r="AG4" s="4">
        <v>1</v>
      </c>
      <c r="AH4" s="4">
        <f>COUNTIFS(actual_1,$AG4,predict,AH$2)</f>
        <v>12</v>
      </c>
      <c r="AI4" s="4">
        <f>COUNTIFS(actual_1,$AG4,predict,AI$2)</f>
        <v>153</v>
      </c>
      <c r="AJ4" s="4">
        <f>SUM(AH4:AI4)</f>
        <v>165</v>
      </c>
      <c r="AM4" s="4">
        <v>0.1</v>
      </c>
      <c r="AN4" s="4">
        <v>0.80198019801980203</v>
      </c>
      <c r="AO4" s="4">
        <v>0.73755656108597289</v>
      </c>
      <c r="AP4" s="4">
        <v>0.98787878787878791</v>
      </c>
      <c r="AS4" s="4">
        <v>0.1</v>
      </c>
      <c r="AT4" s="4">
        <v>0.98787878787878791</v>
      </c>
      <c r="AU4" s="4">
        <v>0.42028985507246375</v>
      </c>
    </row>
    <row r="5" spans="1:47" x14ac:dyDescent="0.25">
      <c r="A5">
        <v>1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0.95062402146783076</v>
      </c>
      <c r="T5">
        <v>0.76269407576342363</v>
      </c>
      <c r="U5">
        <v>-0.25591036498253888</v>
      </c>
      <c r="V5">
        <v>1.541728136116035E-2</v>
      </c>
      <c r="W5">
        <v>1.0855422911073995</v>
      </c>
      <c r="X5">
        <f>A$2+SUMPRODUCT(B$2:W$2,B5:W5)</f>
        <v>2.8116987694799738</v>
      </c>
      <c r="Y5">
        <f>EXP(X5)</f>
        <v>16.63815862109702</v>
      </c>
      <c r="Z5">
        <f>Y5/(1+Y5)</f>
        <v>0.94330473937319625</v>
      </c>
      <c r="AA5">
        <f>IF(A5=1,Z5,1-Z5)</f>
        <v>0.94330473937319625</v>
      </c>
      <c r="AB5">
        <f>LOG(AA5)</f>
        <v>-2.53479835635506E-2</v>
      </c>
      <c r="AC5">
        <f>IF(Z5&gt;AA$1,1,0)</f>
        <v>1</v>
      </c>
      <c r="AF5" s="4"/>
      <c r="AG5" s="4"/>
      <c r="AH5" s="4">
        <f>SUM(AH3:AH4)</f>
        <v>127</v>
      </c>
      <c r="AI5" s="4">
        <f>SUM(AI3:AI4)</f>
        <v>176</v>
      </c>
      <c r="AJ5" s="4">
        <f>SUM(AJ3:AJ4)</f>
        <v>303</v>
      </c>
      <c r="AM5" s="4">
        <v>0.2</v>
      </c>
      <c r="AN5" s="4">
        <v>0.83498349834983498</v>
      </c>
      <c r="AO5" s="4">
        <v>0.78048780487804881</v>
      </c>
      <c r="AP5" s="4">
        <v>0.96969696969696972</v>
      </c>
      <c r="AS5" s="4">
        <v>0.2</v>
      </c>
      <c r="AT5" s="4">
        <v>0.96969696969696972</v>
      </c>
      <c r="AU5" s="4">
        <v>0.32608695652173914</v>
      </c>
    </row>
    <row r="6" spans="1:47" x14ac:dyDescent="0.25">
      <c r="A6">
        <v>1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-1.9121496945579988</v>
      </c>
      <c r="T6">
        <v>-9.2584625037159529E-2</v>
      </c>
      <c r="U6">
        <v>7.2080252092618452E-2</v>
      </c>
      <c r="V6">
        <v>1.6307737424824251</v>
      </c>
      <c r="W6">
        <v>2.1190672375505799</v>
      </c>
      <c r="X6">
        <f t="shared" ref="X6:X69" si="0">A$2+SUMPRODUCT(B$2:W$2,B6:W6)</f>
        <v>2.0426397629205422</v>
      </c>
      <c r="Y6">
        <f t="shared" ref="Y6:Y69" si="1">EXP(X6)</f>
        <v>7.7109374028936797</v>
      </c>
      <c r="Z6">
        <f t="shared" ref="Z6:Z69" si="2">Y6/(1+Y6)</f>
        <v>0.88520179244224495</v>
      </c>
      <c r="AA6">
        <f t="shared" ref="AA6:AA69" si="3">IF(A6=1,Z6,1-Z6)</f>
        <v>0.88520179244224495</v>
      </c>
      <c r="AB6">
        <f t="shared" ref="AB6:AB69" si="4">LOG(AA6)</f>
        <v>-5.2957715342398314E-2</v>
      </c>
      <c r="AC6">
        <f t="shared" ref="AC6:AC69" si="5">IF(Z6&gt;AA$1,1,0)</f>
        <v>1</v>
      </c>
      <c r="AM6" s="4">
        <v>0.3</v>
      </c>
      <c r="AN6" s="4">
        <v>0.86798679867986794</v>
      </c>
      <c r="AO6" s="4">
        <v>0.8306878306878307</v>
      </c>
      <c r="AP6" s="4">
        <v>0.95151515151515154</v>
      </c>
      <c r="AS6" s="4">
        <v>0.3</v>
      </c>
      <c r="AT6" s="4">
        <v>0.95151515151515154</v>
      </c>
      <c r="AU6" s="4">
        <v>0.2318840579710145</v>
      </c>
    </row>
    <row r="7" spans="1:47" x14ac:dyDescent="0.25">
      <c r="A7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-1.4717229690155635</v>
      </c>
      <c r="T7">
        <v>-9.2584625037159529E-2</v>
      </c>
      <c r="U7">
        <v>-0.81542377058133675</v>
      </c>
      <c r="V7">
        <v>0.97589950148731774</v>
      </c>
      <c r="W7">
        <v>0.31039858127501441</v>
      </c>
      <c r="X7">
        <f t="shared" si="0"/>
        <v>3.8597647729866402</v>
      </c>
      <c r="Y7">
        <f t="shared" si="1"/>
        <v>47.45418754908043</v>
      </c>
      <c r="Z7">
        <f t="shared" si="2"/>
        <v>0.97936194887207473</v>
      </c>
      <c r="AA7">
        <f t="shared" si="3"/>
        <v>0.97936194887207473</v>
      </c>
      <c r="AB7">
        <f t="shared" si="4"/>
        <v>-9.0567736238190717E-3</v>
      </c>
      <c r="AC7">
        <f t="shared" si="5"/>
        <v>1</v>
      </c>
      <c r="AG7" s="4" t="s">
        <v>63</v>
      </c>
      <c r="AH7" s="5">
        <f>(AH3+AI4)/AJ5</f>
        <v>0.88448844884488453</v>
      </c>
      <c r="AM7" s="4">
        <v>0.4</v>
      </c>
      <c r="AN7" s="4">
        <v>0.88118811881188119</v>
      </c>
      <c r="AO7" s="4">
        <v>0.84864864864864864</v>
      </c>
      <c r="AP7" s="4">
        <v>0.95151515151515154</v>
      </c>
      <c r="AS7" s="4">
        <v>0.4</v>
      </c>
      <c r="AT7" s="4">
        <v>0.95151515151515154</v>
      </c>
      <c r="AU7" s="4">
        <v>0.20289855072463769</v>
      </c>
    </row>
    <row r="8" spans="1:47" x14ac:dyDescent="0.25">
      <c r="A8">
        <v>1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0.17987725176856895</v>
      </c>
      <c r="T8">
        <v>-0.66277042557088162</v>
      </c>
      <c r="U8">
        <v>-0.19802966785162879</v>
      </c>
      <c r="V8">
        <v>1.2378491978853607</v>
      </c>
      <c r="W8">
        <v>-0.20636389194657556</v>
      </c>
      <c r="X8">
        <f t="shared" si="0"/>
        <v>3.3652875149275792</v>
      </c>
      <c r="Y8">
        <f t="shared" si="1"/>
        <v>28.9418173074367</v>
      </c>
      <c r="Z8">
        <f t="shared" si="2"/>
        <v>0.96660189360812021</v>
      </c>
      <c r="AA8">
        <f t="shared" si="3"/>
        <v>0.96660189360812021</v>
      </c>
      <c r="AB8">
        <f t="shared" si="4"/>
        <v>-1.4752358397684615E-2</v>
      </c>
      <c r="AC8">
        <f t="shared" si="5"/>
        <v>1</v>
      </c>
      <c r="AG8" s="4" t="s">
        <v>87</v>
      </c>
      <c r="AH8" s="5">
        <f>AI4/AI5</f>
        <v>0.86931818181818177</v>
      </c>
      <c r="AM8" s="4">
        <v>0.5</v>
      </c>
      <c r="AN8" s="4">
        <v>0.88448844884488453</v>
      </c>
      <c r="AO8" s="4">
        <v>0.86931818181818177</v>
      </c>
      <c r="AP8" s="4">
        <v>0.92727272727272725</v>
      </c>
      <c r="AS8" s="4">
        <v>0.5</v>
      </c>
      <c r="AT8" s="4">
        <v>0.92727272727272725</v>
      </c>
      <c r="AU8" s="4">
        <v>0.16666666666666666</v>
      </c>
    </row>
    <row r="9" spans="1:4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  <c r="S9">
        <v>0.28998393315417775</v>
      </c>
      <c r="T9">
        <v>-0.66277042557088162</v>
      </c>
      <c r="U9">
        <v>2.0786110859641695</v>
      </c>
      <c r="V9">
        <v>0.58297495689025336</v>
      </c>
      <c r="W9">
        <v>-0.37861804968710566</v>
      </c>
      <c r="X9">
        <f t="shared" si="0"/>
        <v>2.8900293468030265</v>
      </c>
      <c r="Y9">
        <f t="shared" si="1"/>
        <v>17.993837655411294</v>
      </c>
      <c r="Z9">
        <f t="shared" si="2"/>
        <v>0.94735134530777132</v>
      </c>
      <c r="AA9">
        <f t="shared" si="3"/>
        <v>0.94735134530777132</v>
      </c>
      <c r="AB9">
        <f t="shared" si="4"/>
        <v>-2.3488923816380118E-2</v>
      </c>
      <c r="AC9">
        <f t="shared" si="5"/>
        <v>1</v>
      </c>
      <c r="AG9" s="4" t="s">
        <v>88</v>
      </c>
      <c r="AH9" s="5">
        <f>AI4/AJ4</f>
        <v>0.92727272727272725</v>
      </c>
      <c r="AM9" s="4">
        <v>0.6</v>
      </c>
      <c r="AN9" s="4">
        <v>0.87788778877887785</v>
      </c>
      <c r="AO9" s="4">
        <v>0.9</v>
      </c>
      <c r="AP9" s="4">
        <v>0.87272727272727268</v>
      </c>
      <c r="AS9" s="4">
        <v>0.6</v>
      </c>
      <c r="AT9" s="4">
        <v>0.87272727272727268</v>
      </c>
      <c r="AU9" s="4">
        <v>0.11594202898550725</v>
      </c>
    </row>
    <row r="10" spans="1:47" x14ac:dyDescent="0.25">
      <c r="A10">
        <v>1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0.28998393315417775</v>
      </c>
      <c r="T10">
        <v>0.47760117549656261</v>
      </c>
      <c r="U10">
        <v>-1.0469465591049774</v>
      </c>
      <c r="V10">
        <v>-7.1899284104853967E-2</v>
      </c>
      <c r="W10">
        <v>-0.55087220742763565</v>
      </c>
      <c r="X10">
        <f t="shared" si="0"/>
        <v>0.53172928521183982</v>
      </c>
      <c r="Y10">
        <f t="shared" si="1"/>
        <v>1.7018727888674923</v>
      </c>
      <c r="Z10">
        <f t="shared" si="2"/>
        <v>0.62988634989763659</v>
      </c>
      <c r="AA10">
        <f t="shared" si="3"/>
        <v>0.62988634989763659</v>
      </c>
      <c r="AB10">
        <f t="shared" si="4"/>
        <v>-0.20073780303029443</v>
      </c>
      <c r="AC10">
        <f t="shared" si="5"/>
        <v>1</v>
      </c>
      <c r="AG10" s="4" t="s">
        <v>90</v>
      </c>
      <c r="AH10" s="5">
        <f>AI4/AJ4</f>
        <v>0.92727272727272725</v>
      </c>
      <c r="AM10" s="4">
        <v>0.7</v>
      </c>
      <c r="AN10" s="4">
        <v>0.86798679867986794</v>
      </c>
      <c r="AO10" s="4">
        <v>0.92517006802721091</v>
      </c>
      <c r="AP10" s="4">
        <v>0.82424242424242422</v>
      </c>
      <c r="AS10" s="4">
        <v>0.7</v>
      </c>
      <c r="AT10" s="4">
        <v>0.82424242424242422</v>
      </c>
      <c r="AU10" s="4">
        <v>7.9710144927536225E-2</v>
      </c>
    </row>
    <row r="11" spans="1:47" x14ac:dyDescent="0.25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0.17987725176856895</v>
      </c>
      <c r="T11">
        <v>0.47760117549656261</v>
      </c>
      <c r="U11">
        <v>0.92099714334596694</v>
      </c>
      <c r="V11">
        <v>0.14639212956018183</v>
      </c>
      <c r="W11">
        <v>0.2242715024047495</v>
      </c>
      <c r="X11">
        <f t="shared" si="0"/>
        <v>1.8175797853675528</v>
      </c>
      <c r="Y11">
        <f t="shared" si="1"/>
        <v>6.1569392888220431</v>
      </c>
      <c r="Z11">
        <f t="shared" si="2"/>
        <v>0.86027546697764579</v>
      </c>
      <c r="AA11">
        <f t="shared" si="3"/>
        <v>0.86027546697764579</v>
      </c>
      <c r="AB11">
        <f t="shared" si="4"/>
        <v>-6.5362461974510261E-2</v>
      </c>
      <c r="AC11">
        <f t="shared" si="5"/>
        <v>1</v>
      </c>
      <c r="AG11" s="4" t="s">
        <v>91</v>
      </c>
      <c r="AH11" s="5">
        <f>AI3/AJ3</f>
        <v>0.16666666666666666</v>
      </c>
      <c r="AM11" s="4">
        <v>0.8</v>
      </c>
      <c r="AN11" s="4">
        <v>0.81848184818481851</v>
      </c>
      <c r="AO11" s="4">
        <v>0.95833333333333337</v>
      </c>
      <c r="AP11" s="4">
        <v>0.69696969696969702</v>
      </c>
      <c r="AS11" s="4">
        <v>0.8</v>
      </c>
      <c r="AT11" s="4">
        <v>0.69696969696969702</v>
      </c>
      <c r="AU11" s="4">
        <v>3.6231884057971016E-2</v>
      </c>
    </row>
    <row r="12" spans="1:47" x14ac:dyDescent="0.25">
      <c r="A12">
        <v>1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-1.141402924858737</v>
      </c>
      <c r="T12">
        <v>-0.66277042557088162</v>
      </c>
      <c r="U12">
        <v>0.32289660632656231</v>
      </c>
      <c r="V12">
        <v>1.0195577842203249</v>
      </c>
      <c r="W12">
        <v>-0.89538052290869574</v>
      </c>
      <c r="X12">
        <f t="shared" si="0"/>
        <v>1.677239941939431</v>
      </c>
      <c r="Y12">
        <f t="shared" si="1"/>
        <v>5.3507671435142097</v>
      </c>
      <c r="Z12">
        <f t="shared" si="2"/>
        <v>0.84253870793841634</v>
      </c>
      <c r="AA12">
        <f t="shared" si="3"/>
        <v>0.84253870793841634</v>
      </c>
      <c r="AB12">
        <f t="shared" si="4"/>
        <v>-7.4410137628259848E-2</v>
      </c>
      <c r="AC12">
        <f t="shared" si="5"/>
        <v>1</v>
      </c>
      <c r="AM12" s="4">
        <v>0.9</v>
      </c>
      <c r="AN12" s="4">
        <v>0.74587458745874591</v>
      </c>
      <c r="AO12" s="4">
        <v>0.95833333333333337</v>
      </c>
      <c r="AP12" s="4">
        <v>0.55757575757575761</v>
      </c>
      <c r="AS12" s="4">
        <v>0.9</v>
      </c>
      <c r="AT12" s="4">
        <v>0.55757575757575761</v>
      </c>
      <c r="AU12" s="4">
        <v>2.8985507246376812E-2</v>
      </c>
    </row>
    <row r="13" spans="1:47" x14ac:dyDescent="0.25">
      <c r="A13">
        <v>1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-0.26054947377386639</v>
      </c>
      <c r="T13">
        <v>2.3021957372044732</v>
      </c>
      <c r="U13">
        <v>-0.91189159913285367</v>
      </c>
      <c r="V13">
        <v>0.53931667415724627</v>
      </c>
      <c r="W13">
        <v>-0.46474512855737066</v>
      </c>
      <c r="X13">
        <f t="shared" si="0"/>
        <v>1.9510552283268927</v>
      </c>
      <c r="Y13">
        <f t="shared" si="1"/>
        <v>7.0361083654478138</v>
      </c>
      <c r="Z13">
        <f t="shared" si="2"/>
        <v>0.87556165814044817</v>
      </c>
      <c r="AA13">
        <f t="shared" si="3"/>
        <v>0.87556165814044817</v>
      </c>
      <c r="AB13">
        <f t="shared" si="4"/>
        <v>-5.7713264946296014E-2</v>
      </c>
      <c r="AC13">
        <f t="shared" si="5"/>
        <v>1</v>
      </c>
      <c r="AM13" s="4">
        <v>0.92</v>
      </c>
      <c r="AN13" s="4">
        <v>0.72607260726072609</v>
      </c>
      <c r="AO13" s="4">
        <v>0.9555555555555556</v>
      </c>
      <c r="AP13" s="4">
        <v>0.52121212121212124</v>
      </c>
      <c r="AS13" s="4">
        <v>0.92</v>
      </c>
      <c r="AT13" s="4">
        <v>0.52121212121212124</v>
      </c>
      <c r="AU13" s="4">
        <v>2.8985507246376812E-2</v>
      </c>
    </row>
    <row r="14" spans="1:47" x14ac:dyDescent="0.25">
      <c r="A14">
        <v>1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0.28998393315417775</v>
      </c>
      <c r="T14">
        <v>1.0477869760302847</v>
      </c>
      <c r="U14">
        <v>-1.5099921361522581</v>
      </c>
      <c r="V14">
        <v>1.0632160669533322</v>
      </c>
      <c r="W14">
        <v>0.48265273901554456</v>
      </c>
      <c r="X14">
        <f t="shared" si="0"/>
        <v>3.6405938568269809</v>
      </c>
      <c r="Y14">
        <f t="shared" si="1"/>
        <v>38.114464540866976</v>
      </c>
      <c r="Z14">
        <f t="shared" si="2"/>
        <v>0.97443401023794673</v>
      </c>
      <c r="AA14">
        <f t="shared" si="3"/>
        <v>0.97443401023794673</v>
      </c>
      <c r="AB14">
        <f t="shared" si="4"/>
        <v>-1.1247566459042534E-2</v>
      </c>
      <c r="AC14">
        <f t="shared" si="5"/>
        <v>1</v>
      </c>
    </row>
    <row r="15" spans="1:47" x14ac:dyDescent="0.25">
      <c r="A15">
        <v>1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-4.0336111002648715E-2</v>
      </c>
      <c r="T15">
        <v>0.47760117549656261</v>
      </c>
      <c r="U15">
        <v>-0.14014897072071866</v>
      </c>
      <c r="V15">
        <v>0.45200010869123192</v>
      </c>
      <c r="W15">
        <v>0.13814442353448442</v>
      </c>
      <c r="X15">
        <f t="shared" si="0"/>
        <v>1.3898853884909754</v>
      </c>
      <c r="Y15">
        <f t="shared" si="1"/>
        <v>4.0143899313392435</v>
      </c>
      <c r="Z15">
        <f t="shared" si="2"/>
        <v>0.80057394544645633</v>
      </c>
      <c r="AA15">
        <f t="shared" si="3"/>
        <v>0.80057394544645633</v>
      </c>
      <c r="AB15">
        <f t="shared" si="4"/>
        <v>-9.6598548046750055E-2</v>
      </c>
      <c r="AC15">
        <f t="shared" si="5"/>
        <v>1</v>
      </c>
    </row>
    <row r="16" spans="1:47" x14ac:dyDescent="0.25">
      <c r="A16">
        <v>1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-0.70097619931630162</v>
      </c>
      <c r="T16">
        <v>-9.2584625037159529E-2</v>
      </c>
      <c r="U16">
        <v>0.55441939485020275</v>
      </c>
      <c r="V16">
        <v>-0.46482382870191835</v>
      </c>
      <c r="W16">
        <v>-0.72312636516816575</v>
      </c>
      <c r="X16">
        <f t="shared" si="0"/>
        <v>5.1626342030530141</v>
      </c>
      <c r="Y16">
        <f t="shared" si="1"/>
        <v>174.62384494254707</v>
      </c>
      <c r="Z16">
        <f t="shared" si="2"/>
        <v>0.99430601237362082</v>
      </c>
      <c r="AA16">
        <f t="shared" si="3"/>
        <v>0.99430601237362082</v>
      </c>
      <c r="AB16">
        <f t="shared" si="4"/>
        <v>-2.4799344837040855E-3</v>
      </c>
      <c r="AC16">
        <f t="shared" si="5"/>
        <v>1</v>
      </c>
    </row>
    <row r="17" spans="1:29" x14ac:dyDescent="0.25">
      <c r="A17">
        <v>1</v>
      </c>
      <c r="B17">
        <v>1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-0.59086951793069287</v>
      </c>
      <c r="T17">
        <v>-9.2584625037159529E-2</v>
      </c>
      <c r="U17">
        <v>0.38077730345747246</v>
      </c>
      <c r="V17">
        <v>0.93224121875431065</v>
      </c>
      <c r="W17">
        <v>-0.37861804968710566</v>
      </c>
      <c r="X17">
        <f t="shared" si="0"/>
        <v>2.7161149939933029</v>
      </c>
      <c r="Y17">
        <f t="shared" si="1"/>
        <v>15.121461014000587</v>
      </c>
      <c r="Z17">
        <f t="shared" si="2"/>
        <v>0.93797088246955063</v>
      </c>
      <c r="AA17">
        <f t="shared" si="3"/>
        <v>0.93797088246955063</v>
      </c>
      <c r="AB17">
        <f t="shared" si="4"/>
        <v>-2.7810643261743505E-2</v>
      </c>
      <c r="AC17">
        <f t="shared" si="5"/>
        <v>1</v>
      </c>
    </row>
    <row r="18" spans="1:29" x14ac:dyDescent="0.25">
      <c r="A18">
        <v>1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1.0607307028534396</v>
      </c>
      <c r="T18">
        <v>-1.2329562261046036</v>
      </c>
      <c r="U18">
        <v>-0.68036881060921317</v>
      </c>
      <c r="V18">
        <v>-0.24653241503688259</v>
      </c>
      <c r="W18">
        <v>0.65490689675607461</v>
      </c>
      <c r="X18">
        <f t="shared" si="0"/>
        <v>1.7303139310054922</v>
      </c>
      <c r="Y18">
        <f t="shared" si="1"/>
        <v>5.642424962561285</v>
      </c>
      <c r="Z18">
        <f t="shared" si="2"/>
        <v>0.84945257106609373</v>
      </c>
      <c r="AA18">
        <f t="shared" si="3"/>
        <v>0.84945257106609373</v>
      </c>
      <c r="AB18">
        <f t="shared" si="4"/>
        <v>-7.0860864822378133E-2</v>
      </c>
      <c r="AC18">
        <f t="shared" si="5"/>
        <v>1</v>
      </c>
    </row>
    <row r="19" spans="1:29" x14ac:dyDescent="0.25">
      <c r="A19">
        <v>1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0.40009061453978656</v>
      </c>
      <c r="T19">
        <v>1.0477869760302847</v>
      </c>
      <c r="U19">
        <v>0.70876792053262982</v>
      </c>
      <c r="V19">
        <v>0.53931667415724627</v>
      </c>
      <c r="W19">
        <v>-3.4109734206045579E-2</v>
      </c>
      <c r="X19">
        <f t="shared" si="0"/>
        <v>5.4151877100522645</v>
      </c>
      <c r="Y19">
        <f t="shared" si="1"/>
        <v>224.79473795054454</v>
      </c>
      <c r="Z19">
        <f t="shared" si="2"/>
        <v>0.99557119882829581</v>
      </c>
      <c r="AA19">
        <f t="shared" si="3"/>
        <v>0.99557119882829581</v>
      </c>
      <c r="AB19">
        <f t="shared" si="4"/>
        <v>-1.927675714376773E-3</v>
      </c>
      <c r="AC19">
        <f t="shared" si="5"/>
        <v>1</v>
      </c>
    </row>
    <row r="20" spans="1:29" x14ac:dyDescent="0.25">
      <c r="A20">
        <v>1</v>
      </c>
      <c r="B20">
        <v>0</v>
      </c>
      <c r="C20">
        <v>0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-0.480762836545084</v>
      </c>
      <c r="T20">
        <v>-0.66277042557088162</v>
      </c>
      <c r="U20">
        <v>-0.5260202849267861</v>
      </c>
      <c r="V20">
        <v>0.36468354322521762</v>
      </c>
      <c r="W20">
        <v>0.48265273901554456</v>
      </c>
      <c r="X20">
        <f t="shared" si="0"/>
        <v>4.0819400309450975</v>
      </c>
      <c r="Y20">
        <f t="shared" si="1"/>
        <v>59.260325267161598</v>
      </c>
      <c r="Z20">
        <f t="shared" si="2"/>
        <v>0.98340533351642989</v>
      </c>
      <c r="AA20">
        <f t="shared" si="3"/>
        <v>0.98340533351642989</v>
      </c>
      <c r="AB20">
        <f t="shared" si="4"/>
        <v>-7.2674406355732347E-3</v>
      </c>
      <c r="AC20">
        <f t="shared" si="5"/>
        <v>1</v>
      </c>
    </row>
    <row r="21" spans="1:29" x14ac:dyDescent="0.25">
      <c r="A21">
        <v>1</v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0.40009061453978656</v>
      </c>
      <c r="T21">
        <v>-0.66277042557088162</v>
      </c>
      <c r="U21">
        <v>1.8085011660199222</v>
      </c>
      <c r="V21">
        <v>0.97589950148731774</v>
      </c>
      <c r="W21">
        <v>-0.89538052290869574</v>
      </c>
      <c r="X21">
        <f t="shared" si="0"/>
        <v>6.172348866173369</v>
      </c>
      <c r="Y21">
        <f t="shared" si="1"/>
        <v>479.31062140941538</v>
      </c>
      <c r="Z21">
        <f t="shared" si="2"/>
        <v>0.99791801397798441</v>
      </c>
      <c r="AA21">
        <f t="shared" si="3"/>
        <v>0.99791801397798441</v>
      </c>
      <c r="AB21">
        <f t="shared" si="4"/>
        <v>-9.0513760998362826E-4</v>
      </c>
      <c r="AC21">
        <f t="shared" si="5"/>
        <v>1</v>
      </c>
    </row>
    <row r="22" spans="1:29" x14ac:dyDescent="0.25">
      <c r="A22">
        <v>1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1.2809440656246571</v>
      </c>
      <c r="T22">
        <v>1.0477869760302847</v>
      </c>
      <c r="U22">
        <v>-0.39096532495466252</v>
      </c>
      <c r="V22">
        <v>-1.5562808970270974</v>
      </c>
      <c r="W22">
        <v>1.3439235277181947</v>
      </c>
      <c r="X22">
        <f t="shared" si="0"/>
        <v>3.6049161513114445</v>
      </c>
      <c r="Y22">
        <f t="shared" si="1"/>
        <v>36.778599890584971</v>
      </c>
      <c r="Z22">
        <f t="shared" si="2"/>
        <v>0.97352998780007149</v>
      </c>
      <c r="AA22">
        <f t="shared" si="3"/>
        <v>0.97352998780007149</v>
      </c>
      <c r="AB22">
        <f t="shared" si="4"/>
        <v>-1.1650666295454021E-2</v>
      </c>
      <c r="AC22">
        <f t="shared" si="5"/>
        <v>1</v>
      </c>
    </row>
    <row r="23" spans="1:29" x14ac:dyDescent="0.25">
      <c r="A23">
        <v>1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-1.2515096062443458</v>
      </c>
      <c r="T23">
        <v>1.0477869760302847</v>
      </c>
      <c r="U23">
        <v>1.4199554961708327E-2</v>
      </c>
      <c r="V23">
        <v>0.93224121875431065</v>
      </c>
      <c r="W23">
        <v>0.39652566014527951</v>
      </c>
      <c r="X23">
        <f t="shared" si="0"/>
        <v>0.88953329428154337</v>
      </c>
      <c r="Y23">
        <f t="shared" si="1"/>
        <v>2.4339934275181241</v>
      </c>
      <c r="Z23">
        <f t="shared" si="2"/>
        <v>0.70879385150054364</v>
      </c>
      <c r="AA23">
        <f t="shared" si="3"/>
        <v>0.70879385150054364</v>
      </c>
      <c r="AB23">
        <f t="shared" si="4"/>
        <v>-0.1494800584333188</v>
      </c>
      <c r="AC23">
        <f t="shared" si="5"/>
        <v>1</v>
      </c>
    </row>
    <row r="24" spans="1:29" x14ac:dyDescent="0.25">
      <c r="A24">
        <v>1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1.6112641097814837</v>
      </c>
      <c r="T24">
        <v>0.47760117549656261</v>
      </c>
      <c r="U24">
        <v>-0.14014897072071866</v>
      </c>
      <c r="V24">
        <v>5.9075564094167504E-2</v>
      </c>
      <c r="W24">
        <v>0.65490689675607461</v>
      </c>
      <c r="X24">
        <f t="shared" si="0"/>
        <v>2.2044917161451387</v>
      </c>
      <c r="Y24">
        <f t="shared" si="1"/>
        <v>9.0656424768874331</v>
      </c>
      <c r="Z24">
        <f t="shared" si="2"/>
        <v>0.90065214393455917</v>
      </c>
      <c r="AA24">
        <f t="shared" si="3"/>
        <v>0.90065214393455917</v>
      </c>
      <c r="AB24">
        <f t="shared" si="4"/>
        <v>-4.544291283890585E-2</v>
      </c>
      <c r="AC24">
        <f t="shared" si="5"/>
        <v>1</v>
      </c>
    </row>
    <row r="25" spans="1:29" x14ac:dyDescent="0.25">
      <c r="A25">
        <v>1</v>
      </c>
      <c r="B25">
        <v>1</v>
      </c>
      <c r="C25">
        <v>0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0.51019729592539542</v>
      </c>
      <c r="T25">
        <v>0.19250827522970154</v>
      </c>
      <c r="U25">
        <v>-0.23661679927223553</v>
      </c>
      <c r="V25">
        <v>0.49565839142423906</v>
      </c>
      <c r="W25">
        <v>-0.46474512855737066</v>
      </c>
      <c r="X25">
        <f t="shared" si="0"/>
        <v>-0.94285668129803923</v>
      </c>
      <c r="Y25">
        <f t="shared" si="1"/>
        <v>0.38951352849433535</v>
      </c>
      <c r="Z25">
        <f t="shared" si="2"/>
        <v>0.28032366760502775</v>
      </c>
      <c r="AA25">
        <f t="shared" si="3"/>
        <v>0.28032366760502775</v>
      </c>
      <c r="AB25">
        <f t="shared" si="4"/>
        <v>-0.55234023339798111</v>
      </c>
      <c r="AC25">
        <f t="shared" si="5"/>
        <v>0</v>
      </c>
    </row>
    <row r="26" spans="1:29" x14ac:dyDescent="0.25">
      <c r="A26">
        <v>1</v>
      </c>
      <c r="B26">
        <v>1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1</v>
      </c>
      <c r="S26">
        <v>-1.141402924858737</v>
      </c>
      <c r="T26">
        <v>-9.2584625037159529E-2</v>
      </c>
      <c r="U26">
        <v>-0.25591036498253888</v>
      </c>
      <c r="V26">
        <v>1.2815074806183679</v>
      </c>
      <c r="W26">
        <v>-0.55087220742763565</v>
      </c>
      <c r="X26">
        <f t="shared" si="0"/>
        <v>3.319522697999183</v>
      </c>
      <c r="Y26">
        <f t="shared" si="1"/>
        <v>27.647151368102453</v>
      </c>
      <c r="Z26">
        <f t="shared" si="2"/>
        <v>0.96509251523299933</v>
      </c>
      <c r="AA26">
        <f t="shared" si="3"/>
        <v>0.96509251523299933</v>
      </c>
      <c r="AB26">
        <f t="shared" si="4"/>
        <v>-1.5431052532560753E-2</v>
      </c>
      <c r="AC26">
        <f t="shared" si="5"/>
        <v>1</v>
      </c>
    </row>
    <row r="27" spans="1:29" x14ac:dyDescent="0.25">
      <c r="A27">
        <v>1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-1.3616162876299547</v>
      </c>
      <c r="T27">
        <v>0.47760117549656261</v>
      </c>
      <c r="U27">
        <v>-0.39096532495466252</v>
      </c>
      <c r="V27">
        <v>1.2378491978853607</v>
      </c>
      <c r="W27">
        <v>-0.89538052290869574</v>
      </c>
      <c r="X27">
        <f t="shared" si="0"/>
        <v>1.9457988758913041</v>
      </c>
      <c r="Y27">
        <f t="shared" si="1"/>
        <v>6.9992211311863377</v>
      </c>
      <c r="Z27">
        <f t="shared" si="2"/>
        <v>0.87498782898983396</v>
      </c>
      <c r="AA27">
        <f t="shared" si="3"/>
        <v>0.87498782898983396</v>
      </c>
      <c r="AB27">
        <f t="shared" si="4"/>
        <v>-5.7997987936905811E-2</v>
      </c>
      <c r="AC27">
        <f t="shared" si="5"/>
        <v>1</v>
      </c>
    </row>
    <row r="28" spans="1:29" x14ac:dyDescent="0.25">
      <c r="A28">
        <v>1</v>
      </c>
      <c r="B28">
        <v>1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>
        <v>1</v>
      </c>
      <c r="S28">
        <v>0.73041065869661304</v>
      </c>
      <c r="T28">
        <v>1.0477869760302847</v>
      </c>
      <c r="U28">
        <v>-6.2974707879505168E-2</v>
      </c>
      <c r="V28">
        <v>-0.5521403941679327</v>
      </c>
      <c r="W28">
        <v>-3.4109734206045579E-2</v>
      </c>
      <c r="X28">
        <f t="shared" si="0"/>
        <v>1.092337180163697</v>
      </c>
      <c r="Y28">
        <f t="shared" si="1"/>
        <v>2.9812336166130184</v>
      </c>
      <c r="Z28">
        <f t="shared" si="2"/>
        <v>0.74882157233196056</v>
      </c>
      <c r="AA28">
        <f t="shared" si="3"/>
        <v>0.74882157233196056</v>
      </c>
      <c r="AB28">
        <f t="shared" si="4"/>
        <v>-0.12562165277184514</v>
      </c>
      <c r="AC28">
        <f t="shared" si="5"/>
        <v>1</v>
      </c>
    </row>
    <row r="29" spans="1:29" x14ac:dyDescent="0.25">
      <c r="A29">
        <v>1</v>
      </c>
      <c r="B29">
        <v>1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-1.5818296504011722</v>
      </c>
      <c r="T29">
        <v>0.47760117549656261</v>
      </c>
      <c r="U29">
        <v>-0.91189159913285367</v>
      </c>
      <c r="V29">
        <v>1.2378491978853607</v>
      </c>
      <c r="W29">
        <v>0.31039858127501441</v>
      </c>
      <c r="X29">
        <f t="shared" si="0"/>
        <v>1.6543424404201954</v>
      </c>
      <c r="Y29">
        <f t="shared" si="1"/>
        <v>5.2296399914470078</v>
      </c>
      <c r="Z29">
        <f t="shared" si="2"/>
        <v>0.83947708031716906</v>
      </c>
      <c r="AA29">
        <f t="shared" si="3"/>
        <v>0.83947708031716906</v>
      </c>
      <c r="AB29">
        <f t="shared" si="4"/>
        <v>-7.5991156616654815E-2</v>
      </c>
      <c r="AC29">
        <f t="shared" si="5"/>
        <v>1</v>
      </c>
    </row>
    <row r="30" spans="1:29" x14ac:dyDescent="0.25">
      <c r="A30">
        <v>1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1.8314774725527012</v>
      </c>
      <c r="T30">
        <v>1.6179727765640068</v>
      </c>
      <c r="U30">
        <v>1.075345669028394</v>
      </c>
      <c r="V30">
        <v>0.53931667415724627</v>
      </c>
      <c r="W30">
        <v>-0.55087220742763565</v>
      </c>
      <c r="X30">
        <f t="shared" si="0"/>
        <v>0.67425170031676696</v>
      </c>
      <c r="Y30">
        <f t="shared" si="1"/>
        <v>1.9625638404614414</v>
      </c>
      <c r="Z30">
        <f t="shared" si="2"/>
        <v>0.66245453132775611</v>
      </c>
      <c r="AA30">
        <f t="shared" si="3"/>
        <v>0.66245453132775611</v>
      </c>
      <c r="AB30">
        <f t="shared" si="4"/>
        <v>-0.17884392489472667</v>
      </c>
      <c r="AC30">
        <f t="shared" si="5"/>
        <v>1</v>
      </c>
    </row>
    <row r="31" spans="1:29" x14ac:dyDescent="0.25">
      <c r="A31">
        <v>1</v>
      </c>
      <c r="B31">
        <v>1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0.51019729592539542</v>
      </c>
      <c r="T31">
        <v>1.0477869760302847</v>
      </c>
      <c r="U31">
        <v>-0.66107524489890979</v>
      </c>
      <c r="V31">
        <v>0.32102526049221042</v>
      </c>
      <c r="W31">
        <v>0.48265273901554456</v>
      </c>
      <c r="X31">
        <f t="shared" si="0"/>
        <v>3.5840680993558927</v>
      </c>
      <c r="Y31">
        <f t="shared" si="1"/>
        <v>36.019775221784492</v>
      </c>
      <c r="Z31">
        <f t="shared" si="2"/>
        <v>0.97298741026899738</v>
      </c>
      <c r="AA31">
        <f t="shared" si="3"/>
        <v>0.97298741026899738</v>
      </c>
      <c r="AB31">
        <f t="shared" si="4"/>
        <v>-1.1892779141798749E-2</v>
      </c>
      <c r="AC31">
        <f t="shared" si="5"/>
        <v>1</v>
      </c>
    </row>
    <row r="32" spans="1:29" x14ac:dyDescent="0.25">
      <c r="A32">
        <v>1</v>
      </c>
      <c r="B32">
        <v>1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-0.3706561551594752</v>
      </c>
      <c r="T32">
        <v>-1.2329562261046036</v>
      </c>
      <c r="U32">
        <v>-1.3749371761801346</v>
      </c>
      <c r="V32">
        <v>-1.1633563524300328</v>
      </c>
      <c r="W32">
        <v>-0.37861804968710566</v>
      </c>
      <c r="X32">
        <f t="shared" si="0"/>
        <v>3.8540421918068644</v>
      </c>
      <c r="Y32">
        <f t="shared" si="1"/>
        <v>47.183402641787772</v>
      </c>
      <c r="Z32">
        <f t="shared" si="2"/>
        <v>0.97924596551567045</v>
      </c>
      <c r="AA32">
        <f t="shared" si="3"/>
        <v>0.97924596551567045</v>
      </c>
      <c r="AB32">
        <f t="shared" si="4"/>
        <v>-9.1082090656631025E-3</v>
      </c>
      <c r="AC32">
        <f t="shared" si="5"/>
        <v>1</v>
      </c>
    </row>
    <row r="33" spans="1:29" x14ac:dyDescent="0.25">
      <c r="A33">
        <v>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  <c r="S33">
        <v>1.1708373842390483</v>
      </c>
      <c r="T33">
        <v>0.47760117549656261</v>
      </c>
      <c r="U33">
        <v>3.294105725713282</v>
      </c>
      <c r="V33">
        <v>0.32102526049221042</v>
      </c>
      <c r="W33">
        <v>-0.20636389194657556</v>
      </c>
      <c r="X33">
        <f t="shared" si="0"/>
        <v>2.5076016117449393</v>
      </c>
      <c r="Y33">
        <f t="shared" si="1"/>
        <v>12.275453423114193</v>
      </c>
      <c r="Z33">
        <f t="shared" si="2"/>
        <v>0.9246730060263797</v>
      </c>
      <c r="AA33">
        <f t="shared" si="3"/>
        <v>0.9246730060263797</v>
      </c>
      <c r="AB33">
        <f t="shared" si="4"/>
        <v>-3.4011820542412981E-2</v>
      </c>
      <c r="AC33">
        <f t="shared" si="5"/>
        <v>1</v>
      </c>
    </row>
    <row r="34" spans="1:29" x14ac:dyDescent="0.25">
      <c r="A34">
        <v>1</v>
      </c>
      <c r="B34">
        <v>1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1</v>
      </c>
      <c r="R34">
        <v>0</v>
      </c>
      <c r="S34">
        <v>-0.15044279238825753</v>
      </c>
      <c r="T34">
        <v>-9.2584625037159529E-2</v>
      </c>
      <c r="U34">
        <v>-0.95047873055346044</v>
      </c>
      <c r="V34">
        <v>0.10273384682717467</v>
      </c>
      <c r="W34">
        <v>0.13814442353448442</v>
      </c>
      <c r="X34">
        <f t="shared" si="0"/>
        <v>2.8695551276930225</v>
      </c>
      <c r="Y34">
        <f t="shared" si="1"/>
        <v>17.629173723886986</v>
      </c>
      <c r="Z34">
        <f t="shared" si="2"/>
        <v>0.94632075395175663</v>
      </c>
      <c r="AA34">
        <f t="shared" si="3"/>
        <v>0.94632075395175663</v>
      </c>
      <c r="AB34">
        <f t="shared" si="4"/>
        <v>-2.3961635204353009E-2</v>
      </c>
      <c r="AC34">
        <f t="shared" si="5"/>
        <v>1</v>
      </c>
    </row>
    <row r="35" spans="1:29" x14ac:dyDescent="0.25">
      <c r="A35">
        <v>1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-1.4717229690155635</v>
      </c>
      <c r="T35">
        <v>-1.5180491263714648</v>
      </c>
      <c r="U35">
        <v>-0.93118516484315705</v>
      </c>
      <c r="V35">
        <v>0.80126637055528915</v>
      </c>
      <c r="W35">
        <v>-0.89538052290869574</v>
      </c>
      <c r="X35">
        <f t="shared" si="0"/>
        <v>3.1353828945396316</v>
      </c>
      <c r="Y35">
        <f t="shared" si="1"/>
        <v>22.997439750548992</v>
      </c>
      <c r="Z35">
        <f t="shared" si="2"/>
        <v>0.95832888798159721</v>
      </c>
      <c r="AA35">
        <f t="shared" si="3"/>
        <v>0.95832888798159721</v>
      </c>
      <c r="AB35">
        <f t="shared" si="4"/>
        <v>-1.8485420229185437E-2</v>
      </c>
      <c r="AC35">
        <f t="shared" si="5"/>
        <v>1</v>
      </c>
    </row>
    <row r="36" spans="1:29" x14ac:dyDescent="0.25">
      <c r="A36">
        <v>1</v>
      </c>
      <c r="B36">
        <v>1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1.1708373842390483</v>
      </c>
      <c r="T36">
        <v>-0.66277042557088162</v>
      </c>
      <c r="U36">
        <v>-1.3363500447595278</v>
      </c>
      <c r="V36">
        <v>-0.4211655459689112</v>
      </c>
      <c r="W36">
        <v>-0.55087220742763565</v>
      </c>
      <c r="X36">
        <f t="shared" si="0"/>
        <v>0.94798784081651088</v>
      </c>
      <c r="Y36">
        <f t="shared" si="1"/>
        <v>2.5805120308606044</v>
      </c>
      <c r="Z36">
        <f t="shared" si="2"/>
        <v>0.72071033657171035</v>
      </c>
      <c r="AA36">
        <f t="shared" si="3"/>
        <v>0.72071033657171035</v>
      </c>
      <c r="AB36">
        <f t="shared" si="4"/>
        <v>-0.1422392491576196</v>
      </c>
      <c r="AC36">
        <f t="shared" si="5"/>
        <v>1</v>
      </c>
    </row>
    <row r="37" spans="1:29" x14ac:dyDescent="0.25">
      <c r="A37">
        <v>1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-1.141402924858737</v>
      </c>
      <c r="T37">
        <v>-9.2584625037159529E-2</v>
      </c>
      <c r="U37">
        <v>-0.5260202849267861</v>
      </c>
      <c r="V37">
        <v>1.6744320252154323</v>
      </c>
      <c r="W37">
        <v>-0.89538052290869574</v>
      </c>
      <c r="X37">
        <f t="shared" si="0"/>
        <v>2.8908208015693742</v>
      </c>
      <c r="Y37">
        <f t="shared" si="1"/>
        <v>18.00808460115142</v>
      </c>
      <c r="Z37">
        <f t="shared" si="2"/>
        <v>0.94739080654452557</v>
      </c>
      <c r="AA37">
        <f t="shared" si="3"/>
        <v>0.94739080654452557</v>
      </c>
      <c r="AB37">
        <f t="shared" si="4"/>
        <v>-2.3470833969846464E-2</v>
      </c>
      <c r="AC37">
        <f t="shared" si="5"/>
        <v>1</v>
      </c>
    </row>
    <row r="38" spans="1:29" x14ac:dyDescent="0.25">
      <c r="A38">
        <v>1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-4.0336111002648715E-2</v>
      </c>
      <c r="T38">
        <v>-0.3776775253040206</v>
      </c>
      <c r="U38">
        <v>0.51583226342959609</v>
      </c>
      <c r="V38">
        <v>0.10273384682717467</v>
      </c>
      <c r="W38">
        <v>-0.46474512855737066</v>
      </c>
      <c r="X38">
        <f t="shared" si="0"/>
        <v>0.21786536141332535</v>
      </c>
      <c r="Y38">
        <f t="shared" si="1"/>
        <v>1.2434196440849579</v>
      </c>
      <c r="Z38">
        <f t="shared" si="2"/>
        <v>0.55425191954763398</v>
      </c>
      <c r="AA38">
        <f t="shared" si="3"/>
        <v>0.55425191954763398</v>
      </c>
      <c r="AB38">
        <f t="shared" si="4"/>
        <v>-0.25629279411333605</v>
      </c>
      <c r="AC38">
        <f t="shared" si="5"/>
        <v>1</v>
      </c>
    </row>
    <row r="39" spans="1:29" x14ac:dyDescent="0.25">
      <c r="A39">
        <v>1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1</v>
      </c>
      <c r="S39">
        <v>-0.3706561551594752</v>
      </c>
      <c r="T39">
        <v>-0.3776775253040206</v>
      </c>
      <c r="U39">
        <v>-0.6417816791886064</v>
      </c>
      <c r="V39">
        <v>-1.0760397869640186</v>
      </c>
      <c r="W39">
        <v>0.31039858127501441</v>
      </c>
      <c r="X39">
        <f t="shared" si="0"/>
        <v>-0.13316676573490538</v>
      </c>
      <c r="Y39">
        <f t="shared" si="1"/>
        <v>0.87531910670232171</v>
      </c>
      <c r="Z39">
        <f t="shared" si="2"/>
        <v>0.46675741935010595</v>
      </c>
      <c r="AA39">
        <f t="shared" si="3"/>
        <v>0.46675741935010595</v>
      </c>
      <c r="AB39">
        <f t="shared" si="4"/>
        <v>-0.33090876998905855</v>
      </c>
      <c r="AC39">
        <f t="shared" si="5"/>
        <v>0</v>
      </c>
    </row>
    <row r="40" spans="1:29" x14ac:dyDescent="0.25">
      <c r="A40">
        <v>1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1</v>
      </c>
      <c r="S40">
        <v>-0.92118956208751934</v>
      </c>
      <c r="T40">
        <v>0.59163833560330703</v>
      </c>
      <c r="U40">
        <v>-1.3363500447595278</v>
      </c>
      <c r="V40">
        <v>0.45200010869123192</v>
      </c>
      <c r="W40">
        <v>0.31039858127501441</v>
      </c>
      <c r="X40">
        <f t="shared" si="0"/>
        <v>3.195306713619221</v>
      </c>
      <c r="Y40">
        <f t="shared" si="1"/>
        <v>24.417661773303607</v>
      </c>
      <c r="Z40">
        <f t="shared" si="2"/>
        <v>0.96065727804080281</v>
      </c>
      <c r="AA40">
        <f t="shared" si="3"/>
        <v>0.96065727804080281</v>
      </c>
      <c r="AB40">
        <f t="shared" si="4"/>
        <v>-1.7431522636206037E-2</v>
      </c>
      <c r="AC40">
        <f t="shared" si="5"/>
        <v>1</v>
      </c>
    </row>
    <row r="41" spans="1:29" x14ac:dyDescent="0.25">
      <c r="A41">
        <v>1</v>
      </c>
      <c r="B41">
        <v>0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-4.0336111002648715E-2</v>
      </c>
      <c r="T41">
        <v>0.19250827522970154</v>
      </c>
      <c r="U41">
        <v>1.1139328004490006</v>
      </c>
      <c r="V41">
        <v>0.88858293602130345</v>
      </c>
      <c r="W41">
        <v>-0.89538052290869574</v>
      </c>
      <c r="X41">
        <f t="shared" si="0"/>
        <v>6.2000955903489148</v>
      </c>
      <c r="Y41">
        <f t="shared" si="1"/>
        <v>492.79614539734433</v>
      </c>
      <c r="Z41">
        <f t="shared" si="2"/>
        <v>0.99797487281073183</v>
      </c>
      <c r="AA41">
        <f t="shared" si="3"/>
        <v>0.99797487281073183</v>
      </c>
      <c r="AB41">
        <f t="shared" si="4"/>
        <v>-8.8039331886480493E-4</v>
      </c>
      <c r="AC41">
        <f t="shared" si="5"/>
        <v>1</v>
      </c>
    </row>
    <row r="42" spans="1:29" x14ac:dyDescent="0.25">
      <c r="A42">
        <v>1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-4.0336111002648715E-2</v>
      </c>
      <c r="T42">
        <v>1.0477869760302847</v>
      </c>
      <c r="U42">
        <v>-0.27520393069284227</v>
      </c>
      <c r="V42">
        <v>0.67029152235626765</v>
      </c>
      <c r="W42">
        <v>0.48265273901554456</v>
      </c>
      <c r="X42">
        <f t="shared" si="0"/>
        <v>1.1841605021039703</v>
      </c>
      <c r="Y42">
        <f t="shared" si="1"/>
        <v>3.2679422389575685</v>
      </c>
      <c r="Z42">
        <f t="shared" si="2"/>
        <v>0.7656950483368663</v>
      </c>
      <c r="AA42">
        <f t="shared" si="3"/>
        <v>0.7656950483368663</v>
      </c>
      <c r="AB42">
        <f t="shared" si="4"/>
        <v>-0.11594416143019461</v>
      </c>
      <c r="AC42">
        <f t="shared" si="5"/>
        <v>1</v>
      </c>
    </row>
    <row r="43" spans="1:29" x14ac:dyDescent="0.25">
      <c r="A43">
        <v>1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1.1708373842390483</v>
      </c>
      <c r="T43">
        <v>1.3328798762971457</v>
      </c>
      <c r="U43">
        <v>0.43865800058838256</v>
      </c>
      <c r="V43">
        <v>-7.1899284104853967E-2</v>
      </c>
      <c r="W43">
        <v>-0.20636389194657556</v>
      </c>
      <c r="X43">
        <f t="shared" si="0"/>
        <v>4.955007407534711</v>
      </c>
      <c r="Y43">
        <f t="shared" si="1"/>
        <v>141.88365737718271</v>
      </c>
      <c r="Z43">
        <f t="shared" si="2"/>
        <v>0.99300129897039091</v>
      </c>
      <c r="AA43">
        <f t="shared" si="3"/>
        <v>0.99300129897039091</v>
      </c>
      <c r="AB43">
        <f t="shared" si="4"/>
        <v>-3.0501833925302563E-3</v>
      </c>
      <c r="AC43">
        <f t="shared" si="5"/>
        <v>1</v>
      </c>
    </row>
    <row r="44" spans="1:29" x14ac:dyDescent="0.25">
      <c r="A44">
        <v>1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1.1708373842390483</v>
      </c>
      <c r="T44">
        <v>1.6179727765640068</v>
      </c>
      <c r="U44">
        <v>2.1943724802259896</v>
      </c>
      <c r="V44">
        <v>5.9075564094167504E-2</v>
      </c>
      <c r="W44">
        <v>-0.20636389194657556</v>
      </c>
      <c r="X44">
        <f t="shared" si="0"/>
        <v>4.029021479025694</v>
      </c>
      <c r="Y44">
        <f t="shared" si="1"/>
        <v>56.205885691659624</v>
      </c>
      <c r="Z44">
        <f t="shared" si="2"/>
        <v>0.98251928122588628</v>
      </c>
      <c r="AA44">
        <f t="shared" si="3"/>
        <v>0.98251928122588628</v>
      </c>
      <c r="AB44">
        <f t="shared" si="4"/>
        <v>-7.658918155749918E-3</v>
      </c>
      <c r="AC44">
        <f t="shared" si="5"/>
        <v>1</v>
      </c>
    </row>
    <row r="45" spans="1:29" x14ac:dyDescent="0.25">
      <c r="A45">
        <v>1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-0.3706561551594752</v>
      </c>
      <c r="T45">
        <v>0.47760117549656261</v>
      </c>
      <c r="U45">
        <v>1.1911070632902141</v>
      </c>
      <c r="V45">
        <v>-0.33384898050289691</v>
      </c>
      <c r="W45">
        <v>0.39652566014527951</v>
      </c>
      <c r="X45">
        <f t="shared" si="0"/>
        <v>1.583635233028114</v>
      </c>
      <c r="Y45">
        <f t="shared" si="1"/>
        <v>4.8726368247835916</v>
      </c>
      <c r="Z45">
        <f t="shared" si="2"/>
        <v>0.82971873966736398</v>
      </c>
      <c r="AA45">
        <f t="shared" si="3"/>
        <v>0.82971873966736398</v>
      </c>
      <c r="AB45">
        <f t="shared" si="4"/>
        <v>-8.1069101011205513E-2</v>
      </c>
      <c r="AC45">
        <f t="shared" si="5"/>
        <v>1</v>
      </c>
    </row>
    <row r="46" spans="1:29" x14ac:dyDescent="0.25">
      <c r="A46">
        <v>1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-0.70097619931630162</v>
      </c>
      <c r="T46">
        <v>-9.2584625037159529E-2</v>
      </c>
      <c r="U46">
        <v>-2.438757645889842E-2</v>
      </c>
      <c r="V46">
        <v>1.3251657633513751</v>
      </c>
      <c r="W46">
        <v>-0.72312636516816575</v>
      </c>
      <c r="X46">
        <f t="shared" si="0"/>
        <v>1.1804194528418401</v>
      </c>
      <c r="Y46">
        <f t="shared" si="1"/>
        <v>3.2557395457259322</v>
      </c>
      <c r="Z46">
        <f t="shared" si="2"/>
        <v>0.7650232141193164</v>
      </c>
      <c r="AA46">
        <f t="shared" si="3"/>
        <v>0.7650232141193164</v>
      </c>
      <c r="AB46">
        <f t="shared" si="4"/>
        <v>-0.11632538626996722</v>
      </c>
      <c r="AC46">
        <f t="shared" si="5"/>
        <v>1</v>
      </c>
    </row>
    <row r="47" spans="1:29" x14ac:dyDescent="0.25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1</v>
      </c>
      <c r="S47">
        <v>-1.0312962434731281</v>
      </c>
      <c r="T47">
        <v>-1.5750677064248371</v>
      </c>
      <c r="U47">
        <v>-0.73824950774012321</v>
      </c>
      <c r="V47">
        <v>-7.1899284104853967E-2</v>
      </c>
      <c r="W47">
        <v>1.6884318431992547</v>
      </c>
      <c r="X47">
        <f t="shared" si="0"/>
        <v>-1.451506090267648</v>
      </c>
      <c r="Y47">
        <f t="shared" si="1"/>
        <v>0.2342172699711291</v>
      </c>
      <c r="Z47">
        <f t="shared" si="2"/>
        <v>0.18976988547292645</v>
      </c>
      <c r="AA47">
        <f t="shared" si="3"/>
        <v>0.18976988547292645</v>
      </c>
      <c r="AB47">
        <f t="shared" si="4"/>
        <v>-0.72177270450406716</v>
      </c>
      <c r="AC47">
        <f t="shared" si="5"/>
        <v>0</v>
      </c>
    </row>
    <row r="48" spans="1:29" x14ac:dyDescent="0.25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-0.15044279238825753</v>
      </c>
      <c r="T48">
        <v>-9.2584625037159529E-2</v>
      </c>
      <c r="U48">
        <v>0.34219017203686569</v>
      </c>
      <c r="V48">
        <v>-0.29019069776988976</v>
      </c>
      <c r="W48">
        <v>-0.55087220742763565</v>
      </c>
      <c r="X48">
        <f t="shared" si="0"/>
        <v>1.4152643252772397</v>
      </c>
      <c r="Y48">
        <f t="shared" si="1"/>
        <v>4.1175747012173369</v>
      </c>
      <c r="Z48">
        <f t="shared" si="2"/>
        <v>0.80459493834801743</v>
      </c>
      <c r="AA48">
        <f t="shared" si="3"/>
        <v>0.80459493834801743</v>
      </c>
      <c r="AB48">
        <f t="shared" si="4"/>
        <v>-9.4422703873183814E-2</v>
      </c>
      <c r="AC48">
        <f t="shared" si="5"/>
        <v>1</v>
      </c>
    </row>
    <row r="49" spans="1:29" x14ac:dyDescent="0.25">
      <c r="A49">
        <v>1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-1.691936331786781</v>
      </c>
      <c r="T49">
        <v>0.47760117549656261</v>
      </c>
      <c r="U49">
        <v>1.441923417524158</v>
      </c>
      <c r="V49">
        <v>1.4124823288173893</v>
      </c>
      <c r="W49">
        <v>-0.89538052290869574</v>
      </c>
      <c r="X49">
        <f t="shared" si="0"/>
        <v>3.0694414639041367</v>
      </c>
      <c r="Y49">
        <f t="shared" si="1"/>
        <v>21.529874104293022</v>
      </c>
      <c r="Z49">
        <f t="shared" si="2"/>
        <v>0.95561448788524517</v>
      </c>
      <c r="AA49">
        <f t="shared" si="3"/>
        <v>0.95561448788524517</v>
      </c>
      <c r="AB49">
        <f t="shared" si="4"/>
        <v>-1.9717274618141069E-2</v>
      </c>
      <c r="AC49">
        <f t="shared" si="5"/>
        <v>1</v>
      </c>
    </row>
    <row r="50" spans="1:29" x14ac:dyDescent="0.25">
      <c r="A50">
        <v>1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-0.26054947377386639</v>
      </c>
      <c r="T50">
        <v>-0.66277042557088162</v>
      </c>
      <c r="U50">
        <v>1.5190976803653715</v>
      </c>
      <c r="V50">
        <v>0.97589950148731774</v>
      </c>
      <c r="W50">
        <v>-0.72312636516816575</v>
      </c>
      <c r="X50">
        <f t="shared" si="0"/>
        <v>2.9875375173784029</v>
      </c>
      <c r="Y50">
        <f t="shared" si="1"/>
        <v>19.836774586158274</v>
      </c>
      <c r="Z50">
        <f t="shared" si="2"/>
        <v>0.95200792733707007</v>
      </c>
      <c r="AA50">
        <f t="shared" si="3"/>
        <v>0.95200792733707007</v>
      </c>
      <c r="AB50">
        <f t="shared" si="4"/>
        <v>-2.1359435245345355E-2</v>
      </c>
      <c r="AC50">
        <f t="shared" si="5"/>
        <v>1</v>
      </c>
    </row>
    <row r="51" spans="1:29" x14ac:dyDescent="0.25">
      <c r="A51">
        <v>1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-1.141402924858737</v>
      </c>
      <c r="T51">
        <v>0.47760117549656261</v>
      </c>
      <c r="U51">
        <v>-0.21732323356193217</v>
      </c>
      <c r="V51">
        <v>1.3251657633513751</v>
      </c>
      <c r="W51">
        <v>-0.89538052290869574</v>
      </c>
      <c r="X51">
        <f t="shared" si="0"/>
        <v>3.5370895725211735</v>
      </c>
      <c r="Y51">
        <f t="shared" si="1"/>
        <v>34.366751558155727</v>
      </c>
      <c r="Z51">
        <f t="shared" si="2"/>
        <v>0.97172485580544088</v>
      </c>
      <c r="AA51">
        <f t="shared" si="3"/>
        <v>0.97172485580544088</v>
      </c>
      <c r="AB51">
        <f t="shared" si="4"/>
        <v>-1.2456688284789194E-2</v>
      </c>
      <c r="AC51">
        <f t="shared" si="5"/>
        <v>1</v>
      </c>
    </row>
    <row r="52" spans="1:29" x14ac:dyDescent="0.25">
      <c r="A52">
        <v>1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-0.81108288070191048</v>
      </c>
      <c r="T52">
        <v>0.36356401538981814</v>
      </c>
      <c r="U52">
        <v>0.20713521206474206</v>
      </c>
      <c r="V52">
        <v>0.27736697775920327</v>
      </c>
      <c r="W52">
        <v>-0.89538052290869574</v>
      </c>
      <c r="X52">
        <f t="shared" si="0"/>
        <v>3.0944318862875519</v>
      </c>
      <c r="Y52">
        <f t="shared" si="1"/>
        <v>22.074694038150788</v>
      </c>
      <c r="Z52">
        <f t="shared" si="2"/>
        <v>0.9566624806228573</v>
      </c>
      <c r="AA52">
        <f t="shared" si="3"/>
        <v>0.9566624806228573</v>
      </c>
      <c r="AB52">
        <f t="shared" si="4"/>
        <v>-1.9241258312887716E-2</v>
      </c>
      <c r="AC52">
        <f t="shared" si="5"/>
        <v>1</v>
      </c>
    </row>
    <row r="53" spans="1:29" x14ac:dyDescent="0.25">
      <c r="A53">
        <v>1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-0.15044279238825753</v>
      </c>
      <c r="T53">
        <v>-0.20662178514390395</v>
      </c>
      <c r="U53">
        <v>-0.58390098205769625</v>
      </c>
      <c r="V53">
        <v>-1.5126226142940902</v>
      </c>
      <c r="W53">
        <v>-0.89538052290869574</v>
      </c>
      <c r="X53">
        <f t="shared" si="0"/>
        <v>2.6412122376563394</v>
      </c>
      <c r="Y53">
        <f t="shared" si="1"/>
        <v>14.030201241337091</v>
      </c>
      <c r="Z53">
        <f t="shared" si="2"/>
        <v>0.93346729135936446</v>
      </c>
      <c r="AA53">
        <f t="shared" si="3"/>
        <v>0.93346729135936446</v>
      </c>
      <c r="AB53">
        <f t="shared" si="4"/>
        <v>-2.9900895102165932E-2</v>
      </c>
      <c r="AC53">
        <f t="shared" si="5"/>
        <v>1</v>
      </c>
    </row>
    <row r="54" spans="1:29" x14ac:dyDescent="0.25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-0.15044279238825753</v>
      </c>
      <c r="T54">
        <v>0.36356401538981814</v>
      </c>
      <c r="U54">
        <v>-0.23661679927223553</v>
      </c>
      <c r="V54">
        <v>0.45200010869123192</v>
      </c>
      <c r="W54">
        <v>-0.89538052290869574</v>
      </c>
      <c r="X54">
        <f t="shared" si="0"/>
        <v>3.3058842164650706</v>
      </c>
      <c r="Y54">
        <f t="shared" si="1"/>
        <v>27.272645853046264</v>
      </c>
      <c r="Z54">
        <f t="shared" si="2"/>
        <v>0.96463012322236352</v>
      </c>
      <c r="AA54">
        <f t="shared" si="3"/>
        <v>0.96463012322236352</v>
      </c>
      <c r="AB54">
        <f t="shared" si="4"/>
        <v>-1.5639180165555017E-2</v>
      </c>
      <c r="AC54">
        <f t="shared" si="5"/>
        <v>1</v>
      </c>
    </row>
    <row r="55" spans="1:29" x14ac:dyDescent="0.25">
      <c r="A55">
        <v>1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-0.3706561551594752</v>
      </c>
      <c r="T55">
        <v>-9.2584625037159529E-2</v>
      </c>
      <c r="U55">
        <v>0.1878416463544387</v>
      </c>
      <c r="V55">
        <v>-2.8241001371846809E-2</v>
      </c>
      <c r="W55">
        <v>-0.46474512855737066</v>
      </c>
      <c r="X55">
        <f t="shared" si="0"/>
        <v>4.945648252516623</v>
      </c>
      <c r="Y55">
        <f t="shared" si="1"/>
        <v>140.56194095552749</v>
      </c>
      <c r="Z55">
        <f t="shared" si="2"/>
        <v>0.99293595444333338</v>
      </c>
      <c r="AA55">
        <f t="shared" si="3"/>
        <v>0.99293595444333338</v>
      </c>
      <c r="AB55">
        <f t="shared" si="4"/>
        <v>-3.0787631147597711E-3</v>
      </c>
      <c r="AC55">
        <f t="shared" si="5"/>
        <v>1</v>
      </c>
    </row>
    <row r="56" spans="1:29" x14ac:dyDescent="0.25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1.2809440656246571</v>
      </c>
      <c r="T56">
        <v>-0.66277042557088162</v>
      </c>
      <c r="U56">
        <v>1.075345669028394</v>
      </c>
      <c r="V56">
        <v>5.9075564094167504E-2</v>
      </c>
      <c r="W56">
        <v>-0.55087220742763565</v>
      </c>
      <c r="X56">
        <f t="shared" si="0"/>
        <v>0.17689751316088959</v>
      </c>
      <c r="Y56">
        <f t="shared" si="1"/>
        <v>1.1935087679178094</v>
      </c>
      <c r="Z56">
        <f t="shared" si="2"/>
        <v>0.5441094129068601</v>
      </c>
      <c r="AA56">
        <f t="shared" si="3"/>
        <v>0.5441094129068601</v>
      </c>
      <c r="AB56">
        <f t="shared" si="4"/>
        <v>-0.26431376088301745</v>
      </c>
      <c r="AC56">
        <f t="shared" si="5"/>
        <v>1</v>
      </c>
    </row>
    <row r="57" spans="1:29" x14ac:dyDescent="0.25">
      <c r="A57">
        <v>1</v>
      </c>
      <c r="B57">
        <v>1</v>
      </c>
      <c r="C57">
        <v>0</v>
      </c>
      <c r="D57">
        <v>1</v>
      </c>
      <c r="E57">
        <v>0</v>
      </c>
      <c r="F57">
        <v>1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0.8405173400822219</v>
      </c>
      <c r="T57">
        <v>-9.2584625037159529E-2</v>
      </c>
      <c r="U57">
        <v>-0.29449749640314565</v>
      </c>
      <c r="V57">
        <v>-0.15921584957086829</v>
      </c>
      <c r="W57">
        <v>0.65490689675607461</v>
      </c>
      <c r="X57">
        <f t="shared" si="0"/>
        <v>-1.7883487195916736</v>
      </c>
      <c r="Y57">
        <f t="shared" si="1"/>
        <v>0.16723609547692689</v>
      </c>
      <c r="Z57">
        <f t="shared" si="2"/>
        <v>0.14327529462545882</v>
      </c>
      <c r="AA57">
        <f t="shared" si="3"/>
        <v>0.14327529462545882</v>
      </c>
      <c r="AB57">
        <f t="shared" si="4"/>
        <v>-0.84382868980387582</v>
      </c>
      <c r="AC57">
        <f t="shared" si="5"/>
        <v>0</v>
      </c>
    </row>
    <row r="58" spans="1:29" x14ac:dyDescent="0.25">
      <c r="A58">
        <v>1</v>
      </c>
      <c r="B58">
        <v>0</v>
      </c>
      <c r="C58">
        <v>0</v>
      </c>
      <c r="D58">
        <v>1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-1.141402924858737</v>
      </c>
      <c r="T58">
        <v>-1.3469933862113481</v>
      </c>
      <c r="U58">
        <v>-2.0309184103304494</v>
      </c>
      <c r="V58">
        <v>1.1068743496863394</v>
      </c>
      <c r="W58">
        <v>-0.37861804968710566</v>
      </c>
      <c r="X58">
        <f t="shared" si="0"/>
        <v>5.2995141642697732</v>
      </c>
      <c r="Y58">
        <f t="shared" si="1"/>
        <v>200.23950283398318</v>
      </c>
      <c r="Z58">
        <f t="shared" si="2"/>
        <v>0.99503079670781647</v>
      </c>
      <c r="AA58">
        <f t="shared" si="3"/>
        <v>0.99503079670781647</v>
      </c>
      <c r="AB58">
        <f t="shared" si="4"/>
        <v>-2.163477411777763E-3</v>
      </c>
      <c r="AC58">
        <f t="shared" si="5"/>
        <v>1</v>
      </c>
    </row>
    <row r="59" spans="1:29" x14ac:dyDescent="0.25">
      <c r="A59">
        <v>1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0.95062402146783076</v>
      </c>
      <c r="T59">
        <v>0.19250827522970154</v>
      </c>
      <c r="U59">
        <v>0.11066738351322519</v>
      </c>
      <c r="V59">
        <v>0.97589950148731774</v>
      </c>
      <c r="W59">
        <v>-0.89538052290869574</v>
      </c>
      <c r="X59">
        <f t="shared" si="0"/>
        <v>5.8297042299637267</v>
      </c>
      <c r="Y59">
        <f t="shared" si="1"/>
        <v>340.25802605870018</v>
      </c>
      <c r="Z59">
        <f t="shared" si="2"/>
        <v>0.99706966598983959</v>
      </c>
      <c r="AA59">
        <f t="shared" si="3"/>
        <v>0.99706966598983959</v>
      </c>
      <c r="AB59">
        <f t="shared" si="4"/>
        <v>-1.2744961537904968E-3</v>
      </c>
      <c r="AC59">
        <f t="shared" si="5"/>
        <v>1</v>
      </c>
    </row>
    <row r="60" spans="1:29" x14ac:dyDescent="0.25">
      <c r="A60">
        <v>1</v>
      </c>
      <c r="B60">
        <v>1</v>
      </c>
      <c r="C60">
        <v>1</v>
      </c>
      <c r="D60">
        <v>0</v>
      </c>
      <c r="E60">
        <v>0</v>
      </c>
      <c r="F60">
        <v>1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-0.26054947377386639</v>
      </c>
      <c r="T60">
        <v>0.13548969517632931</v>
      </c>
      <c r="U60">
        <v>-0.8733044677122469</v>
      </c>
      <c r="V60">
        <v>0.36468354322521762</v>
      </c>
      <c r="W60">
        <v>-0.20636389194657556</v>
      </c>
      <c r="X60">
        <f t="shared" si="0"/>
        <v>0.28991849895266375</v>
      </c>
      <c r="Y60">
        <f t="shared" si="1"/>
        <v>1.3363185722239452</v>
      </c>
      <c r="Z60">
        <f t="shared" si="2"/>
        <v>0.57197618000866279</v>
      </c>
      <c r="AA60">
        <f t="shared" si="3"/>
        <v>0.57197618000866279</v>
      </c>
      <c r="AB60">
        <f t="shared" si="4"/>
        <v>-0.2426220570569769</v>
      </c>
      <c r="AC60">
        <f t="shared" si="5"/>
        <v>1</v>
      </c>
    </row>
    <row r="61" spans="1:29" x14ac:dyDescent="0.25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-0.70097619931630162</v>
      </c>
      <c r="T61">
        <v>-0.54873326546413725</v>
      </c>
      <c r="U61">
        <v>-0.46813958779587606</v>
      </c>
      <c r="V61">
        <v>1.5871154597494179</v>
      </c>
      <c r="W61">
        <v>-0.89538052290869574</v>
      </c>
      <c r="X61">
        <f t="shared" si="0"/>
        <v>2.2981091035236973</v>
      </c>
      <c r="Y61">
        <f t="shared" si="1"/>
        <v>9.9553401284154202</v>
      </c>
      <c r="Z61">
        <f t="shared" si="2"/>
        <v>0.90872031463393366</v>
      </c>
      <c r="AA61">
        <f t="shared" si="3"/>
        <v>0.90872031463393366</v>
      </c>
      <c r="AB61">
        <f t="shared" si="4"/>
        <v>-4.156976309439088E-2</v>
      </c>
      <c r="AC61">
        <f t="shared" si="5"/>
        <v>1</v>
      </c>
    </row>
    <row r="62" spans="1:29" x14ac:dyDescent="0.25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-1.0312962434731281</v>
      </c>
      <c r="T62">
        <v>-0.94786332583774269</v>
      </c>
      <c r="U62">
        <v>0.26501590919565221</v>
      </c>
      <c r="V62">
        <v>1.5434571770164107</v>
      </c>
      <c r="W62">
        <v>-0.89538052290869574</v>
      </c>
      <c r="X62">
        <f t="shared" si="0"/>
        <v>2.2146768650193334</v>
      </c>
      <c r="Y62">
        <f t="shared" si="1"/>
        <v>9.1584492181009676</v>
      </c>
      <c r="Z62">
        <f t="shared" si="2"/>
        <v>0.90155977762647699</v>
      </c>
      <c r="AA62">
        <f t="shared" si="3"/>
        <v>0.90155977762647699</v>
      </c>
      <c r="AB62">
        <f t="shared" si="4"/>
        <v>-4.5005472233170696E-2</v>
      </c>
      <c r="AC62">
        <f t="shared" si="5"/>
        <v>1</v>
      </c>
    </row>
    <row r="63" spans="1:29" x14ac:dyDescent="0.25">
      <c r="A63">
        <v>1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-2.2424697387148251</v>
      </c>
      <c r="T63">
        <v>-0.77680758567762609</v>
      </c>
      <c r="U63">
        <v>-1.239882216208011</v>
      </c>
      <c r="V63">
        <v>1.0632160669533322</v>
      </c>
      <c r="W63">
        <v>-0.89538052290869574</v>
      </c>
      <c r="X63">
        <f t="shared" si="0"/>
        <v>4.3669783482876436</v>
      </c>
      <c r="Y63">
        <f t="shared" si="1"/>
        <v>78.805149860469768</v>
      </c>
      <c r="Z63">
        <f t="shared" si="2"/>
        <v>0.98746948033117676</v>
      </c>
      <c r="AA63">
        <f t="shared" si="3"/>
        <v>0.98746948033117676</v>
      </c>
      <c r="AB63">
        <f t="shared" si="4"/>
        <v>-5.4763182114624422E-3</v>
      </c>
      <c r="AC63">
        <f t="shared" si="5"/>
        <v>1</v>
      </c>
    </row>
    <row r="64" spans="1:29" x14ac:dyDescent="0.25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0.28998393315417775</v>
      </c>
      <c r="T64">
        <v>-0.20662178514390395</v>
      </c>
      <c r="U64">
        <v>1.0946392347386973</v>
      </c>
      <c r="V64">
        <v>0.40834182595822477</v>
      </c>
      <c r="W64">
        <v>-0.89538052290869574</v>
      </c>
      <c r="X64">
        <f t="shared" si="0"/>
        <v>1.0224666240590738</v>
      </c>
      <c r="Y64">
        <f t="shared" si="1"/>
        <v>2.7800436362136121</v>
      </c>
      <c r="Z64">
        <f t="shared" si="2"/>
        <v>0.73545278937528924</v>
      </c>
      <c r="AA64">
        <f t="shared" si="3"/>
        <v>0.73545278937528924</v>
      </c>
      <c r="AB64">
        <f t="shared" si="4"/>
        <v>-0.13344520053246126</v>
      </c>
      <c r="AC64">
        <f t="shared" si="5"/>
        <v>1</v>
      </c>
    </row>
    <row r="65" spans="1:29" x14ac:dyDescent="0.25">
      <c r="A65">
        <v>1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0</v>
      </c>
      <c r="S65">
        <v>1.8314774725527012</v>
      </c>
      <c r="T65">
        <v>-1.2329562261046036</v>
      </c>
      <c r="U65">
        <v>0.36148373774716908</v>
      </c>
      <c r="V65">
        <v>-0.85774837329898279</v>
      </c>
      <c r="W65">
        <v>-0.89538052290869574</v>
      </c>
      <c r="X65">
        <f t="shared" si="0"/>
        <v>3.8817423181615887</v>
      </c>
      <c r="Y65">
        <f t="shared" si="1"/>
        <v>48.508659003460927</v>
      </c>
      <c r="Z65">
        <f t="shared" si="2"/>
        <v>0.97980151310642261</v>
      </c>
      <c r="AA65">
        <f t="shared" si="3"/>
        <v>0.97980151310642261</v>
      </c>
      <c r="AB65">
        <f t="shared" si="4"/>
        <v>-8.8618941986691527E-3</v>
      </c>
      <c r="AC65">
        <f t="shared" si="5"/>
        <v>1</v>
      </c>
    </row>
    <row r="66" spans="1:29" x14ac:dyDescent="0.25">
      <c r="A66">
        <v>1</v>
      </c>
      <c r="B66">
        <v>1</v>
      </c>
      <c r="C66">
        <v>1</v>
      </c>
      <c r="D66">
        <v>0</v>
      </c>
      <c r="E66">
        <v>0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-4.0336111002648715E-2</v>
      </c>
      <c r="T66">
        <v>-1.3469933862113481</v>
      </c>
      <c r="U66">
        <v>1.2104006290005176</v>
      </c>
      <c r="V66">
        <v>0.27736697775920327</v>
      </c>
      <c r="W66">
        <v>-0.89538052290869574</v>
      </c>
      <c r="X66">
        <f t="shared" si="0"/>
        <v>1.7314907642655344</v>
      </c>
      <c r="Y66">
        <f t="shared" si="1"/>
        <v>5.6490690646578789</v>
      </c>
      <c r="Z66">
        <f t="shared" si="2"/>
        <v>0.84960300603352901</v>
      </c>
      <c r="AA66">
        <f t="shared" si="3"/>
        <v>0.84960300603352901</v>
      </c>
      <c r="AB66">
        <f t="shared" si="4"/>
        <v>-7.0783959655420989E-2</v>
      </c>
      <c r="AC66">
        <f t="shared" si="5"/>
        <v>1</v>
      </c>
    </row>
    <row r="67" spans="1:29" x14ac:dyDescent="0.25">
      <c r="A67">
        <v>1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-0.26054947377386639</v>
      </c>
      <c r="T67">
        <v>-0.77680758567762609</v>
      </c>
      <c r="U67">
        <v>-1.1627079533667974</v>
      </c>
      <c r="V67">
        <v>1.7617485906814465</v>
      </c>
      <c r="W67">
        <v>-0.89538052290869574</v>
      </c>
      <c r="X67">
        <f t="shared" si="0"/>
        <v>3.9614939681519665</v>
      </c>
      <c r="Y67">
        <f t="shared" si="1"/>
        <v>52.535754093391979</v>
      </c>
      <c r="Z67">
        <f t="shared" si="2"/>
        <v>0.98132089447632476</v>
      </c>
      <c r="AA67">
        <f t="shared" si="3"/>
        <v>0.98132089447632476</v>
      </c>
      <c r="AB67">
        <f t="shared" si="4"/>
        <v>-8.1889539738997669E-3</v>
      </c>
      <c r="AC67">
        <f t="shared" si="5"/>
        <v>1</v>
      </c>
    </row>
    <row r="68" spans="1:29" x14ac:dyDescent="0.25">
      <c r="A68">
        <v>1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-1.4717229690155635</v>
      </c>
      <c r="T68">
        <v>0.19250827522970154</v>
      </c>
      <c r="U68">
        <v>-0.83471733629164013</v>
      </c>
      <c r="V68">
        <v>-0.7704318078329685</v>
      </c>
      <c r="W68">
        <v>-0.89538052290869574</v>
      </c>
      <c r="X68">
        <f t="shared" si="0"/>
        <v>0.86282500274488461</v>
      </c>
      <c r="Y68">
        <f t="shared" si="1"/>
        <v>2.3698460678060793</v>
      </c>
      <c r="Z68">
        <f t="shared" si="2"/>
        <v>0.70325054026843281</v>
      </c>
      <c r="AA68">
        <f t="shared" si="3"/>
        <v>0.70325054026843281</v>
      </c>
      <c r="AB68">
        <f t="shared" si="4"/>
        <v>-0.15288992551824102</v>
      </c>
      <c r="AC68">
        <f t="shared" si="5"/>
        <v>1</v>
      </c>
    </row>
    <row r="69" spans="1:29" x14ac:dyDescent="0.25">
      <c r="A69">
        <v>1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1</v>
      </c>
      <c r="R69">
        <v>0</v>
      </c>
      <c r="S69">
        <v>0.40009061453978656</v>
      </c>
      <c r="T69">
        <v>0.47760117549656261</v>
      </c>
      <c r="U69">
        <v>-0.68036881060921317</v>
      </c>
      <c r="V69">
        <v>0.67029152235626765</v>
      </c>
      <c r="W69">
        <v>-0.89538052290869574</v>
      </c>
      <c r="X69">
        <f t="shared" si="0"/>
        <v>4.1481407580168863</v>
      </c>
      <c r="Y69">
        <f t="shared" si="1"/>
        <v>63.316170712411093</v>
      </c>
      <c r="Z69">
        <f t="shared" si="2"/>
        <v>0.98445181065782839</v>
      </c>
      <c r="AA69">
        <f t="shared" si="3"/>
        <v>0.98445181065782839</v>
      </c>
      <c r="AB69">
        <f t="shared" si="4"/>
        <v>-6.8055379084019322E-3</v>
      </c>
      <c r="AC69">
        <f t="shared" si="5"/>
        <v>1</v>
      </c>
    </row>
    <row r="70" spans="1:29" x14ac:dyDescent="0.25">
      <c r="A70">
        <v>1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-2.1323630573292163</v>
      </c>
      <c r="T70">
        <v>0.36356401538981814</v>
      </c>
      <c r="U70">
        <v>-1.2205886504977077</v>
      </c>
      <c r="V70">
        <v>1.4124823288173893</v>
      </c>
      <c r="W70">
        <v>0.31039858127501441</v>
      </c>
      <c r="X70">
        <f t="shared" ref="X70:X133" si="6">A$2+SUMPRODUCT(B$2:W$2,B70:W70)</f>
        <v>3.3790387295201674</v>
      </c>
      <c r="Y70">
        <f t="shared" ref="Y70:Y133" si="7">EXP(X70)</f>
        <v>29.342551423598646</v>
      </c>
      <c r="Z70">
        <f t="shared" ref="Z70:Z133" si="8">Y70/(1+Y70)</f>
        <v>0.96704298244272702</v>
      </c>
      <c r="AA70">
        <f t="shared" ref="AA70:AA133" si="9">IF(A70=1,Z70,1-Z70)</f>
        <v>0.96704298244272702</v>
      </c>
      <c r="AB70">
        <f t="shared" ref="AB70:AB133" si="10">LOG(AA70)</f>
        <v>-1.4554222273938065E-2</v>
      </c>
      <c r="AC70">
        <f t="shared" ref="AC70:AC133" si="11">IF(Z70&gt;AA$1,1,0)</f>
        <v>1</v>
      </c>
    </row>
    <row r="71" spans="1:29" x14ac:dyDescent="0.25">
      <c r="A71">
        <v>1</v>
      </c>
      <c r="B71">
        <v>1</v>
      </c>
      <c r="C71">
        <v>0</v>
      </c>
      <c r="D71">
        <v>1</v>
      </c>
      <c r="E71">
        <v>0</v>
      </c>
      <c r="F71">
        <v>1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-0.3706561551594752</v>
      </c>
      <c r="T71">
        <v>-1.8031420266383258</v>
      </c>
      <c r="U71">
        <v>-0.46813958779587606</v>
      </c>
      <c r="V71">
        <v>-0.29019069776988976</v>
      </c>
      <c r="W71">
        <v>0.13814442353448442</v>
      </c>
      <c r="X71">
        <f t="shared" si="6"/>
        <v>1.8353909969240638</v>
      </c>
      <c r="Y71">
        <f t="shared" si="7"/>
        <v>6.2675842725803008</v>
      </c>
      <c r="Z71">
        <f t="shared" si="8"/>
        <v>0.86240269634397271</v>
      </c>
      <c r="AA71">
        <f t="shared" si="9"/>
        <v>0.86240269634397271</v>
      </c>
      <c r="AB71">
        <f t="shared" si="10"/>
        <v>-6.428989431239443E-2</v>
      </c>
      <c r="AC71">
        <f t="shared" si="11"/>
        <v>1</v>
      </c>
    </row>
    <row r="72" spans="1:29" x14ac:dyDescent="0.25">
      <c r="A72">
        <v>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-1.0312962434731281</v>
      </c>
      <c r="T72">
        <v>-9.2584625037159529E-2</v>
      </c>
      <c r="U72">
        <v>-0.23661679927223553</v>
      </c>
      <c r="V72">
        <v>1.1068743496863394</v>
      </c>
      <c r="W72">
        <v>-0.37861804968710566</v>
      </c>
      <c r="X72">
        <f t="shared" si="6"/>
        <v>2.7484935629648177</v>
      </c>
      <c r="Y72">
        <f t="shared" si="7"/>
        <v>15.619084984603925</v>
      </c>
      <c r="Z72">
        <f t="shared" si="8"/>
        <v>0.93982821551689477</v>
      </c>
      <c r="AA72">
        <f t="shared" si="9"/>
        <v>0.93982821551689477</v>
      </c>
      <c r="AB72">
        <f t="shared" si="10"/>
        <v>-2.6951520731084391E-2</v>
      </c>
      <c r="AC72">
        <f t="shared" si="11"/>
        <v>1</v>
      </c>
    </row>
    <row r="73" spans="1:29" x14ac:dyDescent="0.25">
      <c r="A73">
        <v>1</v>
      </c>
      <c r="B73">
        <v>1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-1.141402924858737</v>
      </c>
      <c r="T73">
        <v>-0.66277042557088162</v>
      </c>
      <c r="U73">
        <v>-0.50672671921648282</v>
      </c>
      <c r="V73">
        <v>0.88858293602130345</v>
      </c>
      <c r="W73">
        <v>-0.89538052290869574</v>
      </c>
      <c r="X73">
        <f t="shared" si="6"/>
        <v>3.2510573158547098</v>
      </c>
      <c r="Y73">
        <f t="shared" si="7"/>
        <v>25.817622873295218</v>
      </c>
      <c r="Z73">
        <f t="shared" si="8"/>
        <v>0.96271108723078536</v>
      </c>
      <c r="AA73">
        <f t="shared" si="9"/>
        <v>0.96271108723078536</v>
      </c>
      <c r="AB73">
        <f t="shared" si="10"/>
        <v>-1.650402652759609E-2</v>
      </c>
      <c r="AC73">
        <f t="shared" si="11"/>
        <v>1</v>
      </c>
    </row>
    <row r="74" spans="1:29" x14ac:dyDescent="0.25">
      <c r="A74">
        <v>1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0.8405173400822219</v>
      </c>
      <c r="T74">
        <v>-0.43469610535739278</v>
      </c>
      <c r="U74">
        <v>-0.71895594202981994</v>
      </c>
      <c r="V74">
        <v>0.58297495689025336</v>
      </c>
      <c r="W74">
        <v>-0.89538052290869574</v>
      </c>
      <c r="X74">
        <f t="shared" si="6"/>
        <v>4.5586910800994058</v>
      </c>
      <c r="Y74">
        <f t="shared" si="7"/>
        <v>95.458450555652135</v>
      </c>
      <c r="Z74">
        <f t="shared" si="8"/>
        <v>0.9896328419724818</v>
      </c>
      <c r="AA74">
        <f t="shared" si="9"/>
        <v>0.9896328419724818</v>
      </c>
      <c r="AB74">
        <f t="shared" si="10"/>
        <v>-4.5259006356520954E-3</v>
      </c>
      <c r="AC74">
        <f t="shared" si="11"/>
        <v>1</v>
      </c>
    </row>
    <row r="75" spans="1:29" x14ac:dyDescent="0.25">
      <c r="A75">
        <v>1</v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-4.0336111002648715E-2</v>
      </c>
      <c r="T75">
        <v>-0.66277042557088162</v>
      </c>
      <c r="U75">
        <v>0.22642877777504544</v>
      </c>
      <c r="V75">
        <v>-0.11555756683786111</v>
      </c>
      <c r="W75">
        <v>-0.55087220742763565</v>
      </c>
      <c r="X75">
        <f t="shared" si="6"/>
        <v>0.49725542367652581</v>
      </c>
      <c r="Y75">
        <f t="shared" si="7"/>
        <v>1.6442024333201841</v>
      </c>
      <c r="Z75">
        <f t="shared" si="8"/>
        <v>0.62181412913066825</v>
      </c>
      <c r="AA75">
        <f t="shared" si="9"/>
        <v>0.62181412913066825</v>
      </c>
      <c r="AB75">
        <f t="shared" si="10"/>
        <v>-0.20633941395289768</v>
      </c>
      <c r="AC75">
        <f t="shared" si="11"/>
        <v>1</v>
      </c>
    </row>
    <row r="76" spans="1:29" x14ac:dyDescent="0.25">
      <c r="A76">
        <v>1</v>
      </c>
      <c r="B76">
        <v>1</v>
      </c>
      <c r="C76">
        <v>0</v>
      </c>
      <c r="D76">
        <v>1</v>
      </c>
      <c r="E76">
        <v>0</v>
      </c>
      <c r="F76">
        <v>1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-0.3706561551594752</v>
      </c>
      <c r="T76">
        <v>-2.145253506958559</v>
      </c>
      <c r="U76">
        <v>-0.37167175924435913</v>
      </c>
      <c r="V76">
        <v>0.19005041229318897</v>
      </c>
      <c r="W76">
        <v>-0.89538052290869574</v>
      </c>
      <c r="X76">
        <f t="shared" si="6"/>
        <v>0.34450067832099196</v>
      </c>
      <c r="Y76">
        <f t="shared" si="7"/>
        <v>1.4112850584811085</v>
      </c>
      <c r="Z76">
        <f t="shared" si="8"/>
        <v>0.58528337556659127</v>
      </c>
      <c r="AA76">
        <f t="shared" si="9"/>
        <v>0.58528337556659127</v>
      </c>
      <c r="AB76">
        <f t="shared" si="10"/>
        <v>-0.23263381144404691</v>
      </c>
      <c r="AC76">
        <f t="shared" si="11"/>
        <v>1</v>
      </c>
    </row>
    <row r="77" spans="1:29" x14ac:dyDescent="0.25">
      <c r="A77">
        <v>1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-2.7930031456428694</v>
      </c>
      <c r="T77">
        <v>-9.2584625037159529E-2</v>
      </c>
      <c r="U77">
        <v>-0.81542377058133675</v>
      </c>
      <c r="V77">
        <v>2.2856479834775323</v>
      </c>
      <c r="W77">
        <v>-0.89538052290869574</v>
      </c>
      <c r="X77">
        <f t="shared" si="6"/>
        <v>2.8176559598183397</v>
      </c>
      <c r="Y77">
        <f t="shared" si="7"/>
        <v>16.737571114458632</v>
      </c>
      <c r="Z77">
        <f t="shared" si="8"/>
        <v>0.94362249523640485</v>
      </c>
      <c r="AA77">
        <f t="shared" si="9"/>
        <v>0.94362249523640485</v>
      </c>
      <c r="AB77">
        <f t="shared" si="10"/>
        <v>-2.5201714415745421E-2</v>
      </c>
      <c r="AC77">
        <f t="shared" si="11"/>
        <v>1</v>
      </c>
    </row>
    <row r="78" spans="1:29" x14ac:dyDescent="0.25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1</v>
      </c>
      <c r="S78">
        <v>-0.3706561551594752</v>
      </c>
      <c r="T78">
        <v>0.47760117549656261</v>
      </c>
      <c r="U78">
        <v>0.28430947490595559</v>
      </c>
      <c r="V78">
        <v>1.5871154597494179</v>
      </c>
      <c r="W78">
        <v>-0.89538052290869574</v>
      </c>
      <c r="X78">
        <f t="shared" si="6"/>
        <v>0.9670489211318678</v>
      </c>
      <c r="Y78">
        <f t="shared" si="7"/>
        <v>2.6301711526667866</v>
      </c>
      <c r="Z78">
        <f t="shared" si="8"/>
        <v>0.72453089456529274</v>
      </c>
      <c r="AA78">
        <f t="shared" si="9"/>
        <v>0.72453089456529274</v>
      </c>
      <c r="AB78">
        <f t="shared" si="10"/>
        <v>-0.13994309114082534</v>
      </c>
      <c r="AC78">
        <f t="shared" si="11"/>
        <v>1</v>
      </c>
    </row>
    <row r="79" spans="1:29" x14ac:dyDescent="0.25">
      <c r="A79">
        <v>1</v>
      </c>
      <c r="B79">
        <v>0</v>
      </c>
      <c r="C79">
        <v>0</v>
      </c>
      <c r="D79">
        <v>1</v>
      </c>
      <c r="E79">
        <v>0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-1.2515096062443458</v>
      </c>
      <c r="T79">
        <v>-0.54873326546413725</v>
      </c>
      <c r="U79">
        <v>-0.6417816791886064</v>
      </c>
      <c r="V79">
        <v>0.67029152235626765</v>
      </c>
      <c r="W79">
        <v>-0.72312636516816575</v>
      </c>
      <c r="X79">
        <f t="shared" si="6"/>
        <v>4.5520898808243766</v>
      </c>
      <c r="Y79">
        <f t="shared" si="7"/>
        <v>94.830385572806321</v>
      </c>
      <c r="Z79">
        <f t="shared" si="8"/>
        <v>0.98956489641544587</v>
      </c>
      <c r="AA79">
        <f t="shared" si="9"/>
        <v>0.98956489641544587</v>
      </c>
      <c r="AB79">
        <f t="shared" si="10"/>
        <v>-4.5557191625529743E-3</v>
      </c>
      <c r="AC79">
        <f t="shared" si="11"/>
        <v>1</v>
      </c>
    </row>
    <row r="80" spans="1:29" x14ac:dyDescent="0.25">
      <c r="A80">
        <v>1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6.9770570382960112E-2</v>
      </c>
      <c r="T80">
        <v>0.19250827522970154</v>
      </c>
      <c r="U80">
        <v>7.2080252092618452E-2</v>
      </c>
      <c r="V80">
        <v>0.49565839142423906</v>
      </c>
      <c r="W80">
        <v>0.31039858127501441</v>
      </c>
      <c r="X80">
        <f t="shared" si="6"/>
        <v>2.2311100793068452</v>
      </c>
      <c r="Y80">
        <f t="shared" si="7"/>
        <v>9.3101954004968928</v>
      </c>
      <c r="Z80">
        <f t="shared" si="8"/>
        <v>0.90300862775580315</v>
      </c>
      <c r="AA80">
        <f t="shared" si="9"/>
        <v>0.90300862775580315</v>
      </c>
      <c r="AB80">
        <f t="shared" si="10"/>
        <v>-4.4308100219344428E-2</v>
      </c>
      <c r="AC80">
        <f t="shared" si="11"/>
        <v>1</v>
      </c>
    </row>
    <row r="81" spans="1:29" x14ac:dyDescent="0.25">
      <c r="A81">
        <v>1</v>
      </c>
      <c r="B81">
        <v>1</v>
      </c>
      <c r="C81">
        <v>0</v>
      </c>
      <c r="D81">
        <v>1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1</v>
      </c>
      <c r="R81">
        <v>0</v>
      </c>
      <c r="S81">
        <v>-0.3706561551594752</v>
      </c>
      <c r="T81">
        <v>-0.3776775253040206</v>
      </c>
      <c r="U81">
        <v>-2.438757645889842E-2</v>
      </c>
      <c r="V81">
        <v>0.71394980508927486</v>
      </c>
      <c r="W81">
        <v>1.1716693699776646</v>
      </c>
      <c r="X81">
        <f t="shared" si="6"/>
        <v>1.8035180425345272</v>
      </c>
      <c r="Y81">
        <f t="shared" si="7"/>
        <v>6.0709678625558654</v>
      </c>
      <c r="Z81">
        <f t="shared" si="8"/>
        <v>0.85857664474824225</v>
      </c>
      <c r="AA81">
        <f t="shared" si="9"/>
        <v>0.85857664474824225</v>
      </c>
      <c r="AB81">
        <f t="shared" si="10"/>
        <v>-6.622092950078895E-2</v>
      </c>
      <c r="AC81">
        <f t="shared" si="11"/>
        <v>1</v>
      </c>
    </row>
    <row r="82" spans="1:29" x14ac:dyDescent="0.25">
      <c r="A82">
        <v>1</v>
      </c>
      <c r="B82">
        <v>1</v>
      </c>
      <c r="C82">
        <v>1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0.51019729592539542</v>
      </c>
      <c r="T82">
        <v>0.47760117549656261</v>
      </c>
      <c r="U82">
        <v>-0.48743315350617938</v>
      </c>
      <c r="V82">
        <v>0.62663323962326056</v>
      </c>
      <c r="W82">
        <v>-0.89538052290869574</v>
      </c>
      <c r="X82">
        <f t="shared" si="6"/>
        <v>2.2451432757764991</v>
      </c>
      <c r="Y82">
        <f t="shared" si="7"/>
        <v>9.4417682362304873</v>
      </c>
      <c r="Z82">
        <f t="shared" si="8"/>
        <v>0.90423077994297607</v>
      </c>
      <c r="AA82">
        <f t="shared" si="9"/>
        <v>0.90423077994297607</v>
      </c>
      <c r="AB82">
        <f t="shared" si="10"/>
        <v>-4.3720713700895204E-2</v>
      </c>
      <c r="AC82">
        <f t="shared" si="11"/>
        <v>1</v>
      </c>
    </row>
    <row r="83" spans="1:29" x14ac:dyDescent="0.25">
      <c r="A83">
        <v>1</v>
      </c>
      <c r="B83">
        <v>1</v>
      </c>
      <c r="C83">
        <v>1</v>
      </c>
      <c r="D83">
        <v>0</v>
      </c>
      <c r="E83">
        <v>0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-0.26054947377386639</v>
      </c>
      <c r="T83">
        <v>-0.20662178514390395</v>
      </c>
      <c r="U83">
        <v>-0.79613020487103336</v>
      </c>
      <c r="V83">
        <v>1.4997988942834037</v>
      </c>
      <c r="W83">
        <v>-0.89538052290869574</v>
      </c>
      <c r="X83">
        <f t="shared" si="6"/>
        <v>4.0318915560329103</v>
      </c>
      <c r="Y83">
        <f t="shared" si="7"/>
        <v>56.367432627032784</v>
      </c>
      <c r="Z83">
        <f t="shared" si="8"/>
        <v>0.98256850700463838</v>
      </c>
      <c r="AA83">
        <f t="shared" si="9"/>
        <v>0.98256850700463838</v>
      </c>
      <c r="AB83">
        <f t="shared" si="10"/>
        <v>-7.6371598564902686E-3</v>
      </c>
      <c r="AC83">
        <f t="shared" si="11"/>
        <v>1</v>
      </c>
    </row>
    <row r="84" spans="1:29" x14ac:dyDescent="0.25">
      <c r="A84">
        <v>1</v>
      </c>
      <c r="B84">
        <v>1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0.40009061453978656</v>
      </c>
      <c r="T84">
        <v>-1.5180491263714648</v>
      </c>
      <c r="U84">
        <v>-0.12085540501041529</v>
      </c>
      <c r="V84">
        <v>0.19005041229318897</v>
      </c>
      <c r="W84">
        <v>-0.37861804968710566</v>
      </c>
      <c r="X84">
        <f t="shared" si="6"/>
        <v>0.36546447715140629</v>
      </c>
      <c r="Y84">
        <f t="shared" si="7"/>
        <v>1.441183249403887</v>
      </c>
      <c r="Z84">
        <f t="shared" si="8"/>
        <v>0.59036258329062752</v>
      </c>
      <c r="AA84">
        <f t="shared" si="9"/>
        <v>0.59036258329062752</v>
      </c>
      <c r="AB84">
        <f t="shared" si="10"/>
        <v>-0.22888117555044926</v>
      </c>
      <c r="AC84">
        <f t="shared" si="11"/>
        <v>1</v>
      </c>
    </row>
    <row r="85" spans="1:29" x14ac:dyDescent="0.25">
      <c r="A85">
        <v>1</v>
      </c>
      <c r="B85">
        <v>1</v>
      </c>
      <c r="C85">
        <v>0</v>
      </c>
      <c r="D85">
        <v>1</v>
      </c>
      <c r="E85">
        <v>0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-1.4717229690155635</v>
      </c>
      <c r="T85">
        <v>-1.1189190659978594</v>
      </c>
      <c r="U85">
        <v>7.2080252092618452E-2</v>
      </c>
      <c r="V85">
        <v>1.2815074806183679</v>
      </c>
      <c r="W85">
        <v>-0.89538052290869574</v>
      </c>
      <c r="X85">
        <f t="shared" si="6"/>
        <v>4.5685538058871682</v>
      </c>
      <c r="Y85">
        <f t="shared" si="7"/>
        <v>96.404589160923379</v>
      </c>
      <c r="Z85">
        <f t="shared" si="8"/>
        <v>0.98973354326922025</v>
      </c>
      <c r="AA85">
        <f t="shared" si="9"/>
        <v>0.98973354326922025</v>
      </c>
      <c r="AB85">
        <f t="shared" si="10"/>
        <v>-4.4817107192648854E-3</v>
      </c>
      <c r="AC85">
        <f t="shared" si="11"/>
        <v>1</v>
      </c>
    </row>
    <row r="86" spans="1:29" x14ac:dyDescent="0.25">
      <c r="A86">
        <v>1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-1.0312962434731281</v>
      </c>
      <c r="T86">
        <v>-0.20662178514390395</v>
      </c>
      <c r="U86">
        <v>1.1911070632902141</v>
      </c>
      <c r="V86">
        <v>0.88858293602130345</v>
      </c>
      <c r="W86">
        <v>-0.89538052290869574</v>
      </c>
      <c r="X86">
        <f t="shared" si="6"/>
        <v>2.2266931423421319</v>
      </c>
      <c r="Y86">
        <f t="shared" si="7"/>
        <v>9.269163538566243</v>
      </c>
      <c r="Z86">
        <f t="shared" si="8"/>
        <v>0.90262108532555152</v>
      </c>
      <c r="AA86">
        <f t="shared" si="9"/>
        <v>0.90262108532555152</v>
      </c>
      <c r="AB86">
        <f t="shared" si="10"/>
        <v>-4.4494525531607217E-2</v>
      </c>
      <c r="AC86">
        <f t="shared" si="11"/>
        <v>1</v>
      </c>
    </row>
    <row r="87" spans="1:29" x14ac:dyDescent="0.25">
      <c r="A87">
        <v>1</v>
      </c>
      <c r="B87">
        <v>0</v>
      </c>
      <c r="C87">
        <v>0</v>
      </c>
      <c r="D87">
        <v>1</v>
      </c>
      <c r="E87">
        <v>0</v>
      </c>
      <c r="F87">
        <v>1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0.62030397731100428</v>
      </c>
      <c r="T87">
        <v>-1.6891048665315815</v>
      </c>
      <c r="U87">
        <v>1.3840427203932479</v>
      </c>
      <c r="V87">
        <v>0.45200010869123192</v>
      </c>
      <c r="W87">
        <v>-0.89538052290869574</v>
      </c>
      <c r="X87">
        <f t="shared" si="6"/>
        <v>4.2096124188152864</v>
      </c>
      <c r="Y87">
        <f t="shared" si="7"/>
        <v>67.330438741087136</v>
      </c>
      <c r="Z87">
        <f t="shared" si="8"/>
        <v>0.98536523373149809</v>
      </c>
      <c r="AA87">
        <f t="shared" si="9"/>
        <v>0.98536523373149809</v>
      </c>
      <c r="AB87">
        <f t="shared" si="10"/>
        <v>-6.4027648385870731E-3</v>
      </c>
      <c r="AC87">
        <f t="shared" si="11"/>
        <v>1</v>
      </c>
    </row>
    <row r="88" spans="1:29" x14ac:dyDescent="0.25">
      <c r="A88">
        <v>1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-0.26054947377386639</v>
      </c>
      <c r="T88">
        <v>1.1618241361370292</v>
      </c>
      <c r="U88">
        <v>0.99817140618718037</v>
      </c>
      <c r="V88">
        <v>1.2378491978853607</v>
      </c>
      <c r="W88">
        <v>0.13814442353448442</v>
      </c>
      <c r="X88">
        <f t="shared" si="6"/>
        <v>1.0563489543950353</v>
      </c>
      <c r="Y88">
        <f t="shared" si="7"/>
        <v>2.8758519316179294</v>
      </c>
      <c r="Z88">
        <f t="shared" si="8"/>
        <v>0.74199220774087682</v>
      </c>
      <c r="AA88">
        <f t="shared" si="9"/>
        <v>0.74199220774087682</v>
      </c>
      <c r="AB88">
        <f t="shared" si="10"/>
        <v>-0.12960065557394929</v>
      </c>
      <c r="AC88">
        <f t="shared" si="11"/>
        <v>1</v>
      </c>
    </row>
    <row r="89" spans="1:29" x14ac:dyDescent="0.25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-1.3616162876299547</v>
      </c>
      <c r="T89">
        <v>-1.6891048665315815</v>
      </c>
      <c r="U89">
        <v>0.36148373774716908</v>
      </c>
      <c r="V89">
        <v>-1.20701463516304</v>
      </c>
      <c r="W89">
        <v>-0.37861804968710566</v>
      </c>
      <c r="X89">
        <f t="shared" si="6"/>
        <v>1.333334827191512</v>
      </c>
      <c r="Y89">
        <f t="shared" si="7"/>
        <v>3.7936735618892223</v>
      </c>
      <c r="Z89">
        <f t="shared" si="8"/>
        <v>0.79139171929640273</v>
      </c>
      <c r="AA89">
        <f t="shared" si="9"/>
        <v>0.79139171929640273</v>
      </c>
      <c r="AB89">
        <f t="shared" si="10"/>
        <v>-0.10160849827354579</v>
      </c>
      <c r="AC89">
        <f t="shared" si="11"/>
        <v>1</v>
      </c>
    </row>
    <row r="90" spans="1:29" x14ac:dyDescent="0.25">
      <c r="A90">
        <v>1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1.391050747010266</v>
      </c>
      <c r="T90">
        <v>-0.94786332583774269</v>
      </c>
      <c r="U90">
        <v>6.1302598851278773</v>
      </c>
      <c r="V90">
        <v>0.45200010869123192</v>
      </c>
      <c r="W90">
        <v>0.48265273901554456</v>
      </c>
      <c r="X90">
        <f t="shared" si="6"/>
        <v>1.3367904365306555</v>
      </c>
      <c r="Y90">
        <f t="shared" si="7"/>
        <v>3.8068056923678912</v>
      </c>
      <c r="Z90">
        <f t="shared" si="8"/>
        <v>0.79196163439937428</v>
      </c>
      <c r="AA90">
        <f t="shared" si="9"/>
        <v>0.79196163439937428</v>
      </c>
      <c r="AB90">
        <f t="shared" si="10"/>
        <v>-0.10129585675927462</v>
      </c>
      <c r="AC90">
        <f t="shared" si="11"/>
        <v>1</v>
      </c>
    </row>
    <row r="91" spans="1:29" x14ac:dyDescent="0.25">
      <c r="A91">
        <v>1</v>
      </c>
      <c r="B91">
        <v>1</v>
      </c>
      <c r="C91">
        <v>0</v>
      </c>
      <c r="D91">
        <v>1</v>
      </c>
      <c r="E91">
        <v>0</v>
      </c>
      <c r="F91">
        <v>1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1.5011574283958748</v>
      </c>
      <c r="T91">
        <v>-0.77680758567762609</v>
      </c>
      <c r="U91">
        <v>0.59300652627080952</v>
      </c>
      <c r="V91">
        <v>5.9075564094167504E-2</v>
      </c>
      <c r="W91">
        <v>-3.4109734206045579E-2</v>
      </c>
      <c r="X91">
        <f t="shared" si="6"/>
        <v>0.29996964643245949</v>
      </c>
      <c r="Y91">
        <f t="shared" si="7"/>
        <v>1.3498178351673498</v>
      </c>
      <c r="Z91">
        <f t="shared" si="8"/>
        <v>0.57443509661301817</v>
      </c>
      <c r="AA91">
        <f t="shared" si="9"/>
        <v>0.57443509661301817</v>
      </c>
      <c r="AB91">
        <f t="shared" si="10"/>
        <v>-0.24075903359910428</v>
      </c>
      <c r="AC91">
        <f t="shared" si="11"/>
        <v>1</v>
      </c>
    </row>
    <row r="92" spans="1:29" x14ac:dyDescent="0.25">
      <c r="A92">
        <v>1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-0.92118956208751934</v>
      </c>
      <c r="T92">
        <v>-1.7461234465849536</v>
      </c>
      <c r="U92">
        <v>-0.95047873055346044</v>
      </c>
      <c r="V92">
        <v>0.27736697775920327</v>
      </c>
      <c r="W92">
        <v>-0.89538052290869574</v>
      </c>
      <c r="X92">
        <f t="shared" si="6"/>
        <v>2.5892422911104855</v>
      </c>
      <c r="Y92">
        <f t="shared" si="7"/>
        <v>13.319675342253209</v>
      </c>
      <c r="Z92">
        <f t="shared" si="8"/>
        <v>0.93016601451505743</v>
      </c>
      <c r="AA92">
        <f t="shared" si="9"/>
        <v>0.93016601451505743</v>
      </c>
      <c r="AB92">
        <f t="shared" si="10"/>
        <v>-3.1439532356441577E-2</v>
      </c>
      <c r="AC92">
        <f t="shared" si="11"/>
        <v>1</v>
      </c>
    </row>
    <row r="93" spans="1:29" x14ac:dyDescent="0.25">
      <c r="A93">
        <v>1</v>
      </c>
      <c r="B93">
        <v>0</v>
      </c>
      <c r="C93">
        <v>0</v>
      </c>
      <c r="D93">
        <v>1</v>
      </c>
      <c r="E93">
        <v>0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-4.0336111002648715E-2</v>
      </c>
      <c r="T93">
        <v>-1.2329562261046036</v>
      </c>
      <c r="U93">
        <v>-0.62248811347830302</v>
      </c>
      <c r="V93">
        <v>0.36468354322521762</v>
      </c>
      <c r="W93">
        <v>0.48265273901554456</v>
      </c>
      <c r="X93">
        <f t="shared" si="6"/>
        <v>4.4774315520194694</v>
      </c>
      <c r="Y93">
        <f t="shared" si="7"/>
        <v>88.00833729855249</v>
      </c>
      <c r="Z93">
        <f t="shared" si="8"/>
        <v>0.98876509740154128</v>
      </c>
      <c r="AA93">
        <f t="shared" si="9"/>
        <v>0.98876509740154128</v>
      </c>
      <c r="AB93">
        <f t="shared" si="10"/>
        <v>-4.9068722243574376E-3</v>
      </c>
      <c r="AC93">
        <f t="shared" si="11"/>
        <v>1</v>
      </c>
    </row>
    <row r="94" spans="1:29" x14ac:dyDescent="0.25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0.40009061453978656</v>
      </c>
      <c r="T94">
        <v>-1.8031420266383258</v>
      </c>
      <c r="U94">
        <v>3.3493120672011704E-2</v>
      </c>
      <c r="V94">
        <v>-1.20701463516304</v>
      </c>
      <c r="W94">
        <v>-3.4109734206045579E-2</v>
      </c>
      <c r="X94">
        <f t="shared" si="6"/>
        <v>1.7491647532756029</v>
      </c>
      <c r="Y94">
        <f t="shared" si="7"/>
        <v>5.7497981697237739</v>
      </c>
      <c r="Z94">
        <f t="shared" si="8"/>
        <v>0.85184742197396346</v>
      </c>
      <c r="AA94">
        <f t="shared" si="9"/>
        <v>0.85184742197396346</v>
      </c>
      <c r="AB94">
        <f t="shared" si="10"/>
        <v>-6.9638186605140928E-2</v>
      </c>
      <c r="AC94">
        <f t="shared" si="11"/>
        <v>1</v>
      </c>
    </row>
    <row r="95" spans="1:29" x14ac:dyDescent="0.25">
      <c r="A95">
        <v>1</v>
      </c>
      <c r="B95">
        <v>1</v>
      </c>
      <c r="C95">
        <v>0</v>
      </c>
      <c r="D95">
        <v>1</v>
      </c>
      <c r="E95">
        <v>0</v>
      </c>
      <c r="F95">
        <v>1</v>
      </c>
      <c r="G95">
        <v>0</v>
      </c>
      <c r="H95">
        <v>0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1</v>
      </c>
      <c r="P95">
        <v>0</v>
      </c>
      <c r="Q95">
        <v>1</v>
      </c>
      <c r="R95">
        <v>0</v>
      </c>
      <c r="S95">
        <v>-0.70097619931630162</v>
      </c>
      <c r="T95">
        <v>-0.43469610535739278</v>
      </c>
      <c r="U95">
        <v>0.16854808064413532</v>
      </c>
      <c r="V95">
        <v>1.1068743496863394</v>
      </c>
      <c r="W95">
        <v>-0.89538052290869574</v>
      </c>
      <c r="X95">
        <f t="shared" si="6"/>
        <v>1.2885373381324985</v>
      </c>
      <c r="Y95">
        <f t="shared" si="7"/>
        <v>3.6274769014459931</v>
      </c>
      <c r="Z95">
        <f t="shared" si="8"/>
        <v>0.78389951558968984</v>
      </c>
      <c r="AA95">
        <f t="shared" si="9"/>
        <v>0.78389951558968984</v>
      </c>
      <c r="AB95">
        <f t="shared" si="10"/>
        <v>-0.10573960392498498</v>
      </c>
      <c r="AC95">
        <f t="shared" si="11"/>
        <v>1</v>
      </c>
    </row>
    <row r="96" spans="1:29" x14ac:dyDescent="0.25">
      <c r="A96">
        <v>1</v>
      </c>
      <c r="B96">
        <v>1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0.28998393315417775</v>
      </c>
      <c r="T96">
        <v>2.1452535069584895E-2</v>
      </c>
      <c r="U96">
        <v>-0.7575430734504266</v>
      </c>
      <c r="V96">
        <v>0.80126637055528915</v>
      </c>
      <c r="W96">
        <v>-0.89538052290869574</v>
      </c>
      <c r="X96">
        <f t="shared" si="6"/>
        <v>0.22786537081634495</v>
      </c>
      <c r="Y96">
        <f t="shared" si="7"/>
        <v>1.2559162310731533</v>
      </c>
      <c r="Z96">
        <f t="shared" si="8"/>
        <v>0.55672112899143689</v>
      </c>
      <c r="AA96">
        <f t="shared" si="9"/>
        <v>0.55672112899143689</v>
      </c>
      <c r="AB96">
        <f t="shared" si="10"/>
        <v>-0.25436229579337272</v>
      </c>
      <c r="AC96">
        <f t="shared" si="11"/>
        <v>1</v>
      </c>
    </row>
    <row r="97" spans="1:29" x14ac:dyDescent="0.25">
      <c r="A97">
        <v>1</v>
      </c>
      <c r="B97">
        <v>1</v>
      </c>
      <c r="C97">
        <v>0</v>
      </c>
      <c r="D97">
        <v>1</v>
      </c>
      <c r="E97">
        <v>0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0</v>
      </c>
      <c r="Q97">
        <v>0</v>
      </c>
      <c r="R97">
        <v>0</v>
      </c>
      <c r="S97">
        <v>-0.26054947377386639</v>
      </c>
      <c r="T97">
        <v>0.36356401538981814</v>
      </c>
      <c r="U97">
        <v>-0.44884602208557267</v>
      </c>
      <c r="V97">
        <v>0.84492465328829636</v>
      </c>
      <c r="W97">
        <v>-0.89538052290869574</v>
      </c>
      <c r="X97">
        <f t="shared" si="6"/>
        <v>5.472708348064252</v>
      </c>
      <c r="Y97">
        <f t="shared" si="7"/>
        <v>238.10418930431305</v>
      </c>
      <c r="Z97">
        <f t="shared" si="8"/>
        <v>0.99581772279728953</v>
      </c>
      <c r="AA97">
        <f t="shared" si="9"/>
        <v>0.99581772279728953</v>
      </c>
      <c r="AB97">
        <f t="shared" si="10"/>
        <v>-1.8201487528926364E-3</v>
      </c>
      <c r="AC97">
        <f t="shared" si="11"/>
        <v>1</v>
      </c>
    </row>
    <row r="98" spans="1:29" x14ac:dyDescent="0.25">
      <c r="A98">
        <v>1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1</v>
      </c>
      <c r="R98">
        <v>1</v>
      </c>
      <c r="S98">
        <v>-4.0336111002648715E-2</v>
      </c>
      <c r="T98">
        <v>2.1452535069584895E-2</v>
      </c>
      <c r="U98">
        <v>0.80523574908414663</v>
      </c>
      <c r="V98">
        <v>0.40834182595822477</v>
      </c>
      <c r="W98">
        <v>-0.89538052290869574</v>
      </c>
      <c r="X98">
        <f t="shared" si="6"/>
        <v>1.4015923706528459</v>
      </c>
      <c r="Y98">
        <f t="shared" si="7"/>
        <v>4.0616624922656559</v>
      </c>
      <c r="Z98">
        <f t="shared" si="8"/>
        <v>0.80243645214827652</v>
      </c>
      <c r="AA98">
        <f t="shared" si="9"/>
        <v>0.80243645214827652</v>
      </c>
      <c r="AB98">
        <f t="shared" si="10"/>
        <v>-9.5589350915767396E-2</v>
      </c>
      <c r="AC98">
        <f t="shared" si="11"/>
        <v>1</v>
      </c>
    </row>
    <row r="99" spans="1:29" x14ac:dyDescent="0.25">
      <c r="A99">
        <v>1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-1.0312962434731281</v>
      </c>
      <c r="T99">
        <v>-1.1189190659978594</v>
      </c>
      <c r="U99">
        <v>-1.6643406618346852</v>
      </c>
      <c r="V99">
        <v>-0.5084821114349255</v>
      </c>
      <c r="W99">
        <v>-0.89538052290869574</v>
      </c>
      <c r="X99">
        <f t="shared" si="6"/>
        <v>3.49170141067406</v>
      </c>
      <c r="Y99">
        <f t="shared" si="7"/>
        <v>32.84177754889555</v>
      </c>
      <c r="Z99">
        <f t="shared" si="8"/>
        <v>0.97045072474236405</v>
      </c>
      <c r="AA99">
        <f t="shared" si="9"/>
        <v>0.97045072474236405</v>
      </c>
      <c r="AB99">
        <f t="shared" si="10"/>
        <v>-1.3026511296509792E-2</v>
      </c>
      <c r="AC99">
        <f t="shared" si="11"/>
        <v>1</v>
      </c>
    </row>
    <row r="100" spans="1:29" x14ac:dyDescent="0.25">
      <c r="A100">
        <v>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-0.15044279238825753</v>
      </c>
      <c r="T100">
        <v>0.59163833560330703</v>
      </c>
      <c r="U100">
        <v>-0.39096532495466252</v>
      </c>
      <c r="V100">
        <v>-1.6872557452261188</v>
      </c>
      <c r="W100">
        <v>-0.89538052290869574</v>
      </c>
      <c r="X100">
        <f t="shared" si="6"/>
        <v>-1.8455773783262834</v>
      </c>
      <c r="Y100">
        <f t="shared" si="7"/>
        <v>0.15793410682940681</v>
      </c>
      <c r="Z100">
        <f t="shared" si="8"/>
        <v>0.13639300016980543</v>
      </c>
      <c r="AA100">
        <f t="shared" si="9"/>
        <v>0.13639300016980543</v>
      </c>
      <c r="AB100">
        <f t="shared" si="10"/>
        <v>-0.86520791755075754</v>
      </c>
      <c r="AC100">
        <f t="shared" si="11"/>
        <v>0</v>
      </c>
    </row>
    <row r="101" spans="1:29" x14ac:dyDescent="0.25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0.8405173400822219</v>
      </c>
      <c r="T101">
        <v>0.47760117549656261</v>
      </c>
      <c r="U101">
        <v>2.8503537143763045</v>
      </c>
      <c r="V101">
        <v>0.32102526049221042</v>
      </c>
      <c r="W101">
        <v>0.13814442353448442</v>
      </c>
      <c r="X101">
        <f t="shared" si="6"/>
        <v>0.81687278430774535</v>
      </c>
      <c r="Y101">
        <f t="shared" si="7"/>
        <v>2.2634105853989031</v>
      </c>
      <c r="Z101">
        <f t="shared" si="8"/>
        <v>0.69357211609406944</v>
      </c>
      <c r="AA101">
        <f t="shared" si="9"/>
        <v>0.69357211609406944</v>
      </c>
      <c r="AB101">
        <f t="shared" si="10"/>
        <v>-0.15890837526354154</v>
      </c>
      <c r="AC101">
        <f t="shared" si="11"/>
        <v>1</v>
      </c>
    </row>
    <row r="102" spans="1:29" x14ac:dyDescent="0.25">
      <c r="A102">
        <v>1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-0.26054947377386639</v>
      </c>
      <c r="T102">
        <v>-1.3469933862113481</v>
      </c>
      <c r="U102">
        <v>-0.25591036498253888</v>
      </c>
      <c r="V102">
        <v>-0.11555756683786111</v>
      </c>
      <c r="W102">
        <v>-0.80925344403843069</v>
      </c>
      <c r="X102">
        <f t="shared" si="6"/>
        <v>-0.92023242398079752</v>
      </c>
      <c r="Y102">
        <f t="shared" si="7"/>
        <v>0.39842642646590781</v>
      </c>
      <c r="Z102">
        <f t="shared" si="8"/>
        <v>0.28491053867796812</v>
      </c>
      <c r="AA102">
        <f t="shared" si="9"/>
        <v>0.28491053867796812</v>
      </c>
      <c r="AB102">
        <f t="shared" si="10"/>
        <v>-0.54529148615877232</v>
      </c>
      <c r="AC102">
        <f t="shared" si="11"/>
        <v>0</v>
      </c>
    </row>
    <row r="103" spans="1:29" x14ac:dyDescent="0.25">
      <c r="A103">
        <v>1</v>
      </c>
      <c r="B103">
        <v>1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-1.2515096062443458</v>
      </c>
      <c r="T103">
        <v>-9.2584625037159529E-2</v>
      </c>
      <c r="U103">
        <v>1.3261620232623377</v>
      </c>
      <c r="V103">
        <v>0.53931667415724627</v>
      </c>
      <c r="W103">
        <v>0.74103397562633944</v>
      </c>
      <c r="X103">
        <f t="shared" si="6"/>
        <v>0.44068392490892005</v>
      </c>
      <c r="Y103">
        <f t="shared" si="7"/>
        <v>1.5537695168790853</v>
      </c>
      <c r="Z103">
        <f t="shared" si="8"/>
        <v>0.60842198429007732</v>
      </c>
      <c r="AA103">
        <f t="shared" si="9"/>
        <v>0.60842198429007732</v>
      </c>
      <c r="AB103">
        <f t="shared" si="10"/>
        <v>-0.2157951018455794</v>
      </c>
      <c r="AC103">
        <f t="shared" si="11"/>
        <v>1</v>
      </c>
    </row>
    <row r="104" spans="1:29" x14ac:dyDescent="0.25">
      <c r="A104">
        <v>1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-0.15044279238825753</v>
      </c>
      <c r="T104">
        <v>-9.2584625037159529E-2</v>
      </c>
      <c r="U104">
        <v>-5.0940107485950466E-3</v>
      </c>
      <c r="V104">
        <v>1.0195577842203249</v>
      </c>
      <c r="W104">
        <v>-0.89538052290869574</v>
      </c>
      <c r="X104">
        <f t="shared" si="6"/>
        <v>2.0242865004784276</v>
      </c>
      <c r="Y104">
        <f t="shared" si="7"/>
        <v>7.5707073210731224</v>
      </c>
      <c r="Z104">
        <f t="shared" si="8"/>
        <v>0.88332351548847521</v>
      </c>
      <c r="AA104">
        <f t="shared" si="9"/>
        <v>0.88332351548847521</v>
      </c>
      <c r="AB104">
        <f t="shared" si="10"/>
        <v>-5.3880207793656321E-2</v>
      </c>
      <c r="AC104">
        <f t="shared" si="11"/>
        <v>1</v>
      </c>
    </row>
    <row r="105" spans="1:29" x14ac:dyDescent="0.25">
      <c r="A105">
        <v>1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-1.3616162876299547</v>
      </c>
      <c r="T105">
        <v>0.93374981592354023</v>
      </c>
      <c r="U105">
        <v>-4.3681142169201798E-2</v>
      </c>
      <c r="V105">
        <v>1.2378491978853607</v>
      </c>
      <c r="W105">
        <v>-0.20636389194657556</v>
      </c>
      <c r="X105">
        <f t="shared" si="6"/>
        <v>-0.17331543109631498</v>
      </c>
      <c r="Y105">
        <f t="shared" si="7"/>
        <v>0.84087233572546227</v>
      </c>
      <c r="Z105">
        <f t="shared" si="8"/>
        <v>0.45677927763202886</v>
      </c>
      <c r="AA105">
        <f t="shared" si="9"/>
        <v>0.45677927763202886</v>
      </c>
      <c r="AB105">
        <f t="shared" si="10"/>
        <v>-0.34029360663216912</v>
      </c>
      <c r="AC105">
        <f t="shared" si="11"/>
        <v>0</v>
      </c>
    </row>
    <row r="106" spans="1:29" x14ac:dyDescent="0.25">
      <c r="A106">
        <v>1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0.51019729592539542</v>
      </c>
      <c r="T106">
        <v>2.6443072175247067</v>
      </c>
      <c r="U106">
        <v>0.45795156629868594</v>
      </c>
      <c r="V106">
        <v>-0.20287413230387544</v>
      </c>
      <c r="W106">
        <v>2.721956789642435</v>
      </c>
      <c r="X106">
        <f t="shared" si="6"/>
        <v>-1.2974132001497465</v>
      </c>
      <c r="Y106">
        <f t="shared" si="7"/>
        <v>0.27323769084997646</v>
      </c>
      <c r="Z106">
        <f t="shared" si="8"/>
        <v>0.21460069303129953</v>
      </c>
      <c r="AA106">
        <f t="shared" si="9"/>
        <v>0.21460069303129953</v>
      </c>
      <c r="AB106">
        <f t="shared" si="10"/>
        <v>-0.66836887985756455</v>
      </c>
      <c r="AC106">
        <f t="shared" si="11"/>
        <v>0</v>
      </c>
    </row>
    <row r="107" spans="1:29" x14ac:dyDescent="0.25">
      <c r="A107">
        <v>1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0.95062402146783076</v>
      </c>
      <c r="T107">
        <v>0.47760117549656261</v>
      </c>
      <c r="U107">
        <v>-0.9890658619740671</v>
      </c>
      <c r="V107">
        <v>1.2815074806183679</v>
      </c>
      <c r="W107">
        <v>-0.89538052290869574</v>
      </c>
      <c r="X107">
        <f t="shared" si="6"/>
        <v>1.9331244929265463</v>
      </c>
      <c r="Y107">
        <f t="shared" si="7"/>
        <v>6.911070131921127</v>
      </c>
      <c r="Z107">
        <f t="shared" si="8"/>
        <v>0.8735948508451461</v>
      </c>
      <c r="AA107">
        <f t="shared" si="9"/>
        <v>0.8735948508451461</v>
      </c>
      <c r="AB107">
        <f t="shared" si="10"/>
        <v>-5.8689934456336579E-2</v>
      </c>
      <c r="AC107">
        <f t="shared" si="11"/>
        <v>1</v>
      </c>
    </row>
    <row r="108" spans="1:29" x14ac:dyDescent="0.25">
      <c r="A108">
        <v>1</v>
      </c>
      <c r="B108">
        <v>1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-1.3616162876299547</v>
      </c>
      <c r="T108">
        <v>-0.66277042557088162</v>
      </c>
      <c r="U108">
        <v>-0.12085540501041529</v>
      </c>
      <c r="V108">
        <v>1.9363817216134753</v>
      </c>
      <c r="W108">
        <v>-0.20636389194657556</v>
      </c>
      <c r="X108">
        <f t="shared" si="6"/>
        <v>2.66148077667322</v>
      </c>
      <c r="Y108">
        <f t="shared" si="7"/>
        <v>14.317474391561209</v>
      </c>
      <c r="Z108">
        <f t="shared" si="8"/>
        <v>0.9347150858922979</v>
      </c>
      <c r="AA108">
        <f t="shared" si="9"/>
        <v>0.9347150858922979</v>
      </c>
      <c r="AB108">
        <f t="shared" si="10"/>
        <v>-2.9320747930898644E-2</v>
      </c>
      <c r="AC108">
        <f t="shared" si="11"/>
        <v>1</v>
      </c>
    </row>
    <row r="109" spans="1:29" x14ac:dyDescent="0.25">
      <c r="A109">
        <v>1</v>
      </c>
      <c r="B109">
        <v>1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-0.480762836545084</v>
      </c>
      <c r="T109">
        <v>-0.14960320509053174</v>
      </c>
      <c r="U109">
        <v>-0.96977229626376371</v>
      </c>
      <c r="V109">
        <v>0.58297495689025336</v>
      </c>
      <c r="W109">
        <v>-0.89538052290869574</v>
      </c>
      <c r="X109">
        <f t="shared" si="6"/>
        <v>4.282990527263971</v>
      </c>
      <c r="Y109">
        <f t="shared" si="7"/>
        <v>72.456800367259035</v>
      </c>
      <c r="Z109">
        <f t="shared" si="8"/>
        <v>0.98638655652029028</v>
      </c>
      <c r="AA109">
        <f t="shared" si="9"/>
        <v>0.98638655652029028</v>
      </c>
      <c r="AB109">
        <f t="shared" si="10"/>
        <v>-5.9528553791144655E-3</v>
      </c>
      <c r="AC109">
        <f t="shared" si="11"/>
        <v>1</v>
      </c>
    </row>
    <row r="110" spans="1:29" x14ac:dyDescent="0.25">
      <c r="A110">
        <v>1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1.5011574283958748</v>
      </c>
      <c r="T110">
        <v>-0.66277042557088162</v>
      </c>
      <c r="U110">
        <v>-0.68036881060921317</v>
      </c>
      <c r="V110">
        <v>-1.5126226142940902</v>
      </c>
      <c r="W110">
        <v>0.39652566014527951</v>
      </c>
      <c r="X110">
        <f t="shared" si="6"/>
        <v>3.3247269284829004</v>
      </c>
      <c r="Y110">
        <f t="shared" si="7"/>
        <v>27.791408564300731</v>
      </c>
      <c r="Z110">
        <f t="shared" si="8"/>
        <v>0.96526741657093051</v>
      </c>
      <c r="AA110">
        <f t="shared" si="9"/>
        <v>0.96526741657093051</v>
      </c>
      <c r="AB110">
        <f t="shared" si="10"/>
        <v>-1.5352353544980872E-2</v>
      </c>
      <c r="AC110">
        <f t="shared" si="11"/>
        <v>1</v>
      </c>
    </row>
    <row r="111" spans="1:29" x14ac:dyDescent="0.25">
      <c r="A111">
        <v>1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0</v>
      </c>
      <c r="S111">
        <v>1.6112641097814837</v>
      </c>
      <c r="T111">
        <v>1.6179727765640068</v>
      </c>
      <c r="U111">
        <v>-0.23661679927223553</v>
      </c>
      <c r="V111">
        <v>-0.81409009056597559</v>
      </c>
      <c r="W111">
        <v>-0.80925344403843069</v>
      </c>
      <c r="X111">
        <f t="shared" si="6"/>
        <v>-0.277375999833682</v>
      </c>
      <c r="Y111">
        <f t="shared" si="7"/>
        <v>0.75776952232426642</v>
      </c>
      <c r="Z111">
        <f t="shared" si="8"/>
        <v>0.43109720170951743</v>
      </c>
      <c r="AA111">
        <f t="shared" si="9"/>
        <v>0.43109720170951743</v>
      </c>
      <c r="AB111">
        <f t="shared" si="10"/>
        <v>-0.36542479618127682</v>
      </c>
      <c r="AC111">
        <f t="shared" si="11"/>
        <v>0</v>
      </c>
    </row>
    <row r="112" spans="1:29" x14ac:dyDescent="0.25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1</v>
      </c>
      <c r="S112">
        <v>-1.0312962434731281</v>
      </c>
      <c r="T112">
        <v>0.36356401538981814</v>
      </c>
      <c r="U112">
        <v>-0.19802966785162879</v>
      </c>
      <c r="V112">
        <v>0.10273384682717467</v>
      </c>
      <c r="W112">
        <v>-0.72312636516816575</v>
      </c>
      <c r="X112">
        <f t="shared" si="6"/>
        <v>0.58539073535565289</v>
      </c>
      <c r="Y112">
        <f t="shared" si="7"/>
        <v>1.7956924891232493</v>
      </c>
      <c r="Z112">
        <f t="shared" si="8"/>
        <v>0.64230686890974631</v>
      </c>
      <c r="AA112">
        <f t="shared" si="9"/>
        <v>0.64230686890974631</v>
      </c>
      <c r="AB112">
        <f t="shared" si="10"/>
        <v>-0.19225743356172287</v>
      </c>
      <c r="AC112">
        <f t="shared" si="11"/>
        <v>1</v>
      </c>
    </row>
    <row r="113" spans="1:29" x14ac:dyDescent="0.25">
      <c r="A113">
        <v>1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-0.480762836545084</v>
      </c>
      <c r="T113">
        <v>-0.66277042557088162</v>
      </c>
      <c r="U113">
        <v>-4.3681142169201798E-2</v>
      </c>
      <c r="V113">
        <v>0.53931667415724627</v>
      </c>
      <c r="W113">
        <v>5.2017344664219513E-2</v>
      </c>
      <c r="X113">
        <f t="shared" si="6"/>
        <v>4.5851272884303373</v>
      </c>
      <c r="Y113">
        <f t="shared" si="7"/>
        <v>98.015662607942488</v>
      </c>
      <c r="Z113">
        <f t="shared" si="8"/>
        <v>0.98990058770843603</v>
      </c>
      <c r="AA113">
        <f t="shared" si="9"/>
        <v>0.98990058770843603</v>
      </c>
      <c r="AB113">
        <f t="shared" si="10"/>
        <v>-4.4084179049806707E-3</v>
      </c>
      <c r="AC113">
        <f t="shared" si="11"/>
        <v>1</v>
      </c>
    </row>
    <row r="114" spans="1:29" x14ac:dyDescent="0.25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-0.480762836545084</v>
      </c>
      <c r="T114">
        <v>-1.2329562261046036</v>
      </c>
      <c r="U114">
        <v>0.14925451493383196</v>
      </c>
      <c r="V114">
        <v>0.40834182595822477</v>
      </c>
      <c r="W114">
        <v>-0.89538052290869574</v>
      </c>
      <c r="X114">
        <f t="shared" si="6"/>
        <v>3.8497341220604557</v>
      </c>
      <c r="Y114">
        <f t="shared" si="7"/>
        <v>46.980570473602363</v>
      </c>
      <c r="Z114">
        <f t="shared" si="8"/>
        <v>0.9791582302976124</v>
      </c>
      <c r="AA114">
        <f t="shared" si="9"/>
        <v>0.9791582302976124</v>
      </c>
      <c r="AB114">
        <f t="shared" si="10"/>
        <v>-9.1471212791664619E-3</v>
      </c>
      <c r="AC114">
        <f t="shared" si="11"/>
        <v>1</v>
      </c>
    </row>
    <row r="115" spans="1:29" x14ac:dyDescent="0.25">
      <c r="A115">
        <v>1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1</v>
      </c>
      <c r="S115">
        <v>1.0607307028534396</v>
      </c>
      <c r="T115">
        <v>2.7583443776314511</v>
      </c>
      <c r="U115">
        <v>1.5190976803653715</v>
      </c>
      <c r="V115">
        <v>0.19005041229318897</v>
      </c>
      <c r="W115">
        <v>-0.89538052290869574</v>
      </c>
      <c r="X115">
        <f t="shared" si="6"/>
        <v>1.6925624880017753</v>
      </c>
      <c r="Y115">
        <f t="shared" si="7"/>
        <v>5.4333858677112552</v>
      </c>
      <c r="Z115">
        <f t="shared" si="8"/>
        <v>0.84456085480292187</v>
      </c>
      <c r="AA115">
        <f t="shared" si="9"/>
        <v>0.84456085480292187</v>
      </c>
      <c r="AB115">
        <f t="shared" si="10"/>
        <v>-7.3369051891768872E-2</v>
      </c>
      <c r="AC115">
        <f t="shared" si="11"/>
        <v>1</v>
      </c>
    </row>
    <row r="116" spans="1:29" x14ac:dyDescent="0.25">
      <c r="A116">
        <v>1</v>
      </c>
      <c r="B116">
        <v>1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0.28998393315417775</v>
      </c>
      <c r="T116">
        <v>1.0477869760302847</v>
      </c>
      <c r="U116">
        <v>-2.3203218959849998</v>
      </c>
      <c r="V116">
        <v>1.0195577842203249</v>
      </c>
      <c r="W116">
        <v>-0.72312636516816575</v>
      </c>
      <c r="X116">
        <f t="shared" si="6"/>
        <v>0.97836277379045433</v>
      </c>
      <c r="Y116">
        <f t="shared" si="7"/>
        <v>2.6600974934382169</v>
      </c>
      <c r="Z116">
        <f t="shared" si="8"/>
        <v>0.72678323410980472</v>
      </c>
      <c r="AA116">
        <f t="shared" si="9"/>
        <v>0.72678323410980472</v>
      </c>
      <c r="AB116">
        <f t="shared" si="10"/>
        <v>-0.13859509982517632</v>
      </c>
      <c r="AC116">
        <f t="shared" si="11"/>
        <v>1</v>
      </c>
    </row>
    <row r="117" spans="1:29" x14ac:dyDescent="0.25">
      <c r="A117">
        <v>1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1.0607307028534396</v>
      </c>
      <c r="T117">
        <v>0.47760117549656261</v>
      </c>
      <c r="U117">
        <v>1.2875748918417311</v>
      </c>
      <c r="V117">
        <v>-0.72677352509996129</v>
      </c>
      <c r="W117">
        <v>-0.72312636516816575</v>
      </c>
      <c r="X117">
        <f t="shared" si="6"/>
        <v>3.6145823703882947</v>
      </c>
      <c r="Y117">
        <f t="shared" si="7"/>
        <v>37.135833662888864</v>
      </c>
      <c r="Z117">
        <f t="shared" si="8"/>
        <v>0.97377794310622001</v>
      </c>
      <c r="AA117">
        <f t="shared" si="9"/>
        <v>0.97377794310622001</v>
      </c>
      <c r="AB117">
        <f t="shared" si="10"/>
        <v>-1.1540066815945094E-2</v>
      </c>
      <c r="AC117">
        <f t="shared" si="11"/>
        <v>1</v>
      </c>
    </row>
    <row r="118" spans="1:29" x14ac:dyDescent="0.25">
      <c r="A118">
        <v>1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-1.2515096062443458</v>
      </c>
      <c r="T118">
        <v>-1.2329562261046036</v>
      </c>
      <c r="U118">
        <v>-0.68036881060921317</v>
      </c>
      <c r="V118">
        <v>0.49565839142423906</v>
      </c>
      <c r="W118">
        <v>-0.89538052290869574</v>
      </c>
      <c r="X118">
        <f t="shared" si="6"/>
        <v>1.0301106299030247</v>
      </c>
      <c r="Y118">
        <f t="shared" si="7"/>
        <v>2.8013757334824576</v>
      </c>
      <c r="Z118">
        <f t="shared" si="8"/>
        <v>0.73693734318551685</v>
      </c>
      <c r="AA118">
        <f t="shared" si="9"/>
        <v>0.73693734318551685</v>
      </c>
      <c r="AB118">
        <f t="shared" si="10"/>
        <v>-0.13256943570344035</v>
      </c>
      <c r="AC118">
        <f t="shared" si="11"/>
        <v>1</v>
      </c>
    </row>
    <row r="119" spans="1:29" x14ac:dyDescent="0.25">
      <c r="A119">
        <v>1</v>
      </c>
      <c r="B119">
        <v>1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6.9770570382960112E-2</v>
      </c>
      <c r="T119">
        <v>-9.2584625037159529E-2</v>
      </c>
      <c r="U119">
        <v>0.30360304061625892</v>
      </c>
      <c r="V119">
        <v>0.23370869502619612</v>
      </c>
      <c r="W119">
        <v>-0.89538052290869574</v>
      </c>
      <c r="X119">
        <f t="shared" si="6"/>
        <v>2.8143889658597052</v>
      </c>
      <c r="Y119">
        <f t="shared" si="7"/>
        <v>16.682978795689728</v>
      </c>
      <c r="Z119">
        <f t="shared" si="8"/>
        <v>0.94344844205526324</v>
      </c>
      <c r="AA119">
        <f t="shared" si="9"/>
        <v>0.94344844205526324</v>
      </c>
      <c r="AB119">
        <f t="shared" si="10"/>
        <v>-2.5281828347710641E-2</v>
      </c>
      <c r="AC119">
        <f t="shared" si="11"/>
        <v>1</v>
      </c>
    </row>
    <row r="120" spans="1:29" x14ac:dyDescent="0.25">
      <c r="A120">
        <v>1</v>
      </c>
      <c r="B120">
        <v>0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-1.9121496945579988</v>
      </c>
      <c r="T120">
        <v>-0.66277042557088162</v>
      </c>
      <c r="U120">
        <v>-0.60319454776799963</v>
      </c>
      <c r="V120">
        <v>0.88858293602130345</v>
      </c>
      <c r="W120">
        <v>-0.89538052290869574</v>
      </c>
      <c r="X120">
        <f t="shared" si="6"/>
        <v>6.078434000868767</v>
      </c>
      <c r="Y120">
        <f t="shared" si="7"/>
        <v>436.3453429745112</v>
      </c>
      <c r="Z120">
        <f t="shared" si="8"/>
        <v>0.99771347742450234</v>
      </c>
      <c r="AA120">
        <f t="shared" si="9"/>
        <v>0.99771347742450234</v>
      </c>
      <c r="AB120">
        <f t="shared" si="10"/>
        <v>-9.9416115688444892E-4</v>
      </c>
      <c r="AC120">
        <f t="shared" si="11"/>
        <v>1</v>
      </c>
    </row>
    <row r="121" spans="1:29" x14ac:dyDescent="0.25">
      <c r="A121">
        <v>1</v>
      </c>
      <c r="B121">
        <v>1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-1.4717229690155635</v>
      </c>
      <c r="T121">
        <v>-9.2584625037159529E-2</v>
      </c>
      <c r="U121">
        <v>-0.62248811347830302</v>
      </c>
      <c r="V121">
        <v>0.80126637055528915</v>
      </c>
      <c r="W121">
        <v>0.8271610544966046</v>
      </c>
      <c r="X121">
        <f t="shared" si="6"/>
        <v>1.3037421660016315</v>
      </c>
      <c r="Y121">
        <f t="shared" si="7"/>
        <v>3.6830535089967471</v>
      </c>
      <c r="Z121">
        <f t="shared" si="8"/>
        <v>0.78646410977818815</v>
      </c>
      <c r="AA121">
        <f t="shared" si="9"/>
        <v>0.78646410977818815</v>
      </c>
      <c r="AB121">
        <f t="shared" si="10"/>
        <v>-0.10432109157970992</v>
      </c>
      <c r="AC121">
        <f t="shared" si="11"/>
        <v>1</v>
      </c>
    </row>
    <row r="122" spans="1:29" x14ac:dyDescent="0.25">
      <c r="A122">
        <v>1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0.17987725176856895</v>
      </c>
      <c r="T122">
        <v>-0.66277042557088162</v>
      </c>
      <c r="U122">
        <v>-1.0276529933946739</v>
      </c>
      <c r="V122">
        <v>0.53931667415724627</v>
      </c>
      <c r="W122">
        <v>0.74103397562633944</v>
      </c>
      <c r="X122">
        <f t="shared" si="6"/>
        <v>0.97163866375881969</v>
      </c>
      <c r="Y122">
        <f t="shared" si="7"/>
        <v>2.6422707070020146</v>
      </c>
      <c r="Z122">
        <f t="shared" si="8"/>
        <v>0.7254459977185197</v>
      </c>
      <c r="AA122">
        <f t="shared" si="9"/>
        <v>0.7254459977185197</v>
      </c>
      <c r="AB122">
        <f t="shared" si="10"/>
        <v>-0.1393949109529902</v>
      </c>
      <c r="AC122">
        <f t="shared" si="11"/>
        <v>1</v>
      </c>
    </row>
    <row r="123" spans="1:29" x14ac:dyDescent="0.25">
      <c r="A123">
        <v>1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-0.92118956208751934</v>
      </c>
      <c r="T123">
        <v>-1.5180491263714648</v>
      </c>
      <c r="U123">
        <v>-0.81542377058133675</v>
      </c>
      <c r="V123">
        <v>0.97589950148731774</v>
      </c>
      <c r="W123">
        <v>-0.89538052290869574</v>
      </c>
      <c r="X123">
        <f t="shared" si="6"/>
        <v>5.6726925033090057</v>
      </c>
      <c r="Y123">
        <f t="shared" si="7"/>
        <v>290.81650559292058</v>
      </c>
      <c r="Z123">
        <f t="shared" si="8"/>
        <v>0.99657318903888537</v>
      </c>
      <c r="AA123">
        <f t="shared" si="9"/>
        <v>0.99657318903888537</v>
      </c>
      <c r="AB123">
        <f t="shared" si="10"/>
        <v>-1.4908008987501468E-3</v>
      </c>
      <c r="AC123">
        <f t="shared" si="11"/>
        <v>1</v>
      </c>
    </row>
    <row r="124" spans="1:29" x14ac:dyDescent="0.25">
      <c r="A124">
        <v>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-0.92118956208751934</v>
      </c>
      <c r="T124">
        <v>0.36356401538981814</v>
      </c>
      <c r="U124">
        <v>-6.2974707879505168E-2</v>
      </c>
      <c r="V124">
        <v>0.10273384682717467</v>
      </c>
      <c r="W124">
        <v>-0.89538052290869574</v>
      </c>
      <c r="X124">
        <f t="shared" si="6"/>
        <v>0.66224835826453043</v>
      </c>
      <c r="Y124">
        <f t="shared" si="7"/>
        <v>1.9391473347031085</v>
      </c>
      <c r="Z124">
        <f t="shared" si="8"/>
        <v>0.65976526994996232</v>
      </c>
      <c r="AA124">
        <f t="shared" si="9"/>
        <v>0.65976526994996232</v>
      </c>
      <c r="AB124">
        <f t="shared" si="10"/>
        <v>-0.18061054945461411</v>
      </c>
      <c r="AC124">
        <f t="shared" si="11"/>
        <v>1</v>
      </c>
    </row>
    <row r="125" spans="1:29" x14ac:dyDescent="0.25">
      <c r="A125">
        <v>1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1.0607307028534396</v>
      </c>
      <c r="T125">
        <v>-9.2584625037159529E-2</v>
      </c>
      <c r="U125">
        <v>1.0946392347386973</v>
      </c>
      <c r="V125">
        <v>-1.20701463516304</v>
      </c>
      <c r="W125">
        <v>0.8271610544966046</v>
      </c>
      <c r="X125">
        <f t="shared" si="6"/>
        <v>-2.5106132636035783</v>
      </c>
      <c r="Y125">
        <f t="shared" si="7"/>
        <v>8.1218415666692204E-2</v>
      </c>
      <c r="Z125">
        <f t="shared" si="8"/>
        <v>7.5117491979279652E-2</v>
      </c>
      <c r="AA125">
        <f t="shared" si="9"/>
        <v>7.5117491979279652E-2</v>
      </c>
      <c r="AB125">
        <f t="shared" si="10"/>
        <v>-1.1242589207118945</v>
      </c>
      <c r="AC125">
        <f t="shared" si="11"/>
        <v>0</v>
      </c>
    </row>
    <row r="126" spans="1:29" x14ac:dyDescent="0.25">
      <c r="A126">
        <v>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0.51019729592539542</v>
      </c>
      <c r="T126">
        <v>0.36356401538981814</v>
      </c>
      <c r="U126">
        <v>0.47724513200898933</v>
      </c>
      <c r="V126">
        <v>1.4124823288173893</v>
      </c>
      <c r="W126">
        <v>-0.89538052290869574</v>
      </c>
      <c r="X126">
        <f t="shared" si="6"/>
        <v>1.8965533862603665</v>
      </c>
      <c r="Y126">
        <f t="shared" si="7"/>
        <v>6.6628904124078296</v>
      </c>
      <c r="Z126">
        <f t="shared" si="8"/>
        <v>0.86950093943914564</v>
      </c>
      <c r="AA126">
        <f t="shared" si="9"/>
        <v>0.86950093943914564</v>
      </c>
      <c r="AB126">
        <f t="shared" si="10"/>
        <v>-6.072994443410757E-2</v>
      </c>
      <c r="AC126">
        <f t="shared" si="11"/>
        <v>1</v>
      </c>
    </row>
    <row r="127" spans="1:29" x14ac:dyDescent="0.25">
      <c r="A127">
        <v>1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-1.4717229690155635</v>
      </c>
      <c r="T127">
        <v>-1.1189190659978594</v>
      </c>
      <c r="U127">
        <v>0.41936443487807917</v>
      </c>
      <c r="V127">
        <v>0.97589950148731774</v>
      </c>
      <c r="W127">
        <v>-0.89538052290869574</v>
      </c>
      <c r="X127">
        <f t="shared" si="6"/>
        <v>4.9709602132974124</v>
      </c>
      <c r="Y127">
        <f t="shared" si="7"/>
        <v>144.16525032169969</v>
      </c>
      <c r="Z127">
        <f t="shared" si="8"/>
        <v>0.99311129903483164</v>
      </c>
      <c r="AA127">
        <f t="shared" si="9"/>
        <v>0.99311129903483164</v>
      </c>
      <c r="AB127">
        <f t="shared" si="10"/>
        <v>-3.0020769346260686E-3</v>
      </c>
      <c r="AC127">
        <f t="shared" si="11"/>
        <v>1</v>
      </c>
    </row>
    <row r="128" spans="1:29" x14ac:dyDescent="0.25">
      <c r="A128">
        <v>1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-4.0336111002648715E-2</v>
      </c>
      <c r="T128">
        <v>-1.3469933862113481</v>
      </c>
      <c r="U128">
        <v>0.40007086916777579</v>
      </c>
      <c r="V128">
        <v>0.75760808782228206</v>
      </c>
      <c r="W128">
        <v>-0.89538052290869574</v>
      </c>
      <c r="X128">
        <f t="shared" si="6"/>
        <v>6.1198143653409467</v>
      </c>
      <c r="Y128">
        <f t="shared" si="7"/>
        <v>454.78026368393148</v>
      </c>
      <c r="Z128">
        <f t="shared" si="8"/>
        <v>0.99780596028463953</v>
      </c>
      <c r="AA128">
        <f t="shared" si="9"/>
        <v>0.99780596028463953</v>
      </c>
      <c r="AB128">
        <f t="shared" si="10"/>
        <v>-9.5390617855852801E-4</v>
      </c>
      <c r="AC128">
        <f t="shared" si="11"/>
        <v>1</v>
      </c>
    </row>
    <row r="129" spans="1:29" x14ac:dyDescent="0.25">
      <c r="A129">
        <v>1</v>
      </c>
      <c r="B129">
        <v>0</v>
      </c>
      <c r="C129">
        <v>0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-1.691936331786781</v>
      </c>
      <c r="T129">
        <v>-2.145253506958559</v>
      </c>
      <c r="U129">
        <v>-0.91189159913285367</v>
      </c>
      <c r="V129">
        <v>1.2815074806183679</v>
      </c>
      <c r="W129">
        <v>-0.89538052290869574</v>
      </c>
      <c r="X129">
        <f t="shared" si="6"/>
        <v>7.066074683384084</v>
      </c>
      <c r="Y129">
        <f t="shared" si="7"/>
        <v>1171.5403300927342</v>
      </c>
      <c r="Z129">
        <f t="shared" si="8"/>
        <v>0.99914715087034922</v>
      </c>
      <c r="AA129">
        <f t="shared" si="9"/>
        <v>0.99914715087034922</v>
      </c>
      <c r="AB129">
        <f t="shared" si="10"/>
        <v>-3.7054570316287803E-4</v>
      </c>
      <c r="AC129">
        <f t="shared" si="11"/>
        <v>1</v>
      </c>
    </row>
    <row r="130" spans="1:29" x14ac:dyDescent="0.25">
      <c r="A130">
        <v>1</v>
      </c>
      <c r="B130">
        <v>0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-2.2424697387148251</v>
      </c>
      <c r="T130">
        <v>-0.77680758567762609</v>
      </c>
      <c r="U130">
        <v>-0.69966237631951655</v>
      </c>
      <c r="V130">
        <v>1.8490651561474609</v>
      </c>
      <c r="W130">
        <v>-0.29249097081684067</v>
      </c>
      <c r="X130">
        <f t="shared" si="6"/>
        <v>5.0985545217531394</v>
      </c>
      <c r="Y130">
        <f t="shared" si="7"/>
        <v>163.78498847264834</v>
      </c>
      <c r="Z130">
        <f t="shared" si="8"/>
        <v>0.99393148605786996</v>
      </c>
      <c r="AA130">
        <f t="shared" si="9"/>
        <v>0.99393148605786996</v>
      </c>
      <c r="AB130">
        <f t="shared" si="10"/>
        <v>-2.6435514704175236E-3</v>
      </c>
      <c r="AC130">
        <f t="shared" si="11"/>
        <v>1</v>
      </c>
    </row>
    <row r="131" spans="1:29" x14ac:dyDescent="0.25">
      <c r="A131">
        <v>1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-0.81108288070191048</v>
      </c>
      <c r="T131">
        <v>-1.1189190659978594</v>
      </c>
      <c r="U131">
        <v>-0.81542377058133675</v>
      </c>
      <c r="V131">
        <v>-0.29019069776988976</v>
      </c>
      <c r="W131">
        <v>-0.80925344403843069</v>
      </c>
      <c r="X131">
        <f t="shared" si="6"/>
        <v>2.1670427160453531</v>
      </c>
      <c r="Y131">
        <f t="shared" si="7"/>
        <v>8.7324215680630637</v>
      </c>
      <c r="Z131">
        <f t="shared" si="8"/>
        <v>0.89725064897707474</v>
      </c>
      <c r="AA131">
        <f t="shared" si="9"/>
        <v>0.89725064897707474</v>
      </c>
      <c r="AB131">
        <f t="shared" si="10"/>
        <v>-4.7086218871501016E-2</v>
      </c>
      <c r="AC131">
        <f t="shared" si="11"/>
        <v>1</v>
      </c>
    </row>
    <row r="132" spans="1:29" x14ac:dyDescent="0.25">
      <c r="A132">
        <v>1</v>
      </c>
      <c r="B132">
        <v>0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1.391050747010266</v>
      </c>
      <c r="T132">
        <v>1.1618241361370292</v>
      </c>
      <c r="U132">
        <v>0.59300652627080952</v>
      </c>
      <c r="V132">
        <v>0.97589950148731774</v>
      </c>
      <c r="W132">
        <v>-0.89538052290869574</v>
      </c>
      <c r="X132">
        <f t="shared" si="6"/>
        <v>3.5135013216599944</v>
      </c>
      <c r="Y132">
        <f t="shared" si="7"/>
        <v>33.565586193317074</v>
      </c>
      <c r="Z132">
        <f t="shared" si="8"/>
        <v>0.97106949107105434</v>
      </c>
      <c r="AA132">
        <f t="shared" si="9"/>
        <v>0.97106949107105434</v>
      </c>
      <c r="AB132">
        <f t="shared" si="10"/>
        <v>-1.2749690268279169E-2</v>
      </c>
      <c r="AC132">
        <f t="shared" si="11"/>
        <v>1</v>
      </c>
    </row>
    <row r="133" spans="1:29" x14ac:dyDescent="0.25">
      <c r="A133">
        <v>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-0.26054947377386639</v>
      </c>
      <c r="T133">
        <v>0.24952685528307375</v>
      </c>
      <c r="U133">
        <v>-0.96977229626376371</v>
      </c>
      <c r="V133">
        <v>0.84492465328829636</v>
      </c>
      <c r="W133">
        <v>-0.80925344403843069</v>
      </c>
      <c r="X133">
        <f t="shared" si="6"/>
        <v>4.1641451662227889</v>
      </c>
      <c r="Y133">
        <f t="shared" si="7"/>
        <v>64.337660923981701</v>
      </c>
      <c r="Z133">
        <f t="shared" si="8"/>
        <v>0.98469489134048638</v>
      </c>
      <c r="AA133">
        <f t="shared" si="9"/>
        <v>0.98469489134048638</v>
      </c>
      <c r="AB133">
        <f t="shared" si="10"/>
        <v>-6.6983152219817202E-3</v>
      </c>
      <c r="AC133">
        <f t="shared" si="11"/>
        <v>1</v>
      </c>
    </row>
    <row r="134" spans="1:29" x14ac:dyDescent="0.25">
      <c r="A134">
        <v>1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2.1617975167095276</v>
      </c>
      <c r="T134">
        <v>-0.66277042557088162</v>
      </c>
      <c r="U134">
        <v>0.43865800058838256</v>
      </c>
      <c r="V134">
        <v>-1.2506729178960472</v>
      </c>
      <c r="W134">
        <v>-0.72312636516816575</v>
      </c>
      <c r="X134">
        <f t="shared" ref="X134:X197" si="12">A$2+SUMPRODUCT(B$2:W$2,B134:W134)</f>
        <v>1.0917485066372854</v>
      </c>
      <c r="Y134">
        <f t="shared" ref="Y134:Y197" si="13">EXP(X134)</f>
        <v>2.9794791597586867</v>
      </c>
      <c r="Z134">
        <f t="shared" ref="Z134:Z197" si="14">Y134/(1+Y134)</f>
        <v>0.74871083379146541</v>
      </c>
      <c r="AA134">
        <f t="shared" ref="AA134:AA197" si="15">IF(A134=1,Z134,1-Z134)</f>
        <v>0.74871083379146541</v>
      </c>
      <c r="AB134">
        <f t="shared" ref="AB134:AB197" si="16">LOG(AA134)</f>
        <v>-0.12568588261683825</v>
      </c>
      <c r="AC134">
        <f t="shared" ref="AC134:AC197" si="17">IF(Z134&gt;AA$1,1,0)</f>
        <v>1</v>
      </c>
    </row>
    <row r="135" spans="1:29" x14ac:dyDescent="0.25">
      <c r="A135">
        <v>1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-4.0336111002648715E-2</v>
      </c>
      <c r="T135">
        <v>1.6179727765640068</v>
      </c>
      <c r="U135">
        <v>-0.8733044677122469</v>
      </c>
      <c r="V135">
        <v>0.58297495689025336</v>
      </c>
      <c r="W135">
        <v>-0.89538052290869574</v>
      </c>
      <c r="X135">
        <f t="shared" si="12"/>
        <v>3.0829819016537998</v>
      </c>
      <c r="Y135">
        <f t="shared" si="13"/>
        <v>21.82338064351045</v>
      </c>
      <c r="Z135">
        <f t="shared" si="14"/>
        <v>0.95618528141735493</v>
      </c>
      <c r="AA135">
        <f t="shared" si="15"/>
        <v>0.95618528141735493</v>
      </c>
      <c r="AB135">
        <f t="shared" si="16"/>
        <v>-1.9457945694006419E-2</v>
      </c>
      <c r="AC135">
        <f t="shared" si="17"/>
        <v>1</v>
      </c>
    </row>
    <row r="136" spans="1:29" x14ac:dyDescent="0.25">
      <c r="A136">
        <v>1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-0.59086951793069287</v>
      </c>
      <c r="T136">
        <v>0.13548969517632931</v>
      </c>
      <c r="U136">
        <v>0.47724513200898933</v>
      </c>
      <c r="V136">
        <v>0.53931667415724627</v>
      </c>
      <c r="W136">
        <v>-0.89538052290869574</v>
      </c>
      <c r="X136">
        <f t="shared" si="12"/>
        <v>3.0373326839512611</v>
      </c>
      <c r="Y136">
        <f t="shared" si="13"/>
        <v>20.849556644193338</v>
      </c>
      <c r="Z136">
        <f t="shared" si="14"/>
        <v>0.95423248094758217</v>
      </c>
      <c r="AA136">
        <f t="shared" si="15"/>
        <v>0.95423248094758217</v>
      </c>
      <c r="AB136">
        <f t="shared" si="16"/>
        <v>-2.0345804653828851E-2</v>
      </c>
      <c r="AC136">
        <f t="shared" si="17"/>
        <v>1</v>
      </c>
    </row>
    <row r="137" spans="1:29" x14ac:dyDescent="0.25">
      <c r="A137">
        <v>1</v>
      </c>
      <c r="B137">
        <v>1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-1.3616162876299547</v>
      </c>
      <c r="T137">
        <v>-0.66277042557088162</v>
      </c>
      <c r="U137">
        <v>0.94029070905627032</v>
      </c>
      <c r="V137">
        <v>0.53931667415724627</v>
      </c>
      <c r="W137">
        <v>-0.89538052290869574</v>
      </c>
      <c r="X137">
        <f t="shared" si="12"/>
        <v>2.7124517433342259</v>
      </c>
      <c r="Y137">
        <f t="shared" si="13"/>
        <v>15.06616864870419</v>
      </c>
      <c r="Z137">
        <f t="shared" si="14"/>
        <v>0.93775740676787578</v>
      </c>
      <c r="AA137">
        <f t="shared" si="15"/>
        <v>0.93775740676787578</v>
      </c>
      <c r="AB137">
        <f t="shared" si="16"/>
        <v>-2.7909496939208474E-2</v>
      </c>
      <c r="AC137">
        <f t="shared" si="17"/>
        <v>1</v>
      </c>
    </row>
    <row r="138" spans="1:29" x14ac:dyDescent="0.25">
      <c r="A138">
        <v>1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-1.4717229690155635</v>
      </c>
      <c r="T138">
        <v>-1.2329562261046036</v>
      </c>
      <c r="U138">
        <v>-0.21732323356193217</v>
      </c>
      <c r="V138">
        <v>0.14639212956018183</v>
      </c>
      <c r="W138">
        <v>-0.89538052290869574</v>
      </c>
      <c r="X138">
        <f t="shared" si="12"/>
        <v>3.021327123478863</v>
      </c>
      <c r="Y138">
        <f t="shared" si="13"/>
        <v>20.518504211697326</v>
      </c>
      <c r="Z138">
        <f t="shared" si="14"/>
        <v>0.95352836841436195</v>
      </c>
      <c r="AA138">
        <f t="shared" si="15"/>
        <v>0.95352836841436195</v>
      </c>
      <c r="AB138">
        <f t="shared" si="16"/>
        <v>-2.0666381734340378E-2</v>
      </c>
      <c r="AC138">
        <f t="shared" si="17"/>
        <v>1</v>
      </c>
    </row>
    <row r="139" spans="1:29" x14ac:dyDescent="0.25">
      <c r="A139">
        <v>1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-1.4717229690155635</v>
      </c>
      <c r="T139">
        <v>-0.32065894525064836</v>
      </c>
      <c r="U139">
        <v>1.1525199318696073</v>
      </c>
      <c r="V139">
        <v>0.58297495689025336</v>
      </c>
      <c r="W139">
        <v>-0.89538052290869574</v>
      </c>
      <c r="X139">
        <f t="shared" si="12"/>
        <v>4.3640374089700833</v>
      </c>
      <c r="Y139">
        <f t="shared" si="13"/>
        <v>78.573729160735084</v>
      </c>
      <c r="Z139">
        <f t="shared" si="14"/>
        <v>0.98743303838406205</v>
      </c>
      <c r="AA139">
        <f t="shared" si="15"/>
        <v>0.98743303838406205</v>
      </c>
      <c r="AB139">
        <f t="shared" si="16"/>
        <v>-5.4923458749987913E-3</v>
      </c>
      <c r="AC139">
        <f t="shared" si="17"/>
        <v>1</v>
      </c>
    </row>
    <row r="140" spans="1:29" x14ac:dyDescent="0.25">
      <c r="A140">
        <v>1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-0.59086951793069287</v>
      </c>
      <c r="T140">
        <v>-9.2584625037159529E-2</v>
      </c>
      <c r="U140">
        <v>0.43865800058838256</v>
      </c>
      <c r="V140">
        <v>0.58297495689025336</v>
      </c>
      <c r="W140">
        <v>-0.89538052290869574</v>
      </c>
      <c r="X140">
        <f t="shared" si="12"/>
        <v>3.7805248497621289</v>
      </c>
      <c r="Y140">
        <f t="shared" si="13"/>
        <v>43.83904461065503</v>
      </c>
      <c r="Z140">
        <f t="shared" si="14"/>
        <v>0.97769800831656495</v>
      </c>
      <c r="AA140">
        <f t="shared" si="15"/>
        <v>0.97769800831656495</v>
      </c>
      <c r="AB140">
        <f t="shared" si="16"/>
        <v>-9.7952695221654191E-3</v>
      </c>
      <c r="AC140">
        <f t="shared" si="17"/>
        <v>1</v>
      </c>
    </row>
    <row r="141" spans="1:29" x14ac:dyDescent="0.25">
      <c r="A141">
        <v>1</v>
      </c>
      <c r="B141">
        <v>0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0</v>
      </c>
      <c r="S141">
        <v>0.62030397731100428</v>
      </c>
      <c r="T141">
        <v>-0.66277042557088162</v>
      </c>
      <c r="U141">
        <v>-1.3170564790492245</v>
      </c>
      <c r="V141">
        <v>-2.3421299862212259</v>
      </c>
      <c r="W141">
        <v>-0.89538052290869574</v>
      </c>
      <c r="X141">
        <f t="shared" si="12"/>
        <v>5.8050187923213334</v>
      </c>
      <c r="Y141">
        <f t="shared" si="13"/>
        <v>331.96143161082398</v>
      </c>
      <c r="Z141">
        <f t="shared" si="14"/>
        <v>0.99699664914593222</v>
      </c>
      <c r="AA141">
        <f t="shared" si="15"/>
        <v>0.99699664914593222</v>
      </c>
      <c r="AB141">
        <f t="shared" si="16"/>
        <v>-1.3063013271374779E-3</v>
      </c>
      <c r="AC141">
        <f t="shared" si="17"/>
        <v>1</v>
      </c>
    </row>
    <row r="142" spans="1:29" x14ac:dyDescent="0.25">
      <c r="A142">
        <v>1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0.8405173400822219</v>
      </c>
      <c r="T142">
        <v>-0.20662178514390395</v>
      </c>
      <c r="U142">
        <v>-0.73824950774012321</v>
      </c>
      <c r="V142">
        <v>-0.4211655459689112</v>
      </c>
      <c r="W142">
        <v>-0.89538052290869574</v>
      </c>
      <c r="X142">
        <f t="shared" si="12"/>
        <v>2.9438730546706759</v>
      </c>
      <c r="Y142">
        <f t="shared" si="13"/>
        <v>18.989250476576682</v>
      </c>
      <c r="Z142">
        <f t="shared" si="14"/>
        <v>0.9499731117396425</v>
      </c>
      <c r="AA142">
        <f t="shared" si="15"/>
        <v>0.9499731117396425</v>
      </c>
      <c r="AB142">
        <f t="shared" si="16"/>
        <v>-2.2288686909425849E-2</v>
      </c>
      <c r="AC142">
        <f t="shared" si="17"/>
        <v>1</v>
      </c>
    </row>
    <row r="143" spans="1:29" x14ac:dyDescent="0.25">
      <c r="A143">
        <v>1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1</v>
      </c>
      <c r="S143">
        <v>0.28998393315417775</v>
      </c>
      <c r="T143">
        <v>-1.2329562261046036</v>
      </c>
      <c r="U143">
        <v>-0.8733044677122469</v>
      </c>
      <c r="V143">
        <v>-1.0323815042310114</v>
      </c>
      <c r="W143">
        <v>0.39652566014527951</v>
      </c>
      <c r="X143">
        <f t="shared" si="12"/>
        <v>-0.37519616135415612</v>
      </c>
      <c r="Y143">
        <f t="shared" si="13"/>
        <v>0.68715447241768024</v>
      </c>
      <c r="Z143">
        <f t="shared" si="14"/>
        <v>0.4072860450252625</v>
      </c>
      <c r="AA143">
        <f t="shared" si="15"/>
        <v>0.4072860450252625</v>
      </c>
      <c r="AB143">
        <f t="shared" si="16"/>
        <v>-0.39010047003271092</v>
      </c>
      <c r="AC143">
        <f t="shared" si="17"/>
        <v>0</v>
      </c>
    </row>
    <row r="144" spans="1:29" x14ac:dyDescent="0.25">
      <c r="A144">
        <v>1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1.0607307028534396</v>
      </c>
      <c r="T144">
        <v>-0.20662178514390395</v>
      </c>
      <c r="U144">
        <v>0.32289660632656231</v>
      </c>
      <c r="V144">
        <v>-1.9492054416241618</v>
      </c>
      <c r="W144">
        <v>-0.72312636516816575</v>
      </c>
      <c r="X144">
        <f t="shared" si="12"/>
        <v>-4.8755192199210535</v>
      </c>
      <c r="Y144">
        <f t="shared" si="13"/>
        <v>7.6311309548342636E-3</v>
      </c>
      <c r="Z144">
        <f t="shared" si="14"/>
        <v>7.5733378221482508E-3</v>
      </c>
      <c r="AA144">
        <f t="shared" si="15"/>
        <v>7.5733378221482508E-3</v>
      </c>
      <c r="AB144">
        <f t="shared" si="16"/>
        <v>-2.1207126702686692</v>
      </c>
      <c r="AC144">
        <f t="shared" si="17"/>
        <v>0</v>
      </c>
    </row>
    <row r="145" spans="1:29" x14ac:dyDescent="0.25">
      <c r="A145">
        <v>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-0.3706561551594752</v>
      </c>
      <c r="T145">
        <v>-0.66277042557088162</v>
      </c>
      <c r="U145">
        <v>0.94029070905627032</v>
      </c>
      <c r="V145">
        <v>0.32102526049221042</v>
      </c>
      <c r="W145">
        <v>-0.37861804968710566</v>
      </c>
      <c r="X145">
        <f t="shared" si="12"/>
        <v>5.1630678720088561</v>
      </c>
      <c r="Y145">
        <f t="shared" si="13"/>
        <v>174.69959030606765</v>
      </c>
      <c r="Z145">
        <f t="shared" si="14"/>
        <v>0.99430846709284859</v>
      </c>
      <c r="AA145">
        <f t="shared" si="15"/>
        <v>0.99430846709284859</v>
      </c>
      <c r="AB145">
        <f t="shared" si="16"/>
        <v>-2.4788623090556032E-3</v>
      </c>
      <c r="AC145">
        <f t="shared" si="17"/>
        <v>1</v>
      </c>
    </row>
    <row r="146" spans="1:29" x14ac:dyDescent="0.25">
      <c r="A146">
        <v>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-1.2515096062443458</v>
      </c>
      <c r="T146">
        <v>-0.94786332583774269</v>
      </c>
      <c r="U146">
        <v>1.0946392347386973</v>
      </c>
      <c r="V146">
        <v>1.3688240460843821</v>
      </c>
      <c r="W146">
        <v>0.13814442353448442</v>
      </c>
      <c r="X146">
        <f t="shared" si="12"/>
        <v>0.41652183222827804</v>
      </c>
      <c r="Y146">
        <f t="shared" si="13"/>
        <v>1.51667711340183</v>
      </c>
      <c r="Z146">
        <f t="shared" si="14"/>
        <v>0.60265065602782675</v>
      </c>
      <c r="AA146">
        <f t="shared" si="15"/>
        <v>0.60265065602782675</v>
      </c>
      <c r="AB146">
        <f t="shared" si="16"/>
        <v>-0.21993436634214947</v>
      </c>
      <c r="AC146">
        <f t="shared" si="17"/>
        <v>1</v>
      </c>
    </row>
    <row r="147" spans="1:29" x14ac:dyDescent="0.25">
      <c r="A147">
        <v>1</v>
      </c>
      <c r="B147">
        <v>0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-1.3616162876299547</v>
      </c>
      <c r="T147">
        <v>-0.66277042557088162</v>
      </c>
      <c r="U147">
        <v>-0.71895594202981994</v>
      </c>
      <c r="V147">
        <v>1.0195577842203249</v>
      </c>
      <c r="W147">
        <v>-0.89538052290869574</v>
      </c>
      <c r="X147">
        <f t="shared" si="12"/>
        <v>4.8340469812887008</v>
      </c>
      <c r="Y147">
        <f t="shared" si="13"/>
        <v>125.71871381043475</v>
      </c>
      <c r="Z147">
        <f t="shared" si="14"/>
        <v>0.99210850576106735</v>
      </c>
      <c r="AA147">
        <f t="shared" si="15"/>
        <v>0.99210850576106735</v>
      </c>
      <c r="AB147">
        <f t="shared" si="16"/>
        <v>-3.4408269624811314E-3</v>
      </c>
      <c r="AC147">
        <f t="shared" si="17"/>
        <v>1</v>
      </c>
    </row>
    <row r="148" spans="1:29" x14ac:dyDescent="0.25">
      <c r="A148">
        <v>1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1.391050747010266</v>
      </c>
      <c r="T148">
        <v>-1.4610305463180926</v>
      </c>
      <c r="U148">
        <v>-0.44884602208557267</v>
      </c>
      <c r="V148">
        <v>-0.33384898050289691</v>
      </c>
      <c r="W148">
        <v>-0.63699928629790059</v>
      </c>
      <c r="X148">
        <f t="shared" si="12"/>
        <v>1.0892691241174282</v>
      </c>
      <c r="Y148">
        <f t="shared" si="13"/>
        <v>2.9721010415799713</v>
      </c>
      <c r="Z148">
        <f t="shared" si="14"/>
        <v>0.74824406792979448</v>
      </c>
      <c r="AA148">
        <f t="shared" si="15"/>
        <v>0.74824406792979448</v>
      </c>
      <c r="AB148">
        <f t="shared" si="16"/>
        <v>-0.12595671755568785</v>
      </c>
      <c r="AC148">
        <f t="shared" si="17"/>
        <v>1</v>
      </c>
    </row>
    <row r="149" spans="1:29" x14ac:dyDescent="0.25">
      <c r="A149">
        <v>1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2.3820108794807453</v>
      </c>
      <c r="T149">
        <v>0.47760117549656261</v>
      </c>
      <c r="U149">
        <v>-0.95047873055346044</v>
      </c>
      <c r="V149">
        <v>-1.468964331561083</v>
      </c>
      <c r="W149">
        <v>5.2017344664219513E-2</v>
      </c>
      <c r="X149">
        <f t="shared" si="12"/>
        <v>2.8302304261635882</v>
      </c>
      <c r="Y149">
        <f t="shared" si="13"/>
        <v>16.949365951973537</v>
      </c>
      <c r="Z149">
        <f t="shared" si="14"/>
        <v>0.94428772566810082</v>
      </c>
      <c r="AA149">
        <f t="shared" si="15"/>
        <v>0.94428772566810082</v>
      </c>
      <c r="AB149">
        <f t="shared" si="16"/>
        <v>-2.4895655457604804E-2</v>
      </c>
      <c r="AC149">
        <f t="shared" si="17"/>
        <v>1</v>
      </c>
    </row>
    <row r="150" spans="1:29" x14ac:dyDescent="0.25">
      <c r="A150">
        <v>1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1.7213707911670926</v>
      </c>
      <c r="T150">
        <v>1.3898984563505179</v>
      </c>
      <c r="U150">
        <v>-2.438757645889842E-2</v>
      </c>
      <c r="V150">
        <v>-0.29019069776988976</v>
      </c>
      <c r="W150">
        <v>-0.89538052290869574</v>
      </c>
      <c r="X150">
        <f t="shared" si="12"/>
        <v>1.9173926968298638</v>
      </c>
      <c r="Y150">
        <f t="shared" si="13"/>
        <v>6.8031973270533612</v>
      </c>
      <c r="Z150">
        <f t="shared" si="14"/>
        <v>0.87184740330312527</v>
      </c>
      <c r="AA150">
        <f t="shared" si="15"/>
        <v>0.87184740330312527</v>
      </c>
      <c r="AB150">
        <f t="shared" si="16"/>
        <v>-5.9559521607285962E-2</v>
      </c>
      <c r="AC150">
        <f t="shared" si="17"/>
        <v>1</v>
      </c>
    </row>
    <row r="151" spans="1:29" x14ac:dyDescent="0.25">
      <c r="A151">
        <v>1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-1.141402924858737</v>
      </c>
      <c r="T151">
        <v>-0.77680758567762609</v>
      </c>
      <c r="U151">
        <v>-8.2268273589808538E-2</v>
      </c>
      <c r="V151">
        <v>-2.8241001371846809E-2</v>
      </c>
      <c r="W151">
        <v>-0.63699928629790059</v>
      </c>
      <c r="X151">
        <f t="shared" si="12"/>
        <v>1.8560480172885621</v>
      </c>
      <c r="Y151">
        <f t="shared" si="13"/>
        <v>6.398400372247055</v>
      </c>
      <c r="Z151">
        <f t="shared" si="14"/>
        <v>0.86483564693913983</v>
      </c>
      <c r="AA151">
        <f t="shared" si="15"/>
        <v>0.86483564693913983</v>
      </c>
      <c r="AB151">
        <f t="shared" si="16"/>
        <v>-6.3066417863827898E-2</v>
      </c>
      <c r="AC151">
        <f t="shared" si="17"/>
        <v>1</v>
      </c>
    </row>
    <row r="152" spans="1:29" x14ac:dyDescent="0.25">
      <c r="A152">
        <v>1</v>
      </c>
      <c r="B152">
        <v>0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0.62030397731100428</v>
      </c>
      <c r="T152">
        <v>1.0477869760302847</v>
      </c>
      <c r="U152">
        <v>-0.12085540501041529</v>
      </c>
      <c r="V152">
        <v>0.93224121875431065</v>
      </c>
      <c r="W152">
        <v>-0.12023681307631058</v>
      </c>
      <c r="X152">
        <f t="shared" si="12"/>
        <v>5.923458398563354</v>
      </c>
      <c r="Y152">
        <f t="shared" si="13"/>
        <v>373.70189170106289</v>
      </c>
      <c r="Z152">
        <f t="shared" si="14"/>
        <v>0.99733121176554451</v>
      </c>
      <c r="AA152">
        <f t="shared" si="15"/>
        <v>0.99733121176554451</v>
      </c>
      <c r="AB152">
        <f t="shared" si="16"/>
        <v>-1.1605893770017294E-3</v>
      </c>
      <c r="AC152">
        <f t="shared" si="17"/>
        <v>1</v>
      </c>
    </row>
    <row r="153" spans="1:29" x14ac:dyDescent="0.25">
      <c r="A153">
        <v>1</v>
      </c>
      <c r="B153">
        <v>1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-1.141402924858737</v>
      </c>
      <c r="T153">
        <v>-0.66277042557088162</v>
      </c>
      <c r="U153">
        <v>-0.39096532495466252</v>
      </c>
      <c r="V153">
        <v>0.84492465328829636</v>
      </c>
      <c r="W153">
        <v>-0.89538052290869574</v>
      </c>
      <c r="X153">
        <f t="shared" si="12"/>
        <v>4.3435969741327849</v>
      </c>
      <c r="Y153">
        <f t="shared" si="13"/>
        <v>76.983951198216971</v>
      </c>
      <c r="Z153">
        <f t="shared" si="14"/>
        <v>0.98717684876650791</v>
      </c>
      <c r="AA153">
        <f t="shared" si="15"/>
        <v>0.98717684876650791</v>
      </c>
      <c r="AB153">
        <f t="shared" si="16"/>
        <v>-5.6050382488929676E-3</v>
      </c>
      <c r="AC153">
        <f t="shared" si="17"/>
        <v>1</v>
      </c>
    </row>
    <row r="154" spans="1:29" x14ac:dyDescent="0.25">
      <c r="A154">
        <v>1</v>
      </c>
      <c r="B154">
        <v>1</v>
      </c>
      <c r="C154">
        <v>0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-1.3616162876299547</v>
      </c>
      <c r="T154">
        <v>-9.2584625037159529E-2</v>
      </c>
      <c r="U154">
        <v>-1.2784693476286177</v>
      </c>
      <c r="V154">
        <v>1.541728136116035E-2</v>
      </c>
      <c r="W154">
        <v>-0.89538052290869574</v>
      </c>
      <c r="X154">
        <f t="shared" si="12"/>
        <v>3.8384167182091904</v>
      </c>
      <c r="Y154">
        <f t="shared" si="13"/>
        <v>46.451869787128949</v>
      </c>
      <c r="Z154">
        <f t="shared" si="14"/>
        <v>0.97892601483385078</v>
      </c>
      <c r="AA154">
        <f t="shared" si="15"/>
        <v>0.97892601483385078</v>
      </c>
      <c r="AB154">
        <f t="shared" si="16"/>
        <v>-9.2501300187013639E-3</v>
      </c>
      <c r="AC154">
        <f t="shared" si="17"/>
        <v>1</v>
      </c>
    </row>
    <row r="155" spans="1:29" x14ac:dyDescent="0.25">
      <c r="A155">
        <v>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1.2809440656246571</v>
      </c>
      <c r="T155">
        <v>1.6179727765640068</v>
      </c>
      <c r="U155">
        <v>-0.35237819353405581</v>
      </c>
      <c r="V155">
        <v>-0.5084821114349255</v>
      </c>
      <c r="W155">
        <v>1.0855422911073995</v>
      </c>
      <c r="X155">
        <f t="shared" si="12"/>
        <v>0.15972437347755875</v>
      </c>
      <c r="Y155">
        <f t="shared" si="13"/>
        <v>1.1731874648430953</v>
      </c>
      <c r="Z155">
        <f t="shared" si="14"/>
        <v>0.53984641629975527</v>
      </c>
      <c r="AA155">
        <f t="shared" si="15"/>
        <v>0.53984641629975527</v>
      </c>
      <c r="AB155">
        <f t="shared" si="16"/>
        <v>-0.26772977728929026</v>
      </c>
      <c r="AC155">
        <f t="shared" si="17"/>
        <v>1</v>
      </c>
    </row>
    <row r="156" spans="1:29" x14ac:dyDescent="0.25">
      <c r="A156">
        <v>1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1.8314774725527012</v>
      </c>
      <c r="T156">
        <v>-1.1189190659978594</v>
      </c>
      <c r="U156">
        <v>-1.8765698846480223</v>
      </c>
      <c r="V156">
        <v>-1.0760397869640186</v>
      </c>
      <c r="W156">
        <v>0.48265273901554456</v>
      </c>
      <c r="X156">
        <f t="shared" si="12"/>
        <v>2.5130158858911202</v>
      </c>
      <c r="Y156">
        <f t="shared" si="13"/>
        <v>12.342096341932312</v>
      </c>
      <c r="Z156">
        <f t="shared" si="14"/>
        <v>0.92504925954873052</v>
      </c>
      <c r="AA156">
        <f t="shared" si="15"/>
        <v>0.92504925954873052</v>
      </c>
      <c r="AB156">
        <f t="shared" si="16"/>
        <v>-3.3835140146822353E-2</v>
      </c>
      <c r="AC156">
        <f t="shared" si="17"/>
        <v>1</v>
      </c>
    </row>
    <row r="157" spans="1:29" x14ac:dyDescent="0.25">
      <c r="A157">
        <v>1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1.0607307028534396</v>
      </c>
      <c r="T157">
        <v>2.1881585770977288</v>
      </c>
      <c r="U157">
        <v>-0.37167175924435913</v>
      </c>
      <c r="V157">
        <v>0.23370869502619612</v>
      </c>
      <c r="W157">
        <v>-0.37861804968710566</v>
      </c>
      <c r="X157">
        <f t="shared" si="12"/>
        <v>0.11084177885764157</v>
      </c>
      <c r="Y157">
        <f t="shared" si="13"/>
        <v>1.1172181253414855</v>
      </c>
      <c r="Z157">
        <f t="shared" si="14"/>
        <v>0.52768210888110056</v>
      </c>
      <c r="AA157">
        <f t="shared" si="15"/>
        <v>0.52768210888110056</v>
      </c>
      <c r="AB157">
        <f t="shared" si="16"/>
        <v>-0.27762763037457838</v>
      </c>
      <c r="AC157">
        <f t="shared" si="17"/>
        <v>1</v>
      </c>
    </row>
    <row r="158" spans="1:29" x14ac:dyDescent="0.25">
      <c r="A158">
        <v>1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1.2809440656246571</v>
      </c>
      <c r="T158">
        <v>0.81971265581679587</v>
      </c>
      <c r="U158">
        <v>0.6123000919811129</v>
      </c>
      <c r="V158">
        <v>0.10273384682717467</v>
      </c>
      <c r="W158">
        <v>-0.89538052290869574</v>
      </c>
      <c r="X158">
        <f t="shared" si="12"/>
        <v>1.297287025695971</v>
      </c>
      <c r="Y158">
        <f t="shared" si="13"/>
        <v>3.6593554512758479</v>
      </c>
      <c r="Z158">
        <f t="shared" si="14"/>
        <v>0.78537803984751253</v>
      </c>
      <c r="AA158">
        <f t="shared" si="15"/>
        <v>0.78537803984751253</v>
      </c>
      <c r="AB158">
        <f t="shared" si="16"/>
        <v>-0.1049212463128395</v>
      </c>
      <c r="AC158">
        <f t="shared" si="17"/>
        <v>1</v>
      </c>
    </row>
    <row r="159" spans="1:29" x14ac:dyDescent="0.25">
      <c r="A159">
        <v>1</v>
      </c>
      <c r="B159">
        <v>0</v>
      </c>
      <c r="C159">
        <v>0</v>
      </c>
      <c r="D159">
        <v>1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-1.691936331786781</v>
      </c>
      <c r="T159">
        <v>0.36356401538981814</v>
      </c>
      <c r="U159">
        <v>-0.50672671921648282</v>
      </c>
      <c r="V159">
        <v>0.10273384682717467</v>
      </c>
      <c r="W159">
        <v>-0.89538052290869574</v>
      </c>
      <c r="X159">
        <f t="shared" si="12"/>
        <v>3.8069177261787592</v>
      </c>
      <c r="Y159">
        <f t="shared" si="13"/>
        <v>45.011487104281038</v>
      </c>
      <c r="Z159">
        <f t="shared" si="14"/>
        <v>0.97826629689812927</v>
      </c>
      <c r="AA159">
        <f t="shared" si="15"/>
        <v>0.97826629689812927</v>
      </c>
      <c r="AB159">
        <f t="shared" si="16"/>
        <v>-9.5429084730515555E-3</v>
      </c>
      <c r="AC159">
        <f t="shared" si="17"/>
        <v>1</v>
      </c>
    </row>
    <row r="160" spans="1:29" x14ac:dyDescent="0.25">
      <c r="A160">
        <v>1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0.40009061453978656</v>
      </c>
      <c r="T160">
        <v>-9.2584625037159529E-2</v>
      </c>
      <c r="U160">
        <v>-0.95047873055346044</v>
      </c>
      <c r="V160">
        <v>-0.81409009056597559</v>
      </c>
      <c r="W160">
        <v>-0.37861804968710566</v>
      </c>
      <c r="X160">
        <f t="shared" si="12"/>
        <v>1.9869673545309618</v>
      </c>
      <c r="Y160">
        <f t="shared" si="13"/>
        <v>7.2933819482683475</v>
      </c>
      <c r="Z160">
        <f t="shared" si="14"/>
        <v>0.87942192868510061</v>
      </c>
      <c r="AA160">
        <f t="shared" si="15"/>
        <v>0.87942192868510061</v>
      </c>
      <c r="AB160">
        <f t="shared" si="16"/>
        <v>-5.5802709300577215E-2</v>
      </c>
      <c r="AC160">
        <f t="shared" si="17"/>
        <v>1</v>
      </c>
    </row>
    <row r="161" spans="1:29" x14ac:dyDescent="0.25">
      <c r="A161">
        <v>1</v>
      </c>
      <c r="B161">
        <v>1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-0.81108288070191048</v>
      </c>
      <c r="T161">
        <v>-9.2584625037159529E-2</v>
      </c>
      <c r="U161">
        <v>0.12996094922352858</v>
      </c>
      <c r="V161">
        <v>1.2815074806183679</v>
      </c>
      <c r="W161">
        <v>-0.89538052290869574</v>
      </c>
      <c r="X161">
        <f t="shared" si="12"/>
        <v>4.2521639800275111</v>
      </c>
      <c r="Y161">
        <f t="shared" si="13"/>
        <v>70.257283322440429</v>
      </c>
      <c r="Z161">
        <f t="shared" si="14"/>
        <v>0.98596634682976925</v>
      </c>
      <c r="AA161">
        <f t="shared" si="15"/>
        <v>0.98596634682976925</v>
      </c>
      <c r="AB161">
        <f t="shared" si="16"/>
        <v>-6.1379082185802148E-3</v>
      </c>
      <c r="AC161">
        <f t="shared" si="17"/>
        <v>1</v>
      </c>
    </row>
    <row r="162" spans="1:29" x14ac:dyDescent="0.25">
      <c r="A162">
        <v>1</v>
      </c>
      <c r="B162">
        <v>1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-2.1323630573292163</v>
      </c>
      <c r="T162">
        <v>-0.54873326546413725</v>
      </c>
      <c r="U162">
        <v>-1.0469465591049774</v>
      </c>
      <c r="V162">
        <v>1.0632160669533322</v>
      </c>
      <c r="W162">
        <v>-0.89538052290869574</v>
      </c>
      <c r="X162">
        <f t="shared" si="12"/>
        <v>3.1471370803880125</v>
      </c>
      <c r="Y162">
        <f t="shared" si="13"/>
        <v>23.269350847582331</v>
      </c>
      <c r="Z162">
        <f t="shared" si="14"/>
        <v>0.95879576646774556</v>
      </c>
      <c r="AA162">
        <f t="shared" si="15"/>
        <v>0.95879576646774556</v>
      </c>
      <c r="AB162">
        <f t="shared" si="16"/>
        <v>-1.827389224764139E-2</v>
      </c>
      <c r="AC162">
        <f t="shared" si="17"/>
        <v>1</v>
      </c>
    </row>
    <row r="163" spans="1:29" x14ac:dyDescent="0.25">
      <c r="A163">
        <v>1</v>
      </c>
      <c r="B163">
        <v>1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0.40009061453978656</v>
      </c>
      <c r="T163">
        <v>-0.3776775253040206</v>
      </c>
      <c r="U163">
        <v>-0.50672671921648282</v>
      </c>
      <c r="V163">
        <v>-0.24653241503688259</v>
      </c>
      <c r="W163">
        <v>-0.55087220742763565</v>
      </c>
      <c r="X163">
        <f t="shared" si="12"/>
        <v>1.2718752044515396</v>
      </c>
      <c r="Y163">
        <f t="shared" si="13"/>
        <v>3.5675361535231702</v>
      </c>
      <c r="Z163">
        <f t="shared" si="14"/>
        <v>0.78106358299350309</v>
      </c>
      <c r="AA163">
        <f t="shared" si="15"/>
        <v>0.78106358299350309</v>
      </c>
      <c r="AB163">
        <f t="shared" si="16"/>
        <v>-0.10731361065633176</v>
      </c>
      <c r="AC163">
        <f t="shared" si="17"/>
        <v>1</v>
      </c>
    </row>
    <row r="164" spans="1:29" x14ac:dyDescent="0.25">
      <c r="A164">
        <v>1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0.17987725176856895</v>
      </c>
      <c r="T164">
        <v>-9.2584625037159529E-2</v>
      </c>
      <c r="U164">
        <v>-0.48743315350617938</v>
      </c>
      <c r="V164">
        <v>0.58297495689025336</v>
      </c>
      <c r="W164">
        <v>-0.89538052290869574</v>
      </c>
      <c r="X164">
        <f t="shared" si="12"/>
        <v>1.2628270871102478</v>
      </c>
      <c r="Y164">
        <f t="shared" si="13"/>
        <v>3.5354022626234989</v>
      </c>
      <c r="Z164">
        <f t="shared" si="14"/>
        <v>0.77951239116295024</v>
      </c>
      <c r="AA164">
        <f t="shared" si="15"/>
        <v>0.77951239116295024</v>
      </c>
      <c r="AB164">
        <f t="shared" si="16"/>
        <v>-0.10817697685625327</v>
      </c>
      <c r="AC164">
        <f t="shared" si="17"/>
        <v>1</v>
      </c>
    </row>
    <row r="165" spans="1:29" x14ac:dyDescent="0.25">
      <c r="A165">
        <v>1</v>
      </c>
      <c r="B165">
        <v>1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0.17987725176856895</v>
      </c>
      <c r="T165">
        <v>-0.66277042557088162</v>
      </c>
      <c r="U165">
        <v>-0.12085540501041529</v>
      </c>
      <c r="V165">
        <v>0.84492465328829636</v>
      </c>
      <c r="W165">
        <v>-0.89538052290869574</v>
      </c>
      <c r="X165">
        <f t="shared" si="12"/>
        <v>2.7564928554814427</v>
      </c>
      <c r="Y165">
        <f t="shared" si="13"/>
        <v>15.744527671703262</v>
      </c>
      <c r="Z165">
        <f t="shared" si="14"/>
        <v>0.94027899624246147</v>
      </c>
      <c r="AA165">
        <f t="shared" si="15"/>
        <v>0.94027899624246147</v>
      </c>
      <c r="AB165">
        <f t="shared" si="16"/>
        <v>-2.6743264963339987E-2</v>
      </c>
      <c r="AC165">
        <f t="shared" si="17"/>
        <v>1</v>
      </c>
    </row>
    <row r="166" spans="1:29" x14ac:dyDescent="0.25">
      <c r="A166">
        <v>1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6.9770570382960112E-2</v>
      </c>
      <c r="T166">
        <v>2.1452535069584895E-2</v>
      </c>
      <c r="U166">
        <v>1.8470882974405289</v>
      </c>
      <c r="V166">
        <v>0.71394980508927486</v>
      </c>
      <c r="W166">
        <v>0.13814442353448442</v>
      </c>
      <c r="X166">
        <f t="shared" si="12"/>
        <v>4.0328839627208284</v>
      </c>
      <c r="Y166">
        <f t="shared" si="13"/>
        <v>56.423399810662922</v>
      </c>
      <c r="Z166">
        <f t="shared" si="14"/>
        <v>0.98258549644748983</v>
      </c>
      <c r="AA166">
        <f t="shared" si="15"/>
        <v>0.98258549644748983</v>
      </c>
      <c r="AB166">
        <f t="shared" si="16"/>
        <v>-7.6296506014718671E-3</v>
      </c>
      <c r="AC166">
        <f t="shared" si="17"/>
        <v>1</v>
      </c>
    </row>
    <row r="167" spans="1:29" x14ac:dyDescent="0.25">
      <c r="A167">
        <v>1</v>
      </c>
      <c r="B167">
        <v>1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-1.4717229690155635</v>
      </c>
      <c r="T167">
        <v>-0.66277042557088162</v>
      </c>
      <c r="U167">
        <v>-1.7222213589655953</v>
      </c>
      <c r="V167">
        <v>1.4124823288173893</v>
      </c>
      <c r="W167">
        <v>-0.89538052290869574</v>
      </c>
      <c r="X167">
        <f t="shared" si="12"/>
        <v>3.6790629000891419</v>
      </c>
      <c r="Y167">
        <f t="shared" si="13"/>
        <v>39.609258842649211</v>
      </c>
      <c r="Z167">
        <f t="shared" si="14"/>
        <v>0.97537507385015931</v>
      </c>
      <c r="AA167">
        <f t="shared" si="15"/>
        <v>0.97537507385015931</v>
      </c>
      <c r="AB167">
        <f t="shared" si="16"/>
        <v>-1.0828347193962728E-2</v>
      </c>
      <c r="AC167">
        <f t="shared" si="17"/>
        <v>1</v>
      </c>
    </row>
    <row r="168" spans="1:29" x14ac:dyDescent="0.25">
      <c r="A168">
        <v>1</v>
      </c>
      <c r="B168">
        <v>1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-1.8020430131723899</v>
      </c>
      <c r="T168">
        <v>0.36356401538981814</v>
      </c>
      <c r="U168">
        <v>-1.3749371761801346</v>
      </c>
      <c r="V168">
        <v>1.0195577842203249</v>
      </c>
      <c r="W168">
        <v>-0.89538052290869574</v>
      </c>
      <c r="X168">
        <f t="shared" si="12"/>
        <v>5.3666865839284892</v>
      </c>
      <c r="Y168">
        <f t="shared" si="13"/>
        <v>214.15211578399325</v>
      </c>
      <c r="Z168">
        <f t="shared" si="14"/>
        <v>0.99535212565139741</v>
      </c>
      <c r="AA168">
        <f t="shared" si="15"/>
        <v>0.99535212565139741</v>
      </c>
      <c r="AB168">
        <f t="shared" si="16"/>
        <v>-2.0232517429200577E-3</v>
      </c>
      <c r="AC168">
        <f t="shared" si="17"/>
        <v>1</v>
      </c>
    </row>
    <row r="169" spans="1:29" x14ac:dyDescent="0.25">
      <c r="A169">
        <v>1</v>
      </c>
      <c r="B169">
        <v>1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-1.8020430131723899</v>
      </c>
      <c r="T169">
        <v>0.36356401538981814</v>
      </c>
      <c r="U169">
        <v>-1.3749371761801346</v>
      </c>
      <c r="V169">
        <v>1.0195577842203249</v>
      </c>
      <c r="W169">
        <v>-0.89538052290869574</v>
      </c>
      <c r="X169">
        <f t="shared" si="12"/>
        <v>5.3666865839284892</v>
      </c>
      <c r="Y169">
        <f t="shared" si="13"/>
        <v>214.15211578399325</v>
      </c>
      <c r="Z169">
        <f t="shared" si="14"/>
        <v>0.99535212565139741</v>
      </c>
      <c r="AA169">
        <f t="shared" si="15"/>
        <v>0.99535212565139741</v>
      </c>
      <c r="AB169">
        <f t="shared" si="16"/>
        <v>-2.0232517429200577E-3</v>
      </c>
      <c r="AC169">
        <f t="shared" si="17"/>
        <v>1</v>
      </c>
    </row>
    <row r="170" spans="1:29" x14ac:dyDescent="0.25">
      <c r="A170">
        <v>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1</v>
      </c>
      <c r="S170">
        <v>1.391050747010266</v>
      </c>
      <c r="T170">
        <v>1.6179727765640068</v>
      </c>
      <c r="U170">
        <v>0.76664861766353998</v>
      </c>
      <c r="V170">
        <v>-1.8182305934251402</v>
      </c>
      <c r="W170">
        <v>0.39652566014527951</v>
      </c>
      <c r="X170">
        <f t="shared" si="12"/>
        <v>-5.1113102808818125</v>
      </c>
      <c r="Y170">
        <f t="shared" si="13"/>
        <v>6.0281791387636133E-3</v>
      </c>
      <c r="Z170">
        <f t="shared" si="14"/>
        <v>5.9920579400908952E-3</v>
      </c>
      <c r="AA170">
        <f t="shared" si="15"/>
        <v>0.99400794205990906</v>
      </c>
      <c r="AB170">
        <f t="shared" si="16"/>
        <v>-2.6101456036786434E-3</v>
      </c>
      <c r="AC170">
        <f t="shared" si="17"/>
        <v>0</v>
      </c>
    </row>
    <row r="171" spans="1:29" x14ac:dyDescent="0.25">
      <c r="A171">
        <v>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1.391050747010266</v>
      </c>
      <c r="T171">
        <v>-0.66277042557088162</v>
      </c>
      <c r="U171">
        <v>-0.33308462782375242</v>
      </c>
      <c r="V171">
        <v>-0.90140665603198988</v>
      </c>
      <c r="W171">
        <v>1.3439235277181947</v>
      </c>
      <c r="X171">
        <f t="shared" si="12"/>
        <v>-6.4997577157040212</v>
      </c>
      <c r="Y171">
        <f t="shared" si="13"/>
        <v>1.5038034968147573E-3</v>
      </c>
      <c r="Z171">
        <f t="shared" si="14"/>
        <v>1.5015454674901195E-3</v>
      </c>
      <c r="AA171">
        <f t="shared" si="15"/>
        <v>0.99849845453250985</v>
      </c>
      <c r="AB171">
        <f t="shared" si="16"/>
        <v>-6.5260299009621439E-4</v>
      </c>
      <c r="AC171">
        <f t="shared" si="17"/>
        <v>0</v>
      </c>
    </row>
    <row r="172" spans="1:29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0.8405173400822219</v>
      </c>
      <c r="T172">
        <v>0.47760117549656261</v>
      </c>
      <c r="U172">
        <v>0.41936443487807917</v>
      </c>
      <c r="V172">
        <v>0.45200010869123192</v>
      </c>
      <c r="W172">
        <v>2.2051943164208447</v>
      </c>
      <c r="X172">
        <f t="shared" si="12"/>
        <v>-2.2618097270201494</v>
      </c>
      <c r="Y172">
        <f t="shared" si="13"/>
        <v>0.10416180963965989</v>
      </c>
      <c r="Z172">
        <f t="shared" si="14"/>
        <v>9.4335638789800919E-2</v>
      </c>
      <c r="AA172">
        <f t="shared" si="15"/>
        <v>0.90566436121019911</v>
      </c>
      <c r="AB172">
        <f t="shared" si="16"/>
        <v>-4.3032721839088392E-2</v>
      </c>
      <c r="AC172">
        <f t="shared" si="17"/>
        <v>0</v>
      </c>
    </row>
    <row r="173" spans="1:29" x14ac:dyDescent="0.25">
      <c r="A173">
        <v>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0.95062402146783076</v>
      </c>
      <c r="T173">
        <v>-9.2584625037159529E-2</v>
      </c>
      <c r="U173">
        <v>0.14925451493383196</v>
      </c>
      <c r="V173">
        <v>-0.11555756683786111</v>
      </c>
      <c r="W173">
        <v>0.31039858127501441</v>
      </c>
      <c r="X173">
        <f t="shared" si="12"/>
        <v>-4.2311112116767751</v>
      </c>
      <c r="Y173">
        <f t="shared" si="13"/>
        <v>1.4536228743370018E-2</v>
      </c>
      <c r="Z173">
        <f t="shared" si="14"/>
        <v>1.4327954321922002E-2</v>
      </c>
      <c r="AA173">
        <f t="shared" si="15"/>
        <v>0.98567204567807798</v>
      </c>
      <c r="AB173">
        <f t="shared" si="16"/>
        <v>-6.26756015438369E-3</v>
      </c>
      <c r="AC173">
        <f t="shared" si="17"/>
        <v>0</v>
      </c>
    </row>
    <row r="174" spans="1:29" x14ac:dyDescent="0.25">
      <c r="A174">
        <v>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-0.15044279238825753</v>
      </c>
      <c r="T174">
        <v>0.47760117549656261</v>
      </c>
      <c r="U174">
        <v>-0.83471733629164013</v>
      </c>
      <c r="V174">
        <v>0.23370869502619612</v>
      </c>
      <c r="W174">
        <v>1.7745589220695197</v>
      </c>
      <c r="X174">
        <f t="shared" si="12"/>
        <v>-2.3326592972038442</v>
      </c>
      <c r="Y174">
        <f t="shared" si="13"/>
        <v>9.7037352507623756E-2</v>
      </c>
      <c r="Z174">
        <f t="shared" si="14"/>
        <v>8.84540095975897E-2</v>
      </c>
      <c r="AA174">
        <f t="shared" si="15"/>
        <v>0.91154599040241036</v>
      </c>
      <c r="AB174">
        <f t="shared" si="16"/>
        <v>-4.0221414914524869E-2</v>
      </c>
      <c r="AC174">
        <f t="shared" si="17"/>
        <v>0</v>
      </c>
    </row>
    <row r="175" spans="1:29" x14ac:dyDescent="0.25">
      <c r="A175">
        <v>0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1</v>
      </c>
      <c r="R175">
        <v>1</v>
      </c>
      <c r="S175">
        <v>0.17987725176856895</v>
      </c>
      <c r="T175">
        <v>-9.2584625037159529E-2</v>
      </c>
      <c r="U175">
        <v>0.1878416463544387</v>
      </c>
      <c r="V175">
        <v>-0.33384898050289691</v>
      </c>
      <c r="W175">
        <v>-0.37861804968710566</v>
      </c>
      <c r="X175">
        <f t="shared" si="12"/>
        <v>-0.87420256861888257</v>
      </c>
      <c r="Y175">
        <f t="shared" si="13"/>
        <v>0.4171945711104475</v>
      </c>
      <c r="Z175">
        <f t="shared" si="14"/>
        <v>0.29438058796933814</v>
      </c>
      <c r="AA175">
        <f t="shared" si="15"/>
        <v>0.70561941203066181</v>
      </c>
      <c r="AB175">
        <f t="shared" si="16"/>
        <v>-0.15142947999948891</v>
      </c>
      <c r="AC175">
        <f t="shared" si="17"/>
        <v>0</v>
      </c>
    </row>
    <row r="176" spans="1:29" x14ac:dyDescent="0.25">
      <c r="A176">
        <v>0</v>
      </c>
      <c r="B176">
        <v>1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-0.70097619931630162</v>
      </c>
      <c r="T176">
        <v>-1.2329562261046036</v>
      </c>
      <c r="U176">
        <v>-0.33308462782375242</v>
      </c>
      <c r="V176">
        <v>0.80126637055528915</v>
      </c>
      <c r="W176">
        <v>-3.4109734206045579E-2</v>
      </c>
      <c r="X176">
        <f t="shared" si="12"/>
        <v>0.97683474988136298</v>
      </c>
      <c r="Y176">
        <f t="shared" si="13"/>
        <v>2.6560359047603028</v>
      </c>
      <c r="Z176">
        <f t="shared" si="14"/>
        <v>0.72647971025176183</v>
      </c>
      <c r="AA176">
        <f t="shared" si="15"/>
        <v>0.27352028974823817</v>
      </c>
      <c r="AB176">
        <f t="shared" si="16"/>
        <v>-0.56301045215006107</v>
      </c>
      <c r="AC176">
        <f t="shared" si="17"/>
        <v>1</v>
      </c>
    </row>
    <row r="177" spans="1:29" x14ac:dyDescent="0.25">
      <c r="A177">
        <v>0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0.40009061453978656</v>
      </c>
      <c r="T177">
        <v>-0.66277042557088162</v>
      </c>
      <c r="U177">
        <v>0.72806148624293321</v>
      </c>
      <c r="V177">
        <v>0.45200010869123192</v>
      </c>
      <c r="W177">
        <v>0.65490689675607461</v>
      </c>
      <c r="X177">
        <f t="shared" si="12"/>
        <v>0.52125281391075406</v>
      </c>
      <c r="Y177">
        <f t="shared" si="13"/>
        <v>1.6841362378952209</v>
      </c>
      <c r="Z177">
        <f t="shared" si="14"/>
        <v>0.62744066941097032</v>
      </c>
      <c r="AA177">
        <f t="shared" si="15"/>
        <v>0.37255933058902968</v>
      </c>
      <c r="AB177">
        <f t="shared" si="16"/>
        <v>-0.42880455541071194</v>
      </c>
      <c r="AC177">
        <f t="shared" si="17"/>
        <v>1</v>
      </c>
    </row>
    <row r="178" spans="1:29" x14ac:dyDescent="0.25">
      <c r="A178">
        <v>0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0.40009061453978656</v>
      </c>
      <c r="T178">
        <v>2.1452535069584895E-2</v>
      </c>
      <c r="U178">
        <v>-0.42955245637526929</v>
      </c>
      <c r="V178">
        <v>1.0195577842203249</v>
      </c>
      <c r="W178">
        <v>1.860686000939785</v>
      </c>
      <c r="X178">
        <f t="shared" si="12"/>
        <v>-2.1452784482030465</v>
      </c>
      <c r="Y178">
        <f t="shared" si="13"/>
        <v>0.11703544419749763</v>
      </c>
      <c r="Z178">
        <f t="shared" si="14"/>
        <v>0.10477325925998562</v>
      </c>
      <c r="AA178">
        <f t="shared" si="15"/>
        <v>0.8952267407400144</v>
      </c>
      <c r="AB178">
        <f t="shared" si="16"/>
        <v>-4.8066953755866997E-2</v>
      </c>
      <c r="AC178">
        <f t="shared" si="17"/>
        <v>0</v>
      </c>
    </row>
    <row r="179" spans="1:29" x14ac:dyDescent="0.25">
      <c r="A179">
        <v>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0.62030397731100428</v>
      </c>
      <c r="T179">
        <v>-9.2584625037159529E-2</v>
      </c>
      <c r="U179">
        <v>-0.77683663916072998</v>
      </c>
      <c r="V179">
        <v>-0.7704318078329685</v>
      </c>
      <c r="W179">
        <v>1.1716693699776646</v>
      </c>
      <c r="X179">
        <f t="shared" si="12"/>
        <v>-6.7200774662861953</v>
      </c>
      <c r="Y179">
        <f t="shared" si="13"/>
        <v>1.206444751543592E-3</v>
      </c>
      <c r="Z179">
        <f t="shared" si="14"/>
        <v>1.204990996480231E-3</v>
      </c>
      <c r="AA179">
        <f t="shared" si="15"/>
        <v>0.99879500900351981</v>
      </c>
      <c r="AB179">
        <f t="shared" si="16"/>
        <v>-5.2363649254228253E-4</v>
      </c>
      <c r="AC179">
        <f t="shared" si="17"/>
        <v>0</v>
      </c>
    </row>
    <row r="180" spans="1:29" x14ac:dyDescent="0.25">
      <c r="A180">
        <v>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-1.5818296504011722</v>
      </c>
      <c r="T180">
        <v>-1.2329562261046036</v>
      </c>
      <c r="U180">
        <v>-1.5292857018625616</v>
      </c>
      <c r="V180">
        <v>-1.5562808970270974</v>
      </c>
      <c r="W180">
        <v>0.8271610544966046</v>
      </c>
      <c r="X180">
        <f t="shared" si="12"/>
        <v>-3.3169187657280181</v>
      </c>
      <c r="Y180">
        <f t="shared" si="13"/>
        <v>3.6264398892252886E-2</v>
      </c>
      <c r="Z180">
        <f t="shared" si="14"/>
        <v>3.4995314835691398E-2</v>
      </c>
      <c r="AA180">
        <f t="shared" si="15"/>
        <v>0.9650046851643086</v>
      </c>
      <c r="AB180">
        <f t="shared" si="16"/>
        <v>-1.5470578121423372E-2</v>
      </c>
      <c r="AC180">
        <f t="shared" si="17"/>
        <v>0</v>
      </c>
    </row>
    <row r="181" spans="1:29" x14ac:dyDescent="0.25">
      <c r="A181">
        <v>0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0.62030397731100428</v>
      </c>
      <c r="T181">
        <v>-0.83382616573099833</v>
      </c>
      <c r="U181">
        <v>-0.31379106211344904</v>
      </c>
      <c r="V181">
        <v>0.45200010869123192</v>
      </c>
      <c r="W181">
        <v>0.31039858127501441</v>
      </c>
      <c r="X181">
        <f t="shared" si="12"/>
        <v>-3.1661339943211013</v>
      </c>
      <c r="Y181">
        <f t="shared" si="13"/>
        <v>4.2166298349254824E-2</v>
      </c>
      <c r="Z181">
        <f t="shared" si="14"/>
        <v>4.0460239806299987E-2</v>
      </c>
      <c r="AA181">
        <f t="shared" si="15"/>
        <v>0.95953976019370002</v>
      </c>
      <c r="AB181">
        <f t="shared" si="16"/>
        <v>-1.7937024810780394E-2</v>
      </c>
      <c r="AC181">
        <f t="shared" si="17"/>
        <v>0</v>
      </c>
    </row>
    <row r="182" spans="1:29" x14ac:dyDescent="0.25">
      <c r="A182">
        <v>0</v>
      </c>
      <c r="B182">
        <v>1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1.0607307028534396</v>
      </c>
      <c r="T182">
        <v>0.47760117549656261</v>
      </c>
      <c r="U182">
        <v>1.7120333374684054</v>
      </c>
      <c r="V182">
        <v>0.36468354322521762</v>
      </c>
      <c r="W182">
        <v>-0.89538052290869574</v>
      </c>
      <c r="X182">
        <f t="shared" si="12"/>
        <v>3.6911984841146275</v>
      </c>
      <c r="Y182">
        <f t="shared" si="13"/>
        <v>40.092868841222163</v>
      </c>
      <c r="Z182">
        <f t="shared" si="14"/>
        <v>0.97566487743009922</v>
      </c>
      <c r="AA182">
        <f t="shared" si="15"/>
        <v>2.433512256990078E-2</v>
      </c>
      <c r="AB182">
        <f t="shared" si="16"/>
        <v>-1.6137664619827308</v>
      </c>
      <c r="AC182">
        <f t="shared" si="17"/>
        <v>1</v>
      </c>
    </row>
    <row r="183" spans="1:29" x14ac:dyDescent="0.25">
      <c r="A183">
        <v>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-1.2515096062443458</v>
      </c>
      <c r="T183">
        <v>-0.66277042557088162</v>
      </c>
      <c r="U183">
        <v>-1.3363500447595278</v>
      </c>
      <c r="V183">
        <v>-1.2943312006290544</v>
      </c>
      <c r="W183">
        <v>1.2577964488479296</v>
      </c>
      <c r="X183">
        <f t="shared" si="12"/>
        <v>-3.6134231905712344</v>
      </c>
      <c r="Y183">
        <f t="shared" si="13"/>
        <v>2.6959401558450849E-2</v>
      </c>
      <c r="Z183">
        <f t="shared" si="14"/>
        <v>2.6251672186396957E-2</v>
      </c>
      <c r="AA183">
        <f t="shared" si="15"/>
        <v>0.97374832781360299</v>
      </c>
      <c r="AB183">
        <f t="shared" si="16"/>
        <v>-1.1553275118556017E-2</v>
      </c>
      <c r="AC183">
        <f t="shared" si="17"/>
        <v>0</v>
      </c>
    </row>
    <row r="184" spans="1:29" x14ac:dyDescent="0.25">
      <c r="A184">
        <v>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1</v>
      </c>
      <c r="S184">
        <v>0.28998393315417775</v>
      </c>
      <c r="T184">
        <v>1.0477869760302847</v>
      </c>
      <c r="U184">
        <v>0.57371296056050614</v>
      </c>
      <c r="V184">
        <v>-1.6435974624931116</v>
      </c>
      <c r="W184">
        <v>-0.37861804968710566</v>
      </c>
      <c r="X184">
        <f t="shared" si="12"/>
        <v>-4.4808556640696597</v>
      </c>
      <c r="Y184">
        <f t="shared" si="13"/>
        <v>1.1323719708002776E-2</v>
      </c>
      <c r="Z184">
        <f t="shared" si="14"/>
        <v>1.119692882440476E-2</v>
      </c>
      <c r="AA184">
        <f t="shared" si="15"/>
        <v>0.98880307117559529</v>
      </c>
      <c r="AB184">
        <f t="shared" si="16"/>
        <v>-4.8901933550342209E-3</v>
      </c>
      <c r="AC184">
        <f t="shared" si="17"/>
        <v>0</v>
      </c>
    </row>
    <row r="185" spans="1:29" x14ac:dyDescent="0.25">
      <c r="A185">
        <v>0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6.9770570382960112E-2</v>
      </c>
      <c r="T185">
        <v>2.1452535069584895E-2</v>
      </c>
      <c r="U185">
        <v>2.0593175202538658</v>
      </c>
      <c r="V185">
        <v>-0.7704318078329685</v>
      </c>
      <c r="W185">
        <v>0.13814442353448442</v>
      </c>
      <c r="X185">
        <f t="shared" si="12"/>
        <v>-5.4659374082516301</v>
      </c>
      <c r="Y185">
        <f t="shared" si="13"/>
        <v>4.2283754745821326E-3</v>
      </c>
      <c r="Z185">
        <f t="shared" si="14"/>
        <v>4.2105715969077955E-3</v>
      </c>
      <c r="AA185">
        <f t="shared" si="15"/>
        <v>0.99578942840309226</v>
      </c>
      <c r="AB185">
        <f t="shared" si="16"/>
        <v>-1.8324886355467938E-3</v>
      </c>
      <c r="AC185">
        <f t="shared" si="17"/>
        <v>0</v>
      </c>
    </row>
    <row r="186" spans="1:29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1.1708373842390483</v>
      </c>
      <c r="T186">
        <v>1.0477869760302847</v>
      </c>
      <c r="U186">
        <v>-0.4102588906649659</v>
      </c>
      <c r="V186">
        <v>-1.5562808970270974</v>
      </c>
      <c r="W186">
        <v>-3.4109734206045579E-2</v>
      </c>
      <c r="X186">
        <f t="shared" si="12"/>
        <v>-3.1362669566120394</v>
      </c>
      <c r="Y186">
        <f t="shared" si="13"/>
        <v>4.3444676426274018E-2</v>
      </c>
      <c r="Z186">
        <f t="shared" si="14"/>
        <v>4.1635821627907521E-2</v>
      </c>
      <c r="AA186">
        <f t="shared" si="15"/>
        <v>0.95836417837209242</v>
      </c>
      <c r="AB186">
        <f t="shared" si="16"/>
        <v>-1.8469427661437308E-2</v>
      </c>
      <c r="AC186">
        <f t="shared" si="17"/>
        <v>0</v>
      </c>
    </row>
    <row r="187" spans="1:29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0.73041065869661304</v>
      </c>
      <c r="T187">
        <v>-9.2584625037159529E-2</v>
      </c>
      <c r="U187">
        <v>1.6155655089168883</v>
      </c>
      <c r="V187">
        <v>0.84492465328829636</v>
      </c>
      <c r="W187">
        <v>-0.89538052290869574</v>
      </c>
      <c r="X187">
        <f t="shared" si="12"/>
        <v>3.5107430427989383</v>
      </c>
      <c r="Y187">
        <f t="shared" si="13"/>
        <v>33.473130514351212</v>
      </c>
      <c r="Z187">
        <f t="shared" si="14"/>
        <v>0.9709919005010671</v>
      </c>
      <c r="AA187">
        <f t="shared" si="15"/>
        <v>2.9008099498932904E-2</v>
      </c>
      <c r="AB187">
        <f t="shared" si="16"/>
        <v>-1.5374807235986974</v>
      </c>
      <c r="AC187">
        <f t="shared" si="17"/>
        <v>1</v>
      </c>
    </row>
    <row r="188" spans="1:29" x14ac:dyDescent="0.25">
      <c r="A188">
        <v>0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0.40009061453978656</v>
      </c>
      <c r="T188">
        <v>-1.1189190659978594</v>
      </c>
      <c r="U188">
        <v>-0.31379106211344904</v>
      </c>
      <c r="V188">
        <v>0.67029152235626765</v>
      </c>
      <c r="W188">
        <v>1.2577964488479296</v>
      </c>
      <c r="X188">
        <f t="shared" si="12"/>
        <v>-1.866901780422461</v>
      </c>
      <c r="Y188">
        <f t="shared" si="13"/>
        <v>0.15460191123983613</v>
      </c>
      <c r="Z188">
        <f t="shared" si="14"/>
        <v>0.13390061954238525</v>
      </c>
      <c r="AA188">
        <f t="shared" si="15"/>
        <v>0.8660993804576147</v>
      </c>
      <c r="AB188">
        <f t="shared" si="16"/>
        <v>-6.2432272061128995E-2</v>
      </c>
      <c r="AC188">
        <f t="shared" si="17"/>
        <v>0</v>
      </c>
    </row>
    <row r="189" spans="1:29" x14ac:dyDescent="0.25">
      <c r="A189">
        <v>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-0.480762836545084</v>
      </c>
      <c r="T189">
        <v>1.0477869760302847</v>
      </c>
      <c r="U189">
        <v>-6.2974707879505168E-2</v>
      </c>
      <c r="V189">
        <v>-0.94506493876499709</v>
      </c>
      <c r="W189">
        <v>1.3439235277181947</v>
      </c>
      <c r="X189">
        <f t="shared" si="12"/>
        <v>-3.5869525180043675</v>
      </c>
      <c r="Y189">
        <f t="shared" si="13"/>
        <v>2.7682564123475202E-2</v>
      </c>
      <c r="Z189">
        <f t="shared" si="14"/>
        <v>2.6936882155907789E-2</v>
      </c>
      <c r="AA189">
        <f t="shared" si="15"/>
        <v>0.97306311784409216</v>
      </c>
      <c r="AB189">
        <f t="shared" si="16"/>
        <v>-1.1858988259554382E-2</v>
      </c>
      <c r="AC189">
        <f t="shared" si="17"/>
        <v>0</v>
      </c>
    </row>
    <row r="190" spans="1:29" x14ac:dyDescent="0.25">
      <c r="A190">
        <v>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-1.141402924858737</v>
      </c>
      <c r="T190">
        <v>-1.1189190659978594</v>
      </c>
      <c r="U190">
        <v>0.8438228805047534</v>
      </c>
      <c r="V190">
        <v>0.14639212956018183</v>
      </c>
      <c r="W190">
        <v>-0.89538052290869574</v>
      </c>
      <c r="X190">
        <f t="shared" si="12"/>
        <v>-0.85180416312149054</v>
      </c>
      <c r="Y190">
        <f t="shared" si="13"/>
        <v>0.42664450089156059</v>
      </c>
      <c r="Z190">
        <f t="shared" si="14"/>
        <v>0.29905453014043465</v>
      </c>
      <c r="AA190">
        <f t="shared" si="15"/>
        <v>0.70094546985956541</v>
      </c>
      <c r="AB190">
        <f t="shared" si="16"/>
        <v>-0.15431576671271616</v>
      </c>
      <c r="AC190">
        <f t="shared" si="17"/>
        <v>0</v>
      </c>
    </row>
    <row r="191" spans="1:29" x14ac:dyDescent="0.25">
      <c r="A191">
        <v>0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0.62030397731100428</v>
      </c>
      <c r="T191">
        <v>-9.2584625037159529E-2</v>
      </c>
      <c r="U191">
        <v>0.12996094922352858</v>
      </c>
      <c r="V191">
        <v>-0.24653241503688259</v>
      </c>
      <c r="W191">
        <v>0.31039858127501441</v>
      </c>
      <c r="X191">
        <f t="shared" si="12"/>
        <v>-3.2111007597933554</v>
      </c>
      <c r="Y191">
        <f t="shared" si="13"/>
        <v>4.0312214775268397E-2</v>
      </c>
      <c r="Z191">
        <f t="shared" si="14"/>
        <v>3.8750111940170549E-2</v>
      </c>
      <c r="AA191">
        <f t="shared" si="15"/>
        <v>0.96124988805982947</v>
      </c>
      <c r="AB191">
        <f t="shared" si="16"/>
        <v>-1.7163697765286222E-2</v>
      </c>
      <c r="AC191">
        <f t="shared" si="17"/>
        <v>0</v>
      </c>
    </row>
    <row r="192" spans="1:29" x14ac:dyDescent="0.25">
      <c r="A192">
        <v>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-4.0336111002648715E-2</v>
      </c>
      <c r="T192">
        <v>-0.43469610535739278</v>
      </c>
      <c r="U192">
        <v>0.38077730345747246</v>
      </c>
      <c r="V192">
        <v>-1.7745723106921329</v>
      </c>
      <c r="W192">
        <v>0.9994152122371347</v>
      </c>
      <c r="X192">
        <f t="shared" si="12"/>
        <v>-6.2370278921234155</v>
      </c>
      <c r="Y192">
        <f t="shared" si="13"/>
        <v>1.9556593242924824E-3</v>
      </c>
      <c r="Z192">
        <f t="shared" si="14"/>
        <v>1.9518421859220367E-3</v>
      </c>
      <c r="AA192">
        <f t="shared" si="15"/>
        <v>0.99804815781407796</v>
      </c>
      <c r="AB192">
        <f t="shared" si="16"/>
        <v>-8.4850263214880401E-4</v>
      </c>
      <c r="AC192">
        <f t="shared" si="17"/>
        <v>0</v>
      </c>
    </row>
    <row r="193" spans="1:29" x14ac:dyDescent="0.25">
      <c r="A193">
        <v>0</v>
      </c>
      <c r="B193">
        <v>1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-0.480762836545084</v>
      </c>
      <c r="T193">
        <v>0.47760117549656261</v>
      </c>
      <c r="U193">
        <v>-0.25591036498253888</v>
      </c>
      <c r="V193">
        <v>0.58297495689025336</v>
      </c>
      <c r="W193">
        <v>-0.37861804968710566</v>
      </c>
      <c r="X193">
        <f t="shared" si="12"/>
        <v>-1.6632223439778919</v>
      </c>
      <c r="Y193">
        <f t="shared" si="13"/>
        <v>0.18952727299868241</v>
      </c>
      <c r="Z193">
        <f t="shared" si="14"/>
        <v>0.1593299097051408</v>
      </c>
      <c r="AA193">
        <f t="shared" si="15"/>
        <v>0.84067009029485917</v>
      </c>
      <c r="AB193">
        <f t="shared" si="16"/>
        <v>-7.5374403815108182E-2</v>
      </c>
      <c r="AC193">
        <f t="shared" si="17"/>
        <v>0</v>
      </c>
    </row>
    <row r="194" spans="1:29" x14ac:dyDescent="0.25">
      <c r="A194">
        <v>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-1.4717229690155635</v>
      </c>
      <c r="T194">
        <v>-1.2329562261046036</v>
      </c>
      <c r="U194">
        <v>-1.4328178733110448</v>
      </c>
      <c r="V194">
        <v>0.36468354322521762</v>
      </c>
      <c r="W194">
        <v>-0.89538052290869574</v>
      </c>
      <c r="X194">
        <f t="shared" si="12"/>
        <v>0.61410851666656541</v>
      </c>
      <c r="Y194">
        <f t="shared" si="13"/>
        <v>1.8480083963092651</v>
      </c>
      <c r="Z194">
        <f t="shared" si="14"/>
        <v>0.64887743965365396</v>
      </c>
      <c r="AA194">
        <f t="shared" si="15"/>
        <v>0.35112256034634604</v>
      </c>
      <c r="AB194">
        <f t="shared" si="16"/>
        <v>-0.45454126532486333</v>
      </c>
      <c r="AC194">
        <f t="shared" si="17"/>
        <v>1</v>
      </c>
    </row>
    <row r="195" spans="1:29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-0.3706561551594752</v>
      </c>
      <c r="T195">
        <v>-9.2584625037159529E-2</v>
      </c>
      <c r="U195">
        <v>1.1332263661593041</v>
      </c>
      <c r="V195">
        <v>-0.33384898050289691</v>
      </c>
      <c r="W195">
        <v>0.13814442353448442</v>
      </c>
      <c r="X195">
        <f t="shared" si="12"/>
        <v>-0.91239136251284458</v>
      </c>
      <c r="Y195">
        <f t="shared" si="13"/>
        <v>0.40156279271734552</v>
      </c>
      <c r="Z195">
        <f t="shared" si="14"/>
        <v>0.28651073987116682</v>
      </c>
      <c r="AA195">
        <f t="shared" si="15"/>
        <v>0.71348926012883318</v>
      </c>
      <c r="AB195">
        <f t="shared" si="16"/>
        <v>-0.14661255976291324</v>
      </c>
      <c r="AC195">
        <f t="shared" si="17"/>
        <v>0</v>
      </c>
    </row>
    <row r="196" spans="1:29" x14ac:dyDescent="0.25">
      <c r="A196">
        <v>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0.40009061453978656</v>
      </c>
      <c r="T196">
        <v>-0.20662178514390395</v>
      </c>
      <c r="U196">
        <v>-0.58390098205769625</v>
      </c>
      <c r="V196">
        <v>-0.81409009056597559</v>
      </c>
      <c r="W196">
        <v>0.9994152122371347</v>
      </c>
      <c r="X196">
        <f t="shared" si="12"/>
        <v>-5.4868993088163673</v>
      </c>
      <c r="Y196">
        <f t="shared" si="13"/>
        <v>4.1406632079558628E-3</v>
      </c>
      <c r="Z196">
        <f t="shared" si="14"/>
        <v>4.1235888154629368E-3</v>
      </c>
      <c r="AA196">
        <f t="shared" si="15"/>
        <v>0.99587641118453707</v>
      </c>
      <c r="AB196">
        <f t="shared" si="16"/>
        <v>-1.7945544185961058E-3</v>
      </c>
      <c r="AC196">
        <f t="shared" si="17"/>
        <v>0</v>
      </c>
    </row>
    <row r="197" spans="1:29" x14ac:dyDescent="0.25">
      <c r="A197">
        <v>0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-4.0336111002648715E-2</v>
      </c>
      <c r="T197">
        <v>-0.66277042557088162</v>
      </c>
      <c r="U197">
        <v>-1.1241208219461907</v>
      </c>
      <c r="V197">
        <v>-1.5999391797601044</v>
      </c>
      <c r="W197">
        <v>0.31039858127501441</v>
      </c>
      <c r="X197">
        <f t="shared" si="12"/>
        <v>-4.1596646821023073</v>
      </c>
      <c r="Y197">
        <f t="shared" si="13"/>
        <v>1.5612792291032782E-2</v>
      </c>
      <c r="Z197">
        <f t="shared" si="14"/>
        <v>1.5372780265807049E-2</v>
      </c>
      <c r="AA197">
        <f t="shared" si="15"/>
        <v>0.98462721973419298</v>
      </c>
      <c r="AB197">
        <f t="shared" si="16"/>
        <v>-6.7281624521946387E-3</v>
      </c>
      <c r="AC197">
        <f t="shared" si="17"/>
        <v>0</v>
      </c>
    </row>
    <row r="198" spans="1:29" x14ac:dyDescent="0.25">
      <c r="A198">
        <v>0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0.62030397731100428</v>
      </c>
      <c r="T198">
        <v>0.76269407576342363</v>
      </c>
      <c r="U198">
        <v>0.68947435482232644</v>
      </c>
      <c r="V198">
        <v>-0.33384898050289691</v>
      </c>
      <c r="W198">
        <v>1.5161776854587246</v>
      </c>
      <c r="X198">
        <f t="shared" ref="X198:X261" si="18">A$2+SUMPRODUCT(B$2:W$2,B198:W198)</f>
        <v>-7.3938236228353897</v>
      </c>
      <c r="Y198">
        <f t="shared" ref="Y198:Y261" si="19">EXP(X198)</f>
        <v>6.1503977168920587E-4</v>
      </c>
      <c r="Z198">
        <f t="shared" ref="Z198:Z261" si="20">Y198/(1+Y198)</f>
        <v>6.1466173027894893E-4</v>
      </c>
      <c r="AA198">
        <f t="shared" ref="AA198:AA261" si="21">IF(A198=1,Z198,1-Z198)</f>
        <v>0.99938533826972109</v>
      </c>
      <c r="AB198">
        <f t="shared" ref="AB198:AB261" si="22">LOG(AA198)</f>
        <v>-2.6702627152194009E-4</v>
      </c>
      <c r="AC198">
        <f t="shared" ref="AC198:AC261" si="23">IF(Z198&gt;AA$1,1,0)</f>
        <v>0</v>
      </c>
    </row>
    <row r="199" spans="1:29" x14ac:dyDescent="0.25">
      <c r="A199">
        <v>0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0.62030397731100428</v>
      </c>
      <c r="T199">
        <v>0.47760117549656261</v>
      </c>
      <c r="U199">
        <v>-1.1820015190771009</v>
      </c>
      <c r="V199">
        <v>0.23370869502619612</v>
      </c>
      <c r="W199">
        <v>1.6884318431992547</v>
      </c>
      <c r="X199">
        <f t="shared" si="18"/>
        <v>1.0414570283783269</v>
      </c>
      <c r="Y199">
        <f t="shared" si="19"/>
        <v>2.8333422684062248</v>
      </c>
      <c r="Z199">
        <f t="shared" si="20"/>
        <v>0.73913104283908193</v>
      </c>
      <c r="AA199">
        <f t="shared" si="21"/>
        <v>0.26086895716091807</v>
      </c>
      <c r="AB199">
        <f t="shared" si="22"/>
        <v>-0.58357759792481789</v>
      </c>
      <c r="AC199">
        <f t="shared" si="23"/>
        <v>1</v>
      </c>
    </row>
    <row r="200" spans="1:29" x14ac:dyDescent="0.25">
      <c r="A200">
        <v>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0.51019729592539542</v>
      </c>
      <c r="T200">
        <v>2.1881585770977288</v>
      </c>
      <c r="U200">
        <v>1.5383912460756748</v>
      </c>
      <c r="V200">
        <v>-0.4211655459689112</v>
      </c>
      <c r="W200">
        <v>2.0329401586803146</v>
      </c>
      <c r="X200">
        <f t="shared" si="18"/>
        <v>-4.3174822183924206</v>
      </c>
      <c r="Y200">
        <f t="shared" si="19"/>
        <v>1.333341193548355E-2</v>
      </c>
      <c r="Z200">
        <f t="shared" si="20"/>
        <v>1.3157971284117153E-2</v>
      </c>
      <c r="AA200">
        <f t="shared" si="21"/>
        <v>0.98684202871588289</v>
      </c>
      <c r="AB200">
        <f t="shared" si="22"/>
        <v>-5.7523625764058723E-3</v>
      </c>
      <c r="AC200">
        <f t="shared" si="23"/>
        <v>0</v>
      </c>
    </row>
    <row r="201" spans="1:29" x14ac:dyDescent="0.25">
      <c r="A201">
        <v>0</v>
      </c>
      <c r="B201">
        <v>1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-0.92118956208751934</v>
      </c>
      <c r="T201">
        <v>1.0477869760302847</v>
      </c>
      <c r="U201">
        <v>-0.29449749640314565</v>
      </c>
      <c r="V201">
        <v>-0.11555756683786111</v>
      </c>
      <c r="W201">
        <v>2.2051943164208447</v>
      </c>
      <c r="X201">
        <f t="shared" si="18"/>
        <v>0.25854792721026176</v>
      </c>
      <c r="Y201">
        <f t="shared" si="19"/>
        <v>1.2950482164136876</v>
      </c>
      <c r="Z201">
        <f t="shared" si="20"/>
        <v>0.56427930670553383</v>
      </c>
      <c r="AA201">
        <f t="shared" si="21"/>
        <v>0.43572069329446617</v>
      </c>
      <c r="AB201">
        <f t="shared" si="22"/>
        <v>-0.36079181401377497</v>
      </c>
      <c r="AC201">
        <f t="shared" si="23"/>
        <v>1</v>
      </c>
    </row>
    <row r="202" spans="1:29" x14ac:dyDescent="0.25">
      <c r="A202">
        <v>0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1.391050747010266</v>
      </c>
      <c r="T202">
        <v>-0.3776775253040206</v>
      </c>
      <c r="U202">
        <v>0.14925451493383196</v>
      </c>
      <c r="V202">
        <v>0.58297495689025336</v>
      </c>
      <c r="W202">
        <v>-0.72312636516816575</v>
      </c>
      <c r="X202">
        <f t="shared" si="18"/>
        <v>-3.4431385526042186</v>
      </c>
      <c r="Y202">
        <f t="shared" si="19"/>
        <v>3.1964206387921607E-2</v>
      </c>
      <c r="Z202">
        <f t="shared" si="20"/>
        <v>3.0974142504227583E-2</v>
      </c>
      <c r="AA202">
        <f t="shared" si="21"/>
        <v>0.96902585749577241</v>
      </c>
      <c r="AB202">
        <f t="shared" si="22"/>
        <v>-1.3664634076271984E-2</v>
      </c>
      <c r="AC202">
        <f t="shared" si="23"/>
        <v>0</v>
      </c>
    </row>
    <row r="203" spans="1:29" x14ac:dyDescent="0.25">
      <c r="A203">
        <v>0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0.8405173400822219</v>
      </c>
      <c r="T203">
        <v>-0.66277042557088162</v>
      </c>
      <c r="U203">
        <v>0.40007086916777579</v>
      </c>
      <c r="V203">
        <v>-2.2111551380222045</v>
      </c>
      <c r="W203">
        <v>0.65490689675607461</v>
      </c>
      <c r="X203">
        <f t="shared" si="18"/>
        <v>-6.6272716020384985</v>
      </c>
      <c r="Y203">
        <f t="shared" si="19"/>
        <v>1.3237699345147952E-3</v>
      </c>
      <c r="Z203">
        <f t="shared" si="20"/>
        <v>1.3220198843390764E-3</v>
      </c>
      <c r="AA203">
        <f t="shared" si="21"/>
        <v>0.99867798011566089</v>
      </c>
      <c r="AB203">
        <f t="shared" si="22"/>
        <v>-5.7452579172721742E-4</v>
      </c>
      <c r="AC203">
        <f t="shared" si="23"/>
        <v>0</v>
      </c>
    </row>
    <row r="204" spans="1:29" x14ac:dyDescent="0.25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1.1708373842390483</v>
      </c>
      <c r="T204">
        <v>-1.2329562261046036</v>
      </c>
      <c r="U204">
        <v>3.3493120672011704E-2</v>
      </c>
      <c r="V204">
        <v>0.36468354322521762</v>
      </c>
      <c r="W204">
        <v>-0.37861804968710566</v>
      </c>
      <c r="X204">
        <f t="shared" si="18"/>
        <v>-1.0485416318610361</v>
      </c>
      <c r="Y204">
        <f t="shared" si="19"/>
        <v>0.35044845948643305</v>
      </c>
      <c r="Z204">
        <f t="shared" si="20"/>
        <v>0.25950524584974266</v>
      </c>
      <c r="AA204">
        <f t="shared" si="21"/>
        <v>0.74049475415025734</v>
      </c>
      <c r="AB204">
        <f t="shared" si="22"/>
        <v>-0.13047801378242962</v>
      </c>
      <c r="AC204">
        <f t="shared" si="23"/>
        <v>0</v>
      </c>
    </row>
    <row r="205" spans="1:29" x14ac:dyDescent="0.25">
      <c r="A205">
        <v>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-1.141402924858737</v>
      </c>
      <c r="T205">
        <v>-1.2329562261046036</v>
      </c>
      <c r="U205">
        <v>-0.95047873055346044</v>
      </c>
      <c r="V205">
        <v>1.1941909151523535</v>
      </c>
      <c r="W205">
        <v>-0.89538052290869574</v>
      </c>
      <c r="X205">
        <f t="shared" si="18"/>
        <v>8.3512664030695793E-2</v>
      </c>
      <c r="Y205">
        <f t="shared" si="19"/>
        <v>1.0870989822605852</v>
      </c>
      <c r="Z205">
        <f t="shared" si="20"/>
        <v>0.52086604013534765</v>
      </c>
      <c r="AA205">
        <f t="shared" si="21"/>
        <v>0.47913395986465235</v>
      </c>
      <c r="AB205">
        <f t="shared" si="22"/>
        <v>-0.3195430463008187</v>
      </c>
      <c r="AC205">
        <f t="shared" si="23"/>
        <v>1</v>
      </c>
    </row>
    <row r="206" spans="1:29" x14ac:dyDescent="0.25">
      <c r="A206">
        <v>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0.62030397731100428</v>
      </c>
      <c r="T206">
        <v>-0.3776775253040206</v>
      </c>
      <c r="U206">
        <v>0.22642877777504544</v>
      </c>
      <c r="V206">
        <v>-0.37750726323590406</v>
      </c>
      <c r="W206">
        <v>1.5161776854587246</v>
      </c>
      <c r="X206">
        <f t="shared" si="18"/>
        <v>-5.6506371965130029</v>
      </c>
      <c r="Y206">
        <f t="shared" si="19"/>
        <v>3.5152761394270974E-3</v>
      </c>
      <c r="Z206">
        <f t="shared" si="20"/>
        <v>3.5029622597779865E-3</v>
      </c>
      <c r="AA206">
        <f t="shared" si="21"/>
        <v>0.99649703774022202</v>
      </c>
      <c r="AB206">
        <f t="shared" si="22"/>
        <v>-1.5239879770286627E-3</v>
      </c>
      <c r="AC206">
        <f t="shared" si="23"/>
        <v>0</v>
      </c>
    </row>
    <row r="207" spans="1:29" x14ac:dyDescent="0.25">
      <c r="A207">
        <v>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0.40009061453978656</v>
      </c>
      <c r="T207">
        <v>1.0477869760302847</v>
      </c>
      <c r="U207">
        <v>0.45795156629868594</v>
      </c>
      <c r="V207">
        <v>-1.6872557452261188</v>
      </c>
      <c r="W207">
        <v>-0.20636389194657556</v>
      </c>
      <c r="X207">
        <f t="shared" si="18"/>
        <v>-2.4185561111193934</v>
      </c>
      <c r="Y207">
        <f t="shared" si="19"/>
        <v>8.9050103131275565E-2</v>
      </c>
      <c r="Z207">
        <f t="shared" si="20"/>
        <v>8.1768600797369695E-2</v>
      </c>
      <c r="AA207">
        <f t="shared" si="21"/>
        <v>0.91823139920263031</v>
      </c>
      <c r="AB207">
        <f t="shared" si="22"/>
        <v>-3.7047860483868961E-2</v>
      </c>
      <c r="AC207">
        <f t="shared" si="23"/>
        <v>0</v>
      </c>
    </row>
    <row r="208" spans="1:29" x14ac:dyDescent="0.25">
      <c r="A208">
        <v>0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1</v>
      </c>
      <c r="S208">
        <v>1.5011574283958748</v>
      </c>
      <c r="T208">
        <v>2.7583443776314511</v>
      </c>
      <c r="U208">
        <v>0.53512582913989948</v>
      </c>
      <c r="V208">
        <v>1.541728136116035E-2</v>
      </c>
      <c r="W208">
        <v>0.48265273901554456</v>
      </c>
      <c r="X208">
        <f t="shared" si="18"/>
        <v>-1.5206299465747442</v>
      </c>
      <c r="Y208">
        <f t="shared" si="19"/>
        <v>0.21857415353507531</v>
      </c>
      <c r="Z208">
        <f t="shared" si="20"/>
        <v>0.1793687753026709</v>
      </c>
      <c r="AA208">
        <f t="shared" si="21"/>
        <v>0.82063122469732908</v>
      </c>
      <c r="AB208">
        <f t="shared" si="22"/>
        <v>-8.5851962319440159E-2</v>
      </c>
      <c r="AC208">
        <f t="shared" si="23"/>
        <v>0</v>
      </c>
    </row>
    <row r="209" spans="1:29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0.8405173400822219</v>
      </c>
      <c r="T209">
        <v>1.6179727765640068</v>
      </c>
      <c r="U209">
        <v>-1.5871663989934717</v>
      </c>
      <c r="V209">
        <v>-0.20287413230387544</v>
      </c>
      <c r="W209">
        <v>4.4444983670477356</v>
      </c>
      <c r="X209">
        <f t="shared" si="18"/>
        <v>-3.897729674192405</v>
      </c>
      <c r="Y209">
        <f t="shared" si="19"/>
        <v>2.0287919386500545E-2</v>
      </c>
      <c r="Z209">
        <f t="shared" si="20"/>
        <v>1.9884504168881736E-2</v>
      </c>
      <c r="AA209">
        <f t="shared" si="21"/>
        <v>0.98011549583111823</v>
      </c>
      <c r="AB209">
        <f t="shared" si="22"/>
        <v>-8.7227444639681583E-3</v>
      </c>
      <c r="AC209">
        <f t="shared" si="23"/>
        <v>0</v>
      </c>
    </row>
    <row r="210" spans="1:29" x14ac:dyDescent="0.25">
      <c r="A210">
        <v>0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-0.26054947377386639</v>
      </c>
      <c r="T210">
        <v>-0.20662178514390395</v>
      </c>
      <c r="U210">
        <v>0.16854808064413532</v>
      </c>
      <c r="V210">
        <v>0.49565839142423906</v>
      </c>
      <c r="W210">
        <v>-0.89538052290869574</v>
      </c>
      <c r="X210">
        <f t="shared" si="18"/>
        <v>-2.4963112856668479</v>
      </c>
      <c r="Y210">
        <f t="shared" si="19"/>
        <v>8.2388345871569096E-2</v>
      </c>
      <c r="Z210">
        <f t="shared" si="20"/>
        <v>7.6117177523033763E-2</v>
      </c>
      <c r="AA210">
        <f t="shared" si="21"/>
        <v>0.92388282247696618</v>
      </c>
      <c r="AB210">
        <f t="shared" si="22"/>
        <v>-3.438310754474342E-2</v>
      </c>
      <c r="AC210">
        <f t="shared" si="23"/>
        <v>0</v>
      </c>
    </row>
    <row r="211" spans="1:29" x14ac:dyDescent="0.25">
      <c r="A211">
        <v>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0.51019729592539542</v>
      </c>
      <c r="T211">
        <v>-1.2329562261046036</v>
      </c>
      <c r="U211">
        <v>-0.14014897072071866</v>
      </c>
      <c r="V211">
        <v>-0.33384898050289691</v>
      </c>
      <c r="W211">
        <v>0.13814442353448442</v>
      </c>
      <c r="X211">
        <f t="shared" si="18"/>
        <v>-4.5537629025358388</v>
      </c>
      <c r="Y211">
        <f t="shared" si="19"/>
        <v>1.0527515742754762E-2</v>
      </c>
      <c r="Z211">
        <f t="shared" si="20"/>
        <v>1.0417841749728964E-2</v>
      </c>
      <c r="AA211">
        <f t="shared" si="21"/>
        <v>0.98958215825027107</v>
      </c>
      <c r="AB211">
        <f t="shared" si="22"/>
        <v>-4.5481434550332864E-3</v>
      </c>
      <c r="AC211">
        <f t="shared" si="23"/>
        <v>0</v>
      </c>
    </row>
    <row r="212" spans="1:29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0.62030397731100428</v>
      </c>
      <c r="T212">
        <v>1.0477869760302847</v>
      </c>
      <c r="U212">
        <v>0.22642877777504544</v>
      </c>
      <c r="V212">
        <v>0.32102526049221042</v>
      </c>
      <c r="W212">
        <v>1.3439235277181947</v>
      </c>
      <c r="X212">
        <f t="shared" si="18"/>
        <v>-4.3999794615959331</v>
      </c>
      <c r="Y212">
        <f t="shared" si="19"/>
        <v>1.2277592062625705E-2</v>
      </c>
      <c r="Z212">
        <f t="shared" si="20"/>
        <v>1.2128681064261015E-2</v>
      </c>
      <c r="AA212">
        <f t="shared" si="21"/>
        <v>0.98787131893573898</v>
      </c>
      <c r="AB212">
        <f t="shared" si="22"/>
        <v>-5.299623343367618E-3</v>
      </c>
      <c r="AC212">
        <f t="shared" si="23"/>
        <v>0</v>
      </c>
    </row>
    <row r="213" spans="1:29" x14ac:dyDescent="0.25">
      <c r="A213">
        <v>0</v>
      </c>
      <c r="B213">
        <v>1</v>
      </c>
      <c r="C213">
        <v>0</v>
      </c>
      <c r="D213">
        <v>1</v>
      </c>
      <c r="E213">
        <v>0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-0.59086951793069287</v>
      </c>
      <c r="T213">
        <v>-0.66277042557088162</v>
      </c>
      <c r="U213">
        <v>-1.1241208219461907</v>
      </c>
      <c r="V213">
        <v>-0.46482382870191835</v>
      </c>
      <c r="W213">
        <v>0.8271610544966046</v>
      </c>
      <c r="X213">
        <f t="shared" si="18"/>
        <v>-1.9267927502818158</v>
      </c>
      <c r="Y213">
        <f t="shared" si="19"/>
        <v>0.14561447233094613</v>
      </c>
      <c r="Z213">
        <f t="shared" si="20"/>
        <v>0.12710599931115474</v>
      </c>
      <c r="AA213">
        <f t="shared" si="21"/>
        <v>0.87289400068884526</v>
      </c>
      <c r="AB213">
        <f t="shared" si="22"/>
        <v>-5.9038491358481639E-2</v>
      </c>
      <c r="AC213">
        <f t="shared" si="23"/>
        <v>0</v>
      </c>
    </row>
    <row r="214" spans="1:29" x14ac:dyDescent="0.25">
      <c r="A214">
        <v>0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0.51019729592539542</v>
      </c>
      <c r="T214">
        <v>0.47760117549656261</v>
      </c>
      <c r="U214">
        <v>-1.3363500447595278</v>
      </c>
      <c r="V214">
        <v>0.53931667415724627</v>
      </c>
      <c r="W214">
        <v>-0.89538052290869574</v>
      </c>
      <c r="X214">
        <f t="shared" si="18"/>
        <v>-2.2606738149171601</v>
      </c>
      <c r="Y214">
        <f t="shared" si="19"/>
        <v>0.10428019552514951</v>
      </c>
      <c r="Z214">
        <f t="shared" si="20"/>
        <v>9.4432731790103516E-2</v>
      </c>
      <c r="AA214">
        <f t="shared" si="21"/>
        <v>0.90556726820989653</v>
      </c>
      <c r="AB214">
        <f t="shared" si="22"/>
        <v>-4.3079283475511154E-2</v>
      </c>
      <c r="AC214">
        <f t="shared" si="23"/>
        <v>0</v>
      </c>
    </row>
    <row r="215" spans="1:29" x14ac:dyDescent="0.25">
      <c r="A215">
        <v>0</v>
      </c>
      <c r="B215">
        <v>1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0.28998393315417775</v>
      </c>
      <c r="T215">
        <v>-0.20662178514390395</v>
      </c>
      <c r="U215">
        <v>-0.33308462782375242</v>
      </c>
      <c r="V215">
        <v>1.541728136116035E-2</v>
      </c>
      <c r="W215">
        <v>-0.55087220742763565</v>
      </c>
      <c r="X215">
        <f t="shared" si="18"/>
        <v>-1.7856782784272596</v>
      </c>
      <c r="Y215">
        <f t="shared" si="19"/>
        <v>0.16768328646332081</v>
      </c>
      <c r="Z215">
        <f t="shared" si="20"/>
        <v>0.14360339692040977</v>
      </c>
      <c r="AA215">
        <f t="shared" si="21"/>
        <v>0.8563966030795902</v>
      </c>
      <c r="AB215">
        <f t="shared" si="22"/>
        <v>-6.7325064015052893E-2</v>
      </c>
      <c r="AC215">
        <f t="shared" si="23"/>
        <v>0</v>
      </c>
    </row>
    <row r="216" spans="1:29" x14ac:dyDescent="0.25">
      <c r="A216">
        <v>0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0.73041065869661304</v>
      </c>
      <c r="T216">
        <v>-0.66277042557088162</v>
      </c>
      <c r="U216">
        <v>0.26501590919565221</v>
      </c>
      <c r="V216">
        <v>-0.4211655459689112</v>
      </c>
      <c r="W216">
        <v>2.2051943164208447</v>
      </c>
      <c r="X216">
        <f t="shared" si="18"/>
        <v>-5.3693206283810007</v>
      </c>
      <c r="Y216">
        <f t="shared" si="19"/>
        <v>4.6572942692972141E-3</v>
      </c>
      <c r="Z216">
        <f t="shared" si="20"/>
        <v>4.6357044296229753E-3</v>
      </c>
      <c r="AA216">
        <f t="shared" si="21"/>
        <v>0.99536429557037698</v>
      </c>
      <c r="AB216">
        <f t="shared" si="22"/>
        <v>-2.0179417664696127E-3</v>
      </c>
      <c r="AC216">
        <f t="shared" si="23"/>
        <v>0</v>
      </c>
    </row>
    <row r="217" spans="1:29" x14ac:dyDescent="0.25">
      <c r="A217">
        <v>0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-1.691936331786781</v>
      </c>
      <c r="T217">
        <v>-0.77680758567762609</v>
      </c>
      <c r="U217">
        <v>-0.5260202849267861</v>
      </c>
      <c r="V217">
        <v>-0.4211655459689112</v>
      </c>
      <c r="W217">
        <v>0.13814442353448442</v>
      </c>
      <c r="X217">
        <f t="shared" si="18"/>
        <v>-1.6936909171985841</v>
      </c>
      <c r="Y217">
        <f t="shared" si="19"/>
        <v>0.18383973300625633</v>
      </c>
      <c r="Z217">
        <f t="shared" si="20"/>
        <v>0.15529106506622445</v>
      </c>
      <c r="AA217">
        <f t="shared" si="21"/>
        <v>0.84470893493377552</v>
      </c>
      <c r="AB217">
        <f t="shared" si="22"/>
        <v>-7.3292912030315474E-2</v>
      </c>
      <c r="AC217">
        <f t="shared" si="23"/>
        <v>0</v>
      </c>
    </row>
    <row r="218" spans="1:29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0.73041065869661304</v>
      </c>
      <c r="T218">
        <v>0.76269407576342363</v>
      </c>
      <c r="U218">
        <v>1.1718134975799108</v>
      </c>
      <c r="V218">
        <v>-0.15921584957086829</v>
      </c>
      <c r="W218">
        <v>-3.4109734206045579E-2</v>
      </c>
      <c r="X218">
        <f t="shared" si="18"/>
        <v>-1.3404236738787543</v>
      </c>
      <c r="Y218">
        <f t="shared" si="19"/>
        <v>0.2617347549075556</v>
      </c>
      <c r="Z218">
        <f t="shared" si="20"/>
        <v>0.20744039417914922</v>
      </c>
      <c r="AA218">
        <f t="shared" si="21"/>
        <v>0.79255960582085083</v>
      </c>
      <c r="AB218">
        <f t="shared" si="22"/>
        <v>-0.10096806601160947</v>
      </c>
      <c r="AC218">
        <f t="shared" si="23"/>
        <v>0</v>
      </c>
    </row>
    <row r="219" spans="1:29" x14ac:dyDescent="0.25">
      <c r="A219">
        <v>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1</v>
      </c>
      <c r="R219">
        <v>1</v>
      </c>
      <c r="S219">
        <v>0.17987725176856895</v>
      </c>
      <c r="T219">
        <v>-0.3776775253040206</v>
      </c>
      <c r="U219">
        <v>5.2786686382315075E-2</v>
      </c>
      <c r="V219">
        <v>-0.24653241503688259</v>
      </c>
      <c r="W219">
        <v>0.13814442353448442</v>
      </c>
      <c r="X219">
        <f t="shared" si="18"/>
        <v>-3.163545004673848</v>
      </c>
      <c r="Y219">
        <f t="shared" si="19"/>
        <v>4.2275607898732727E-2</v>
      </c>
      <c r="Z219">
        <f t="shared" si="20"/>
        <v>4.0560872362696808E-2</v>
      </c>
      <c r="AA219">
        <f t="shared" si="21"/>
        <v>0.95943912763730321</v>
      </c>
      <c r="AB219">
        <f t="shared" si="22"/>
        <v>-1.7982574206096995E-2</v>
      </c>
      <c r="AC219">
        <f t="shared" si="23"/>
        <v>0</v>
      </c>
    </row>
    <row r="220" spans="1:29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1</v>
      </c>
      <c r="S220">
        <v>-1.2515096062443458</v>
      </c>
      <c r="T220">
        <v>2.1452535069584895E-2</v>
      </c>
      <c r="U220">
        <v>1.8277947317302254</v>
      </c>
      <c r="V220">
        <v>-0.59579867690093979</v>
      </c>
      <c r="W220">
        <v>1.6884318431992547</v>
      </c>
      <c r="X220">
        <f t="shared" si="18"/>
        <v>-2.2203316999150502</v>
      </c>
      <c r="Y220">
        <f t="shared" si="19"/>
        <v>0.10857308916697607</v>
      </c>
      <c r="Z220">
        <f t="shared" si="20"/>
        <v>9.7939495580360886E-2</v>
      </c>
      <c r="AA220">
        <f t="shared" si="21"/>
        <v>0.90206050441963914</v>
      </c>
      <c r="AB220">
        <f t="shared" si="22"/>
        <v>-4.4764331799163497E-2</v>
      </c>
      <c r="AC220">
        <f t="shared" si="23"/>
        <v>0</v>
      </c>
    </row>
    <row r="221" spans="1:29" x14ac:dyDescent="0.25">
      <c r="A221">
        <v>0</v>
      </c>
      <c r="B221">
        <v>0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0.8405173400822219</v>
      </c>
      <c r="T221">
        <v>-9.2584625037159529E-2</v>
      </c>
      <c r="U221">
        <v>0.32289660632656231</v>
      </c>
      <c r="V221">
        <v>-2.2984717034882189</v>
      </c>
      <c r="W221">
        <v>0.13814442353448442</v>
      </c>
      <c r="X221">
        <f t="shared" si="18"/>
        <v>-0.89974779772517688</v>
      </c>
      <c r="Y221">
        <f t="shared" si="19"/>
        <v>0.40667221046487917</v>
      </c>
      <c r="Z221">
        <f t="shared" si="20"/>
        <v>0.28910232777718803</v>
      </c>
      <c r="AA221">
        <f t="shared" si="21"/>
        <v>0.71089767222281197</v>
      </c>
      <c r="AB221">
        <f t="shared" si="22"/>
        <v>-0.14819290783174704</v>
      </c>
      <c r="AC221">
        <f t="shared" si="23"/>
        <v>0</v>
      </c>
    </row>
    <row r="222" spans="1:29" x14ac:dyDescent="0.25">
      <c r="A222">
        <v>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0.95062402146783076</v>
      </c>
      <c r="T222">
        <v>-9.2584625037159529E-2</v>
      </c>
      <c r="U222">
        <v>1.6155655089168883</v>
      </c>
      <c r="V222">
        <v>-0.7704318078329685</v>
      </c>
      <c r="W222">
        <v>0.65490689675607461</v>
      </c>
      <c r="X222">
        <f t="shared" si="18"/>
        <v>-3.8192117486435375</v>
      </c>
      <c r="Y222">
        <f t="shared" si="19"/>
        <v>2.1945092327163157E-2</v>
      </c>
      <c r="Z222">
        <f t="shared" si="20"/>
        <v>2.1473846777022052E-2</v>
      </c>
      <c r="AA222">
        <f t="shared" si="21"/>
        <v>0.97852615322297798</v>
      </c>
      <c r="AB222">
        <f t="shared" si="22"/>
        <v>-9.4275623936798131E-3</v>
      </c>
      <c r="AC222">
        <f t="shared" si="23"/>
        <v>0</v>
      </c>
    </row>
    <row r="223" spans="1:29" x14ac:dyDescent="0.25">
      <c r="A223">
        <v>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1.1708373842390483</v>
      </c>
      <c r="T223">
        <v>0.19250827522970154</v>
      </c>
      <c r="U223">
        <v>0.14925451493383196</v>
      </c>
      <c r="V223">
        <v>-0.98872322149800429</v>
      </c>
      <c r="W223">
        <v>1.5161776854587246</v>
      </c>
      <c r="X223">
        <f t="shared" si="18"/>
        <v>-5.2617907647242363</v>
      </c>
      <c r="Y223">
        <f t="shared" si="19"/>
        <v>5.186009475564103E-3</v>
      </c>
      <c r="Z223">
        <f t="shared" si="20"/>
        <v>5.159253537830079E-3</v>
      </c>
      <c r="AA223">
        <f t="shared" si="21"/>
        <v>0.99484074646216991</v>
      </c>
      <c r="AB223">
        <f t="shared" si="22"/>
        <v>-2.2464353027058749E-3</v>
      </c>
      <c r="AC223">
        <f t="shared" si="23"/>
        <v>0</v>
      </c>
    </row>
    <row r="224" spans="1:29" x14ac:dyDescent="0.25">
      <c r="A224">
        <v>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1</v>
      </c>
      <c r="S224">
        <v>-0.70097619931630162</v>
      </c>
      <c r="T224">
        <v>-9.2584625037159529E-2</v>
      </c>
      <c r="U224">
        <v>0.1878416463544387</v>
      </c>
      <c r="V224">
        <v>1.541728136116035E-2</v>
      </c>
      <c r="W224">
        <v>-0.89538052290869574</v>
      </c>
      <c r="X224">
        <f t="shared" si="18"/>
        <v>-4.0709714826293908</v>
      </c>
      <c r="Y224">
        <f t="shared" si="19"/>
        <v>1.7060806177221492E-2</v>
      </c>
      <c r="Z224">
        <f t="shared" si="20"/>
        <v>1.677461767634832E-2</v>
      </c>
      <c r="AA224">
        <f t="shared" si="21"/>
        <v>0.98322538232365164</v>
      </c>
      <c r="AB224">
        <f t="shared" si="22"/>
        <v>-7.3469185056422286E-3</v>
      </c>
      <c r="AC224">
        <f t="shared" si="23"/>
        <v>0</v>
      </c>
    </row>
    <row r="225" spans="1:29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0.95062402146783076</v>
      </c>
      <c r="T225">
        <v>1.0477869760302847</v>
      </c>
      <c r="U225">
        <v>3.1011700686102484</v>
      </c>
      <c r="V225">
        <v>0.19005041229318897</v>
      </c>
      <c r="W225">
        <v>2.5497026319019049</v>
      </c>
      <c r="X225">
        <f t="shared" si="18"/>
        <v>-4.3446357826952342</v>
      </c>
      <c r="Y225">
        <f t="shared" si="19"/>
        <v>1.2976233556007933E-2</v>
      </c>
      <c r="Z225">
        <f t="shared" si="20"/>
        <v>1.2810007901622176E-2</v>
      </c>
      <c r="AA225">
        <f t="shared" si="21"/>
        <v>0.98718999209837788</v>
      </c>
      <c r="AB225">
        <f t="shared" si="22"/>
        <v>-5.5992560645623853E-3</v>
      </c>
      <c r="AC225">
        <f t="shared" si="23"/>
        <v>0</v>
      </c>
    </row>
    <row r="226" spans="1:29" x14ac:dyDescent="0.25">
      <c r="A226">
        <v>0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6.9770570382960112E-2</v>
      </c>
      <c r="T226">
        <v>0.47760117549656261</v>
      </c>
      <c r="U226">
        <v>-0.56460741634739287</v>
      </c>
      <c r="V226">
        <v>-1.6872557452261188</v>
      </c>
      <c r="W226">
        <v>3.9277358938261449</v>
      </c>
      <c r="X226">
        <f t="shared" si="18"/>
        <v>-4.1635828251562259</v>
      </c>
      <c r="Y226">
        <f t="shared" si="19"/>
        <v>1.555173882358203E-2</v>
      </c>
      <c r="Z226">
        <f t="shared" si="20"/>
        <v>1.531358593467351E-2</v>
      </c>
      <c r="AA226">
        <f t="shared" si="21"/>
        <v>0.98468641406532653</v>
      </c>
      <c r="AB226">
        <f t="shared" si="22"/>
        <v>-6.7020540955187169E-3</v>
      </c>
      <c r="AC226">
        <f t="shared" si="23"/>
        <v>0</v>
      </c>
    </row>
    <row r="227" spans="1:29" x14ac:dyDescent="0.25">
      <c r="A227">
        <v>0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1.1708373842390483</v>
      </c>
      <c r="T227">
        <v>0.36356401538981814</v>
      </c>
      <c r="U227">
        <v>0.68947435482232644</v>
      </c>
      <c r="V227">
        <v>1.0632160669533322</v>
      </c>
      <c r="W227">
        <v>0.31039858127501441</v>
      </c>
      <c r="X227">
        <f t="shared" si="18"/>
        <v>0.33841002527560898</v>
      </c>
      <c r="Y227">
        <f t="shared" si="19"/>
        <v>1.4027155343322228</v>
      </c>
      <c r="Z227">
        <f t="shared" si="20"/>
        <v>0.5838042474395847</v>
      </c>
      <c r="AA227">
        <f t="shared" si="21"/>
        <v>0.4161957525604153</v>
      </c>
      <c r="AB227">
        <f t="shared" si="22"/>
        <v>-0.38070235624593551</v>
      </c>
      <c r="AC227">
        <f t="shared" si="23"/>
        <v>1</v>
      </c>
    </row>
    <row r="228" spans="1:29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0.17987725176856895</v>
      </c>
      <c r="T228">
        <v>3.8987159786988954</v>
      </c>
      <c r="U228">
        <v>0.80523574908414663</v>
      </c>
      <c r="V228">
        <v>-0.72677352509996129</v>
      </c>
      <c r="W228">
        <v>2.5497026319019049</v>
      </c>
      <c r="X228">
        <f t="shared" si="18"/>
        <v>-6.5986516773427377</v>
      </c>
      <c r="Y228">
        <f t="shared" si="19"/>
        <v>1.3622034897079346E-3</v>
      </c>
      <c r="Z228">
        <f t="shared" si="20"/>
        <v>1.3603504156245454E-3</v>
      </c>
      <c r="AA228">
        <f t="shared" si="21"/>
        <v>0.99863964958437546</v>
      </c>
      <c r="AB228">
        <f t="shared" si="22"/>
        <v>-5.9119488629704624E-4</v>
      </c>
      <c r="AC228">
        <f t="shared" si="23"/>
        <v>0</v>
      </c>
    </row>
    <row r="229" spans="1:29" x14ac:dyDescent="0.25">
      <c r="A229">
        <v>0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-4.0336111002648715E-2</v>
      </c>
      <c r="T229">
        <v>-1.2329562261046036</v>
      </c>
      <c r="U229">
        <v>-0.14014897072071866</v>
      </c>
      <c r="V229">
        <v>-1.0323815042310114</v>
      </c>
      <c r="W229">
        <v>1.5161776854587246</v>
      </c>
      <c r="X229">
        <f t="shared" si="18"/>
        <v>-5.1812874879944069</v>
      </c>
      <c r="Y229">
        <f t="shared" si="19"/>
        <v>5.6207650862748733E-3</v>
      </c>
      <c r="Z229">
        <f t="shared" si="20"/>
        <v>5.5893486704131972E-3</v>
      </c>
      <c r="AA229">
        <f t="shared" si="21"/>
        <v>0.99441065132958684</v>
      </c>
      <c r="AB229">
        <f t="shared" si="22"/>
        <v>-2.4342325272217837E-3</v>
      </c>
      <c r="AC229">
        <f t="shared" si="23"/>
        <v>0</v>
      </c>
    </row>
    <row r="230" spans="1:29" x14ac:dyDescent="0.25">
      <c r="A230">
        <v>0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1.7213707911670926</v>
      </c>
      <c r="T230">
        <v>0.76269407576342363</v>
      </c>
      <c r="U230">
        <v>-1.3942307418904381</v>
      </c>
      <c r="V230">
        <v>-1.0760397869640186</v>
      </c>
      <c r="W230">
        <v>1.3439235277181947</v>
      </c>
      <c r="X230">
        <f t="shared" si="18"/>
        <v>-2.2255623126031612</v>
      </c>
      <c r="Y230">
        <f t="shared" si="19"/>
        <v>0.10800666804535163</v>
      </c>
      <c r="Z230">
        <f t="shared" si="20"/>
        <v>9.7478355645537348E-2</v>
      </c>
      <c r="AA230">
        <f t="shared" si="21"/>
        <v>0.90252164435446269</v>
      </c>
      <c r="AB230">
        <f t="shared" si="22"/>
        <v>-4.4542374008464579E-2</v>
      </c>
      <c r="AC230">
        <f t="shared" si="23"/>
        <v>0</v>
      </c>
    </row>
    <row r="231" spans="1:29" x14ac:dyDescent="0.25">
      <c r="A231">
        <v>0</v>
      </c>
      <c r="B231">
        <v>1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0.8405173400822219</v>
      </c>
      <c r="T231">
        <v>-0.66277042557088162</v>
      </c>
      <c r="U231">
        <v>0.67018078911202306</v>
      </c>
      <c r="V231">
        <v>-2.0365220070901762</v>
      </c>
      <c r="W231">
        <v>0.31039858127501441</v>
      </c>
      <c r="X231">
        <f t="shared" si="18"/>
        <v>-4.1406045838795515</v>
      </c>
      <c r="Y231">
        <f t="shared" si="19"/>
        <v>1.5913227714662814E-2</v>
      </c>
      <c r="Z231">
        <f t="shared" si="20"/>
        <v>1.5663963496626826E-2</v>
      </c>
      <c r="AA231">
        <f t="shared" si="21"/>
        <v>0.9843360365033732</v>
      </c>
      <c r="AB231">
        <f t="shared" si="22"/>
        <v>-6.8566150994333139E-3</v>
      </c>
      <c r="AC231">
        <f t="shared" si="23"/>
        <v>0</v>
      </c>
    </row>
    <row r="232" spans="1:29" x14ac:dyDescent="0.25">
      <c r="A232">
        <v>0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-2.1323630573292163</v>
      </c>
      <c r="T232">
        <v>-0.66277042557088162</v>
      </c>
      <c r="U232">
        <v>-0.93118516484315705</v>
      </c>
      <c r="V232">
        <v>-0.85774837329898279</v>
      </c>
      <c r="W232">
        <v>0.48265273901554456</v>
      </c>
      <c r="X232">
        <f t="shared" si="18"/>
        <v>-2.9045512086237535</v>
      </c>
      <c r="Y232">
        <f t="shared" si="19"/>
        <v>5.4773366900975284E-2</v>
      </c>
      <c r="Z232">
        <f t="shared" si="20"/>
        <v>5.1929038616043803E-2</v>
      </c>
      <c r="AA232">
        <f t="shared" si="21"/>
        <v>0.94807096138395619</v>
      </c>
      <c r="AB232">
        <f t="shared" si="22"/>
        <v>-2.3159155294728156E-2</v>
      </c>
      <c r="AC232">
        <f t="shared" si="23"/>
        <v>0</v>
      </c>
    </row>
    <row r="233" spans="1:29" x14ac:dyDescent="0.25">
      <c r="A233">
        <v>0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0.51019729592539542</v>
      </c>
      <c r="T233">
        <v>2.1881585770977288</v>
      </c>
      <c r="U233">
        <v>0.80523574908414663</v>
      </c>
      <c r="V233">
        <v>0.40834182595822477</v>
      </c>
      <c r="W233">
        <v>-0.72312636516816575</v>
      </c>
      <c r="X233">
        <f t="shared" si="18"/>
        <v>-5.183550216846966E-2</v>
      </c>
      <c r="Y233">
        <f t="shared" si="19"/>
        <v>0.94948504222779828</v>
      </c>
      <c r="Z233">
        <f t="shared" si="20"/>
        <v>0.48704402529950291</v>
      </c>
      <c r="AA233">
        <f t="shared" si="21"/>
        <v>0.51295597470049703</v>
      </c>
      <c r="AB233">
        <f t="shared" si="22"/>
        <v>-0.28991990733480227</v>
      </c>
      <c r="AC233">
        <f t="shared" si="23"/>
        <v>0</v>
      </c>
    </row>
    <row r="234" spans="1:29" x14ac:dyDescent="0.25">
      <c r="A234">
        <v>0</v>
      </c>
      <c r="B234">
        <v>1</v>
      </c>
      <c r="C234">
        <v>0</v>
      </c>
      <c r="D234">
        <v>1</v>
      </c>
      <c r="E234">
        <v>0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1.0607307028534396</v>
      </c>
      <c r="T234">
        <v>-0.3776775253040206</v>
      </c>
      <c r="U234">
        <v>1.2104006290005176</v>
      </c>
      <c r="V234">
        <v>-0.81409009056597559</v>
      </c>
      <c r="W234">
        <v>0.65490689675607461</v>
      </c>
      <c r="X234">
        <f t="shared" si="18"/>
        <v>-0.75704171623746053</v>
      </c>
      <c r="Y234">
        <f t="shared" si="19"/>
        <v>0.4690519654046304</v>
      </c>
      <c r="Z234">
        <f t="shared" si="20"/>
        <v>0.31928888592816823</v>
      </c>
      <c r="AA234">
        <f t="shared" si="21"/>
        <v>0.68071111407183182</v>
      </c>
      <c r="AB234">
        <f t="shared" si="22"/>
        <v>-0.16703715854676923</v>
      </c>
      <c r="AC234">
        <f t="shared" si="23"/>
        <v>0</v>
      </c>
    </row>
    <row r="235" spans="1:29" x14ac:dyDescent="0.25">
      <c r="A235">
        <v>0</v>
      </c>
      <c r="B235">
        <v>1</v>
      </c>
      <c r="C235">
        <v>0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-0.81108288070191048</v>
      </c>
      <c r="T235">
        <v>-1.3469933862113481</v>
      </c>
      <c r="U235">
        <v>-6.2974707879505168E-2</v>
      </c>
      <c r="V235">
        <v>0.10273384682717467</v>
      </c>
      <c r="W235">
        <v>-0.89538052290869574</v>
      </c>
      <c r="X235">
        <f t="shared" si="18"/>
        <v>4.3258160453941636</v>
      </c>
      <c r="Y235">
        <f t="shared" si="19"/>
        <v>75.627202915973101</v>
      </c>
      <c r="Z235">
        <f t="shared" si="20"/>
        <v>0.98694980422166045</v>
      </c>
      <c r="AA235">
        <f t="shared" si="21"/>
        <v>1.3050195778339546E-2</v>
      </c>
      <c r="AB235">
        <f t="shared" si="22"/>
        <v>-1.8843829730142241</v>
      </c>
      <c r="AC235">
        <f t="shared" si="23"/>
        <v>1</v>
      </c>
    </row>
    <row r="236" spans="1:29" x14ac:dyDescent="0.25">
      <c r="A236">
        <v>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0.28998393315417775</v>
      </c>
      <c r="T236">
        <v>1.9030656768308678</v>
      </c>
      <c r="U236">
        <v>0.82452931479445002</v>
      </c>
      <c r="V236">
        <v>-1.1196980696970258</v>
      </c>
      <c r="W236">
        <v>-3.4109734206045579E-2</v>
      </c>
      <c r="X236">
        <f t="shared" si="18"/>
        <v>-5.2696602413503024</v>
      </c>
      <c r="Y236">
        <f t="shared" si="19"/>
        <v>5.1453584561256304E-3</v>
      </c>
      <c r="Z236">
        <f t="shared" si="20"/>
        <v>5.1190192670528302E-3</v>
      </c>
      <c r="AA236">
        <f t="shared" si="21"/>
        <v>0.99488098073294717</v>
      </c>
      <c r="AB236">
        <f t="shared" si="22"/>
        <v>-2.2288715182374004E-3</v>
      </c>
      <c r="AC236">
        <f t="shared" si="23"/>
        <v>0</v>
      </c>
    </row>
    <row r="237" spans="1:29" x14ac:dyDescent="0.25">
      <c r="A237">
        <v>0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6.9770570382960112E-2</v>
      </c>
      <c r="T237">
        <v>1.6179727765640068</v>
      </c>
      <c r="U237">
        <v>0.82452931479445002</v>
      </c>
      <c r="V237">
        <v>-0.20287413230387544</v>
      </c>
      <c r="W237">
        <v>-0.20636389194657556</v>
      </c>
      <c r="X237">
        <f t="shared" si="18"/>
        <v>-5.9717144413043313</v>
      </c>
      <c r="Y237">
        <f t="shared" si="19"/>
        <v>2.5498660737110863E-3</v>
      </c>
      <c r="Z237">
        <f t="shared" si="20"/>
        <v>2.5433807933136873E-3</v>
      </c>
      <c r="AA237">
        <f t="shared" si="21"/>
        <v>0.99745661920668627</v>
      </c>
      <c r="AB237">
        <f t="shared" si="22"/>
        <v>-1.1059833092249077E-3</v>
      </c>
      <c r="AC237">
        <f t="shared" si="23"/>
        <v>0</v>
      </c>
    </row>
    <row r="238" spans="1:29" x14ac:dyDescent="0.25">
      <c r="A238">
        <v>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1</v>
      </c>
      <c r="S238">
        <v>1.0607307028534396</v>
      </c>
      <c r="T238">
        <v>-0.66277042557088162</v>
      </c>
      <c r="U238">
        <v>-5.0940107485950466E-3</v>
      </c>
      <c r="V238">
        <v>-2.3421299862212259</v>
      </c>
      <c r="W238">
        <v>0.9994152122371347</v>
      </c>
      <c r="X238">
        <f t="shared" si="18"/>
        <v>-3.8329339802724629</v>
      </c>
      <c r="Y238">
        <f t="shared" si="19"/>
        <v>2.1646013395343774E-2</v>
      </c>
      <c r="Z238">
        <f t="shared" si="20"/>
        <v>2.1187390849209405E-2</v>
      </c>
      <c r="AA238">
        <f t="shared" si="21"/>
        <v>0.9788126091507906</v>
      </c>
      <c r="AB238">
        <f t="shared" si="22"/>
        <v>-9.300444664202252E-3</v>
      </c>
      <c r="AC238">
        <f t="shared" si="23"/>
        <v>0</v>
      </c>
    </row>
    <row r="239" spans="1:29" x14ac:dyDescent="0.25">
      <c r="A239">
        <v>0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1.7213707911670926</v>
      </c>
      <c r="T239">
        <v>-9.2584625037159529E-2</v>
      </c>
      <c r="U239">
        <v>1.4612169832344615</v>
      </c>
      <c r="V239">
        <v>-1.7745723106921329</v>
      </c>
      <c r="W239">
        <v>1.1716693699776646</v>
      </c>
      <c r="X239">
        <f t="shared" si="18"/>
        <v>-3.9529841533244729</v>
      </c>
      <c r="Y239">
        <f t="shared" si="19"/>
        <v>1.9197328441061957E-2</v>
      </c>
      <c r="Z239">
        <f t="shared" si="20"/>
        <v>1.883573269410517E-2</v>
      </c>
      <c r="AA239">
        <f t="shared" si="21"/>
        <v>0.98116426730589479</v>
      </c>
      <c r="AB239">
        <f t="shared" si="22"/>
        <v>-8.2582766034951013E-3</v>
      </c>
      <c r="AC239">
        <f t="shared" si="23"/>
        <v>0</v>
      </c>
    </row>
    <row r="240" spans="1:29" x14ac:dyDescent="0.25">
      <c r="A240">
        <v>0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-0.3706561551594752</v>
      </c>
      <c r="T240">
        <v>0.47760117549656261</v>
      </c>
      <c r="U240">
        <v>1.0174649718974837</v>
      </c>
      <c r="V240">
        <v>1.0195577842203249</v>
      </c>
      <c r="W240">
        <v>0.48265273901554456</v>
      </c>
      <c r="X240">
        <f t="shared" si="18"/>
        <v>-1.0728148340634762</v>
      </c>
      <c r="Y240">
        <f t="shared" si="19"/>
        <v>0.34204436296382129</v>
      </c>
      <c r="Z240">
        <f t="shared" si="20"/>
        <v>0.25486814922305373</v>
      </c>
      <c r="AA240">
        <f t="shared" si="21"/>
        <v>0.74513185077694621</v>
      </c>
      <c r="AB240">
        <f t="shared" si="22"/>
        <v>-0.12776687222041314</v>
      </c>
      <c r="AC240">
        <f t="shared" si="23"/>
        <v>0</v>
      </c>
    </row>
    <row r="241" spans="1:29" x14ac:dyDescent="0.25">
      <c r="A241">
        <v>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0.40009061453978656</v>
      </c>
      <c r="T241">
        <v>-0.3776775253040206</v>
      </c>
      <c r="U241">
        <v>1.0367585376077872</v>
      </c>
      <c r="V241">
        <v>0.93224121875431065</v>
      </c>
      <c r="W241">
        <v>-0.89538052290869574</v>
      </c>
      <c r="X241">
        <f t="shared" si="18"/>
        <v>-3.0663533910778442</v>
      </c>
      <c r="Y241">
        <f t="shared" si="19"/>
        <v>4.6590743679036935E-2</v>
      </c>
      <c r="Z241">
        <f t="shared" si="20"/>
        <v>4.4516678520639723E-2</v>
      </c>
      <c r="AA241">
        <f t="shared" si="21"/>
        <v>0.95548332147936033</v>
      </c>
      <c r="AB241">
        <f t="shared" si="22"/>
        <v>-1.977688940718764E-2</v>
      </c>
      <c r="AC241">
        <f t="shared" si="23"/>
        <v>0</v>
      </c>
    </row>
    <row r="242" spans="1:29" x14ac:dyDescent="0.25">
      <c r="A242">
        <v>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0.62030397731100428</v>
      </c>
      <c r="T242">
        <v>0.47760117549656261</v>
      </c>
      <c r="U242">
        <v>0.90170357763566356</v>
      </c>
      <c r="V242">
        <v>0.88858293602130345</v>
      </c>
      <c r="W242">
        <v>0.13814442353448442</v>
      </c>
      <c r="X242">
        <f t="shared" si="18"/>
        <v>-5.3371427634234987</v>
      </c>
      <c r="Y242">
        <f t="shared" si="19"/>
        <v>4.8095932424307517E-3</v>
      </c>
      <c r="Z242">
        <f t="shared" si="20"/>
        <v>4.786571779147355E-3</v>
      </c>
      <c r="AA242">
        <f t="shared" si="21"/>
        <v>0.99521342822085268</v>
      </c>
      <c r="AB242">
        <f t="shared" si="22"/>
        <v>-2.0837727629086137E-3</v>
      </c>
      <c r="AC242">
        <f t="shared" si="23"/>
        <v>0</v>
      </c>
    </row>
    <row r="243" spans="1:29" x14ac:dyDescent="0.25">
      <c r="A243">
        <v>0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1</v>
      </c>
      <c r="S243">
        <v>2.4921175608663542</v>
      </c>
      <c r="T243">
        <v>-0.3776775253040206</v>
      </c>
      <c r="U243">
        <v>1.1139328004490006</v>
      </c>
      <c r="V243">
        <v>0.53931667415724627</v>
      </c>
      <c r="W243">
        <v>-0.89538052290869574</v>
      </c>
      <c r="X243">
        <f t="shared" si="18"/>
        <v>-0.83813959855104581</v>
      </c>
      <c r="Y243">
        <f t="shared" si="19"/>
        <v>0.43251442587116484</v>
      </c>
      <c r="Z243">
        <f t="shared" si="20"/>
        <v>0.30192675065602698</v>
      </c>
      <c r="AA243">
        <f t="shared" si="21"/>
        <v>0.69807324934397297</v>
      </c>
      <c r="AB243">
        <f t="shared" si="22"/>
        <v>-0.15609900414357963</v>
      </c>
      <c r="AC243">
        <f t="shared" si="23"/>
        <v>0</v>
      </c>
    </row>
    <row r="244" spans="1:29" x14ac:dyDescent="0.25">
      <c r="A244">
        <v>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-2.1323630573292163</v>
      </c>
      <c r="T244">
        <v>-0.32065894525064836</v>
      </c>
      <c r="U244">
        <v>0.68947435482232644</v>
      </c>
      <c r="V244">
        <v>0.27736697775920327</v>
      </c>
      <c r="W244">
        <v>-0.89538052290869574</v>
      </c>
      <c r="X244">
        <f t="shared" si="18"/>
        <v>-1.2609086156294305</v>
      </c>
      <c r="Y244">
        <f t="shared" si="19"/>
        <v>0.28339641107236724</v>
      </c>
      <c r="Z244">
        <f t="shared" si="20"/>
        <v>0.22081751875522992</v>
      </c>
      <c r="AA244">
        <f t="shared" si="21"/>
        <v>0.77918248124477008</v>
      </c>
      <c r="AB244">
        <f t="shared" si="22"/>
        <v>-0.10836082048295237</v>
      </c>
      <c r="AC244">
        <f t="shared" si="23"/>
        <v>0</v>
      </c>
    </row>
    <row r="245" spans="1:29" x14ac:dyDescent="0.25">
      <c r="A245">
        <v>0</v>
      </c>
      <c r="B245">
        <v>1</v>
      </c>
      <c r="C245">
        <v>0</v>
      </c>
      <c r="D245">
        <v>1</v>
      </c>
      <c r="E245">
        <v>0</v>
      </c>
      <c r="F245">
        <v>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1.7213707911670926</v>
      </c>
      <c r="T245">
        <v>1.6179727765640068</v>
      </c>
      <c r="U245">
        <v>0.43865800058838256</v>
      </c>
      <c r="V245">
        <v>-1.6435974624931116</v>
      </c>
      <c r="W245">
        <v>1.6023047643289896</v>
      </c>
      <c r="X245">
        <f t="shared" si="18"/>
        <v>-4.4942634748974397</v>
      </c>
      <c r="Y245">
        <f t="shared" si="19"/>
        <v>1.1172906711643789E-2</v>
      </c>
      <c r="Z245">
        <f t="shared" si="20"/>
        <v>1.1049452212854798E-2</v>
      </c>
      <c r="AA245">
        <f t="shared" si="21"/>
        <v>0.9889505477871452</v>
      </c>
      <c r="AB245">
        <f t="shared" si="22"/>
        <v>-4.8254246415700914E-3</v>
      </c>
      <c r="AC245">
        <f t="shared" si="23"/>
        <v>0</v>
      </c>
    </row>
    <row r="246" spans="1:29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1</v>
      </c>
      <c r="S246">
        <v>0.51019729592539542</v>
      </c>
      <c r="T246">
        <v>2.4162328973112177</v>
      </c>
      <c r="U246">
        <v>5.2786686382315075E-2</v>
      </c>
      <c r="V246">
        <v>-0.29019069776988976</v>
      </c>
      <c r="W246">
        <v>-0.89538052290869574</v>
      </c>
      <c r="X246">
        <f t="shared" si="18"/>
        <v>0.34183822462746682</v>
      </c>
      <c r="Y246">
        <f t="shared" si="19"/>
        <v>1.4075325749879797</v>
      </c>
      <c r="Z246">
        <f t="shared" si="20"/>
        <v>0.58463698045498191</v>
      </c>
      <c r="AA246">
        <f t="shared" si="21"/>
        <v>0.41536301954501809</v>
      </c>
      <c r="AB246">
        <f t="shared" si="22"/>
        <v>-0.38157217203408772</v>
      </c>
      <c r="AC246">
        <f t="shared" si="23"/>
        <v>1</v>
      </c>
    </row>
    <row r="247" spans="1:29" x14ac:dyDescent="0.25">
      <c r="A247">
        <v>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1.0607307028534396</v>
      </c>
      <c r="T247">
        <v>0.76269407576342363</v>
      </c>
      <c r="U247">
        <v>-0.66107524489890979</v>
      </c>
      <c r="V247">
        <v>-0.7704318078329685</v>
      </c>
      <c r="W247">
        <v>0.8271610544966046</v>
      </c>
      <c r="X247">
        <f t="shared" si="18"/>
        <v>-4.3873358344789493</v>
      </c>
      <c r="Y247">
        <f t="shared" si="19"/>
        <v>1.243381086358774E-2</v>
      </c>
      <c r="Z247">
        <f t="shared" si="20"/>
        <v>1.2281109866315037E-2</v>
      </c>
      <c r="AA247">
        <f t="shared" si="21"/>
        <v>0.98771889013368497</v>
      </c>
      <c r="AB247">
        <f t="shared" si="22"/>
        <v>-5.3666402656449624E-3</v>
      </c>
      <c r="AC247">
        <f t="shared" si="23"/>
        <v>0</v>
      </c>
    </row>
    <row r="248" spans="1:29" x14ac:dyDescent="0.25">
      <c r="A248">
        <v>0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0.28998393315417775</v>
      </c>
      <c r="T248">
        <v>1.1618241361370292</v>
      </c>
      <c r="U248">
        <v>0.53512582913989948</v>
      </c>
      <c r="V248">
        <v>-2.6913962480852835</v>
      </c>
      <c r="W248">
        <v>0.13814442353448442</v>
      </c>
      <c r="X248">
        <f t="shared" si="18"/>
        <v>-6.4850667649278151</v>
      </c>
      <c r="Y248">
        <f t="shared" si="19"/>
        <v>1.526058876034825E-3</v>
      </c>
      <c r="Z248">
        <f t="shared" si="20"/>
        <v>1.5237335688972971E-3</v>
      </c>
      <c r="AA248">
        <f t="shared" si="21"/>
        <v>0.99847626643110265</v>
      </c>
      <c r="AB248">
        <f t="shared" si="22"/>
        <v>-6.6225375823493287E-4</v>
      </c>
      <c r="AC248">
        <f t="shared" si="23"/>
        <v>0</v>
      </c>
    </row>
    <row r="249" spans="1:29" x14ac:dyDescent="0.25">
      <c r="A249">
        <v>0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1</v>
      </c>
      <c r="S249">
        <v>0.17987725176856895</v>
      </c>
      <c r="T249">
        <v>2.1452535069584895E-2</v>
      </c>
      <c r="U249">
        <v>-1.2012950847874042</v>
      </c>
      <c r="V249">
        <v>-1.9492054416241618</v>
      </c>
      <c r="W249">
        <v>0.91328813336686965</v>
      </c>
      <c r="X249">
        <f t="shared" si="18"/>
        <v>-4.3759631722886212</v>
      </c>
      <c r="Y249">
        <f t="shared" si="19"/>
        <v>1.2576023529801833E-2</v>
      </c>
      <c r="Z249">
        <f t="shared" si="20"/>
        <v>1.2419831437408808E-2</v>
      </c>
      <c r="AA249">
        <f t="shared" si="21"/>
        <v>0.98758016856259123</v>
      </c>
      <c r="AB249">
        <f t="shared" si="22"/>
        <v>-5.4276396496934385E-3</v>
      </c>
      <c r="AC249">
        <f t="shared" si="23"/>
        <v>0</v>
      </c>
    </row>
    <row r="250" spans="1:29" x14ac:dyDescent="0.25">
      <c r="A250">
        <v>0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-0.70097619931630162</v>
      </c>
      <c r="T250">
        <v>-0.43469610535739278</v>
      </c>
      <c r="U250">
        <v>0.53512582913989948</v>
      </c>
      <c r="V250">
        <v>0.71394980508927486</v>
      </c>
      <c r="W250">
        <v>-0.46474512855737066</v>
      </c>
      <c r="X250">
        <f t="shared" si="18"/>
        <v>-1.4991442394393337</v>
      </c>
      <c r="Y250">
        <f t="shared" si="19"/>
        <v>0.22332118786471492</v>
      </c>
      <c r="Z250">
        <f t="shared" si="20"/>
        <v>0.18255319214614277</v>
      </c>
      <c r="AA250">
        <f t="shared" si="21"/>
        <v>0.81744680785385726</v>
      </c>
      <c r="AB250">
        <f t="shared" si="22"/>
        <v>-8.754049775897832E-2</v>
      </c>
      <c r="AC250">
        <f t="shared" si="23"/>
        <v>0</v>
      </c>
    </row>
    <row r="251" spans="1:29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0.17987725176856895</v>
      </c>
      <c r="T251">
        <v>0.13548969517632931</v>
      </c>
      <c r="U251">
        <v>3.1397572000308549</v>
      </c>
      <c r="V251">
        <v>1.541728136116035E-2</v>
      </c>
      <c r="W251">
        <v>0.74103397562633944</v>
      </c>
      <c r="X251">
        <f t="shared" si="18"/>
        <v>-5.3811618398795238</v>
      </c>
      <c r="Y251">
        <f t="shared" si="19"/>
        <v>4.6024714874973414E-3</v>
      </c>
      <c r="Z251">
        <f t="shared" si="20"/>
        <v>4.5813857900255236E-3</v>
      </c>
      <c r="AA251">
        <f t="shared" si="21"/>
        <v>0.99541861420997446</v>
      </c>
      <c r="AB251">
        <f t="shared" si="22"/>
        <v>-1.9942422607810337E-3</v>
      </c>
      <c r="AC251">
        <f t="shared" si="23"/>
        <v>0</v>
      </c>
    </row>
    <row r="252" spans="1:29" x14ac:dyDescent="0.25">
      <c r="A252">
        <v>0</v>
      </c>
      <c r="B252">
        <v>1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1.2809440656246571</v>
      </c>
      <c r="T252">
        <v>1.6179727765640068</v>
      </c>
      <c r="U252">
        <v>-5.0940107485950466E-3</v>
      </c>
      <c r="V252">
        <v>-1.2943312006290544</v>
      </c>
      <c r="W252">
        <v>-0.89538052290869574</v>
      </c>
      <c r="X252">
        <f t="shared" si="18"/>
        <v>-2.5525930430386818</v>
      </c>
      <c r="Y252">
        <f t="shared" si="19"/>
        <v>7.7879459159502812E-2</v>
      </c>
      <c r="Z252">
        <f t="shared" si="20"/>
        <v>7.2252475448628367E-2</v>
      </c>
      <c r="AA252">
        <f t="shared" si="21"/>
        <v>0.92774752455137166</v>
      </c>
      <c r="AB252">
        <f t="shared" si="22"/>
        <v>-3.2570195777469564E-2</v>
      </c>
      <c r="AC252">
        <f t="shared" si="23"/>
        <v>0</v>
      </c>
    </row>
    <row r="253" spans="1:29" x14ac:dyDescent="0.25">
      <c r="A253">
        <v>0</v>
      </c>
      <c r="B253">
        <v>1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-4.0336111002648715E-2</v>
      </c>
      <c r="T253">
        <v>3.4425673382719175</v>
      </c>
      <c r="U253">
        <v>0.70876792053262982</v>
      </c>
      <c r="V253">
        <v>1.9800400043464823</v>
      </c>
      <c r="W253">
        <v>-0.89538052290869574</v>
      </c>
      <c r="X253">
        <f t="shared" si="18"/>
        <v>-2.3785090807949567</v>
      </c>
      <c r="Y253">
        <f t="shared" si="19"/>
        <v>9.2688665857496647E-2</v>
      </c>
      <c r="Z253">
        <f t="shared" si="20"/>
        <v>8.4826235279706536E-2</v>
      </c>
      <c r="AA253">
        <f t="shared" si="21"/>
        <v>0.91517376472029344</v>
      </c>
      <c r="AB253">
        <f t="shared" si="22"/>
        <v>-3.8496438289381124E-2</v>
      </c>
      <c r="AC253">
        <f t="shared" si="23"/>
        <v>0</v>
      </c>
    </row>
    <row r="254" spans="1:29" x14ac:dyDescent="0.25">
      <c r="A254">
        <v>0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1.6112641097814837</v>
      </c>
      <c r="T254">
        <v>0.47760117549656261</v>
      </c>
      <c r="U254">
        <v>0.14925451493383196</v>
      </c>
      <c r="V254">
        <v>-0.15921584957086829</v>
      </c>
      <c r="W254">
        <v>0.8271610544966046</v>
      </c>
      <c r="X254">
        <f t="shared" si="18"/>
        <v>-2.4976869322372854</v>
      </c>
      <c r="Y254">
        <f t="shared" si="19"/>
        <v>8.2275086546389001E-2</v>
      </c>
      <c r="Z254">
        <f t="shared" si="20"/>
        <v>7.6020493836677153E-2</v>
      </c>
      <c r="AA254">
        <f t="shared" si="21"/>
        <v>0.92397950616332281</v>
      </c>
      <c r="AB254">
        <f t="shared" si="22"/>
        <v>-3.4337661311155267E-2</v>
      </c>
      <c r="AC254">
        <f t="shared" si="23"/>
        <v>0</v>
      </c>
    </row>
    <row r="255" spans="1:29" x14ac:dyDescent="0.25">
      <c r="A255">
        <v>0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-0.3706561551594752</v>
      </c>
      <c r="T255">
        <v>0.47760117549656261</v>
      </c>
      <c r="U255">
        <v>0.99817140618718037</v>
      </c>
      <c r="V255">
        <v>-1.20701463516304</v>
      </c>
      <c r="W255">
        <v>2.721956789642435</v>
      </c>
      <c r="X255">
        <f t="shared" si="18"/>
        <v>-6.8518900950731325</v>
      </c>
      <c r="Y255">
        <f t="shared" si="19"/>
        <v>1.0574551121617312E-3</v>
      </c>
      <c r="Z255">
        <f t="shared" si="20"/>
        <v>1.0563380820566891E-3</v>
      </c>
      <c r="AA255">
        <f t="shared" si="21"/>
        <v>0.99894366191794326</v>
      </c>
      <c r="AB255">
        <f t="shared" si="22"/>
        <v>-4.5900427461328084E-4</v>
      </c>
      <c r="AC255">
        <f t="shared" si="23"/>
        <v>0</v>
      </c>
    </row>
    <row r="256" spans="1:29" x14ac:dyDescent="0.25">
      <c r="A256">
        <v>0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1</v>
      </c>
      <c r="S256">
        <v>-1.2515096062443458</v>
      </c>
      <c r="T256">
        <v>2.1452535069584895E-2</v>
      </c>
      <c r="U256">
        <v>1.4199554961708327E-2</v>
      </c>
      <c r="V256">
        <v>-0.29019069776988976</v>
      </c>
      <c r="W256">
        <v>-0.80925344403843069</v>
      </c>
      <c r="X256">
        <f t="shared" si="18"/>
        <v>-1.0340625425665604</v>
      </c>
      <c r="Y256">
        <f t="shared" si="19"/>
        <v>0.35555954667625894</v>
      </c>
      <c r="Z256">
        <f t="shared" si="20"/>
        <v>0.26229725396281345</v>
      </c>
      <c r="AA256">
        <f t="shared" si="21"/>
        <v>0.73770274603718655</v>
      </c>
      <c r="AB256">
        <f t="shared" si="22"/>
        <v>-0.13211859991348218</v>
      </c>
      <c r="AC256">
        <f t="shared" si="23"/>
        <v>0</v>
      </c>
    </row>
    <row r="257" spans="1:29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0.8405173400822219</v>
      </c>
      <c r="T257">
        <v>0.36356401538981814</v>
      </c>
      <c r="U257">
        <v>0.92099714334596694</v>
      </c>
      <c r="V257">
        <v>-1.9055471588911546</v>
      </c>
      <c r="W257">
        <v>0.74103397562633944</v>
      </c>
      <c r="X257">
        <f t="shared" si="18"/>
        <v>-1.3814398853084719</v>
      </c>
      <c r="Y257">
        <f t="shared" si="19"/>
        <v>0.2512165694672483</v>
      </c>
      <c r="Z257">
        <f t="shared" si="20"/>
        <v>0.20077784741470697</v>
      </c>
      <c r="AA257">
        <f t="shared" si="21"/>
        <v>0.79922215258529306</v>
      </c>
      <c r="AB257">
        <f t="shared" si="22"/>
        <v>-9.7332486978997212E-2</v>
      </c>
      <c r="AC257">
        <f t="shared" si="23"/>
        <v>0</v>
      </c>
    </row>
    <row r="258" spans="1:29" x14ac:dyDescent="0.25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1</v>
      </c>
      <c r="S258">
        <v>1.391050747010266</v>
      </c>
      <c r="T258">
        <v>-1.8031420266383258</v>
      </c>
      <c r="U258">
        <v>1.0174649718974837</v>
      </c>
      <c r="V258">
        <v>-1.0760397869640186</v>
      </c>
      <c r="W258">
        <v>-0.12023681307631058</v>
      </c>
      <c r="X258">
        <f t="shared" si="18"/>
        <v>-4.2358578985316413</v>
      </c>
      <c r="Y258">
        <f t="shared" si="19"/>
        <v>1.4467393316826107E-2</v>
      </c>
      <c r="Z258">
        <f t="shared" si="20"/>
        <v>1.4261072767971981E-2</v>
      </c>
      <c r="AA258">
        <f t="shared" si="21"/>
        <v>0.98573892723202805</v>
      </c>
      <c r="AB258">
        <f t="shared" si="22"/>
        <v>-6.2380926407785515E-3</v>
      </c>
      <c r="AC258">
        <f t="shared" si="23"/>
        <v>0</v>
      </c>
    </row>
    <row r="259" spans="1:29" x14ac:dyDescent="0.25">
      <c r="A259">
        <v>0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0.51019729592539542</v>
      </c>
      <c r="T259">
        <v>1.6179727765640068</v>
      </c>
      <c r="U259">
        <v>0.51583226342959609</v>
      </c>
      <c r="V259">
        <v>-1.0760397869640186</v>
      </c>
      <c r="W259">
        <v>-0.89538052290869574</v>
      </c>
      <c r="X259">
        <f t="shared" si="18"/>
        <v>2.587331532391377</v>
      </c>
      <c r="Y259">
        <f t="shared" si="19"/>
        <v>13.294248956037858</v>
      </c>
      <c r="Z259">
        <f t="shared" si="20"/>
        <v>0.93004179491517791</v>
      </c>
      <c r="AA259">
        <f t="shared" si="21"/>
        <v>6.9958205084822089E-2</v>
      </c>
      <c r="AB259">
        <f t="shared" si="22"/>
        <v>-1.1551613417284847</v>
      </c>
      <c r="AC259">
        <f t="shared" si="23"/>
        <v>1</v>
      </c>
    </row>
    <row r="260" spans="1:29" x14ac:dyDescent="0.25">
      <c r="A260">
        <v>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-1.0312962434731281</v>
      </c>
      <c r="T260">
        <v>0.59163833560330703</v>
      </c>
      <c r="U260">
        <v>1.2104006290005176</v>
      </c>
      <c r="V260">
        <v>-0.11555756683786111</v>
      </c>
      <c r="W260">
        <v>-0.89538052290869574</v>
      </c>
      <c r="X260">
        <f t="shared" si="18"/>
        <v>-5.4258524229919836</v>
      </c>
      <c r="Y260">
        <f t="shared" si="19"/>
        <v>4.40131278209173E-3</v>
      </c>
      <c r="Z260">
        <f t="shared" si="20"/>
        <v>4.3820261145423355E-3</v>
      </c>
      <c r="AA260">
        <f t="shared" si="21"/>
        <v>0.9956179738854577</v>
      </c>
      <c r="AB260">
        <f t="shared" si="22"/>
        <v>-1.9072716769319865E-3</v>
      </c>
      <c r="AC260">
        <f t="shared" si="23"/>
        <v>0</v>
      </c>
    </row>
    <row r="261" spans="1:29" x14ac:dyDescent="0.25">
      <c r="A261">
        <v>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0.40009061453978656</v>
      </c>
      <c r="T261">
        <v>-0.20662178514390395</v>
      </c>
      <c r="U261">
        <v>0.24572234348534883</v>
      </c>
      <c r="V261">
        <v>-0.85774837329898279</v>
      </c>
      <c r="W261">
        <v>1.6884318431992547</v>
      </c>
      <c r="X261">
        <f t="shared" si="18"/>
        <v>-7.2272756141213055</v>
      </c>
      <c r="Y261">
        <f t="shared" si="19"/>
        <v>7.2649742879945644E-4</v>
      </c>
      <c r="Z261">
        <f t="shared" si="20"/>
        <v>7.259700134512985E-4</v>
      </c>
      <c r="AA261">
        <f t="shared" si="21"/>
        <v>0.99927402998654868</v>
      </c>
      <c r="AB261">
        <f t="shared" si="22"/>
        <v>-3.1539926993242185E-4</v>
      </c>
      <c r="AC261">
        <f t="shared" si="23"/>
        <v>0</v>
      </c>
    </row>
    <row r="262" spans="1:29" x14ac:dyDescent="0.25">
      <c r="A262">
        <v>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-0.480762836545084</v>
      </c>
      <c r="T262">
        <v>0.70567549571005139</v>
      </c>
      <c r="U262">
        <v>-0.89259803342255029</v>
      </c>
      <c r="V262">
        <v>-1.0323815042310114</v>
      </c>
      <c r="W262">
        <v>-0.12023681307631058</v>
      </c>
      <c r="X262">
        <f t="shared" ref="X262:X307" si="24">A$2+SUMPRODUCT(B$2:W$2,B262:W262)</f>
        <v>-3.3930050850356475</v>
      </c>
      <c r="Y262">
        <f t="shared" ref="Y262:Y307" si="25">EXP(X262)</f>
        <v>3.3607531510414131E-2</v>
      </c>
      <c r="Z262">
        <f t="shared" ref="Z262:Z307" si="26">Y262/(1+Y262)</f>
        <v>3.2514789691308978E-2</v>
      </c>
      <c r="AA262">
        <f t="shared" ref="AA262:AA307" si="27">IF(A262=1,Z262,1-Z262)</f>
        <v>0.96748521030869106</v>
      </c>
      <c r="AB262">
        <f t="shared" ref="AB262:AB307" si="28">LOG(AA262)</f>
        <v>-1.4355665203540138E-2</v>
      </c>
      <c r="AC262">
        <f t="shared" ref="AC262:AC307" si="29">IF(Z262&gt;AA$1,1,0)</f>
        <v>0</v>
      </c>
    </row>
    <row r="263" spans="1:29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1</v>
      </c>
      <c r="S263">
        <v>0.8405173400822219</v>
      </c>
      <c r="T263">
        <v>1.0477869760302847</v>
      </c>
      <c r="U263">
        <v>-4.3681142169201798E-2</v>
      </c>
      <c r="V263">
        <v>0.19005041229318897</v>
      </c>
      <c r="W263">
        <v>0.31039858127501441</v>
      </c>
      <c r="X263">
        <f t="shared" si="24"/>
        <v>0.74688948023596125</v>
      </c>
      <c r="Y263">
        <f t="shared" si="25"/>
        <v>2.1104252769504277</v>
      </c>
      <c r="Z263">
        <f t="shared" si="26"/>
        <v>0.67850055508151097</v>
      </c>
      <c r="AA263">
        <f t="shared" si="27"/>
        <v>0.32149944491848903</v>
      </c>
      <c r="AB263">
        <f t="shared" si="28"/>
        <v>-0.49281977256571657</v>
      </c>
      <c r="AC263">
        <f t="shared" si="29"/>
        <v>1</v>
      </c>
    </row>
    <row r="264" spans="1:29" x14ac:dyDescent="0.25">
      <c r="A264">
        <v>0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-1.8020430131723899</v>
      </c>
      <c r="T264">
        <v>-0.66277042557088162</v>
      </c>
      <c r="U264">
        <v>-0.29449749640314565</v>
      </c>
      <c r="V264">
        <v>1.4124823288173893</v>
      </c>
      <c r="W264">
        <v>2.3774484741613748</v>
      </c>
      <c r="X264">
        <f t="shared" si="24"/>
        <v>-0.35000098465759266</v>
      </c>
      <c r="Y264">
        <f t="shared" si="25"/>
        <v>0.704687395842577</v>
      </c>
      <c r="Z264">
        <f t="shared" si="26"/>
        <v>0.4133821823057891</v>
      </c>
      <c r="AA264">
        <f t="shared" si="27"/>
        <v>0.58661781769421095</v>
      </c>
      <c r="AB264">
        <f t="shared" si="28"/>
        <v>-0.231644750068802</v>
      </c>
      <c r="AC264">
        <f t="shared" si="29"/>
        <v>0</v>
      </c>
    </row>
    <row r="265" spans="1:29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1</v>
      </c>
      <c r="S265">
        <v>1.2809440656246571</v>
      </c>
      <c r="T265">
        <v>2.6443072175247067</v>
      </c>
      <c r="U265">
        <v>-0.35237819353405581</v>
      </c>
      <c r="V265">
        <v>0.67029152235626765</v>
      </c>
      <c r="W265">
        <v>-3.4109734206045579E-2</v>
      </c>
      <c r="X265">
        <f t="shared" si="24"/>
        <v>-3.9363229824513706</v>
      </c>
      <c r="Y265">
        <f t="shared" si="25"/>
        <v>1.9519857807972305E-2</v>
      </c>
      <c r="Z265">
        <f t="shared" si="26"/>
        <v>1.9146128109697784E-2</v>
      </c>
      <c r="AA265">
        <f t="shared" si="27"/>
        <v>0.98085387189030226</v>
      </c>
      <c r="AB265">
        <f t="shared" si="28"/>
        <v>-8.3956892141448056E-3</v>
      </c>
      <c r="AC265">
        <f t="shared" si="29"/>
        <v>0</v>
      </c>
    </row>
    <row r="266" spans="1:29" x14ac:dyDescent="0.25">
      <c r="A266">
        <v>0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-0.26054947377386639</v>
      </c>
      <c r="T266">
        <v>-1.1189190659978594</v>
      </c>
      <c r="U266">
        <v>-0.31379106211344904</v>
      </c>
      <c r="V266">
        <v>0.45200010869123192</v>
      </c>
      <c r="W266">
        <v>-0.89538052290869574</v>
      </c>
      <c r="X266">
        <f t="shared" si="24"/>
        <v>0.23673260764711879</v>
      </c>
      <c r="Y266">
        <f t="shared" si="25"/>
        <v>1.2671022590188024</v>
      </c>
      <c r="Z266">
        <f t="shared" si="26"/>
        <v>0.55890829537049724</v>
      </c>
      <c r="AA266">
        <f t="shared" si="27"/>
        <v>0.44109170462950276</v>
      </c>
      <c r="AB266">
        <f t="shared" si="28"/>
        <v>-0.3554711096836386</v>
      </c>
      <c r="AC266">
        <f t="shared" si="29"/>
        <v>1</v>
      </c>
    </row>
    <row r="267" spans="1:29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-0.15044279238825753</v>
      </c>
      <c r="T267">
        <v>-0.49171468541076502</v>
      </c>
      <c r="U267">
        <v>0.68947435482232644</v>
      </c>
      <c r="V267">
        <v>-2.3857882689542333</v>
      </c>
      <c r="W267">
        <v>0.8271610544966046</v>
      </c>
      <c r="X267">
        <f t="shared" si="24"/>
        <v>-7.1818369523463783</v>
      </c>
      <c r="Y267">
        <f t="shared" si="25"/>
        <v>7.6026997891819807E-4</v>
      </c>
      <c r="Z267">
        <f t="shared" si="26"/>
        <v>7.5969240758749724E-4</v>
      </c>
      <c r="AA267">
        <f t="shared" si="27"/>
        <v>0.99924030759241256</v>
      </c>
      <c r="AB267">
        <f t="shared" si="28"/>
        <v>-3.3005560680816128E-4</v>
      </c>
      <c r="AC267">
        <f t="shared" si="29"/>
        <v>0</v>
      </c>
    </row>
    <row r="268" spans="1:29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1</v>
      </c>
      <c r="S268">
        <v>0.95062402146783076</v>
      </c>
      <c r="T268">
        <v>-1.3469933862113481</v>
      </c>
      <c r="U268">
        <v>0.43865800058838256</v>
      </c>
      <c r="V268">
        <v>0.84492465328829636</v>
      </c>
      <c r="W268">
        <v>0.65490689675607461</v>
      </c>
      <c r="X268">
        <f t="shared" si="24"/>
        <v>-1.5647208206113394</v>
      </c>
      <c r="Y268">
        <f t="shared" si="25"/>
        <v>0.20914639438601335</v>
      </c>
      <c r="Z268">
        <f t="shared" si="26"/>
        <v>0.17297028329825589</v>
      </c>
      <c r="AA268">
        <f t="shared" si="27"/>
        <v>0.82702971670174408</v>
      </c>
      <c r="AB268">
        <f t="shared" si="28"/>
        <v>-8.247888516605012E-2</v>
      </c>
      <c r="AC268">
        <f t="shared" si="29"/>
        <v>0</v>
      </c>
    </row>
    <row r="269" spans="1:29" x14ac:dyDescent="0.25">
      <c r="A269">
        <v>0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1</v>
      </c>
      <c r="S269">
        <v>-4.0336111002648715E-2</v>
      </c>
      <c r="T269">
        <v>-1.2329562261046036</v>
      </c>
      <c r="U269">
        <v>-0.77683663916072998</v>
      </c>
      <c r="V269">
        <v>-1.8182305934251402</v>
      </c>
      <c r="W269">
        <v>-0.89538052290869574</v>
      </c>
      <c r="X269">
        <f t="shared" si="24"/>
        <v>-3.3164948056468599</v>
      </c>
      <c r="Y269">
        <f t="shared" si="25"/>
        <v>3.6279776809331546E-2</v>
      </c>
      <c r="Z269">
        <f t="shared" si="26"/>
        <v>3.5009635063067319E-2</v>
      </c>
      <c r="AA269">
        <f t="shared" si="27"/>
        <v>0.96499036493693269</v>
      </c>
      <c r="AB269">
        <f t="shared" si="28"/>
        <v>-1.5477022900365933E-2</v>
      </c>
      <c r="AC269">
        <f t="shared" si="29"/>
        <v>0</v>
      </c>
    </row>
    <row r="270" spans="1:29" x14ac:dyDescent="0.25">
      <c r="A270">
        <v>0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1</v>
      </c>
      <c r="S270">
        <v>1.2809440656246571</v>
      </c>
      <c r="T270">
        <v>-1.1189190659978594</v>
      </c>
      <c r="U270">
        <v>-0.66107524489890979</v>
      </c>
      <c r="V270">
        <v>-0.7704318078329685</v>
      </c>
      <c r="W270">
        <v>-0.80925344403843069</v>
      </c>
      <c r="X270">
        <f t="shared" si="24"/>
        <v>-1.1420217703613031</v>
      </c>
      <c r="Y270">
        <f t="shared" si="25"/>
        <v>0.31917307439571846</v>
      </c>
      <c r="Z270">
        <f t="shared" si="26"/>
        <v>0.24194935493352454</v>
      </c>
      <c r="AA270">
        <f t="shared" si="27"/>
        <v>0.75805064506647546</v>
      </c>
      <c r="AB270">
        <f t="shared" si="28"/>
        <v>-0.12030177835454919</v>
      </c>
      <c r="AC270">
        <f t="shared" si="29"/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1</v>
      </c>
      <c r="S271">
        <v>6.9770570382960112E-2</v>
      </c>
      <c r="T271">
        <v>2.7583443776314511</v>
      </c>
      <c r="U271">
        <v>1.5576848117859783</v>
      </c>
      <c r="V271">
        <v>-1.4253060488280758</v>
      </c>
      <c r="W271">
        <v>2.0329401586803146</v>
      </c>
      <c r="X271">
        <f t="shared" si="24"/>
        <v>-3.0245517489292508</v>
      </c>
      <c r="Y271">
        <f t="shared" si="25"/>
        <v>4.857959224445426E-2</v>
      </c>
      <c r="Z271">
        <f t="shared" si="26"/>
        <v>4.6328950709856036E-2</v>
      </c>
      <c r="AA271">
        <f t="shared" si="27"/>
        <v>0.95367104929014401</v>
      </c>
      <c r="AB271">
        <f t="shared" si="28"/>
        <v>-2.0601401096693731E-2</v>
      </c>
      <c r="AC271">
        <f t="shared" si="29"/>
        <v>0</v>
      </c>
    </row>
    <row r="272" spans="1:29" x14ac:dyDescent="0.25">
      <c r="A272">
        <v>0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-0.59086951793069287</v>
      </c>
      <c r="T272">
        <v>-0.77680758567762609</v>
      </c>
      <c r="U272">
        <v>-1.8765698846480223</v>
      </c>
      <c r="V272">
        <v>-1.0323815042310114</v>
      </c>
      <c r="W272">
        <v>-0.20636389194657556</v>
      </c>
      <c r="X272">
        <f t="shared" si="24"/>
        <v>0.95754224082788297</v>
      </c>
      <c r="Y272">
        <f t="shared" si="25"/>
        <v>2.605285434083346</v>
      </c>
      <c r="Z272">
        <f t="shared" si="26"/>
        <v>0.72262945104254894</v>
      </c>
      <c r="AA272">
        <f t="shared" si="27"/>
        <v>0.27737054895745106</v>
      </c>
      <c r="AB272">
        <f t="shared" si="28"/>
        <v>-0.55693965394867917</v>
      </c>
      <c r="AC272">
        <f t="shared" si="29"/>
        <v>1</v>
      </c>
    </row>
    <row r="273" spans="1:29" x14ac:dyDescent="0.25">
      <c r="A273">
        <v>0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-4.0336111002648715E-2</v>
      </c>
      <c r="T273">
        <v>-0.54873326546413725</v>
      </c>
      <c r="U273">
        <v>0.76664861766353998</v>
      </c>
      <c r="V273">
        <v>-1.468964331561083</v>
      </c>
      <c r="W273">
        <v>1.860686000939785</v>
      </c>
      <c r="X273">
        <f t="shared" si="24"/>
        <v>-6.2089003216203329</v>
      </c>
      <c r="Y273">
        <f t="shared" si="25"/>
        <v>2.0114481943922994E-3</v>
      </c>
      <c r="Z273">
        <f t="shared" si="26"/>
        <v>2.0074103923831362E-3</v>
      </c>
      <c r="AA273">
        <f t="shared" si="27"/>
        <v>0.99799258960761683</v>
      </c>
      <c r="AB273">
        <f t="shared" si="28"/>
        <v>-8.7268346660595382E-4</v>
      </c>
      <c r="AC273">
        <f t="shared" si="29"/>
        <v>0</v>
      </c>
    </row>
    <row r="274" spans="1:29" x14ac:dyDescent="0.25">
      <c r="A274">
        <v>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1</v>
      </c>
      <c r="S274">
        <v>0.17987725176856895</v>
      </c>
      <c r="T274">
        <v>-9.2584625037159529E-2</v>
      </c>
      <c r="U274">
        <v>0.70876792053262982</v>
      </c>
      <c r="V274">
        <v>-2.0365220070901762</v>
      </c>
      <c r="W274">
        <v>0.48265273901554456</v>
      </c>
      <c r="X274">
        <f t="shared" si="24"/>
        <v>-2.788730344137524</v>
      </c>
      <c r="Y274">
        <f t="shared" si="25"/>
        <v>6.149924724658351E-2</v>
      </c>
      <c r="Z274">
        <f t="shared" si="26"/>
        <v>5.7936213714805763E-2</v>
      </c>
      <c r="AA274">
        <f t="shared" si="27"/>
        <v>0.94206378628519427</v>
      </c>
      <c r="AB274">
        <f t="shared" si="28"/>
        <v>-2.5919690525784963E-2</v>
      </c>
      <c r="AC274">
        <f t="shared" si="29"/>
        <v>0</v>
      </c>
    </row>
    <row r="275" spans="1:29" x14ac:dyDescent="0.25">
      <c r="A275">
        <v>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-0.92118956208751934</v>
      </c>
      <c r="T275">
        <v>-0.66277042557088162</v>
      </c>
      <c r="U275">
        <v>5.2786686382315075E-2</v>
      </c>
      <c r="V275">
        <v>-0.24653241503688259</v>
      </c>
      <c r="W275">
        <v>-0.20636389194657556</v>
      </c>
      <c r="X275">
        <f t="shared" si="24"/>
        <v>-0.43538249116284433</v>
      </c>
      <c r="Y275">
        <f t="shared" si="25"/>
        <v>0.64701714140406508</v>
      </c>
      <c r="Z275">
        <f t="shared" si="26"/>
        <v>0.39284177750116778</v>
      </c>
      <c r="AA275">
        <f t="shared" si="27"/>
        <v>0.60715822249883222</v>
      </c>
      <c r="AB275">
        <f t="shared" si="28"/>
        <v>-0.21669811913238846</v>
      </c>
      <c r="AC275">
        <f t="shared" si="29"/>
        <v>0</v>
      </c>
    </row>
    <row r="276" spans="1:29" x14ac:dyDescent="0.25">
      <c r="A276">
        <v>0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0.73041065869661304</v>
      </c>
      <c r="T276">
        <v>0.13548969517632931</v>
      </c>
      <c r="U276">
        <v>-0.23661679927223553</v>
      </c>
      <c r="V276">
        <v>-0.20287413230387544</v>
      </c>
      <c r="W276">
        <v>1.3439235277181947</v>
      </c>
      <c r="X276">
        <f t="shared" si="24"/>
        <v>-1.6118926433634184</v>
      </c>
      <c r="Y276">
        <f t="shared" si="25"/>
        <v>0.19950965589178296</v>
      </c>
      <c r="Z276">
        <f t="shared" si="26"/>
        <v>0.16632601072598807</v>
      </c>
      <c r="AA276">
        <f t="shared" si="27"/>
        <v>0.83367398927401193</v>
      </c>
      <c r="AB276">
        <f t="shared" si="28"/>
        <v>-7.900374833022758E-2</v>
      </c>
      <c r="AC276">
        <f t="shared" si="29"/>
        <v>0</v>
      </c>
    </row>
    <row r="277" spans="1:29" x14ac:dyDescent="0.25">
      <c r="A277">
        <v>0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1.391050747010266</v>
      </c>
      <c r="T277">
        <v>-0.66277042557088162</v>
      </c>
      <c r="U277">
        <v>-0.1787361021413254</v>
      </c>
      <c r="V277">
        <v>-3.4335870545464049</v>
      </c>
      <c r="W277">
        <v>-3.4109734206045579E-2</v>
      </c>
      <c r="X277">
        <f t="shared" si="24"/>
        <v>-0.90371950875811335</v>
      </c>
      <c r="Y277">
        <f t="shared" si="25"/>
        <v>0.40506022924060819</v>
      </c>
      <c r="Z277">
        <f t="shared" si="26"/>
        <v>0.28828673733049204</v>
      </c>
      <c r="AA277">
        <f t="shared" si="27"/>
        <v>0.71171326266950796</v>
      </c>
      <c r="AB277">
        <f t="shared" si="28"/>
        <v>-0.14769494108537637</v>
      </c>
      <c r="AC277">
        <f t="shared" si="29"/>
        <v>0</v>
      </c>
    </row>
    <row r="278" spans="1:29" x14ac:dyDescent="0.25">
      <c r="A278">
        <v>0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0.40009061453978656</v>
      </c>
      <c r="T278">
        <v>-1.8031420266383258</v>
      </c>
      <c r="U278">
        <v>-0.23661679927223553</v>
      </c>
      <c r="V278">
        <v>0.27736697775920327</v>
      </c>
      <c r="W278">
        <v>-0.80925344403843069</v>
      </c>
      <c r="X278">
        <f t="shared" si="24"/>
        <v>-0.86852229704918771</v>
      </c>
      <c r="Y278">
        <f t="shared" si="25"/>
        <v>0.41957109282616006</v>
      </c>
      <c r="Z278">
        <f t="shared" si="26"/>
        <v>0.29556187424953473</v>
      </c>
      <c r="AA278">
        <f t="shared" si="27"/>
        <v>0.70443812575046527</v>
      </c>
      <c r="AB278">
        <f t="shared" si="28"/>
        <v>-0.15215714709010292</v>
      </c>
      <c r="AC278">
        <f t="shared" si="29"/>
        <v>0</v>
      </c>
    </row>
    <row r="279" spans="1:29" x14ac:dyDescent="0.25">
      <c r="A279">
        <v>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1</v>
      </c>
      <c r="S279">
        <v>-0.81108288070191048</v>
      </c>
      <c r="T279">
        <v>-1.2329562261046036</v>
      </c>
      <c r="U279">
        <v>0.55441939485020275</v>
      </c>
      <c r="V279">
        <v>-1.3816477660950686</v>
      </c>
      <c r="W279">
        <v>-3.4109734206045579E-2</v>
      </c>
      <c r="X279">
        <f t="shared" si="24"/>
        <v>-3.999739456280067</v>
      </c>
      <c r="Y279">
        <f t="shared" si="25"/>
        <v>1.8320411535137728E-2</v>
      </c>
      <c r="Z279">
        <f t="shared" si="26"/>
        <v>1.7990812447252584E-2</v>
      </c>
      <c r="AA279">
        <f t="shared" si="27"/>
        <v>0.98200918755274746</v>
      </c>
      <c r="AB279">
        <f t="shared" si="28"/>
        <v>-7.884448990244923E-3</v>
      </c>
      <c r="AC279">
        <f t="shared" si="29"/>
        <v>0</v>
      </c>
    </row>
    <row r="280" spans="1:29" x14ac:dyDescent="0.25">
      <c r="A280">
        <v>0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-0.26054947377386639</v>
      </c>
      <c r="T280">
        <v>-0.3776775253040206</v>
      </c>
      <c r="U280">
        <v>-0.66107524489890979</v>
      </c>
      <c r="V280">
        <v>0.80126637055528915</v>
      </c>
      <c r="W280">
        <v>-3.4109734206045579E-2</v>
      </c>
      <c r="X280">
        <f t="shared" si="24"/>
        <v>-2.8462828445830048</v>
      </c>
      <c r="Y280">
        <f t="shared" si="25"/>
        <v>5.8059737325695963E-2</v>
      </c>
      <c r="Z280">
        <f t="shared" si="26"/>
        <v>5.487378006883159E-2</v>
      </c>
      <c r="AA280">
        <f t="shared" si="27"/>
        <v>0.94512621993116841</v>
      </c>
      <c r="AB280">
        <f t="shared" si="28"/>
        <v>-2.4510188359394714E-2</v>
      </c>
      <c r="AC280">
        <f t="shared" si="29"/>
        <v>0</v>
      </c>
    </row>
    <row r="281" spans="1:29" x14ac:dyDescent="0.25">
      <c r="A281">
        <v>0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0.40009061453978656</v>
      </c>
      <c r="T281">
        <v>0.81971265581679587</v>
      </c>
      <c r="U281">
        <v>-0.54531385063708948</v>
      </c>
      <c r="V281">
        <v>-1.9492054416241618</v>
      </c>
      <c r="W281">
        <v>0.8271610544966046</v>
      </c>
      <c r="X281">
        <f t="shared" si="24"/>
        <v>-5.2552783089241126</v>
      </c>
      <c r="Y281">
        <f t="shared" si="25"/>
        <v>5.2198933469029133E-3</v>
      </c>
      <c r="Z281">
        <f t="shared" si="26"/>
        <v>5.1927875497202475E-3</v>
      </c>
      <c r="AA281">
        <f t="shared" si="27"/>
        <v>0.9948072124502797</v>
      </c>
      <c r="AB281">
        <f t="shared" si="28"/>
        <v>-2.2610747129152438E-3</v>
      </c>
      <c r="AC281">
        <f t="shared" si="29"/>
        <v>0</v>
      </c>
    </row>
    <row r="282" spans="1:29" x14ac:dyDescent="0.25">
      <c r="A282">
        <v>0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0.28998393315417775</v>
      </c>
      <c r="T282">
        <v>-0.43469610535739278</v>
      </c>
      <c r="U282">
        <v>0.28430947490595559</v>
      </c>
      <c r="V282">
        <v>-0.37750726323590406</v>
      </c>
      <c r="W282">
        <v>-0.63699928629790059</v>
      </c>
      <c r="X282">
        <f t="shared" si="24"/>
        <v>1.1803752685138988</v>
      </c>
      <c r="Y282">
        <f t="shared" si="25"/>
        <v>3.2555956962401225</v>
      </c>
      <c r="Z282">
        <f t="shared" si="26"/>
        <v>0.76501527133239788</v>
      </c>
      <c r="AA282">
        <f t="shared" si="27"/>
        <v>0.23498472866760212</v>
      </c>
      <c r="AB282">
        <f t="shared" si="28"/>
        <v>-0.62896036100867903</v>
      </c>
      <c r="AC282">
        <f t="shared" si="29"/>
        <v>1</v>
      </c>
    </row>
    <row r="283" spans="1:29" x14ac:dyDescent="0.25">
      <c r="A283">
        <v>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1</v>
      </c>
      <c r="R283">
        <v>0</v>
      </c>
      <c r="S283">
        <v>0.40009061453978656</v>
      </c>
      <c r="T283">
        <v>0.24952685528307375</v>
      </c>
      <c r="U283">
        <v>1.4033362861035512</v>
      </c>
      <c r="V283">
        <v>0.10273384682717467</v>
      </c>
      <c r="W283">
        <v>-0.89538052290869574</v>
      </c>
      <c r="X283">
        <f t="shared" si="24"/>
        <v>0.7746918146951447</v>
      </c>
      <c r="Y283">
        <f t="shared" si="25"/>
        <v>2.1699232856558686</v>
      </c>
      <c r="Z283">
        <f t="shared" si="26"/>
        <v>0.68453495246239171</v>
      </c>
      <c r="AA283">
        <f t="shared" si="27"/>
        <v>0.31546504753760829</v>
      </c>
      <c r="AB283">
        <f t="shared" si="28"/>
        <v>-0.50104875211696964</v>
      </c>
      <c r="AC283">
        <f t="shared" si="29"/>
        <v>1</v>
      </c>
    </row>
    <row r="284" spans="1:29" x14ac:dyDescent="0.25">
      <c r="A284">
        <v>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1</v>
      </c>
      <c r="S284">
        <v>0.73041065869661304</v>
      </c>
      <c r="T284">
        <v>0.36356401538981814</v>
      </c>
      <c r="U284">
        <v>-1.5485792675728649</v>
      </c>
      <c r="V284">
        <v>-1.0760397869640186</v>
      </c>
      <c r="W284">
        <v>2.2051943164208447</v>
      </c>
      <c r="X284">
        <f t="shared" si="24"/>
        <v>-4.7576475582723248</v>
      </c>
      <c r="Y284">
        <f t="shared" si="25"/>
        <v>8.5857832140281455E-3</v>
      </c>
      <c r="Z284">
        <f t="shared" si="26"/>
        <v>8.5126950596786169E-3</v>
      </c>
      <c r="AA284">
        <f t="shared" si="27"/>
        <v>0.99148730494032133</v>
      </c>
      <c r="AB284">
        <f t="shared" si="28"/>
        <v>-3.7128421542535423E-3</v>
      </c>
      <c r="AC284">
        <f t="shared" si="29"/>
        <v>0</v>
      </c>
    </row>
    <row r="285" spans="1:29" x14ac:dyDescent="0.25">
      <c r="A285">
        <v>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-1.3616162876299547</v>
      </c>
      <c r="T285">
        <v>0.24952685528307375</v>
      </c>
      <c r="U285">
        <v>1.3261620232623377</v>
      </c>
      <c r="V285">
        <v>-1.0760397869640186</v>
      </c>
      <c r="W285">
        <v>0.65490689675607461</v>
      </c>
      <c r="X285">
        <f t="shared" si="24"/>
        <v>-2.1029092712576052</v>
      </c>
      <c r="Y285">
        <f t="shared" si="25"/>
        <v>0.12210068701075405</v>
      </c>
      <c r="Z285">
        <f t="shared" si="26"/>
        <v>0.10881437684173154</v>
      </c>
      <c r="AA285">
        <f t="shared" si="27"/>
        <v>0.89118562315826844</v>
      </c>
      <c r="AB285">
        <f t="shared" si="28"/>
        <v>-5.003182826706324E-2</v>
      </c>
      <c r="AC285">
        <f t="shared" si="29"/>
        <v>0</v>
      </c>
    </row>
    <row r="286" spans="1:29" x14ac:dyDescent="0.25">
      <c r="A286">
        <v>0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1</v>
      </c>
      <c r="S286">
        <v>-0.26054947377386639</v>
      </c>
      <c r="T286">
        <v>-0.20662178514390395</v>
      </c>
      <c r="U286">
        <v>-0.81542377058133675</v>
      </c>
      <c r="V286">
        <v>0.27736697775920327</v>
      </c>
      <c r="W286">
        <v>-3.4109734206045579E-2</v>
      </c>
      <c r="X286">
        <f t="shared" si="24"/>
        <v>-2.1260580659575297</v>
      </c>
      <c r="Y286">
        <f t="shared" si="25"/>
        <v>0.11930666713803509</v>
      </c>
      <c r="Z286">
        <f t="shared" si="26"/>
        <v>0.10658979405804071</v>
      </c>
      <c r="AA286">
        <f t="shared" si="27"/>
        <v>0.8934102059419593</v>
      </c>
      <c r="AB286">
        <f t="shared" si="28"/>
        <v>-4.8949090638571752E-2</v>
      </c>
      <c r="AC286">
        <f t="shared" si="29"/>
        <v>0</v>
      </c>
    </row>
    <row r="287" spans="1:29" x14ac:dyDescent="0.25">
      <c r="A287">
        <v>0</v>
      </c>
      <c r="B287">
        <v>1</v>
      </c>
      <c r="C287">
        <v>0</v>
      </c>
      <c r="D287">
        <v>1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1</v>
      </c>
      <c r="R287">
        <v>0</v>
      </c>
      <c r="S287">
        <v>0.51019729592539542</v>
      </c>
      <c r="T287">
        <v>-0.32065894525064836</v>
      </c>
      <c r="U287">
        <v>-0.54531385063708948</v>
      </c>
      <c r="V287">
        <v>-0.6831152423669542</v>
      </c>
      <c r="W287">
        <v>0.9994152122371347</v>
      </c>
      <c r="X287">
        <f t="shared" si="24"/>
        <v>-7.1943023246945126E-2</v>
      </c>
      <c r="Y287">
        <f t="shared" si="25"/>
        <v>0.93058391595070966</v>
      </c>
      <c r="Z287">
        <f t="shared" si="26"/>
        <v>0.48202199772934845</v>
      </c>
      <c r="AA287">
        <f t="shared" si="27"/>
        <v>0.51797800227065149</v>
      </c>
      <c r="AB287">
        <f t="shared" si="28"/>
        <v>-0.28568868368204237</v>
      </c>
      <c r="AC287">
        <f t="shared" si="29"/>
        <v>0</v>
      </c>
    </row>
    <row r="288" spans="1:29" x14ac:dyDescent="0.25">
      <c r="A288">
        <v>0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-1.5818296504011722</v>
      </c>
      <c r="T288">
        <v>1.1618241361370292</v>
      </c>
      <c r="U288">
        <v>-0.44884602208557267</v>
      </c>
      <c r="V288">
        <v>1.3688240460843821</v>
      </c>
      <c r="W288">
        <v>-0.89538052290869574</v>
      </c>
      <c r="X288">
        <f t="shared" si="24"/>
        <v>0.19833770856648592</v>
      </c>
      <c r="Y288">
        <f t="shared" si="25"/>
        <v>1.2193741173816341</v>
      </c>
      <c r="Z288">
        <f t="shared" si="26"/>
        <v>0.54942251864242841</v>
      </c>
      <c r="AA288">
        <f t="shared" si="27"/>
        <v>0.45057748135757159</v>
      </c>
      <c r="AB288">
        <f t="shared" si="28"/>
        <v>-0.34623051693203832</v>
      </c>
      <c r="AC288">
        <f t="shared" si="29"/>
        <v>1</v>
      </c>
    </row>
    <row r="289" spans="1:29" x14ac:dyDescent="0.25">
      <c r="A289">
        <v>0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0.73041065869661304</v>
      </c>
      <c r="T289">
        <v>0.47760117549656261</v>
      </c>
      <c r="U289">
        <v>-0.7575430734504266</v>
      </c>
      <c r="V289">
        <v>-0.5084821114349255</v>
      </c>
      <c r="W289">
        <v>0.74103397562633944</v>
      </c>
      <c r="X289">
        <f t="shared" si="24"/>
        <v>-4.0327347511732263</v>
      </c>
      <c r="Y289">
        <f t="shared" si="25"/>
        <v>1.772578798931556E-2</v>
      </c>
      <c r="Z289">
        <f t="shared" si="26"/>
        <v>1.7417056930763015E-2</v>
      </c>
      <c r="AA289">
        <f t="shared" si="27"/>
        <v>0.98258294306923699</v>
      </c>
      <c r="AB289">
        <f t="shared" si="28"/>
        <v>-7.6307791745377877E-3</v>
      </c>
      <c r="AC289">
        <f t="shared" si="29"/>
        <v>0</v>
      </c>
    </row>
    <row r="290" spans="1:29" x14ac:dyDescent="0.25">
      <c r="A290">
        <v>0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-0.92118956208751934</v>
      </c>
      <c r="T290">
        <v>0.47760117549656261</v>
      </c>
      <c r="U290">
        <v>1.2489877604211244</v>
      </c>
      <c r="V290">
        <v>-1.2943312006290544</v>
      </c>
      <c r="W290">
        <v>0.65490689675607461</v>
      </c>
      <c r="X290">
        <f t="shared" si="24"/>
        <v>-7.3635117583002376</v>
      </c>
      <c r="Y290">
        <f t="shared" si="25"/>
        <v>6.3396820267119845E-4</v>
      </c>
      <c r="Z290">
        <f t="shared" si="26"/>
        <v>6.3356654162952889E-4</v>
      </c>
      <c r="AA290">
        <f t="shared" si="27"/>
        <v>0.99936643345837051</v>
      </c>
      <c r="AB290">
        <f t="shared" si="28"/>
        <v>-2.7524165410957078E-4</v>
      </c>
      <c r="AC290">
        <f t="shared" si="29"/>
        <v>0</v>
      </c>
    </row>
    <row r="291" spans="1:29" x14ac:dyDescent="0.25">
      <c r="A291">
        <v>0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0.51019729592539542</v>
      </c>
      <c r="T291">
        <v>0.13548969517632931</v>
      </c>
      <c r="U291">
        <v>-0.81542377058133675</v>
      </c>
      <c r="V291">
        <v>0.53931667415724627</v>
      </c>
      <c r="W291">
        <v>-0.20636389194657556</v>
      </c>
      <c r="X291">
        <f t="shared" si="24"/>
        <v>0.98386585212029098</v>
      </c>
      <c r="Y291">
        <f t="shared" si="25"/>
        <v>2.6747765713223894</v>
      </c>
      <c r="Z291">
        <f t="shared" si="26"/>
        <v>0.72787461207739657</v>
      </c>
      <c r="AA291">
        <f t="shared" si="27"/>
        <v>0.27212538792260343</v>
      </c>
      <c r="AB291">
        <f t="shared" si="28"/>
        <v>-0.56523093885107523</v>
      </c>
      <c r="AC291">
        <f t="shared" si="29"/>
        <v>1</v>
      </c>
    </row>
    <row r="292" spans="1:29" x14ac:dyDescent="0.25">
      <c r="A292">
        <v>0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0.28998393315417775</v>
      </c>
      <c r="T292">
        <v>1.2758612962437736</v>
      </c>
      <c r="U292">
        <v>-0.27520393069284227</v>
      </c>
      <c r="V292">
        <v>0.62663323962326056</v>
      </c>
      <c r="W292">
        <v>-0.89538052290869574</v>
      </c>
      <c r="X292">
        <f t="shared" si="24"/>
        <v>-0.25650613742675588</v>
      </c>
      <c r="Y292">
        <f t="shared" si="25"/>
        <v>0.77375024570943918</v>
      </c>
      <c r="Z292">
        <f t="shared" si="26"/>
        <v>0.43622277013411526</v>
      </c>
      <c r="AA292">
        <f t="shared" si="27"/>
        <v>0.56377722986588474</v>
      </c>
      <c r="AB292">
        <f t="shared" si="28"/>
        <v>-0.24889246862634573</v>
      </c>
      <c r="AC292">
        <f t="shared" si="29"/>
        <v>0</v>
      </c>
    </row>
    <row r="293" spans="1:29" x14ac:dyDescent="0.25">
      <c r="A293">
        <v>0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0.28998393315417775</v>
      </c>
      <c r="T293">
        <v>-1.2329562261046036</v>
      </c>
      <c r="U293">
        <v>1.7120333374684054</v>
      </c>
      <c r="V293">
        <v>-0.29019069776988976</v>
      </c>
      <c r="W293">
        <v>1.6884318431992547</v>
      </c>
      <c r="X293">
        <f t="shared" si="24"/>
        <v>-5.243269435910765</v>
      </c>
      <c r="Y293">
        <f t="shared" si="25"/>
        <v>5.2829562827704912E-3</v>
      </c>
      <c r="Z293">
        <f t="shared" si="26"/>
        <v>5.255193326170823E-3</v>
      </c>
      <c r="AA293">
        <f t="shared" si="27"/>
        <v>0.99474480667382914</v>
      </c>
      <c r="AB293">
        <f t="shared" si="28"/>
        <v>-2.2883195239076053E-3</v>
      </c>
      <c r="AC293">
        <f t="shared" si="29"/>
        <v>0</v>
      </c>
    </row>
    <row r="294" spans="1:29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6.9770570382960112E-2</v>
      </c>
      <c r="T294">
        <v>-0.20662178514390395</v>
      </c>
      <c r="U294">
        <v>-0.79613020487103336</v>
      </c>
      <c r="V294">
        <v>-0.85774837329898279</v>
      </c>
      <c r="W294">
        <v>0.8271610544966046</v>
      </c>
      <c r="X294">
        <f t="shared" si="24"/>
        <v>-4.1182515230331624</v>
      </c>
      <c r="Y294">
        <f t="shared" si="25"/>
        <v>1.6272942446902579E-2</v>
      </c>
      <c r="Z294">
        <f t="shared" si="26"/>
        <v>1.6012374006260426E-2</v>
      </c>
      <c r="AA294">
        <f t="shared" si="27"/>
        <v>0.98398762599373957</v>
      </c>
      <c r="AB294">
        <f t="shared" si="28"/>
        <v>-7.0103629471417938E-3</v>
      </c>
      <c r="AC294">
        <f t="shared" si="29"/>
        <v>0</v>
      </c>
    </row>
    <row r="295" spans="1:29" x14ac:dyDescent="0.25">
      <c r="A295">
        <v>0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0.73041065869661304</v>
      </c>
      <c r="T295">
        <v>0.93374981592354023</v>
      </c>
      <c r="U295">
        <v>-0.83471733629164013</v>
      </c>
      <c r="V295">
        <v>0.49565839142423906</v>
      </c>
      <c r="W295">
        <v>-0.89538052290869574</v>
      </c>
      <c r="X295">
        <f t="shared" si="24"/>
        <v>-1.7691390879885522</v>
      </c>
      <c r="Y295">
        <f t="shared" si="25"/>
        <v>0.17047969368236068</v>
      </c>
      <c r="Z295">
        <f t="shared" si="26"/>
        <v>0.1456494244219026</v>
      </c>
      <c r="AA295">
        <f t="shared" si="27"/>
        <v>0.85435057557809735</v>
      </c>
      <c r="AB295">
        <f t="shared" si="28"/>
        <v>-6.8363883647169832E-2</v>
      </c>
      <c r="AC295">
        <f t="shared" si="29"/>
        <v>0</v>
      </c>
    </row>
    <row r="296" spans="1:29" x14ac:dyDescent="0.25">
      <c r="A296">
        <v>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0.40009061453978656</v>
      </c>
      <c r="T296">
        <v>-1.0048819058911149</v>
      </c>
      <c r="U296">
        <v>1.3840427203932479</v>
      </c>
      <c r="V296">
        <v>-0.4211655459689112</v>
      </c>
      <c r="W296">
        <v>2.8942109473829651</v>
      </c>
      <c r="X296">
        <f t="shared" si="24"/>
        <v>-3.4460236922360217</v>
      </c>
      <c r="Y296">
        <f t="shared" si="25"/>
        <v>3.1872118096940454E-2</v>
      </c>
      <c r="Z296">
        <f t="shared" si="26"/>
        <v>3.0887662858573521E-2</v>
      </c>
      <c r="AA296">
        <f t="shared" si="27"/>
        <v>0.96911233714142653</v>
      </c>
      <c r="AB296">
        <f t="shared" si="28"/>
        <v>-1.3625877672798407E-2</v>
      </c>
      <c r="AC296">
        <f t="shared" si="29"/>
        <v>0</v>
      </c>
    </row>
    <row r="297" spans="1:29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1</v>
      </c>
      <c r="R297">
        <v>1</v>
      </c>
      <c r="S297">
        <v>0.40009061453978656</v>
      </c>
      <c r="T297">
        <v>2.1881585770977288</v>
      </c>
      <c r="U297">
        <v>-0.4102588906649659</v>
      </c>
      <c r="V297">
        <v>-0.15921584957086829</v>
      </c>
      <c r="W297">
        <v>1.5161776854587246</v>
      </c>
      <c r="X297">
        <f t="shared" si="24"/>
        <v>-3.7920677441014465</v>
      </c>
      <c r="Y297">
        <f t="shared" si="25"/>
        <v>2.2548928199888775E-2</v>
      </c>
      <c r="Z297">
        <f t="shared" si="26"/>
        <v>2.2051686308629029E-2</v>
      </c>
      <c r="AA297">
        <f t="shared" si="27"/>
        <v>0.97794831369137092</v>
      </c>
      <c r="AB297">
        <f t="shared" si="28"/>
        <v>-9.6840978420520713E-3</v>
      </c>
      <c r="AC297">
        <f t="shared" si="29"/>
        <v>0</v>
      </c>
    </row>
    <row r="298" spans="1:29" x14ac:dyDescent="0.25">
      <c r="A298">
        <v>0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1.391050747010266</v>
      </c>
      <c r="T298">
        <v>1.1618241361370292</v>
      </c>
      <c r="U298">
        <v>-0.66107524489890979</v>
      </c>
      <c r="V298">
        <v>1.541728136116035E-2</v>
      </c>
      <c r="W298">
        <v>-0.20636389194657556</v>
      </c>
      <c r="X298">
        <f t="shared" si="24"/>
        <v>0.12284090841378315</v>
      </c>
      <c r="Y298">
        <f t="shared" si="25"/>
        <v>1.1307045210617914</v>
      </c>
      <c r="Z298">
        <f t="shared" si="26"/>
        <v>0.53067166746252015</v>
      </c>
      <c r="AA298">
        <f t="shared" si="27"/>
        <v>0.46932833253747985</v>
      </c>
      <c r="AB298">
        <f t="shared" si="28"/>
        <v>-0.32852322739144157</v>
      </c>
      <c r="AC298">
        <f t="shared" si="29"/>
        <v>1</v>
      </c>
    </row>
    <row r="299" spans="1:29" x14ac:dyDescent="0.25">
      <c r="A299">
        <v>0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1</v>
      </c>
      <c r="S299">
        <v>-1.141402924858737</v>
      </c>
      <c r="T299">
        <v>-0.66277042557088162</v>
      </c>
      <c r="U299">
        <v>-1.4906985704419549</v>
      </c>
      <c r="V299">
        <v>-0.24653241503688259</v>
      </c>
      <c r="W299">
        <v>1.5161776854587246</v>
      </c>
      <c r="X299">
        <f t="shared" si="24"/>
        <v>-0.26715497187040771</v>
      </c>
      <c r="Y299">
        <f t="shared" si="25"/>
        <v>0.7655544228712029</v>
      </c>
      <c r="Z299">
        <f t="shared" si="26"/>
        <v>0.43360567816778656</v>
      </c>
      <c r="AA299">
        <f t="shared" si="27"/>
        <v>0.56639432183221339</v>
      </c>
      <c r="AB299">
        <f t="shared" si="28"/>
        <v>-0.24688110914826261</v>
      </c>
      <c r="AC299">
        <f t="shared" si="29"/>
        <v>0</v>
      </c>
    </row>
    <row r="300" spans="1:29" x14ac:dyDescent="0.25">
      <c r="A300">
        <v>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0.95062402146783076</v>
      </c>
      <c r="T300">
        <v>0.47760117549656261</v>
      </c>
      <c r="U300">
        <v>-1.1434143876564942</v>
      </c>
      <c r="V300">
        <v>-0.24653241503688259</v>
      </c>
      <c r="W300">
        <v>2.5497026319019049</v>
      </c>
      <c r="X300">
        <f t="shared" si="24"/>
        <v>-5.7338436375743571</v>
      </c>
      <c r="Y300">
        <f t="shared" si="25"/>
        <v>3.2346206002763296E-3</v>
      </c>
      <c r="Z300">
        <f t="shared" si="26"/>
        <v>3.2241915638247451E-3</v>
      </c>
      <c r="AA300">
        <f t="shared" si="27"/>
        <v>0.9967758084361753</v>
      </c>
      <c r="AB300">
        <f t="shared" si="28"/>
        <v>-1.402510803454126E-3</v>
      </c>
      <c r="AC300">
        <f t="shared" si="29"/>
        <v>0</v>
      </c>
    </row>
    <row r="301" spans="1:29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1</v>
      </c>
      <c r="S301">
        <v>0.95062402146783076</v>
      </c>
      <c r="T301">
        <v>-0.43469610535739278</v>
      </c>
      <c r="U301">
        <v>-0.95047873055346044</v>
      </c>
      <c r="V301">
        <v>-0.59579867690093979</v>
      </c>
      <c r="W301">
        <v>-0.89538052290869574</v>
      </c>
      <c r="X301">
        <f t="shared" si="24"/>
        <v>1.8451025972786657</v>
      </c>
      <c r="Y301">
        <f t="shared" si="25"/>
        <v>6.328749069526256</v>
      </c>
      <c r="Z301">
        <f t="shared" si="26"/>
        <v>0.86355106573943019</v>
      </c>
      <c r="AA301">
        <f t="shared" si="27"/>
        <v>0.13644893426056981</v>
      </c>
      <c r="AB301">
        <f t="shared" si="28"/>
        <v>-0.8650298520538956</v>
      </c>
      <c r="AC301">
        <f t="shared" si="29"/>
        <v>1</v>
      </c>
    </row>
    <row r="302" spans="1:29" x14ac:dyDescent="0.25">
      <c r="A302">
        <v>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0.51019729592539542</v>
      </c>
      <c r="T302">
        <v>1.8460470967774956</v>
      </c>
      <c r="U302">
        <v>-1.3556436104698313</v>
      </c>
      <c r="V302">
        <v>-2.6040796826192691</v>
      </c>
      <c r="W302">
        <v>-3.4109734206045579E-2</v>
      </c>
      <c r="X302">
        <f t="shared" si="24"/>
        <v>-4.906755005425242</v>
      </c>
      <c r="Y302">
        <f t="shared" si="25"/>
        <v>7.3964508741393067E-3</v>
      </c>
      <c r="Z302">
        <f t="shared" si="26"/>
        <v>7.342145058900346E-3</v>
      </c>
      <c r="AA302">
        <f t="shared" si="27"/>
        <v>0.9926578549410997</v>
      </c>
      <c r="AB302">
        <f t="shared" si="28"/>
        <v>-3.2004164755418604E-3</v>
      </c>
      <c r="AC302">
        <f t="shared" si="29"/>
        <v>0</v>
      </c>
    </row>
    <row r="303" spans="1:29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0.28998393315417775</v>
      </c>
      <c r="T303">
        <v>0.47760117549656261</v>
      </c>
      <c r="U303">
        <v>-0.10156183930011192</v>
      </c>
      <c r="V303">
        <v>-1.1633563524300328</v>
      </c>
      <c r="W303">
        <v>-0.72312636516816575</v>
      </c>
      <c r="X303">
        <f t="shared" si="24"/>
        <v>-0.72245528307220153</v>
      </c>
      <c r="Y303">
        <f t="shared" si="25"/>
        <v>0.48555860735781142</v>
      </c>
      <c r="Z303">
        <f t="shared" si="26"/>
        <v>0.32685254217025977</v>
      </c>
      <c r="AA303">
        <f t="shared" si="27"/>
        <v>0.67314745782974028</v>
      </c>
      <c r="AB303">
        <f t="shared" si="28"/>
        <v>-0.17188979000034563</v>
      </c>
      <c r="AC303">
        <f t="shared" si="29"/>
        <v>0</v>
      </c>
    </row>
    <row r="304" spans="1:29" x14ac:dyDescent="0.25">
      <c r="A304">
        <v>0</v>
      </c>
      <c r="B304">
        <v>1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-1.0312962434731281</v>
      </c>
      <c r="T304">
        <v>-1.2329562261046036</v>
      </c>
      <c r="U304">
        <v>0.34219017203686569</v>
      </c>
      <c r="V304">
        <v>-0.7704318078329685</v>
      </c>
      <c r="W304">
        <v>0.13814442353448442</v>
      </c>
      <c r="X304">
        <f t="shared" si="24"/>
        <v>0.75745646818496015</v>
      </c>
      <c r="Y304">
        <f t="shared" si="25"/>
        <v>2.1328443578868006</v>
      </c>
      <c r="Z304">
        <f t="shared" si="26"/>
        <v>0.68080125095185684</v>
      </c>
      <c r="AA304">
        <f t="shared" si="27"/>
        <v>0.31919874904814316</v>
      </c>
      <c r="AB304">
        <f t="shared" si="28"/>
        <v>-0.49593881933431921</v>
      </c>
      <c r="AC304">
        <f t="shared" si="29"/>
        <v>1</v>
      </c>
    </row>
    <row r="305" spans="1:29" x14ac:dyDescent="0.25">
      <c r="A305">
        <v>0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1.5011574283958748</v>
      </c>
      <c r="T305">
        <v>0.70567549571005139</v>
      </c>
      <c r="U305">
        <v>-1.0276529933946739</v>
      </c>
      <c r="V305">
        <v>-0.37750726323590406</v>
      </c>
      <c r="W305">
        <v>2.0329401586803146</v>
      </c>
      <c r="X305">
        <f t="shared" si="24"/>
        <v>-5.3572170281080798</v>
      </c>
      <c r="Y305">
        <f t="shared" si="25"/>
        <v>4.7140068181465268E-3</v>
      </c>
      <c r="Z305">
        <f t="shared" si="26"/>
        <v>4.6918892203717064E-3</v>
      </c>
      <c r="AA305">
        <f t="shared" si="27"/>
        <v>0.99530811077962833</v>
      </c>
      <c r="AB305">
        <f t="shared" si="28"/>
        <v>-2.0424568444077714E-3</v>
      </c>
      <c r="AC305">
        <f t="shared" si="29"/>
        <v>0</v>
      </c>
    </row>
    <row r="306" spans="1:29" x14ac:dyDescent="0.25">
      <c r="A306">
        <v>0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0.28998393315417775</v>
      </c>
      <c r="T306">
        <v>-9.2584625037159529E-2</v>
      </c>
      <c r="U306">
        <v>-2.223854067433483</v>
      </c>
      <c r="V306">
        <v>-1.5126226142940902</v>
      </c>
      <c r="W306">
        <v>0.13814442353448442</v>
      </c>
      <c r="X306">
        <f t="shared" si="24"/>
        <v>-4.7511258776900744</v>
      </c>
      <c r="Y306">
        <f t="shared" si="25"/>
        <v>8.6419599338996966E-3</v>
      </c>
      <c r="Z306">
        <f t="shared" si="26"/>
        <v>8.5679163441366637E-3</v>
      </c>
      <c r="AA306">
        <f t="shared" si="27"/>
        <v>0.99143208365586333</v>
      </c>
      <c r="AB306">
        <f t="shared" si="28"/>
        <v>-3.7370310338094583E-3</v>
      </c>
      <c r="AC306">
        <f t="shared" si="29"/>
        <v>0</v>
      </c>
    </row>
    <row r="307" spans="1:29" x14ac:dyDescent="0.25">
      <c r="A307">
        <v>0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0.28998393315417775</v>
      </c>
      <c r="T307">
        <v>-9.2584625037159529E-2</v>
      </c>
      <c r="U307">
        <v>-0.19802966785162879</v>
      </c>
      <c r="V307">
        <v>1.0632160669533322</v>
      </c>
      <c r="W307">
        <v>-0.89538052290869574</v>
      </c>
      <c r="X307">
        <f t="shared" si="24"/>
        <v>0.95023946689780348</v>
      </c>
      <c r="Y307">
        <f t="shared" si="25"/>
        <v>2.5863289253304793</v>
      </c>
      <c r="Z307">
        <f t="shared" si="26"/>
        <v>0.72116333420034795</v>
      </c>
      <c r="AA307">
        <f t="shared" si="27"/>
        <v>0.27883666579965205</v>
      </c>
      <c r="AB307">
        <f t="shared" si="28"/>
        <v>-0.55465011899775274</v>
      </c>
      <c r="AC307">
        <f t="shared" si="29"/>
        <v>1</v>
      </c>
    </row>
  </sheetData>
  <phoneticPr fontId="18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BA6E8-6B3D-468A-B25B-627DCC9FA64B}">
  <dimension ref="B2:O31"/>
  <sheetViews>
    <sheetView topLeftCell="A10" workbookViewId="0">
      <selection activeCell="L19" sqref="L19:N31"/>
    </sheetView>
  </sheetViews>
  <sheetFormatPr defaultRowHeight="15" x14ac:dyDescent="0.25"/>
  <cols>
    <col min="2" max="2" width="10.85546875" customWidth="1"/>
    <col min="3" max="3" width="12.140625" customWidth="1"/>
  </cols>
  <sheetData>
    <row r="2" spans="2:15" x14ac:dyDescent="0.25">
      <c r="B2" s="4"/>
      <c r="C2" s="4" t="s">
        <v>52</v>
      </c>
      <c r="D2" s="4" t="s">
        <v>104</v>
      </c>
    </row>
    <row r="3" spans="2:15" x14ac:dyDescent="0.25">
      <c r="B3" s="4" t="s">
        <v>51</v>
      </c>
      <c r="C3" s="1">
        <v>0.66455662732521881</v>
      </c>
      <c r="D3" s="4">
        <f>EXP(C3)</f>
        <v>1.9436285784683767</v>
      </c>
    </row>
    <row r="4" spans="2:15" x14ac:dyDescent="0.25">
      <c r="B4" s="4" t="s">
        <v>31</v>
      </c>
      <c r="C4" s="1">
        <v>2.4276295545485644</v>
      </c>
      <c r="D4" s="4">
        <f>EXP(C4)</f>
        <v>11.331988357285876</v>
      </c>
      <c r="F4" s="8" t="s">
        <v>92</v>
      </c>
      <c r="G4" s="8"/>
      <c r="H4" s="8"/>
      <c r="I4" s="8"/>
      <c r="J4" s="8"/>
      <c r="L4" s="4" t="s">
        <v>89</v>
      </c>
      <c r="M4" s="4" t="s">
        <v>63</v>
      </c>
      <c r="N4" s="4" t="s">
        <v>87</v>
      </c>
      <c r="O4" s="4" t="s">
        <v>88</v>
      </c>
    </row>
    <row r="5" spans="2:15" x14ac:dyDescent="0.25">
      <c r="B5" s="4" t="s">
        <v>30</v>
      </c>
      <c r="C5" s="1">
        <v>1.9995716996984907</v>
      </c>
      <c r="D5" s="4">
        <f>EXP(C5)</f>
        <v>7.3858920416073301</v>
      </c>
      <c r="F5" s="4"/>
      <c r="G5" s="4"/>
      <c r="H5" s="4" t="s">
        <v>86</v>
      </c>
      <c r="I5" s="4" t="s">
        <v>86</v>
      </c>
      <c r="J5" s="4"/>
      <c r="L5" s="4"/>
      <c r="M5" s="4">
        <v>0.88448844884488453</v>
      </c>
      <c r="N5" s="4">
        <v>0.86931818181818177</v>
      </c>
      <c r="O5" s="4">
        <v>0.92727272727272725</v>
      </c>
    </row>
    <row r="6" spans="2:15" x14ac:dyDescent="0.25">
      <c r="B6" s="4" t="s">
        <v>40</v>
      </c>
      <c r="C6" s="1">
        <v>1.7052251690298748</v>
      </c>
      <c r="D6" s="4">
        <f>EXP(C6)</f>
        <v>5.5026245483587477</v>
      </c>
      <c r="F6" s="4"/>
      <c r="G6" s="4"/>
      <c r="H6" s="4">
        <v>0</v>
      </c>
      <c r="I6" s="4">
        <v>1</v>
      </c>
      <c r="J6" s="4"/>
      <c r="L6" s="4">
        <v>0</v>
      </c>
      <c r="M6" s="4">
        <v>0.54455445544554459</v>
      </c>
      <c r="N6" s="4">
        <v>0.54455445544554459</v>
      </c>
      <c r="O6" s="4">
        <v>1</v>
      </c>
    </row>
    <row r="7" spans="2:15" x14ac:dyDescent="0.25">
      <c r="B7" s="4" t="s">
        <v>41</v>
      </c>
      <c r="C7" s="1">
        <v>1.4504503556084918</v>
      </c>
      <c r="D7" s="4">
        <f>EXP(C7)</f>
        <v>4.2650348650880874</v>
      </c>
      <c r="F7" s="4" t="s">
        <v>61</v>
      </c>
      <c r="G7" s="4">
        <v>0</v>
      </c>
      <c r="H7" s="4">
        <f>COUNTIFS(actual_1,$AG6,predict,H$2)</f>
        <v>115</v>
      </c>
      <c r="I7" s="4">
        <f>COUNTIFS(actual_1,$AG6,predict,I$2)</f>
        <v>115</v>
      </c>
      <c r="J7" s="4">
        <f>SUM(H7:I7)</f>
        <v>230</v>
      </c>
      <c r="L7" s="4">
        <v>0.1</v>
      </c>
      <c r="M7" s="4">
        <v>0.80198019801980203</v>
      </c>
      <c r="N7" s="4">
        <v>0.73755656108597289</v>
      </c>
      <c r="O7" s="4">
        <v>0.98787878787878791</v>
      </c>
    </row>
    <row r="8" spans="2:15" x14ac:dyDescent="0.25">
      <c r="B8" s="4" t="s">
        <v>39</v>
      </c>
      <c r="C8" s="1">
        <v>1.3637946142547046</v>
      </c>
      <c r="D8" s="4">
        <f>EXP(C8)</f>
        <v>3.9110059387849812</v>
      </c>
      <c r="F8" s="4" t="s">
        <v>61</v>
      </c>
      <c r="G8" s="4">
        <v>1</v>
      </c>
      <c r="H8" s="4">
        <f>COUNTIFS(actual_1,$AG7,predict,H$2)</f>
        <v>115</v>
      </c>
      <c r="I8" s="4">
        <f>COUNTIFS(actual_1,$AG7,predict,I$2)</f>
        <v>115</v>
      </c>
      <c r="J8" s="4">
        <f>SUM(H8:I8)</f>
        <v>230</v>
      </c>
      <c r="L8" s="4">
        <v>0.2</v>
      </c>
      <c r="M8" s="4">
        <v>0.83498349834983498</v>
      </c>
      <c r="N8" s="4">
        <v>0.78048780487804881</v>
      </c>
      <c r="O8" s="4">
        <v>0.96969696969696972</v>
      </c>
    </row>
    <row r="9" spans="2:15" x14ac:dyDescent="0.25">
      <c r="B9" s="4" t="s">
        <v>29</v>
      </c>
      <c r="C9" s="1">
        <v>0.86115158620882737</v>
      </c>
      <c r="D9" s="4">
        <f>EXP(C9)</f>
        <v>2.3658836445252946</v>
      </c>
      <c r="F9" s="4"/>
      <c r="G9" s="4"/>
      <c r="H9" s="4">
        <f>SUM(H7:H8)</f>
        <v>230</v>
      </c>
      <c r="I9" s="4">
        <f>SUM(I7:I8)</f>
        <v>230</v>
      </c>
      <c r="J9" s="4">
        <f>SUM(J7:J8)</f>
        <v>460</v>
      </c>
      <c r="L9" s="4">
        <v>0.3</v>
      </c>
      <c r="M9" s="4">
        <v>0.86798679867986794</v>
      </c>
      <c r="N9" s="4">
        <v>0.8306878306878307</v>
      </c>
      <c r="O9" s="4">
        <v>0.95151515151515154</v>
      </c>
    </row>
    <row r="10" spans="2:15" x14ac:dyDescent="0.25">
      <c r="B10" s="4" t="s">
        <v>35</v>
      </c>
      <c r="C10" s="1">
        <v>0.72498222006745461</v>
      </c>
      <c r="D10" s="4">
        <f>EXP(C10)</f>
        <v>2.0646943895131602</v>
      </c>
      <c r="L10" s="4">
        <v>0.4</v>
      </c>
      <c r="M10" s="4">
        <v>0.88118811881188119</v>
      </c>
      <c r="N10" s="4">
        <v>0.84864864864864864</v>
      </c>
      <c r="O10" s="4">
        <v>0.95151515151515154</v>
      </c>
    </row>
    <row r="11" spans="2:15" x14ac:dyDescent="0.25">
      <c r="B11" s="4" t="s">
        <v>32</v>
      </c>
      <c r="C11" s="1">
        <v>0.46622019793933511</v>
      </c>
      <c r="D11" s="4">
        <f>EXP(C11)</f>
        <v>1.5939579469634042</v>
      </c>
      <c r="G11" s="4" t="s">
        <v>63</v>
      </c>
      <c r="H11" s="5">
        <v>0.88448844884488453</v>
      </c>
      <c r="L11" s="4">
        <v>0.5</v>
      </c>
      <c r="M11" s="4">
        <v>0.88448844884488453</v>
      </c>
      <c r="N11" s="4">
        <v>0.86931818181818177</v>
      </c>
      <c r="O11" s="4">
        <v>0.92727272727272725</v>
      </c>
    </row>
    <row r="12" spans="2:15" x14ac:dyDescent="0.25">
      <c r="B12" s="4" t="s">
        <v>49</v>
      </c>
      <c r="C12" s="1">
        <v>0.46285602980854906</v>
      </c>
      <c r="D12" s="4">
        <f>EXP(C12)</f>
        <v>1.5886046142410035</v>
      </c>
      <c r="G12" s="4" t="s">
        <v>87</v>
      </c>
      <c r="H12" s="5">
        <v>0.86931818181818177</v>
      </c>
      <c r="L12" s="4">
        <v>0.6</v>
      </c>
      <c r="M12" s="4">
        <v>0.87788778877887785</v>
      </c>
      <c r="N12" s="4">
        <v>0.9</v>
      </c>
      <c r="O12" s="4">
        <v>0.87272727272727268</v>
      </c>
    </row>
    <row r="13" spans="2:15" x14ac:dyDescent="0.25">
      <c r="B13" s="4" t="s">
        <v>5</v>
      </c>
      <c r="C13" s="1">
        <v>0.41923644534423909</v>
      </c>
      <c r="D13" s="4">
        <f>EXP(C13)</f>
        <v>1.5207998983378033</v>
      </c>
      <c r="G13" s="4" t="s">
        <v>88</v>
      </c>
      <c r="H13" s="5">
        <v>0.92727272727272725</v>
      </c>
      <c r="L13" s="4">
        <v>0.7</v>
      </c>
      <c r="M13" s="4">
        <v>0.86798679867986794</v>
      </c>
      <c r="N13" s="4">
        <v>0.92517006802721091</v>
      </c>
      <c r="O13" s="4">
        <v>0.82424242424242422</v>
      </c>
    </row>
    <row r="14" spans="2:15" x14ac:dyDescent="0.25">
      <c r="B14" s="4" t="s">
        <v>46</v>
      </c>
      <c r="C14" s="1">
        <v>0.25445154205789489</v>
      </c>
      <c r="D14" s="4">
        <f>EXP(C14)</f>
        <v>1.2897540510018348</v>
      </c>
      <c r="G14" s="4" t="s">
        <v>90</v>
      </c>
      <c r="H14" s="5">
        <v>0.92727272727272725</v>
      </c>
      <c r="L14" s="4">
        <v>0.8</v>
      </c>
      <c r="M14" s="4">
        <v>0.81848184818481851</v>
      </c>
      <c r="N14" s="4">
        <v>0.95833333333333337</v>
      </c>
      <c r="O14" s="4">
        <v>0.69696969696969702</v>
      </c>
    </row>
    <row r="15" spans="2:15" x14ac:dyDescent="0.25">
      <c r="B15" s="4" t="s">
        <v>48</v>
      </c>
      <c r="C15" s="1">
        <v>-0.22177476317765035</v>
      </c>
      <c r="D15" s="4">
        <f>EXP(C15)</f>
        <v>0.80109578028368778</v>
      </c>
      <c r="G15" s="4" t="s">
        <v>91</v>
      </c>
      <c r="H15" s="5">
        <v>0.16666666666666666</v>
      </c>
      <c r="L15" s="4">
        <v>0.9</v>
      </c>
      <c r="M15" s="4">
        <v>0.74587458745874591</v>
      </c>
      <c r="N15" s="4">
        <v>0.95833333333333337</v>
      </c>
      <c r="O15" s="4">
        <v>0.55757575757575761</v>
      </c>
    </row>
    <row r="16" spans="2:15" x14ac:dyDescent="0.25">
      <c r="B16" s="4" t="s">
        <v>33</v>
      </c>
      <c r="C16" s="1">
        <v>-0.43226700029230908</v>
      </c>
      <c r="D16" s="4">
        <f>EXP(C16)</f>
        <v>0.64903606073053755</v>
      </c>
      <c r="L16" s="4">
        <v>0.92</v>
      </c>
      <c r="M16" s="4">
        <v>0.72607260726072609</v>
      </c>
      <c r="N16" s="4">
        <v>0.9555555555555556</v>
      </c>
      <c r="O16" s="4">
        <v>0.52121212121212124</v>
      </c>
    </row>
    <row r="17" spans="2:14" x14ac:dyDescent="0.25">
      <c r="B17" s="4" t="s">
        <v>50</v>
      </c>
      <c r="C17" s="1">
        <v>-0.45742053972307428</v>
      </c>
      <c r="D17" s="4">
        <f>EXP(C17)</f>
        <v>0.63291411856017576</v>
      </c>
    </row>
    <row r="18" spans="2:14" x14ac:dyDescent="0.25">
      <c r="B18" s="4" t="s">
        <v>47</v>
      </c>
      <c r="C18" s="1">
        <v>-0.45955218723447855</v>
      </c>
      <c r="D18" s="4">
        <f>EXP(C18)</f>
        <v>0.63156640568913314</v>
      </c>
    </row>
    <row r="19" spans="2:14" x14ac:dyDescent="0.25">
      <c r="B19" s="4" t="s">
        <v>42</v>
      </c>
      <c r="C19" s="1">
        <v>-0.64350484842398703</v>
      </c>
      <c r="D19" s="4">
        <f>EXP(C19)</f>
        <v>0.52544757886152482</v>
      </c>
      <c r="L19" s="4" t="s">
        <v>89</v>
      </c>
      <c r="M19" s="4" t="s">
        <v>90</v>
      </c>
      <c r="N19" s="4" t="s">
        <v>91</v>
      </c>
    </row>
    <row r="20" spans="2:14" x14ac:dyDescent="0.25">
      <c r="B20" s="4" t="s">
        <v>34</v>
      </c>
      <c r="C20" s="1">
        <v>-0.74578432789954519</v>
      </c>
      <c r="D20" s="4">
        <f>EXP(C20)</f>
        <v>0.47436209856663974</v>
      </c>
      <c r="L20" s="4"/>
      <c r="M20" s="7">
        <v>0.92727272727272725</v>
      </c>
      <c r="N20" s="7">
        <v>0.16666666666666666</v>
      </c>
    </row>
    <row r="21" spans="2:14" x14ac:dyDescent="0.25">
      <c r="B21" s="4" t="s">
        <v>8</v>
      </c>
      <c r="C21" s="1">
        <v>-0.77658217713865696</v>
      </c>
      <c r="D21" s="4">
        <f>EXP(C21)</f>
        <v>0.45997544234129967</v>
      </c>
      <c r="L21" s="4">
        <v>0</v>
      </c>
      <c r="M21" s="4">
        <v>1</v>
      </c>
      <c r="N21" s="4">
        <v>1</v>
      </c>
    </row>
    <row r="22" spans="2:14" x14ac:dyDescent="0.25">
      <c r="B22" s="4" t="s">
        <v>1</v>
      </c>
      <c r="C22" s="1">
        <v>-1.8636801457792374</v>
      </c>
      <c r="D22" s="4">
        <f>EXP(C22)</f>
        <v>0.15510078527645299</v>
      </c>
      <c r="L22" s="4">
        <v>0.1</v>
      </c>
      <c r="M22" s="4">
        <v>0.98787878787878791</v>
      </c>
      <c r="N22" s="4">
        <v>0.42028985507246375</v>
      </c>
    </row>
    <row r="23" spans="2:14" x14ac:dyDescent="0.25">
      <c r="B23" s="4" t="s">
        <v>38</v>
      </c>
      <c r="C23" s="1">
        <v>-2.2577014014500922</v>
      </c>
      <c r="D23" s="4">
        <f>EXP(C23)</f>
        <v>0.1045906205098228</v>
      </c>
      <c r="L23" s="4">
        <v>0.2</v>
      </c>
      <c r="M23" s="4">
        <v>0.96969696969696972</v>
      </c>
      <c r="N23" s="4">
        <v>0.32608695652173914</v>
      </c>
    </row>
    <row r="24" spans="2:14" x14ac:dyDescent="0.25">
      <c r="B24" s="4" t="s">
        <v>36</v>
      </c>
      <c r="C24" s="1">
        <v>-2.3420684925634414</v>
      </c>
      <c r="D24" s="4">
        <f>EXP(C24)</f>
        <v>9.6128591161821278E-2</v>
      </c>
      <c r="L24" s="4">
        <v>0.3</v>
      </c>
      <c r="M24" s="4">
        <v>0.95151515151515154</v>
      </c>
      <c r="N24" s="4">
        <v>0.2318840579710145</v>
      </c>
    </row>
    <row r="25" spans="2:14" x14ac:dyDescent="0.25">
      <c r="B25" s="4" t="s">
        <v>37</v>
      </c>
      <c r="C25" s="1">
        <v>-3.4787103315791401</v>
      </c>
      <c r="D25" s="4">
        <f>EXP(C25)</f>
        <v>3.0847168009036412E-2</v>
      </c>
      <c r="L25" s="4">
        <v>0.4</v>
      </c>
      <c r="M25" s="4">
        <v>0.95151515151515154</v>
      </c>
      <c r="N25" s="4">
        <v>0.20289855072463769</v>
      </c>
    </row>
    <row r="26" spans="2:14" x14ac:dyDescent="0.25">
      <c r="L26" s="4">
        <v>0.5</v>
      </c>
      <c r="M26" s="4">
        <v>0.92727272727272725</v>
      </c>
      <c r="N26" s="4">
        <v>0.16666666666666666</v>
      </c>
    </row>
    <row r="27" spans="2:14" x14ac:dyDescent="0.25">
      <c r="L27" s="4">
        <v>0.6</v>
      </c>
      <c r="M27" s="4">
        <v>0.87272727272727268</v>
      </c>
      <c r="N27" s="4">
        <v>0.11594202898550725</v>
      </c>
    </row>
    <row r="28" spans="2:14" x14ac:dyDescent="0.25">
      <c r="L28" s="4">
        <v>0.7</v>
      </c>
      <c r="M28" s="4">
        <v>0.82424242424242422</v>
      </c>
      <c r="N28" s="4">
        <v>7.9710144927536225E-2</v>
      </c>
    </row>
    <row r="29" spans="2:14" x14ac:dyDescent="0.25">
      <c r="L29" s="4">
        <v>0.8</v>
      </c>
      <c r="M29" s="4">
        <v>0.69696969696969702</v>
      </c>
      <c r="N29" s="4">
        <v>3.6231884057971016E-2</v>
      </c>
    </row>
    <row r="30" spans="2:14" x14ac:dyDescent="0.25">
      <c r="L30" s="4">
        <v>0.9</v>
      </c>
      <c r="M30" s="4">
        <v>0.55757575757575761</v>
      </c>
      <c r="N30" s="4">
        <v>2.8985507246376812E-2</v>
      </c>
    </row>
    <row r="31" spans="2:14" x14ac:dyDescent="0.25">
      <c r="L31" s="4">
        <v>0.92</v>
      </c>
      <c r="M31" s="4">
        <v>0.52121212121212124</v>
      </c>
      <c r="N31" s="4">
        <v>2.8985507246376812E-2</v>
      </c>
    </row>
  </sheetData>
  <sortState xmlns:xlrd2="http://schemas.microsoft.com/office/spreadsheetml/2017/richdata2" ref="B4:D25">
    <sortCondition descending="1" ref="D5:D25"/>
  </sortState>
  <mergeCells count="1">
    <mergeCell ref="F4:J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3137E-9C23-4F51-B778-7F9935D04DD3}">
  <dimension ref="A1:N304"/>
  <sheetViews>
    <sheetView workbookViewId="0">
      <selection activeCell="O6" sqref="O6"/>
    </sheetView>
  </sheetViews>
  <sheetFormatPr defaultRowHeight="15" x14ac:dyDescent="0.25"/>
  <cols>
    <col min="1" max="5" width="9.140625" style="4"/>
    <col min="10" max="10" width="9.140625" style="4"/>
    <col min="11" max="11" width="14.42578125" style="4" customWidth="1"/>
    <col min="12" max="12" width="9.140625" style="4"/>
    <col min="13" max="13" width="12.42578125" style="4" customWidth="1"/>
    <col min="14" max="14" width="13.42578125" style="4" customWidth="1"/>
  </cols>
  <sheetData>
    <row r="1" spans="1:14" x14ac:dyDescent="0.25">
      <c r="A1" s="4" t="s">
        <v>0</v>
      </c>
      <c r="B1" s="4" t="s">
        <v>3</v>
      </c>
      <c r="C1" s="4" t="s">
        <v>4</v>
      </c>
      <c r="D1" s="4" t="s">
        <v>7</v>
      </c>
      <c r="E1" s="4" t="s">
        <v>9</v>
      </c>
      <c r="G1" s="4" t="s">
        <v>45</v>
      </c>
      <c r="H1" s="13"/>
      <c r="I1" s="14"/>
      <c r="J1" s="4" t="s">
        <v>46</v>
      </c>
      <c r="K1" s="4" t="s">
        <v>47</v>
      </c>
      <c r="L1" s="4" t="s">
        <v>48</v>
      </c>
      <c r="M1" s="4" t="s">
        <v>49</v>
      </c>
      <c r="N1" s="4" t="s">
        <v>50</v>
      </c>
    </row>
    <row r="2" spans="1:14" x14ac:dyDescent="0.25">
      <c r="A2" s="4">
        <v>63</v>
      </c>
      <c r="B2" s="4">
        <v>145</v>
      </c>
      <c r="C2" s="4">
        <v>233</v>
      </c>
      <c r="D2" s="4">
        <v>150</v>
      </c>
      <c r="E2" s="4">
        <v>2.2999999999999998</v>
      </c>
      <c r="G2" s="4" t="s">
        <v>43</v>
      </c>
      <c r="H2" s="13">
        <f>AVERAGE(A2:A304)</f>
        <v>54.366336633663366</v>
      </c>
      <c r="I2" s="14"/>
      <c r="J2" s="4">
        <f>STANDARDIZE(A2,$H$2,$H$3)</f>
        <v>0.95062402146783076</v>
      </c>
      <c r="K2" s="4">
        <f>STANDARDIZE(B2,$H$5,$H$6)</f>
        <v>0.76269407576342363</v>
      </c>
      <c r="L2" s="4">
        <f>STANDARDIZE(C2,$H$8,$H$9)</f>
        <v>-0.25591036498253888</v>
      </c>
      <c r="M2" s="4">
        <f>STANDARDIZE(D2,$H$11,$H$12)</f>
        <v>1.541728136116035E-2</v>
      </c>
      <c r="N2" s="4">
        <f>STANDARDIZE(E2,$H$14,$H$15)</f>
        <v>1.0855422911073995</v>
      </c>
    </row>
    <row r="3" spans="1:14" x14ac:dyDescent="0.25">
      <c r="A3" s="4">
        <v>37</v>
      </c>
      <c r="B3" s="4">
        <v>130</v>
      </c>
      <c r="C3" s="4">
        <v>250</v>
      </c>
      <c r="D3" s="4">
        <v>187</v>
      </c>
      <c r="E3" s="4">
        <v>3.5</v>
      </c>
      <c r="G3" s="4" t="s">
        <v>44</v>
      </c>
      <c r="H3" s="13">
        <f>STDEV(A2:A304)</f>
        <v>9.082100989837862</v>
      </c>
      <c r="I3" s="14"/>
      <c r="J3" s="4">
        <f t="shared" ref="J3:J66" si="0">STANDARDIZE(A3,$H$2,$H$3)</f>
        <v>-1.9121496945579988</v>
      </c>
      <c r="K3" s="4">
        <f t="shared" ref="K3:K66" si="1">STANDARDIZE(B3,$H$5,$H$6)</f>
        <v>-9.2584625037159529E-2</v>
      </c>
      <c r="L3" s="4">
        <f t="shared" ref="L3:L66" si="2">STANDARDIZE(C3,$H$8,$H$9)</f>
        <v>7.2080252092618452E-2</v>
      </c>
      <c r="M3" s="4">
        <f t="shared" ref="M3:M66" si="3">STANDARDIZE(D3,$H$11,$H$12)</f>
        <v>1.6307737424824251</v>
      </c>
      <c r="N3" s="4">
        <f t="shared" ref="N3:N66" si="4">STANDARDIZE(E3,$H$14,$H$15)</f>
        <v>2.1190672375505799</v>
      </c>
    </row>
    <row r="4" spans="1:14" x14ac:dyDescent="0.25">
      <c r="A4" s="4">
        <v>41</v>
      </c>
      <c r="B4" s="4">
        <v>130</v>
      </c>
      <c r="C4" s="4">
        <v>204</v>
      </c>
      <c r="D4" s="4">
        <v>172</v>
      </c>
      <c r="E4" s="4">
        <v>1.4</v>
      </c>
      <c r="G4" s="4" t="s">
        <v>3</v>
      </c>
      <c r="H4" s="13"/>
      <c r="I4" s="14"/>
      <c r="J4" s="4">
        <f t="shared" si="0"/>
        <v>-1.4717229690155635</v>
      </c>
      <c r="K4" s="4">
        <f t="shared" si="1"/>
        <v>-9.2584625037159529E-2</v>
      </c>
      <c r="L4" s="4">
        <f t="shared" si="2"/>
        <v>-0.81542377058133675</v>
      </c>
      <c r="M4" s="4">
        <f t="shared" si="3"/>
        <v>0.97589950148731774</v>
      </c>
      <c r="N4" s="4">
        <f t="shared" si="4"/>
        <v>0.31039858127501441</v>
      </c>
    </row>
    <row r="5" spans="1:14" x14ac:dyDescent="0.25">
      <c r="A5" s="4">
        <v>56</v>
      </c>
      <c r="B5" s="4">
        <v>120</v>
      </c>
      <c r="C5" s="4">
        <v>236</v>
      </c>
      <c r="D5" s="4">
        <v>178</v>
      </c>
      <c r="E5" s="4">
        <v>0.8</v>
      </c>
      <c r="G5" s="4" t="s">
        <v>43</v>
      </c>
      <c r="H5" s="13">
        <f>AVERAGE(B2:B304)</f>
        <v>131.62376237623764</v>
      </c>
      <c r="I5" s="14"/>
      <c r="J5" s="4">
        <f t="shared" si="0"/>
        <v>0.17987725176856895</v>
      </c>
      <c r="K5" s="4">
        <f t="shared" si="1"/>
        <v>-0.66277042557088162</v>
      </c>
      <c r="L5" s="4">
        <f t="shared" si="2"/>
        <v>-0.19802966785162879</v>
      </c>
      <c r="M5" s="4">
        <f t="shared" si="3"/>
        <v>1.2378491978853607</v>
      </c>
      <c r="N5" s="4">
        <f t="shared" si="4"/>
        <v>-0.20636389194657556</v>
      </c>
    </row>
    <row r="6" spans="1:14" x14ac:dyDescent="0.25">
      <c r="A6" s="4">
        <v>57</v>
      </c>
      <c r="B6" s="4">
        <v>120</v>
      </c>
      <c r="C6" s="4">
        <v>354</v>
      </c>
      <c r="D6" s="4">
        <v>163</v>
      </c>
      <c r="E6" s="4">
        <v>0.6</v>
      </c>
      <c r="G6" s="4" t="s">
        <v>44</v>
      </c>
      <c r="H6" s="13">
        <f>STDEV(B2:B304)</f>
        <v>17.538142813517112</v>
      </c>
      <c r="I6" s="14"/>
      <c r="J6" s="4">
        <f t="shared" si="0"/>
        <v>0.28998393315417775</v>
      </c>
      <c r="K6" s="4">
        <f t="shared" si="1"/>
        <v>-0.66277042557088162</v>
      </c>
      <c r="L6" s="4">
        <f t="shared" si="2"/>
        <v>2.0786110859641695</v>
      </c>
      <c r="M6" s="4">
        <f t="shared" si="3"/>
        <v>0.58297495689025336</v>
      </c>
      <c r="N6" s="4">
        <f t="shared" si="4"/>
        <v>-0.37861804968710566</v>
      </c>
    </row>
    <row r="7" spans="1:14" x14ac:dyDescent="0.25">
      <c r="A7" s="4">
        <v>57</v>
      </c>
      <c r="B7" s="4">
        <v>140</v>
      </c>
      <c r="C7" s="4">
        <v>192</v>
      </c>
      <c r="D7" s="4">
        <v>148</v>
      </c>
      <c r="E7" s="4">
        <v>0.4</v>
      </c>
      <c r="G7" s="4" t="s">
        <v>4</v>
      </c>
      <c r="H7" s="13"/>
      <c r="I7" s="14"/>
      <c r="J7" s="4">
        <f t="shared" si="0"/>
        <v>0.28998393315417775</v>
      </c>
      <c r="K7" s="4">
        <f t="shared" si="1"/>
        <v>0.47760117549656261</v>
      </c>
      <c r="L7" s="4">
        <f t="shared" si="2"/>
        <v>-1.0469465591049774</v>
      </c>
      <c r="M7" s="4">
        <f t="shared" si="3"/>
        <v>-7.1899284104853967E-2</v>
      </c>
      <c r="N7" s="4">
        <f t="shared" si="4"/>
        <v>-0.55087220742763565</v>
      </c>
    </row>
    <row r="8" spans="1:14" x14ac:dyDescent="0.25">
      <c r="A8" s="4">
        <v>56</v>
      </c>
      <c r="B8" s="4">
        <v>140</v>
      </c>
      <c r="C8" s="4">
        <v>294</v>
      </c>
      <c r="D8" s="4">
        <v>153</v>
      </c>
      <c r="E8" s="4">
        <v>1.3</v>
      </c>
      <c r="G8" s="4" t="s">
        <v>43</v>
      </c>
      <c r="H8" s="13">
        <f>AVERAGE(C2:C304)</f>
        <v>246.26402640264027</v>
      </c>
      <c r="I8" s="14"/>
      <c r="J8" s="4">
        <f t="shared" si="0"/>
        <v>0.17987725176856895</v>
      </c>
      <c r="K8" s="4">
        <f t="shared" si="1"/>
        <v>0.47760117549656261</v>
      </c>
      <c r="L8" s="4">
        <f t="shared" si="2"/>
        <v>0.92099714334596694</v>
      </c>
      <c r="M8" s="4">
        <f t="shared" si="3"/>
        <v>0.14639212956018183</v>
      </c>
      <c r="N8" s="4">
        <f t="shared" si="4"/>
        <v>0.2242715024047495</v>
      </c>
    </row>
    <row r="9" spans="1:14" x14ac:dyDescent="0.25">
      <c r="A9" s="4">
        <v>44</v>
      </c>
      <c r="B9" s="4">
        <v>120</v>
      </c>
      <c r="C9" s="4">
        <v>263</v>
      </c>
      <c r="D9" s="4">
        <v>173</v>
      </c>
      <c r="E9" s="4">
        <v>0</v>
      </c>
      <c r="G9" s="4" t="s">
        <v>44</v>
      </c>
      <c r="H9" s="13">
        <f>STDEV(C2:C304)</f>
        <v>51.830750987930053</v>
      </c>
      <c r="I9" s="14"/>
      <c r="J9" s="4">
        <f t="shared" si="0"/>
        <v>-1.141402924858737</v>
      </c>
      <c r="K9" s="4">
        <f t="shared" si="1"/>
        <v>-0.66277042557088162</v>
      </c>
      <c r="L9" s="4">
        <f t="shared" si="2"/>
        <v>0.32289660632656231</v>
      </c>
      <c r="M9" s="4">
        <f t="shared" si="3"/>
        <v>1.0195577842203249</v>
      </c>
      <c r="N9" s="4">
        <f t="shared" si="4"/>
        <v>-0.89538052290869574</v>
      </c>
    </row>
    <row r="10" spans="1:14" x14ac:dyDescent="0.25">
      <c r="A10" s="4">
        <v>52</v>
      </c>
      <c r="B10" s="4">
        <v>172</v>
      </c>
      <c r="C10" s="4">
        <v>199</v>
      </c>
      <c r="D10" s="4">
        <v>162</v>
      </c>
      <c r="E10" s="4">
        <v>0.5</v>
      </c>
      <c r="G10" s="4" t="s">
        <v>7</v>
      </c>
      <c r="H10" s="13"/>
      <c r="I10" s="14"/>
      <c r="J10" s="4">
        <f t="shared" si="0"/>
        <v>-0.26054947377386639</v>
      </c>
      <c r="K10" s="4">
        <f t="shared" si="1"/>
        <v>2.3021957372044732</v>
      </c>
      <c r="L10" s="4">
        <f t="shared" si="2"/>
        <v>-0.91189159913285367</v>
      </c>
      <c r="M10" s="4">
        <f t="shared" si="3"/>
        <v>0.53931667415724627</v>
      </c>
      <c r="N10" s="4">
        <f t="shared" si="4"/>
        <v>-0.46474512855737066</v>
      </c>
    </row>
    <row r="11" spans="1:14" x14ac:dyDescent="0.25">
      <c r="A11" s="4">
        <v>57</v>
      </c>
      <c r="B11" s="4">
        <v>150</v>
      </c>
      <c r="C11" s="4">
        <v>168</v>
      </c>
      <c r="D11" s="4">
        <v>174</v>
      </c>
      <c r="E11" s="4">
        <v>1.6</v>
      </c>
      <c r="G11" s="4" t="s">
        <v>43</v>
      </c>
      <c r="H11" s="13">
        <f>AVERAGE(D2:D304)</f>
        <v>149.64686468646866</v>
      </c>
      <c r="I11" s="14"/>
      <c r="J11" s="4">
        <f t="shared" si="0"/>
        <v>0.28998393315417775</v>
      </c>
      <c r="K11" s="4">
        <f t="shared" si="1"/>
        <v>1.0477869760302847</v>
      </c>
      <c r="L11" s="4">
        <f t="shared" si="2"/>
        <v>-1.5099921361522581</v>
      </c>
      <c r="M11" s="4">
        <f t="shared" si="3"/>
        <v>1.0632160669533322</v>
      </c>
      <c r="N11" s="4">
        <f t="shared" si="4"/>
        <v>0.48265273901554456</v>
      </c>
    </row>
    <row r="12" spans="1:14" x14ac:dyDescent="0.25">
      <c r="A12" s="4">
        <v>54</v>
      </c>
      <c r="B12" s="4">
        <v>140</v>
      </c>
      <c r="C12" s="4">
        <v>239</v>
      </c>
      <c r="D12" s="4">
        <v>160</v>
      </c>
      <c r="E12" s="4">
        <v>1.2</v>
      </c>
      <c r="G12" s="4" t="s">
        <v>44</v>
      </c>
      <c r="H12" s="13">
        <f>STDEV(D2:D304)</f>
        <v>22.905161114914073</v>
      </c>
      <c r="I12" s="14"/>
      <c r="J12" s="4">
        <f t="shared" si="0"/>
        <v>-4.0336111002648715E-2</v>
      </c>
      <c r="K12" s="4">
        <f t="shared" si="1"/>
        <v>0.47760117549656261</v>
      </c>
      <c r="L12" s="4">
        <f t="shared" si="2"/>
        <v>-0.14014897072071866</v>
      </c>
      <c r="M12" s="4">
        <f t="shared" si="3"/>
        <v>0.45200010869123192</v>
      </c>
      <c r="N12" s="4">
        <f t="shared" si="4"/>
        <v>0.13814442353448442</v>
      </c>
    </row>
    <row r="13" spans="1:14" x14ac:dyDescent="0.25">
      <c r="A13" s="4">
        <v>48</v>
      </c>
      <c r="B13" s="4">
        <v>130</v>
      </c>
      <c r="C13" s="4">
        <v>275</v>
      </c>
      <c r="D13" s="4">
        <v>139</v>
      </c>
      <c r="E13" s="4">
        <v>0.2</v>
      </c>
      <c r="G13" s="4" t="s">
        <v>9</v>
      </c>
      <c r="H13" s="13"/>
      <c r="I13" s="14"/>
      <c r="J13" s="4">
        <f t="shared" si="0"/>
        <v>-0.70097619931630162</v>
      </c>
      <c r="K13" s="4">
        <f t="shared" si="1"/>
        <v>-9.2584625037159529E-2</v>
      </c>
      <c r="L13" s="4">
        <f t="shared" si="2"/>
        <v>0.55441939485020275</v>
      </c>
      <c r="M13" s="4">
        <f t="shared" si="3"/>
        <v>-0.46482382870191835</v>
      </c>
      <c r="N13" s="4">
        <f t="shared" si="4"/>
        <v>-0.72312636516816575</v>
      </c>
    </row>
    <row r="14" spans="1:14" x14ac:dyDescent="0.25">
      <c r="A14" s="4">
        <v>49</v>
      </c>
      <c r="B14" s="4">
        <v>130</v>
      </c>
      <c r="C14" s="4">
        <v>266</v>
      </c>
      <c r="D14" s="4">
        <v>171</v>
      </c>
      <c r="E14" s="4">
        <v>0.6</v>
      </c>
      <c r="G14" s="4" t="s">
        <v>43</v>
      </c>
      <c r="H14" s="13">
        <f>AVERAGE(E2:E304)</f>
        <v>1.0396039603960396</v>
      </c>
      <c r="I14" s="14"/>
      <c r="J14" s="4">
        <f t="shared" si="0"/>
        <v>-0.59086951793069287</v>
      </c>
      <c r="K14" s="4">
        <f t="shared" si="1"/>
        <v>-9.2584625037159529E-2</v>
      </c>
      <c r="L14" s="4">
        <f t="shared" si="2"/>
        <v>0.38077730345747246</v>
      </c>
      <c r="M14" s="4">
        <f t="shared" si="3"/>
        <v>0.93224121875431065</v>
      </c>
      <c r="N14" s="4">
        <f t="shared" si="4"/>
        <v>-0.37861804968710566</v>
      </c>
    </row>
    <row r="15" spans="1:14" x14ac:dyDescent="0.25">
      <c r="A15" s="4">
        <v>64</v>
      </c>
      <c r="B15" s="4">
        <v>110</v>
      </c>
      <c r="C15" s="4">
        <v>211</v>
      </c>
      <c r="D15" s="4">
        <v>144</v>
      </c>
      <c r="E15" s="4">
        <v>1.8</v>
      </c>
      <c r="G15" s="4" t="s">
        <v>44</v>
      </c>
      <c r="H15" s="13">
        <f>STDEV(E2:E304)</f>
        <v>1.1610750220686348</v>
      </c>
      <c r="I15" s="14"/>
      <c r="J15" s="4">
        <f t="shared" si="0"/>
        <v>1.0607307028534396</v>
      </c>
      <c r="K15" s="4">
        <f t="shared" si="1"/>
        <v>-1.2329562261046036</v>
      </c>
      <c r="L15" s="4">
        <f t="shared" si="2"/>
        <v>-0.68036881060921317</v>
      </c>
      <c r="M15" s="4">
        <f t="shared" si="3"/>
        <v>-0.24653241503688259</v>
      </c>
      <c r="N15" s="4">
        <f t="shared" si="4"/>
        <v>0.65490689675607461</v>
      </c>
    </row>
    <row r="16" spans="1:14" x14ac:dyDescent="0.25">
      <c r="A16" s="4">
        <v>58</v>
      </c>
      <c r="B16" s="4">
        <v>150</v>
      </c>
      <c r="C16" s="4">
        <v>283</v>
      </c>
      <c r="D16" s="4">
        <v>162</v>
      </c>
      <c r="E16" s="4">
        <v>1</v>
      </c>
      <c r="J16" s="4">
        <f t="shared" si="0"/>
        <v>0.40009061453978656</v>
      </c>
      <c r="K16" s="4">
        <f t="shared" si="1"/>
        <v>1.0477869760302847</v>
      </c>
      <c r="L16" s="4">
        <f t="shared" si="2"/>
        <v>0.70876792053262982</v>
      </c>
      <c r="M16" s="4">
        <f t="shared" si="3"/>
        <v>0.53931667415724627</v>
      </c>
      <c r="N16" s="4">
        <f t="shared" si="4"/>
        <v>-3.4109734206045579E-2</v>
      </c>
    </row>
    <row r="17" spans="1:14" x14ac:dyDescent="0.25">
      <c r="A17" s="4">
        <v>50</v>
      </c>
      <c r="B17" s="4">
        <v>120</v>
      </c>
      <c r="C17" s="4">
        <v>219</v>
      </c>
      <c r="D17" s="4">
        <v>158</v>
      </c>
      <c r="E17" s="4">
        <v>1.6</v>
      </c>
      <c r="J17" s="4">
        <f t="shared" si="0"/>
        <v>-0.480762836545084</v>
      </c>
      <c r="K17" s="4">
        <f t="shared" si="1"/>
        <v>-0.66277042557088162</v>
      </c>
      <c r="L17" s="4">
        <f t="shared" si="2"/>
        <v>-0.5260202849267861</v>
      </c>
      <c r="M17" s="4">
        <f t="shared" si="3"/>
        <v>0.36468354322521762</v>
      </c>
      <c r="N17" s="4">
        <f t="shared" si="4"/>
        <v>0.48265273901554456</v>
      </c>
    </row>
    <row r="18" spans="1:14" x14ac:dyDescent="0.25">
      <c r="A18" s="4">
        <v>58</v>
      </c>
      <c r="B18" s="4">
        <v>120</v>
      </c>
      <c r="C18" s="4">
        <v>340</v>
      </c>
      <c r="D18" s="4">
        <v>172</v>
      </c>
      <c r="E18" s="4">
        <v>0</v>
      </c>
      <c r="J18" s="4">
        <f t="shared" si="0"/>
        <v>0.40009061453978656</v>
      </c>
      <c r="K18" s="4">
        <f t="shared" si="1"/>
        <v>-0.66277042557088162</v>
      </c>
      <c r="L18" s="4">
        <f t="shared" si="2"/>
        <v>1.8085011660199222</v>
      </c>
      <c r="M18" s="4">
        <f t="shared" si="3"/>
        <v>0.97589950148731774</v>
      </c>
      <c r="N18" s="4">
        <f t="shared" si="4"/>
        <v>-0.89538052290869574</v>
      </c>
    </row>
    <row r="19" spans="1:14" x14ac:dyDescent="0.25">
      <c r="A19" s="4">
        <v>66</v>
      </c>
      <c r="B19" s="4">
        <v>150</v>
      </c>
      <c r="C19" s="4">
        <v>226</v>
      </c>
      <c r="D19" s="4">
        <v>114</v>
      </c>
      <c r="E19" s="4">
        <v>2.6</v>
      </c>
      <c r="J19" s="4">
        <f t="shared" si="0"/>
        <v>1.2809440656246571</v>
      </c>
      <c r="K19" s="4">
        <f t="shared" si="1"/>
        <v>1.0477869760302847</v>
      </c>
      <c r="L19" s="4">
        <f t="shared" si="2"/>
        <v>-0.39096532495466252</v>
      </c>
      <c r="M19" s="4">
        <f t="shared" si="3"/>
        <v>-1.5562808970270974</v>
      </c>
      <c r="N19" s="4">
        <f t="shared" si="4"/>
        <v>1.3439235277181947</v>
      </c>
    </row>
    <row r="20" spans="1:14" x14ac:dyDescent="0.25">
      <c r="A20" s="4">
        <v>43</v>
      </c>
      <c r="B20" s="4">
        <v>150</v>
      </c>
      <c r="C20" s="4">
        <v>247</v>
      </c>
      <c r="D20" s="4">
        <v>171</v>
      </c>
      <c r="E20" s="4">
        <v>1.5</v>
      </c>
      <c r="J20" s="4">
        <f t="shared" si="0"/>
        <v>-1.2515096062443458</v>
      </c>
      <c r="K20" s="4">
        <f t="shared" si="1"/>
        <v>1.0477869760302847</v>
      </c>
      <c r="L20" s="4">
        <f t="shared" si="2"/>
        <v>1.4199554961708327E-2</v>
      </c>
      <c r="M20" s="4">
        <f t="shared" si="3"/>
        <v>0.93224121875431065</v>
      </c>
      <c r="N20" s="4">
        <f t="shared" si="4"/>
        <v>0.39652566014527951</v>
      </c>
    </row>
    <row r="21" spans="1:14" x14ac:dyDescent="0.25">
      <c r="A21" s="4">
        <v>69</v>
      </c>
      <c r="B21" s="4">
        <v>140</v>
      </c>
      <c r="C21" s="4">
        <v>239</v>
      </c>
      <c r="D21" s="4">
        <v>151</v>
      </c>
      <c r="E21" s="4">
        <v>1.8</v>
      </c>
      <c r="J21" s="4">
        <f t="shared" si="0"/>
        <v>1.6112641097814837</v>
      </c>
      <c r="K21" s="4">
        <f t="shared" si="1"/>
        <v>0.47760117549656261</v>
      </c>
      <c r="L21" s="4">
        <f t="shared" si="2"/>
        <v>-0.14014897072071866</v>
      </c>
      <c r="M21" s="4">
        <f t="shared" si="3"/>
        <v>5.9075564094167504E-2</v>
      </c>
      <c r="N21" s="4">
        <f t="shared" si="4"/>
        <v>0.65490689675607461</v>
      </c>
    </row>
    <row r="22" spans="1:14" x14ac:dyDescent="0.25">
      <c r="A22" s="4">
        <v>59</v>
      </c>
      <c r="B22" s="4">
        <v>135</v>
      </c>
      <c r="C22" s="4">
        <v>234</v>
      </c>
      <c r="D22" s="4">
        <v>161</v>
      </c>
      <c r="E22" s="4">
        <v>0.5</v>
      </c>
      <c r="J22" s="4">
        <f t="shared" si="0"/>
        <v>0.51019729592539542</v>
      </c>
      <c r="K22" s="4">
        <f t="shared" si="1"/>
        <v>0.19250827522970154</v>
      </c>
      <c r="L22" s="4">
        <f t="shared" si="2"/>
        <v>-0.23661679927223553</v>
      </c>
      <c r="M22" s="4">
        <f t="shared" si="3"/>
        <v>0.49565839142423906</v>
      </c>
      <c r="N22" s="4">
        <f t="shared" si="4"/>
        <v>-0.46474512855737066</v>
      </c>
    </row>
    <row r="23" spans="1:14" x14ac:dyDescent="0.25">
      <c r="A23" s="4">
        <v>44</v>
      </c>
      <c r="B23" s="4">
        <v>130</v>
      </c>
      <c r="C23" s="4">
        <v>233</v>
      </c>
      <c r="D23" s="4">
        <v>179</v>
      </c>
      <c r="E23" s="4">
        <v>0.4</v>
      </c>
      <c r="J23" s="4">
        <f t="shared" si="0"/>
        <v>-1.141402924858737</v>
      </c>
      <c r="K23" s="4">
        <f t="shared" si="1"/>
        <v>-9.2584625037159529E-2</v>
      </c>
      <c r="L23" s="4">
        <f t="shared" si="2"/>
        <v>-0.25591036498253888</v>
      </c>
      <c r="M23" s="4">
        <f t="shared" si="3"/>
        <v>1.2815074806183679</v>
      </c>
      <c r="N23" s="4">
        <f t="shared" si="4"/>
        <v>-0.55087220742763565</v>
      </c>
    </row>
    <row r="24" spans="1:14" x14ac:dyDescent="0.25">
      <c r="A24" s="4">
        <v>42</v>
      </c>
      <c r="B24" s="4">
        <v>140</v>
      </c>
      <c r="C24" s="4">
        <v>226</v>
      </c>
      <c r="D24" s="4">
        <v>178</v>
      </c>
      <c r="E24" s="4">
        <v>0</v>
      </c>
      <c r="J24" s="4">
        <f t="shared" si="0"/>
        <v>-1.3616162876299547</v>
      </c>
      <c r="K24" s="4">
        <f t="shared" si="1"/>
        <v>0.47760117549656261</v>
      </c>
      <c r="L24" s="4">
        <f t="shared" si="2"/>
        <v>-0.39096532495466252</v>
      </c>
      <c r="M24" s="4">
        <f t="shared" si="3"/>
        <v>1.2378491978853607</v>
      </c>
      <c r="N24" s="4">
        <f t="shared" si="4"/>
        <v>-0.89538052290869574</v>
      </c>
    </row>
    <row r="25" spans="1:14" x14ac:dyDescent="0.25">
      <c r="A25" s="4">
        <v>61</v>
      </c>
      <c r="B25" s="4">
        <v>150</v>
      </c>
      <c r="C25" s="4">
        <v>243</v>
      </c>
      <c r="D25" s="4">
        <v>137</v>
      </c>
      <c r="E25" s="4">
        <v>1</v>
      </c>
      <c r="J25" s="4">
        <f t="shared" si="0"/>
        <v>0.73041065869661304</v>
      </c>
      <c r="K25" s="4">
        <f t="shared" si="1"/>
        <v>1.0477869760302847</v>
      </c>
      <c r="L25" s="4">
        <f t="shared" si="2"/>
        <v>-6.2974707879505168E-2</v>
      </c>
      <c r="M25" s="4">
        <f t="shared" si="3"/>
        <v>-0.5521403941679327</v>
      </c>
      <c r="N25" s="4">
        <f t="shared" si="4"/>
        <v>-3.4109734206045579E-2</v>
      </c>
    </row>
    <row r="26" spans="1:14" x14ac:dyDescent="0.25">
      <c r="A26" s="4">
        <v>40</v>
      </c>
      <c r="B26" s="4">
        <v>140</v>
      </c>
      <c r="C26" s="4">
        <v>199</v>
      </c>
      <c r="D26" s="4">
        <v>178</v>
      </c>
      <c r="E26" s="4">
        <v>1.4</v>
      </c>
      <c r="J26" s="4">
        <f t="shared" si="0"/>
        <v>-1.5818296504011722</v>
      </c>
      <c r="K26" s="4">
        <f t="shared" si="1"/>
        <v>0.47760117549656261</v>
      </c>
      <c r="L26" s="4">
        <f t="shared" si="2"/>
        <v>-0.91189159913285367</v>
      </c>
      <c r="M26" s="4">
        <f t="shared" si="3"/>
        <v>1.2378491978853607</v>
      </c>
      <c r="N26" s="4">
        <f t="shared" si="4"/>
        <v>0.31039858127501441</v>
      </c>
    </row>
    <row r="27" spans="1:14" x14ac:dyDescent="0.25">
      <c r="A27" s="4">
        <v>71</v>
      </c>
      <c r="B27" s="4">
        <v>160</v>
      </c>
      <c r="C27" s="4">
        <v>302</v>
      </c>
      <c r="D27" s="4">
        <v>162</v>
      </c>
      <c r="E27" s="4">
        <v>0.4</v>
      </c>
      <c r="J27" s="4">
        <f t="shared" si="0"/>
        <v>1.8314774725527012</v>
      </c>
      <c r="K27" s="4">
        <f t="shared" si="1"/>
        <v>1.6179727765640068</v>
      </c>
      <c r="L27" s="4">
        <f t="shared" si="2"/>
        <v>1.075345669028394</v>
      </c>
      <c r="M27" s="4">
        <f t="shared" si="3"/>
        <v>0.53931667415724627</v>
      </c>
      <c r="N27" s="4">
        <f t="shared" si="4"/>
        <v>-0.55087220742763565</v>
      </c>
    </row>
    <row r="28" spans="1:14" x14ac:dyDescent="0.25">
      <c r="A28" s="4">
        <v>59</v>
      </c>
      <c r="B28" s="4">
        <v>150</v>
      </c>
      <c r="C28" s="4">
        <v>212</v>
      </c>
      <c r="D28" s="4">
        <v>157</v>
      </c>
      <c r="E28" s="4">
        <v>1.6</v>
      </c>
      <c r="J28" s="4">
        <f t="shared" si="0"/>
        <v>0.51019729592539542</v>
      </c>
      <c r="K28" s="4">
        <f t="shared" si="1"/>
        <v>1.0477869760302847</v>
      </c>
      <c r="L28" s="4">
        <f t="shared" si="2"/>
        <v>-0.66107524489890979</v>
      </c>
      <c r="M28" s="4">
        <f t="shared" si="3"/>
        <v>0.32102526049221042</v>
      </c>
      <c r="N28" s="4">
        <f t="shared" si="4"/>
        <v>0.48265273901554456</v>
      </c>
    </row>
    <row r="29" spans="1:14" x14ac:dyDescent="0.25">
      <c r="A29" s="4">
        <v>51</v>
      </c>
      <c r="B29" s="4">
        <v>110</v>
      </c>
      <c r="C29" s="4">
        <v>175</v>
      </c>
      <c r="D29" s="4">
        <v>123</v>
      </c>
      <c r="E29" s="4">
        <v>0.6</v>
      </c>
      <c r="J29" s="4">
        <f t="shared" si="0"/>
        <v>-0.3706561551594752</v>
      </c>
      <c r="K29" s="4">
        <f t="shared" si="1"/>
        <v>-1.2329562261046036</v>
      </c>
      <c r="L29" s="4">
        <f t="shared" si="2"/>
        <v>-1.3749371761801346</v>
      </c>
      <c r="M29" s="4">
        <f t="shared" si="3"/>
        <v>-1.1633563524300328</v>
      </c>
      <c r="N29" s="4">
        <f t="shared" si="4"/>
        <v>-0.37861804968710566</v>
      </c>
    </row>
    <row r="30" spans="1:14" x14ac:dyDescent="0.25">
      <c r="A30" s="4">
        <v>65</v>
      </c>
      <c r="B30" s="4">
        <v>140</v>
      </c>
      <c r="C30" s="4">
        <v>417</v>
      </c>
      <c r="D30" s="4">
        <v>157</v>
      </c>
      <c r="E30" s="4">
        <v>0.8</v>
      </c>
      <c r="J30" s="4">
        <f t="shared" si="0"/>
        <v>1.1708373842390483</v>
      </c>
      <c r="K30" s="4">
        <f t="shared" si="1"/>
        <v>0.47760117549656261</v>
      </c>
      <c r="L30" s="4">
        <f t="shared" si="2"/>
        <v>3.294105725713282</v>
      </c>
      <c r="M30" s="4">
        <f t="shared" si="3"/>
        <v>0.32102526049221042</v>
      </c>
      <c r="N30" s="4">
        <f t="shared" si="4"/>
        <v>-0.20636389194657556</v>
      </c>
    </row>
    <row r="31" spans="1:14" x14ac:dyDescent="0.25">
      <c r="A31" s="4">
        <v>53</v>
      </c>
      <c r="B31" s="4">
        <v>130</v>
      </c>
      <c r="C31" s="4">
        <v>197</v>
      </c>
      <c r="D31" s="4">
        <v>152</v>
      </c>
      <c r="E31" s="4">
        <v>1.2</v>
      </c>
      <c r="J31" s="4">
        <f t="shared" si="0"/>
        <v>-0.15044279238825753</v>
      </c>
      <c r="K31" s="4">
        <f t="shared" si="1"/>
        <v>-9.2584625037159529E-2</v>
      </c>
      <c r="L31" s="4">
        <f t="shared" si="2"/>
        <v>-0.95047873055346044</v>
      </c>
      <c r="M31" s="4">
        <f t="shared" si="3"/>
        <v>0.10273384682717467</v>
      </c>
      <c r="N31" s="4">
        <f t="shared" si="4"/>
        <v>0.13814442353448442</v>
      </c>
    </row>
    <row r="32" spans="1:14" x14ac:dyDescent="0.25">
      <c r="A32" s="4">
        <v>41</v>
      </c>
      <c r="B32" s="4">
        <v>105</v>
      </c>
      <c r="C32" s="4">
        <v>198</v>
      </c>
      <c r="D32" s="4">
        <v>168</v>
      </c>
      <c r="E32" s="4">
        <v>0</v>
      </c>
      <c r="J32" s="4">
        <f t="shared" si="0"/>
        <v>-1.4717229690155635</v>
      </c>
      <c r="K32" s="4">
        <f t="shared" si="1"/>
        <v>-1.5180491263714648</v>
      </c>
      <c r="L32" s="4">
        <f t="shared" si="2"/>
        <v>-0.93118516484315705</v>
      </c>
      <c r="M32" s="4">
        <f t="shared" si="3"/>
        <v>0.80126637055528915</v>
      </c>
      <c r="N32" s="4">
        <f t="shared" si="4"/>
        <v>-0.89538052290869574</v>
      </c>
    </row>
    <row r="33" spans="1:14" x14ac:dyDescent="0.25">
      <c r="A33" s="4">
        <v>65</v>
      </c>
      <c r="B33" s="4">
        <v>120</v>
      </c>
      <c r="C33" s="4">
        <v>177</v>
      </c>
      <c r="D33" s="4">
        <v>140</v>
      </c>
      <c r="E33" s="4">
        <v>0.4</v>
      </c>
      <c r="J33" s="4">
        <f t="shared" si="0"/>
        <v>1.1708373842390483</v>
      </c>
      <c r="K33" s="4">
        <f t="shared" si="1"/>
        <v>-0.66277042557088162</v>
      </c>
      <c r="L33" s="4">
        <f t="shared" si="2"/>
        <v>-1.3363500447595278</v>
      </c>
      <c r="M33" s="4">
        <f t="shared" si="3"/>
        <v>-0.4211655459689112</v>
      </c>
      <c r="N33" s="4">
        <f t="shared" si="4"/>
        <v>-0.55087220742763565</v>
      </c>
    </row>
    <row r="34" spans="1:14" x14ac:dyDescent="0.25">
      <c r="A34" s="4">
        <v>44</v>
      </c>
      <c r="B34" s="4">
        <v>130</v>
      </c>
      <c r="C34" s="4">
        <v>219</v>
      </c>
      <c r="D34" s="4">
        <v>188</v>
      </c>
      <c r="E34" s="4">
        <v>0</v>
      </c>
      <c r="J34" s="4">
        <f t="shared" si="0"/>
        <v>-1.141402924858737</v>
      </c>
      <c r="K34" s="4">
        <f t="shared" si="1"/>
        <v>-9.2584625037159529E-2</v>
      </c>
      <c r="L34" s="4">
        <f t="shared" si="2"/>
        <v>-0.5260202849267861</v>
      </c>
      <c r="M34" s="4">
        <f t="shared" si="3"/>
        <v>1.6744320252154323</v>
      </c>
      <c r="N34" s="4">
        <f t="shared" si="4"/>
        <v>-0.89538052290869574</v>
      </c>
    </row>
    <row r="35" spans="1:14" x14ac:dyDescent="0.25">
      <c r="A35" s="4">
        <v>54</v>
      </c>
      <c r="B35" s="4">
        <v>125</v>
      </c>
      <c r="C35" s="4">
        <v>273</v>
      </c>
      <c r="D35" s="4">
        <v>152</v>
      </c>
      <c r="E35" s="4">
        <v>0.5</v>
      </c>
      <c r="J35" s="4">
        <f t="shared" si="0"/>
        <v>-4.0336111002648715E-2</v>
      </c>
      <c r="K35" s="4">
        <f t="shared" si="1"/>
        <v>-0.3776775253040206</v>
      </c>
      <c r="L35" s="4">
        <f t="shared" si="2"/>
        <v>0.51583226342959609</v>
      </c>
      <c r="M35" s="4">
        <f t="shared" si="3"/>
        <v>0.10273384682717467</v>
      </c>
      <c r="N35" s="4">
        <f t="shared" si="4"/>
        <v>-0.46474512855737066</v>
      </c>
    </row>
    <row r="36" spans="1:14" x14ac:dyDescent="0.25">
      <c r="A36" s="4">
        <v>51</v>
      </c>
      <c r="B36" s="4">
        <v>125</v>
      </c>
      <c r="C36" s="4">
        <v>213</v>
      </c>
      <c r="D36" s="4">
        <v>125</v>
      </c>
      <c r="E36" s="4">
        <v>1.4</v>
      </c>
      <c r="J36" s="4">
        <f t="shared" si="0"/>
        <v>-0.3706561551594752</v>
      </c>
      <c r="K36" s="4">
        <f t="shared" si="1"/>
        <v>-0.3776775253040206</v>
      </c>
      <c r="L36" s="4">
        <f t="shared" si="2"/>
        <v>-0.6417816791886064</v>
      </c>
      <c r="M36" s="4">
        <f t="shared" si="3"/>
        <v>-1.0760397869640186</v>
      </c>
      <c r="N36" s="4">
        <f t="shared" si="4"/>
        <v>0.31039858127501441</v>
      </c>
    </row>
    <row r="37" spans="1:14" x14ac:dyDescent="0.25">
      <c r="A37" s="4">
        <v>46</v>
      </c>
      <c r="B37" s="4">
        <v>142</v>
      </c>
      <c r="C37" s="4">
        <v>177</v>
      </c>
      <c r="D37" s="4">
        <v>160</v>
      </c>
      <c r="E37" s="4">
        <v>1.4</v>
      </c>
      <c r="J37" s="4">
        <f t="shared" si="0"/>
        <v>-0.92118956208751934</v>
      </c>
      <c r="K37" s="4">
        <f t="shared" si="1"/>
        <v>0.59163833560330703</v>
      </c>
      <c r="L37" s="4">
        <f t="shared" si="2"/>
        <v>-1.3363500447595278</v>
      </c>
      <c r="M37" s="4">
        <f t="shared" si="3"/>
        <v>0.45200010869123192</v>
      </c>
      <c r="N37" s="4">
        <f t="shared" si="4"/>
        <v>0.31039858127501441</v>
      </c>
    </row>
    <row r="38" spans="1:14" x14ac:dyDescent="0.25">
      <c r="A38" s="4">
        <v>54</v>
      </c>
      <c r="B38" s="4">
        <v>135</v>
      </c>
      <c r="C38" s="4">
        <v>304</v>
      </c>
      <c r="D38" s="4">
        <v>170</v>
      </c>
      <c r="E38" s="4">
        <v>0</v>
      </c>
      <c r="J38" s="4">
        <f t="shared" si="0"/>
        <v>-4.0336111002648715E-2</v>
      </c>
      <c r="K38" s="4">
        <f t="shared" si="1"/>
        <v>0.19250827522970154</v>
      </c>
      <c r="L38" s="4">
        <f t="shared" si="2"/>
        <v>1.1139328004490006</v>
      </c>
      <c r="M38" s="4">
        <f t="shared" si="3"/>
        <v>0.88858293602130345</v>
      </c>
      <c r="N38" s="4">
        <f t="shared" si="4"/>
        <v>-0.89538052290869574</v>
      </c>
    </row>
    <row r="39" spans="1:14" x14ac:dyDescent="0.25">
      <c r="A39" s="4">
        <v>54</v>
      </c>
      <c r="B39" s="4">
        <v>150</v>
      </c>
      <c r="C39" s="4">
        <v>232</v>
      </c>
      <c r="D39" s="4">
        <v>165</v>
      </c>
      <c r="E39" s="4">
        <v>1.6</v>
      </c>
      <c r="J39" s="4">
        <f t="shared" si="0"/>
        <v>-4.0336111002648715E-2</v>
      </c>
      <c r="K39" s="4">
        <f t="shared" si="1"/>
        <v>1.0477869760302847</v>
      </c>
      <c r="L39" s="4">
        <f t="shared" si="2"/>
        <v>-0.27520393069284227</v>
      </c>
      <c r="M39" s="4">
        <f t="shared" si="3"/>
        <v>0.67029152235626765</v>
      </c>
      <c r="N39" s="4">
        <f t="shared" si="4"/>
        <v>0.48265273901554456</v>
      </c>
    </row>
    <row r="40" spans="1:14" x14ac:dyDescent="0.25">
      <c r="A40" s="4">
        <v>65</v>
      </c>
      <c r="B40" s="4">
        <v>155</v>
      </c>
      <c r="C40" s="4">
        <v>269</v>
      </c>
      <c r="D40" s="4">
        <v>148</v>
      </c>
      <c r="E40" s="4">
        <v>0.8</v>
      </c>
      <c r="J40" s="4">
        <f t="shared" si="0"/>
        <v>1.1708373842390483</v>
      </c>
      <c r="K40" s="4">
        <f t="shared" si="1"/>
        <v>1.3328798762971457</v>
      </c>
      <c r="L40" s="4">
        <f t="shared" si="2"/>
        <v>0.43865800058838256</v>
      </c>
      <c r="M40" s="4">
        <f t="shared" si="3"/>
        <v>-7.1899284104853967E-2</v>
      </c>
      <c r="N40" s="4">
        <f t="shared" si="4"/>
        <v>-0.20636389194657556</v>
      </c>
    </row>
    <row r="41" spans="1:14" x14ac:dyDescent="0.25">
      <c r="A41" s="4">
        <v>65</v>
      </c>
      <c r="B41" s="4">
        <v>160</v>
      </c>
      <c r="C41" s="4">
        <v>360</v>
      </c>
      <c r="D41" s="4">
        <v>151</v>
      </c>
      <c r="E41" s="4">
        <v>0.8</v>
      </c>
      <c r="J41" s="4">
        <f t="shared" si="0"/>
        <v>1.1708373842390483</v>
      </c>
      <c r="K41" s="4">
        <f t="shared" si="1"/>
        <v>1.6179727765640068</v>
      </c>
      <c r="L41" s="4">
        <f t="shared" si="2"/>
        <v>2.1943724802259896</v>
      </c>
      <c r="M41" s="4">
        <f t="shared" si="3"/>
        <v>5.9075564094167504E-2</v>
      </c>
      <c r="N41" s="4">
        <f t="shared" si="4"/>
        <v>-0.20636389194657556</v>
      </c>
    </row>
    <row r="42" spans="1:14" x14ac:dyDescent="0.25">
      <c r="A42" s="4">
        <v>51</v>
      </c>
      <c r="B42" s="4">
        <v>140</v>
      </c>
      <c r="C42" s="4">
        <v>308</v>
      </c>
      <c r="D42" s="4">
        <v>142</v>
      </c>
      <c r="E42" s="4">
        <v>1.5</v>
      </c>
      <c r="J42" s="4">
        <f t="shared" si="0"/>
        <v>-0.3706561551594752</v>
      </c>
      <c r="K42" s="4">
        <f t="shared" si="1"/>
        <v>0.47760117549656261</v>
      </c>
      <c r="L42" s="4">
        <f t="shared" si="2"/>
        <v>1.1911070632902141</v>
      </c>
      <c r="M42" s="4">
        <f t="shared" si="3"/>
        <v>-0.33384898050289691</v>
      </c>
      <c r="N42" s="4">
        <f t="shared" si="4"/>
        <v>0.39652566014527951</v>
      </c>
    </row>
    <row r="43" spans="1:14" x14ac:dyDescent="0.25">
      <c r="A43" s="4">
        <v>48</v>
      </c>
      <c r="B43" s="4">
        <v>130</v>
      </c>
      <c r="C43" s="4">
        <v>245</v>
      </c>
      <c r="D43" s="4">
        <v>180</v>
      </c>
      <c r="E43" s="4">
        <v>0.2</v>
      </c>
      <c r="J43" s="4">
        <f t="shared" si="0"/>
        <v>-0.70097619931630162</v>
      </c>
      <c r="K43" s="4">
        <f t="shared" si="1"/>
        <v>-9.2584625037159529E-2</v>
      </c>
      <c r="L43" s="4">
        <f t="shared" si="2"/>
        <v>-2.438757645889842E-2</v>
      </c>
      <c r="M43" s="4">
        <f t="shared" si="3"/>
        <v>1.3251657633513751</v>
      </c>
      <c r="N43" s="4">
        <f t="shared" si="4"/>
        <v>-0.72312636516816575</v>
      </c>
    </row>
    <row r="44" spans="1:14" x14ac:dyDescent="0.25">
      <c r="A44" s="4">
        <v>45</v>
      </c>
      <c r="B44" s="4">
        <v>104</v>
      </c>
      <c r="C44" s="4">
        <v>208</v>
      </c>
      <c r="D44" s="4">
        <v>148</v>
      </c>
      <c r="E44" s="4">
        <v>3</v>
      </c>
      <c r="J44" s="4">
        <f t="shared" si="0"/>
        <v>-1.0312962434731281</v>
      </c>
      <c r="K44" s="4">
        <f t="shared" si="1"/>
        <v>-1.5750677064248371</v>
      </c>
      <c r="L44" s="4">
        <f t="shared" si="2"/>
        <v>-0.73824950774012321</v>
      </c>
      <c r="M44" s="4">
        <f t="shared" si="3"/>
        <v>-7.1899284104853967E-2</v>
      </c>
      <c r="N44" s="4">
        <f t="shared" si="4"/>
        <v>1.6884318431992547</v>
      </c>
    </row>
    <row r="45" spans="1:14" x14ac:dyDescent="0.25">
      <c r="A45" s="4">
        <v>53</v>
      </c>
      <c r="B45" s="4">
        <v>130</v>
      </c>
      <c r="C45" s="4">
        <v>264</v>
      </c>
      <c r="D45" s="4">
        <v>143</v>
      </c>
      <c r="E45" s="4">
        <v>0.4</v>
      </c>
      <c r="J45" s="4">
        <f t="shared" si="0"/>
        <v>-0.15044279238825753</v>
      </c>
      <c r="K45" s="4">
        <f t="shared" si="1"/>
        <v>-9.2584625037159529E-2</v>
      </c>
      <c r="L45" s="4">
        <f t="shared" si="2"/>
        <v>0.34219017203686569</v>
      </c>
      <c r="M45" s="4">
        <f t="shared" si="3"/>
        <v>-0.29019069776988976</v>
      </c>
      <c r="N45" s="4">
        <f t="shared" si="4"/>
        <v>-0.55087220742763565</v>
      </c>
    </row>
    <row r="46" spans="1:14" x14ac:dyDescent="0.25">
      <c r="A46" s="4">
        <v>39</v>
      </c>
      <c r="B46" s="4">
        <v>140</v>
      </c>
      <c r="C46" s="4">
        <v>321</v>
      </c>
      <c r="D46" s="4">
        <v>182</v>
      </c>
      <c r="E46" s="4">
        <v>0</v>
      </c>
      <c r="J46" s="4">
        <f t="shared" si="0"/>
        <v>-1.691936331786781</v>
      </c>
      <c r="K46" s="4">
        <f t="shared" si="1"/>
        <v>0.47760117549656261</v>
      </c>
      <c r="L46" s="4">
        <f t="shared" si="2"/>
        <v>1.441923417524158</v>
      </c>
      <c r="M46" s="4">
        <f t="shared" si="3"/>
        <v>1.4124823288173893</v>
      </c>
      <c r="N46" s="4">
        <f t="shared" si="4"/>
        <v>-0.89538052290869574</v>
      </c>
    </row>
    <row r="47" spans="1:14" x14ac:dyDescent="0.25">
      <c r="A47" s="4">
        <v>52</v>
      </c>
      <c r="B47" s="4">
        <v>120</v>
      </c>
      <c r="C47" s="4">
        <v>325</v>
      </c>
      <c r="D47" s="4">
        <v>172</v>
      </c>
      <c r="E47" s="4">
        <v>0.2</v>
      </c>
      <c r="J47" s="4">
        <f t="shared" si="0"/>
        <v>-0.26054947377386639</v>
      </c>
      <c r="K47" s="4">
        <f t="shared" si="1"/>
        <v>-0.66277042557088162</v>
      </c>
      <c r="L47" s="4">
        <f t="shared" si="2"/>
        <v>1.5190976803653715</v>
      </c>
      <c r="M47" s="4">
        <f t="shared" si="3"/>
        <v>0.97589950148731774</v>
      </c>
      <c r="N47" s="4">
        <f t="shared" si="4"/>
        <v>-0.72312636516816575</v>
      </c>
    </row>
    <row r="48" spans="1:14" x14ac:dyDescent="0.25">
      <c r="A48" s="4">
        <v>44</v>
      </c>
      <c r="B48" s="4">
        <v>140</v>
      </c>
      <c r="C48" s="4">
        <v>235</v>
      </c>
      <c r="D48" s="4">
        <v>180</v>
      </c>
      <c r="E48" s="4">
        <v>0</v>
      </c>
      <c r="J48" s="4">
        <f t="shared" si="0"/>
        <v>-1.141402924858737</v>
      </c>
      <c r="K48" s="4">
        <f t="shared" si="1"/>
        <v>0.47760117549656261</v>
      </c>
      <c r="L48" s="4">
        <f t="shared" si="2"/>
        <v>-0.21732323356193217</v>
      </c>
      <c r="M48" s="4">
        <f t="shared" si="3"/>
        <v>1.3251657633513751</v>
      </c>
      <c r="N48" s="4">
        <f t="shared" si="4"/>
        <v>-0.89538052290869574</v>
      </c>
    </row>
    <row r="49" spans="1:14" x14ac:dyDescent="0.25">
      <c r="A49" s="4">
        <v>47</v>
      </c>
      <c r="B49" s="4">
        <v>138</v>
      </c>
      <c r="C49" s="4">
        <v>257</v>
      </c>
      <c r="D49" s="4">
        <v>156</v>
      </c>
      <c r="E49" s="4">
        <v>0</v>
      </c>
      <c r="J49" s="4">
        <f t="shared" si="0"/>
        <v>-0.81108288070191048</v>
      </c>
      <c r="K49" s="4">
        <f t="shared" si="1"/>
        <v>0.36356401538981814</v>
      </c>
      <c r="L49" s="4">
        <f t="shared" si="2"/>
        <v>0.20713521206474206</v>
      </c>
      <c r="M49" s="4">
        <f t="shared" si="3"/>
        <v>0.27736697775920327</v>
      </c>
      <c r="N49" s="4">
        <f t="shared" si="4"/>
        <v>-0.89538052290869574</v>
      </c>
    </row>
    <row r="50" spans="1:14" x14ac:dyDescent="0.25">
      <c r="A50" s="4">
        <v>53</v>
      </c>
      <c r="B50" s="4">
        <v>128</v>
      </c>
      <c r="C50" s="4">
        <v>216</v>
      </c>
      <c r="D50" s="4">
        <v>115</v>
      </c>
      <c r="E50" s="4">
        <v>0</v>
      </c>
      <c r="J50" s="4">
        <f t="shared" si="0"/>
        <v>-0.15044279238825753</v>
      </c>
      <c r="K50" s="4">
        <f t="shared" si="1"/>
        <v>-0.20662178514390395</v>
      </c>
      <c r="L50" s="4">
        <f t="shared" si="2"/>
        <v>-0.58390098205769625</v>
      </c>
      <c r="M50" s="4">
        <f t="shared" si="3"/>
        <v>-1.5126226142940902</v>
      </c>
      <c r="N50" s="4">
        <f t="shared" si="4"/>
        <v>-0.89538052290869574</v>
      </c>
    </row>
    <row r="51" spans="1:14" x14ac:dyDescent="0.25">
      <c r="A51" s="4">
        <v>53</v>
      </c>
      <c r="B51" s="4">
        <v>138</v>
      </c>
      <c r="C51" s="4">
        <v>234</v>
      </c>
      <c r="D51" s="4">
        <v>160</v>
      </c>
      <c r="E51" s="4">
        <v>0</v>
      </c>
      <c r="J51" s="4">
        <f t="shared" si="0"/>
        <v>-0.15044279238825753</v>
      </c>
      <c r="K51" s="4">
        <f t="shared" si="1"/>
        <v>0.36356401538981814</v>
      </c>
      <c r="L51" s="4">
        <f t="shared" si="2"/>
        <v>-0.23661679927223553</v>
      </c>
      <c r="M51" s="4">
        <f t="shared" si="3"/>
        <v>0.45200010869123192</v>
      </c>
      <c r="N51" s="4">
        <f t="shared" si="4"/>
        <v>-0.89538052290869574</v>
      </c>
    </row>
    <row r="52" spans="1:14" x14ac:dyDescent="0.25">
      <c r="A52" s="4">
        <v>51</v>
      </c>
      <c r="B52" s="4">
        <v>130</v>
      </c>
      <c r="C52" s="4">
        <v>256</v>
      </c>
      <c r="D52" s="4">
        <v>149</v>
      </c>
      <c r="E52" s="4">
        <v>0.5</v>
      </c>
      <c r="J52" s="4">
        <f t="shared" si="0"/>
        <v>-0.3706561551594752</v>
      </c>
      <c r="K52" s="4">
        <f t="shared" si="1"/>
        <v>-9.2584625037159529E-2</v>
      </c>
      <c r="L52" s="4">
        <f t="shared" si="2"/>
        <v>0.1878416463544387</v>
      </c>
      <c r="M52" s="4">
        <f t="shared" si="3"/>
        <v>-2.8241001371846809E-2</v>
      </c>
      <c r="N52" s="4">
        <f t="shared" si="4"/>
        <v>-0.46474512855737066</v>
      </c>
    </row>
    <row r="53" spans="1:14" x14ac:dyDescent="0.25">
      <c r="A53" s="4">
        <v>66</v>
      </c>
      <c r="B53" s="4">
        <v>120</v>
      </c>
      <c r="C53" s="4">
        <v>302</v>
      </c>
      <c r="D53" s="4">
        <v>151</v>
      </c>
      <c r="E53" s="4">
        <v>0.4</v>
      </c>
      <c r="J53" s="4">
        <f t="shared" si="0"/>
        <v>1.2809440656246571</v>
      </c>
      <c r="K53" s="4">
        <f t="shared" si="1"/>
        <v>-0.66277042557088162</v>
      </c>
      <c r="L53" s="4">
        <f t="shared" si="2"/>
        <v>1.075345669028394</v>
      </c>
      <c r="M53" s="4">
        <f t="shared" si="3"/>
        <v>5.9075564094167504E-2</v>
      </c>
      <c r="N53" s="4">
        <f t="shared" si="4"/>
        <v>-0.55087220742763565</v>
      </c>
    </row>
    <row r="54" spans="1:14" x14ac:dyDescent="0.25">
      <c r="A54" s="4">
        <v>62</v>
      </c>
      <c r="B54" s="4">
        <v>130</v>
      </c>
      <c r="C54" s="4">
        <v>231</v>
      </c>
      <c r="D54" s="4">
        <v>146</v>
      </c>
      <c r="E54" s="4">
        <v>1.8</v>
      </c>
      <c r="J54" s="4">
        <f t="shared" si="0"/>
        <v>0.8405173400822219</v>
      </c>
      <c r="K54" s="4">
        <f t="shared" si="1"/>
        <v>-9.2584625037159529E-2</v>
      </c>
      <c r="L54" s="4">
        <f t="shared" si="2"/>
        <v>-0.29449749640314565</v>
      </c>
      <c r="M54" s="4">
        <f t="shared" si="3"/>
        <v>-0.15921584957086829</v>
      </c>
      <c r="N54" s="4">
        <f t="shared" si="4"/>
        <v>0.65490689675607461</v>
      </c>
    </row>
    <row r="55" spans="1:14" x14ac:dyDescent="0.25">
      <c r="A55" s="4">
        <v>44</v>
      </c>
      <c r="B55" s="4">
        <v>108</v>
      </c>
      <c r="C55" s="4">
        <v>141</v>
      </c>
      <c r="D55" s="4">
        <v>175</v>
      </c>
      <c r="E55" s="4">
        <v>0.6</v>
      </c>
      <c r="J55" s="4">
        <f t="shared" si="0"/>
        <v>-1.141402924858737</v>
      </c>
      <c r="K55" s="4">
        <f t="shared" si="1"/>
        <v>-1.3469933862113481</v>
      </c>
      <c r="L55" s="4">
        <f t="shared" si="2"/>
        <v>-2.0309184103304494</v>
      </c>
      <c r="M55" s="4">
        <f t="shared" si="3"/>
        <v>1.1068743496863394</v>
      </c>
      <c r="N55" s="4">
        <f t="shared" si="4"/>
        <v>-0.37861804968710566</v>
      </c>
    </row>
    <row r="56" spans="1:14" x14ac:dyDescent="0.25">
      <c r="A56" s="4">
        <v>63</v>
      </c>
      <c r="B56" s="4">
        <v>135</v>
      </c>
      <c r="C56" s="4">
        <v>252</v>
      </c>
      <c r="D56" s="4">
        <v>172</v>
      </c>
      <c r="E56" s="4">
        <v>0</v>
      </c>
      <c r="J56" s="4">
        <f t="shared" si="0"/>
        <v>0.95062402146783076</v>
      </c>
      <c r="K56" s="4">
        <f t="shared" si="1"/>
        <v>0.19250827522970154</v>
      </c>
      <c r="L56" s="4">
        <f t="shared" si="2"/>
        <v>0.11066738351322519</v>
      </c>
      <c r="M56" s="4">
        <f t="shared" si="3"/>
        <v>0.97589950148731774</v>
      </c>
      <c r="N56" s="4">
        <f t="shared" si="4"/>
        <v>-0.89538052290869574</v>
      </c>
    </row>
    <row r="57" spans="1:14" x14ac:dyDescent="0.25">
      <c r="A57" s="4">
        <v>52</v>
      </c>
      <c r="B57" s="4">
        <v>134</v>
      </c>
      <c r="C57" s="4">
        <v>201</v>
      </c>
      <c r="D57" s="4">
        <v>158</v>
      </c>
      <c r="E57" s="4">
        <v>0.8</v>
      </c>
      <c r="J57" s="4">
        <f t="shared" si="0"/>
        <v>-0.26054947377386639</v>
      </c>
      <c r="K57" s="4">
        <f t="shared" si="1"/>
        <v>0.13548969517632931</v>
      </c>
      <c r="L57" s="4">
        <f t="shared" si="2"/>
        <v>-0.8733044677122469</v>
      </c>
      <c r="M57" s="4">
        <f t="shared" si="3"/>
        <v>0.36468354322521762</v>
      </c>
      <c r="N57" s="4">
        <f t="shared" si="4"/>
        <v>-0.20636389194657556</v>
      </c>
    </row>
    <row r="58" spans="1:14" x14ac:dyDescent="0.25">
      <c r="A58" s="4">
        <v>48</v>
      </c>
      <c r="B58" s="4">
        <v>122</v>
      </c>
      <c r="C58" s="4">
        <v>222</v>
      </c>
      <c r="D58" s="4">
        <v>186</v>
      </c>
      <c r="E58" s="4">
        <v>0</v>
      </c>
      <c r="J58" s="4">
        <f t="shared" si="0"/>
        <v>-0.70097619931630162</v>
      </c>
      <c r="K58" s="4">
        <f t="shared" si="1"/>
        <v>-0.54873326546413725</v>
      </c>
      <c r="L58" s="4">
        <f t="shared" si="2"/>
        <v>-0.46813958779587606</v>
      </c>
      <c r="M58" s="4">
        <f t="shared" si="3"/>
        <v>1.5871154597494179</v>
      </c>
      <c r="N58" s="4">
        <f t="shared" si="4"/>
        <v>-0.89538052290869574</v>
      </c>
    </row>
    <row r="59" spans="1:14" x14ac:dyDescent="0.25">
      <c r="A59" s="4">
        <v>45</v>
      </c>
      <c r="B59" s="4">
        <v>115</v>
      </c>
      <c r="C59" s="4">
        <v>260</v>
      </c>
      <c r="D59" s="4">
        <v>185</v>
      </c>
      <c r="E59" s="4">
        <v>0</v>
      </c>
      <c r="J59" s="4">
        <f t="shared" si="0"/>
        <v>-1.0312962434731281</v>
      </c>
      <c r="K59" s="4">
        <f t="shared" si="1"/>
        <v>-0.94786332583774269</v>
      </c>
      <c r="L59" s="4">
        <f t="shared" si="2"/>
        <v>0.26501590919565221</v>
      </c>
      <c r="M59" s="4">
        <f t="shared" si="3"/>
        <v>1.5434571770164107</v>
      </c>
      <c r="N59" s="4">
        <f t="shared" si="4"/>
        <v>-0.89538052290869574</v>
      </c>
    </row>
    <row r="60" spans="1:14" x14ac:dyDescent="0.25">
      <c r="A60" s="4">
        <v>34</v>
      </c>
      <c r="B60" s="4">
        <v>118</v>
      </c>
      <c r="C60" s="4">
        <v>182</v>
      </c>
      <c r="D60" s="4">
        <v>174</v>
      </c>
      <c r="E60" s="4">
        <v>0</v>
      </c>
      <c r="J60" s="4">
        <f t="shared" si="0"/>
        <v>-2.2424697387148251</v>
      </c>
      <c r="K60" s="4">
        <f t="shared" si="1"/>
        <v>-0.77680758567762609</v>
      </c>
      <c r="L60" s="4">
        <f t="shared" si="2"/>
        <v>-1.239882216208011</v>
      </c>
      <c r="M60" s="4">
        <f t="shared" si="3"/>
        <v>1.0632160669533322</v>
      </c>
      <c r="N60" s="4">
        <f t="shared" si="4"/>
        <v>-0.89538052290869574</v>
      </c>
    </row>
    <row r="61" spans="1:14" x14ac:dyDescent="0.25">
      <c r="A61" s="4">
        <v>57</v>
      </c>
      <c r="B61" s="4">
        <v>128</v>
      </c>
      <c r="C61" s="4">
        <v>303</v>
      </c>
      <c r="D61" s="4">
        <v>159</v>
      </c>
      <c r="E61" s="4">
        <v>0</v>
      </c>
      <c r="J61" s="4">
        <f t="shared" si="0"/>
        <v>0.28998393315417775</v>
      </c>
      <c r="K61" s="4">
        <f t="shared" si="1"/>
        <v>-0.20662178514390395</v>
      </c>
      <c r="L61" s="4">
        <f t="shared" si="2"/>
        <v>1.0946392347386973</v>
      </c>
      <c r="M61" s="4">
        <f t="shared" si="3"/>
        <v>0.40834182595822477</v>
      </c>
      <c r="N61" s="4">
        <f t="shared" si="4"/>
        <v>-0.89538052290869574</v>
      </c>
    </row>
    <row r="62" spans="1:14" x14ac:dyDescent="0.25">
      <c r="A62" s="4">
        <v>71</v>
      </c>
      <c r="B62" s="4">
        <v>110</v>
      </c>
      <c r="C62" s="4">
        <v>265</v>
      </c>
      <c r="D62" s="4">
        <v>130</v>
      </c>
      <c r="E62" s="4">
        <v>0</v>
      </c>
      <c r="J62" s="4">
        <f t="shared" si="0"/>
        <v>1.8314774725527012</v>
      </c>
      <c r="K62" s="4">
        <f t="shared" si="1"/>
        <v>-1.2329562261046036</v>
      </c>
      <c r="L62" s="4">
        <f t="shared" si="2"/>
        <v>0.36148373774716908</v>
      </c>
      <c r="M62" s="4">
        <f t="shared" si="3"/>
        <v>-0.85774837329898279</v>
      </c>
      <c r="N62" s="4">
        <f t="shared" si="4"/>
        <v>-0.89538052290869574</v>
      </c>
    </row>
    <row r="63" spans="1:14" x14ac:dyDescent="0.25">
      <c r="A63" s="4">
        <v>54</v>
      </c>
      <c r="B63" s="4">
        <v>108</v>
      </c>
      <c r="C63" s="4">
        <v>309</v>
      </c>
      <c r="D63" s="4">
        <v>156</v>
      </c>
      <c r="E63" s="4">
        <v>0</v>
      </c>
      <c r="J63" s="4">
        <f t="shared" si="0"/>
        <v>-4.0336111002648715E-2</v>
      </c>
      <c r="K63" s="4">
        <f t="shared" si="1"/>
        <v>-1.3469933862113481</v>
      </c>
      <c r="L63" s="4">
        <f t="shared" si="2"/>
        <v>1.2104006290005176</v>
      </c>
      <c r="M63" s="4">
        <f t="shared" si="3"/>
        <v>0.27736697775920327</v>
      </c>
      <c r="N63" s="4">
        <f t="shared" si="4"/>
        <v>-0.89538052290869574</v>
      </c>
    </row>
    <row r="64" spans="1:14" x14ac:dyDescent="0.25">
      <c r="A64" s="4">
        <v>52</v>
      </c>
      <c r="B64" s="4">
        <v>118</v>
      </c>
      <c r="C64" s="4">
        <v>186</v>
      </c>
      <c r="D64" s="4">
        <v>190</v>
      </c>
      <c r="E64" s="4">
        <v>0</v>
      </c>
      <c r="J64" s="4">
        <f t="shared" si="0"/>
        <v>-0.26054947377386639</v>
      </c>
      <c r="K64" s="4">
        <f t="shared" si="1"/>
        <v>-0.77680758567762609</v>
      </c>
      <c r="L64" s="4">
        <f t="shared" si="2"/>
        <v>-1.1627079533667974</v>
      </c>
      <c r="M64" s="4">
        <f t="shared" si="3"/>
        <v>1.7617485906814465</v>
      </c>
      <c r="N64" s="4">
        <f t="shared" si="4"/>
        <v>-0.89538052290869574</v>
      </c>
    </row>
    <row r="65" spans="1:14" x14ac:dyDescent="0.25">
      <c r="A65" s="4">
        <v>41</v>
      </c>
      <c r="B65" s="4">
        <v>135</v>
      </c>
      <c r="C65" s="4">
        <v>203</v>
      </c>
      <c r="D65" s="4">
        <v>132</v>
      </c>
      <c r="E65" s="4">
        <v>0</v>
      </c>
      <c r="J65" s="4">
        <f t="shared" si="0"/>
        <v>-1.4717229690155635</v>
      </c>
      <c r="K65" s="4">
        <f t="shared" si="1"/>
        <v>0.19250827522970154</v>
      </c>
      <c r="L65" s="4">
        <f t="shared" si="2"/>
        <v>-0.83471733629164013</v>
      </c>
      <c r="M65" s="4">
        <f t="shared" si="3"/>
        <v>-0.7704318078329685</v>
      </c>
      <c r="N65" s="4">
        <f t="shared" si="4"/>
        <v>-0.89538052290869574</v>
      </c>
    </row>
    <row r="66" spans="1:14" x14ac:dyDescent="0.25">
      <c r="A66" s="4">
        <v>58</v>
      </c>
      <c r="B66" s="4">
        <v>140</v>
      </c>
      <c r="C66" s="4">
        <v>211</v>
      </c>
      <c r="D66" s="4">
        <v>165</v>
      </c>
      <c r="E66" s="4">
        <v>0</v>
      </c>
      <c r="J66" s="4">
        <f t="shared" si="0"/>
        <v>0.40009061453978656</v>
      </c>
      <c r="K66" s="4">
        <f t="shared" si="1"/>
        <v>0.47760117549656261</v>
      </c>
      <c r="L66" s="4">
        <f t="shared" si="2"/>
        <v>-0.68036881060921317</v>
      </c>
      <c r="M66" s="4">
        <f t="shared" si="3"/>
        <v>0.67029152235626765</v>
      </c>
      <c r="N66" s="4">
        <f t="shared" si="4"/>
        <v>-0.89538052290869574</v>
      </c>
    </row>
    <row r="67" spans="1:14" x14ac:dyDescent="0.25">
      <c r="A67" s="4">
        <v>35</v>
      </c>
      <c r="B67" s="4">
        <v>138</v>
      </c>
      <c r="C67" s="4">
        <v>183</v>
      </c>
      <c r="D67" s="4">
        <v>182</v>
      </c>
      <c r="E67" s="4">
        <v>1.4</v>
      </c>
      <c r="J67" s="4">
        <f t="shared" ref="J67:J130" si="5">STANDARDIZE(A67,$H$2,$H$3)</f>
        <v>-2.1323630573292163</v>
      </c>
      <c r="K67" s="4">
        <f t="shared" ref="K67:K130" si="6">STANDARDIZE(B67,$H$5,$H$6)</f>
        <v>0.36356401538981814</v>
      </c>
      <c r="L67" s="4">
        <f t="shared" ref="L67:L130" si="7">STANDARDIZE(C67,$H$8,$H$9)</f>
        <v>-1.2205886504977077</v>
      </c>
      <c r="M67" s="4">
        <f t="shared" ref="M67:M130" si="8">STANDARDIZE(D67,$H$11,$H$12)</f>
        <v>1.4124823288173893</v>
      </c>
      <c r="N67" s="4">
        <f t="shared" ref="N67:N130" si="9">STANDARDIZE(E67,$H$14,$H$15)</f>
        <v>0.31039858127501441</v>
      </c>
    </row>
    <row r="68" spans="1:14" x14ac:dyDescent="0.25">
      <c r="A68" s="4">
        <v>51</v>
      </c>
      <c r="B68" s="4">
        <v>100</v>
      </c>
      <c r="C68" s="4">
        <v>222</v>
      </c>
      <c r="D68" s="4">
        <v>143</v>
      </c>
      <c r="E68" s="4">
        <v>1.2</v>
      </c>
      <c r="J68" s="4">
        <f t="shared" si="5"/>
        <v>-0.3706561551594752</v>
      </c>
      <c r="K68" s="4">
        <f t="shared" si="6"/>
        <v>-1.8031420266383258</v>
      </c>
      <c r="L68" s="4">
        <f t="shared" si="7"/>
        <v>-0.46813958779587606</v>
      </c>
      <c r="M68" s="4">
        <f t="shared" si="8"/>
        <v>-0.29019069776988976</v>
      </c>
      <c r="N68" s="4">
        <f t="shared" si="9"/>
        <v>0.13814442353448442</v>
      </c>
    </row>
    <row r="69" spans="1:14" x14ac:dyDescent="0.25">
      <c r="A69" s="4">
        <v>45</v>
      </c>
      <c r="B69" s="4">
        <v>130</v>
      </c>
      <c r="C69" s="4">
        <v>234</v>
      </c>
      <c r="D69" s="4">
        <v>175</v>
      </c>
      <c r="E69" s="4">
        <v>0.6</v>
      </c>
      <c r="J69" s="4">
        <f t="shared" si="5"/>
        <v>-1.0312962434731281</v>
      </c>
      <c r="K69" s="4">
        <f t="shared" si="6"/>
        <v>-9.2584625037159529E-2</v>
      </c>
      <c r="L69" s="4">
        <f t="shared" si="7"/>
        <v>-0.23661679927223553</v>
      </c>
      <c r="M69" s="4">
        <f t="shared" si="8"/>
        <v>1.1068743496863394</v>
      </c>
      <c r="N69" s="4">
        <f t="shared" si="9"/>
        <v>-0.37861804968710566</v>
      </c>
    </row>
    <row r="70" spans="1:14" x14ac:dyDescent="0.25">
      <c r="A70" s="4">
        <v>44</v>
      </c>
      <c r="B70" s="4">
        <v>120</v>
      </c>
      <c r="C70" s="4">
        <v>220</v>
      </c>
      <c r="D70" s="4">
        <v>170</v>
      </c>
      <c r="E70" s="4">
        <v>0</v>
      </c>
      <c r="J70" s="4">
        <f t="shared" si="5"/>
        <v>-1.141402924858737</v>
      </c>
      <c r="K70" s="4">
        <f t="shared" si="6"/>
        <v>-0.66277042557088162</v>
      </c>
      <c r="L70" s="4">
        <f t="shared" si="7"/>
        <v>-0.50672671921648282</v>
      </c>
      <c r="M70" s="4">
        <f t="shared" si="8"/>
        <v>0.88858293602130345</v>
      </c>
      <c r="N70" s="4">
        <f t="shared" si="9"/>
        <v>-0.89538052290869574</v>
      </c>
    </row>
    <row r="71" spans="1:14" x14ac:dyDescent="0.25">
      <c r="A71" s="4">
        <v>62</v>
      </c>
      <c r="B71" s="4">
        <v>124</v>
      </c>
      <c r="C71" s="4">
        <v>209</v>
      </c>
      <c r="D71" s="4">
        <v>163</v>
      </c>
      <c r="E71" s="4">
        <v>0</v>
      </c>
      <c r="J71" s="4">
        <f t="shared" si="5"/>
        <v>0.8405173400822219</v>
      </c>
      <c r="K71" s="4">
        <f t="shared" si="6"/>
        <v>-0.43469610535739278</v>
      </c>
      <c r="L71" s="4">
        <f t="shared" si="7"/>
        <v>-0.71895594202981994</v>
      </c>
      <c r="M71" s="4">
        <f t="shared" si="8"/>
        <v>0.58297495689025336</v>
      </c>
      <c r="N71" s="4">
        <f t="shared" si="9"/>
        <v>-0.89538052290869574</v>
      </c>
    </row>
    <row r="72" spans="1:14" x14ac:dyDescent="0.25">
      <c r="A72" s="4">
        <v>54</v>
      </c>
      <c r="B72" s="4">
        <v>120</v>
      </c>
      <c r="C72" s="4">
        <v>258</v>
      </c>
      <c r="D72" s="4">
        <v>147</v>
      </c>
      <c r="E72" s="4">
        <v>0.4</v>
      </c>
      <c r="J72" s="4">
        <f t="shared" si="5"/>
        <v>-4.0336111002648715E-2</v>
      </c>
      <c r="K72" s="4">
        <f t="shared" si="6"/>
        <v>-0.66277042557088162</v>
      </c>
      <c r="L72" s="4">
        <f t="shared" si="7"/>
        <v>0.22642877777504544</v>
      </c>
      <c r="M72" s="4">
        <f t="shared" si="8"/>
        <v>-0.11555756683786111</v>
      </c>
      <c r="N72" s="4">
        <f t="shared" si="9"/>
        <v>-0.55087220742763565</v>
      </c>
    </row>
    <row r="73" spans="1:14" x14ac:dyDescent="0.25">
      <c r="A73" s="4">
        <v>51</v>
      </c>
      <c r="B73" s="4">
        <v>94</v>
      </c>
      <c r="C73" s="4">
        <v>227</v>
      </c>
      <c r="D73" s="4">
        <v>154</v>
      </c>
      <c r="E73" s="4">
        <v>0</v>
      </c>
      <c r="J73" s="4">
        <f t="shared" si="5"/>
        <v>-0.3706561551594752</v>
      </c>
      <c r="K73" s="4">
        <f t="shared" si="6"/>
        <v>-2.145253506958559</v>
      </c>
      <c r="L73" s="4">
        <f t="shared" si="7"/>
        <v>-0.37167175924435913</v>
      </c>
      <c r="M73" s="4">
        <f t="shared" si="8"/>
        <v>0.19005041229318897</v>
      </c>
      <c r="N73" s="4">
        <f t="shared" si="9"/>
        <v>-0.89538052290869574</v>
      </c>
    </row>
    <row r="74" spans="1:14" x14ac:dyDescent="0.25">
      <c r="A74" s="4">
        <v>29</v>
      </c>
      <c r="B74" s="4">
        <v>130</v>
      </c>
      <c r="C74" s="4">
        <v>204</v>
      </c>
      <c r="D74" s="4">
        <v>202</v>
      </c>
      <c r="E74" s="4">
        <v>0</v>
      </c>
      <c r="J74" s="4">
        <f t="shared" si="5"/>
        <v>-2.7930031456428694</v>
      </c>
      <c r="K74" s="4">
        <f t="shared" si="6"/>
        <v>-9.2584625037159529E-2</v>
      </c>
      <c r="L74" s="4">
        <f t="shared" si="7"/>
        <v>-0.81542377058133675</v>
      </c>
      <c r="M74" s="4">
        <f t="shared" si="8"/>
        <v>2.2856479834775323</v>
      </c>
      <c r="N74" s="4">
        <f t="shared" si="9"/>
        <v>-0.89538052290869574</v>
      </c>
    </row>
    <row r="75" spans="1:14" x14ac:dyDescent="0.25">
      <c r="A75" s="4">
        <v>51</v>
      </c>
      <c r="B75" s="4">
        <v>140</v>
      </c>
      <c r="C75" s="4">
        <v>261</v>
      </c>
      <c r="D75" s="4">
        <v>186</v>
      </c>
      <c r="E75" s="4">
        <v>0</v>
      </c>
      <c r="J75" s="4">
        <f t="shared" si="5"/>
        <v>-0.3706561551594752</v>
      </c>
      <c r="K75" s="4">
        <f t="shared" si="6"/>
        <v>0.47760117549656261</v>
      </c>
      <c r="L75" s="4">
        <f t="shared" si="7"/>
        <v>0.28430947490595559</v>
      </c>
      <c r="M75" s="4">
        <f t="shared" si="8"/>
        <v>1.5871154597494179</v>
      </c>
      <c r="N75" s="4">
        <f t="shared" si="9"/>
        <v>-0.89538052290869574</v>
      </c>
    </row>
    <row r="76" spans="1:14" x14ac:dyDescent="0.25">
      <c r="A76" s="4">
        <v>43</v>
      </c>
      <c r="B76" s="4">
        <v>122</v>
      </c>
      <c r="C76" s="4">
        <v>213</v>
      </c>
      <c r="D76" s="4">
        <v>165</v>
      </c>
      <c r="E76" s="4">
        <v>0.2</v>
      </c>
      <c r="J76" s="4">
        <f t="shared" si="5"/>
        <v>-1.2515096062443458</v>
      </c>
      <c r="K76" s="4">
        <f t="shared" si="6"/>
        <v>-0.54873326546413725</v>
      </c>
      <c r="L76" s="4">
        <f t="shared" si="7"/>
        <v>-0.6417816791886064</v>
      </c>
      <c r="M76" s="4">
        <f t="shared" si="8"/>
        <v>0.67029152235626765</v>
      </c>
      <c r="N76" s="4">
        <f t="shared" si="9"/>
        <v>-0.72312636516816575</v>
      </c>
    </row>
    <row r="77" spans="1:14" x14ac:dyDescent="0.25">
      <c r="A77" s="4">
        <v>55</v>
      </c>
      <c r="B77" s="4">
        <v>135</v>
      </c>
      <c r="C77" s="4">
        <v>250</v>
      </c>
      <c r="D77" s="4">
        <v>161</v>
      </c>
      <c r="E77" s="4">
        <v>1.4</v>
      </c>
      <c r="J77" s="4">
        <f t="shared" si="5"/>
        <v>6.9770570382960112E-2</v>
      </c>
      <c r="K77" s="4">
        <f t="shared" si="6"/>
        <v>0.19250827522970154</v>
      </c>
      <c r="L77" s="4">
        <f t="shared" si="7"/>
        <v>7.2080252092618452E-2</v>
      </c>
      <c r="M77" s="4">
        <f t="shared" si="8"/>
        <v>0.49565839142423906</v>
      </c>
      <c r="N77" s="4">
        <f t="shared" si="9"/>
        <v>0.31039858127501441</v>
      </c>
    </row>
    <row r="78" spans="1:14" x14ac:dyDescent="0.25">
      <c r="A78" s="4">
        <v>51</v>
      </c>
      <c r="B78" s="4">
        <v>125</v>
      </c>
      <c r="C78" s="4">
        <v>245</v>
      </c>
      <c r="D78" s="4">
        <v>166</v>
      </c>
      <c r="E78" s="4">
        <v>2.4</v>
      </c>
      <c r="J78" s="4">
        <f t="shared" si="5"/>
        <v>-0.3706561551594752</v>
      </c>
      <c r="K78" s="4">
        <f t="shared" si="6"/>
        <v>-0.3776775253040206</v>
      </c>
      <c r="L78" s="4">
        <f t="shared" si="7"/>
        <v>-2.438757645889842E-2</v>
      </c>
      <c r="M78" s="4">
        <f t="shared" si="8"/>
        <v>0.71394980508927486</v>
      </c>
      <c r="N78" s="4">
        <f t="shared" si="9"/>
        <v>1.1716693699776646</v>
      </c>
    </row>
    <row r="79" spans="1:14" x14ac:dyDescent="0.25">
      <c r="A79" s="4">
        <v>59</v>
      </c>
      <c r="B79" s="4">
        <v>140</v>
      </c>
      <c r="C79" s="4">
        <v>221</v>
      </c>
      <c r="D79" s="4">
        <v>164</v>
      </c>
      <c r="E79" s="4">
        <v>0</v>
      </c>
      <c r="J79" s="4">
        <f t="shared" si="5"/>
        <v>0.51019729592539542</v>
      </c>
      <c r="K79" s="4">
        <f t="shared" si="6"/>
        <v>0.47760117549656261</v>
      </c>
      <c r="L79" s="4">
        <f t="shared" si="7"/>
        <v>-0.48743315350617938</v>
      </c>
      <c r="M79" s="4">
        <f t="shared" si="8"/>
        <v>0.62663323962326056</v>
      </c>
      <c r="N79" s="4">
        <f t="shared" si="9"/>
        <v>-0.89538052290869574</v>
      </c>
    </row>
    <row r="80" spans="1:14" x14ac:dyDescent="0.25">
      <c r="A80" s="4">
        <v>52</v>
      </c>
      <c r="B80" s="4">
        <v>128</v>
      </c>
      <c r="C80" s="4">
        <v>205</v>
      </c>
      <c r="D80" s="4">
        <v>184</v>
      </c>
      <c r="E80" s="4">
        <v>0</v>
      </c>
      <c r="J80" s="4">
        <f t="shared" si="5"/>
        <v>-0.26054947377386639</v>
      </c>
      <c r="K80" s="4">
        <f t="shared" si="6"/>
        <v>-0.20662178514390395</v>
      </c>
      <c r="L80" s="4">
        <f t="shared" si="7"/>
        <v>-0.79613020487103336</v>
      </c>
      <c r="M80" s="4">
        <f t="shared" si="8"/>
        <v>1.4997988942834037</v>
      </c>
      <c r="N80" s="4">
        <f t="shared" si="9"/>
        <v>-0.89538052290869574</v>
      </c>
    </row>
    <row r="81" spans="1:14" x14ac:dyDescent="0.25">
      <c r="A81" s="4">
        <v>58</v>
      </c>
      <c r="B81" s="4">
        <v>105</v>
      </c>
      <c r="C81" s="4">
        <v>240</v>
      </c>
      <c r="D81" s="4">
        <v>154</v>
      </c>
      <c r="E81" s="4">
        <v>0.6</v>
      </c>
      <c r="J81" s="4">
        <f t="shared" si="5"/>
        <v>0.40009061453978656</v>
      </c>
      <c r="K81" s="4">
        <f t="shared" si="6"/>
        <v>-1.5180491263714648</v>
      </c>
      <c r="L81" s="4">
        <f t="shared" si="7"/>
        <v>-0.12085540501041529</v>
      </c>
      <c r="M81" s="4">
        <f t="shared" si="8"/>
        <v>0.19005041229318897</v>
      </c>
      <c r="N81" s="4">
        <f t="shared" si="9"/>
        <v>-0.37861804968710566</v>
      </c>
    </row>
    <row r="82" spans="1:14" x14ac:dyDescent="0.25">
      <c r="A82" s="4">
        <v>41</v>
      </c>
      <c r="B82" s="4">
        <v>112</v>
      </c>
      <c r="C82" s="4">
        <v>250</v>
      </c>
      <c r="D82" s="4">
        <v>179</v>
      </c>
      <c r="E82" s="4">
        <v>0</v>
      </c>
      <c r="J82" s="4">
        <f t="shared" si="5"/>
        <v>-1.4717229690155635</v>
      </c>
      <c r="K82" s="4">
        <f t="shared" si="6"/>
        <v>-1.1189190659978594</v>
      </c>
      <c r="L82" s="4">
        <f t="shared" si="7"/>
        <v>7.2080252092618452E-2</v>
      </c>
      <c r="M82" s="4">
        <f t="shared" si="8"/>
        <v>1.2815074806183679</v>
      </c>
      <c r="N82" s="4">
        <f t="shared" si="9"/>
        <v>-0.89538052290869574</v>
      </c>
    </row>
    <row r="83" spans="1:14" x14ac:dyDescent="0.25">
      <c r="A83" s="4">
        <v>45</v>
      </c>
      <c r="B83" s="4">
        <v>128</v>
      </c>
      <c r="C83" s="4">
        <v>308</v>
      </c>
      <c r="D83" s="4">
        <v>170</v>
      </c>
      <c r="E83" s="4">
        <v>0</v>
      </c>
      <c r="J83" s="4">
        <f t="shared" si="5"/>
        <v>-1.0312962434731281</v>
      </c>
      <c r="K83" s="4">
        <f t="shared" si="6"/>
        <v>-0.20662178514390395</v>
      </c>
      <c r="L83" s="4">
        <f t="shared" si="7"/>
        <v>1.1911070632902141</v>
      </c>
      <c r="M83" s="4">
        <f t="shared" si="8"/>
        <v>0.88858293602130345</v>
      </c>
      <c r="N83" s="4">
        <f t="shared" si="9"/>
        <v>-0.89538052290869574</v>
      </c>
    </row>
    <row r="84" spans="1:14" x14ac:dyDescent="0.25">
      <c r="A84" s="4">
        <v>60</v>
      </c>
      <c r="B84" s="4">
        <v>102</v>
      </c>
      <c r="C84" s="4">
        <v>318</v>
      </c>
      <c r="D84" s="4">
        <v>160</v>
      </c>
      <c r="E84" s="4">
        <v>0</v>
      </c>
      <c r="J84" s="4">
        <f t="shared" si="5"/>
        <v>0.62030397731100428</v>
      </c>
      <c r="K84" s="4">
        <f t="shared" si="6"/>
        <v>-1.6891048665315815</v>
      </c>
      <c r="L84" s="4">
        <f t="shared" si="7"/>
        <v>1.3840427203932479</v>
      </c>
      <c r="M84" s="4">
        <f t="shared" si="8"/>
        <v>0.45200010869123192</v>
      </c>
      <c r="N84" s="4">
        <f t="shared" si="9"/>
        <v>-0.89538052290869574</v>
      </c>
    </row>
    <row r="85" spans="1:14" x14ac:dyDescent="0.25">
      <c r="A85" s="4">
        <v>52</v>
      </c>
      <c r="B85" s="4">
        <v>152</v>
      </c>
      <c r="C85" s="4">
        <v>298</v>
      </c>
      <c r="D85" s="4">
        <v>178</v>
      </c>
      <c r="E85" s="4">
        <v>1.2</v>
      </c>
      <c r="J85" s="4">
        <f t="shared" si="5"/>
        <v>-0.26054947377386639</v>
      </c>
      <c r="K85" s="4">
        <f t="shared" si="6"/>
        <v>1.1618241361370292</v>
      </c>
      <c r="L85" s="4">
        <f t="shared" si="7"/>
        <v>0.99817140618718037</v>
      </c>
      <c r="M85" s="4">
        <f t="shared" si="8"/>
        <v>1.2378491978853607</v>
      </c>
      <c r="N85" s="4">
        <f t="shared" si="9"/>
        <v>0.13814442353448442</v>
      </c>
    </row>
    <row r="86" spans="1:14" x14ac:dyDescent="0.25">
      <c r="A86" s="4">
        <v>42</v>
      </c>
      <c r="B86" s="4">
        <v>102</v>
      </c>
      <c r="C86" s="4">
        <v>265</v>
      </c>
      <c r="D86" s="4">
        <v>122</v>
      </c>
      <c r="E86" s="4">
        <v>0.6</v>
      </c>
      <c r="J86" s="4">
        <f t="shared" si="5"/>
        <v>-1.3616162876299547</v>
      </c>
      <c r="K86" s="4">
        <f t="shared" si="6"/>
        <v>-1.6891048665315815</v>
      </c>
      <c r="L86" s="4">
        <f t="shared" si="7"/>
        <v>0.36148373774716908</v>
      </c>
      <c r="M86" s="4">
        <f t="shared" si="8"/>
        <v>-1.20701463516304</v>
      </c>
      <c r="N86" s="4">
        <f t="shared" si="9"/>
        <v>-0.37861804968710566</v>
      </c>
    </row>
    <row r="87" spans="1:14" x14ac:dyDescent="0.25">
      <c r="A87" s="4">
        <v>67</v>
      </c>
      <c r="B87" s="4">
        <v>115</v>
      </c>
      <c r="C87" s="4">
        <v>564</v>
      </c>
      <c r="D87" s="4">
        <v>160</v>
      </c>
      <c r="E87" s="4">
        <v>1.6</v>
      </c>
      <c r="J87" s="4">
        <f t="shared" si="5"/>
        <v>1.391050747010266</v>
      </c>
      <c r="K87" s="4">
        <f t="shared" si="6"/>
        <v>-0.94786332583774269</v>
      </c>
      <c r="L87" s="4">
        <f t="shared" si="7"/>
        <v>6.1302598851278773</v>
      </c>
      <c r="M87" s="4">
        <f t="shared" si="8"/>
        <v>0.45200010869123192</v>
      </c>
      <c r="N87" s="4">
        <f t="shared" si="9"/>
        <v>0.48265273901554456</v>
      </c>
    </row>
    <row r="88" spans="1:14" x14ac:dyDescent="0.25">
      <c r="A88" s="4">
        <v>68</v>
      </c>
      <c r="B88" s="4">
        <v>118</v>
      </c>
      <c r="C88" s="4">
        <v>277</v>
      </c>
      <c r="D88" s="4">
        <v>151</v>
      </c>
      <c r="E88" s="4">
        <v>1</v>
      </c>
      <c r="J88" s="4">
        <f t="shared" si="5"/>
        <v>1.5011574283958748</v>
      </c>
      <c r="K88" s="4">
        <f t="shared" si="6"/>
        <v>-0.77680758567762609</v>
      </c>
      <c r="L88" s="4">
        <f t="shared" si="7"/>
        <v>0.59300652627080952</v>
      </c>
      <c r="M88" s="4">
        <f t="shared" si="8"/>
        <v>5.9075564094167504E-2</v>
      </c>
      <c r="N88" s="4">
        <f t="shared" si="9"/>
        <v>-3.4109734206045579E-2</v>
      </c>
    </row>
    <row r="89" spans="1:14" x14ac:dyDescent="0.25">
      <c r="A89" s="4">
        <v>46</v>
      </c>
      <c r="B89" s="4">
        <v>101</v>
      </c>
      <c r="C89" s="4">
        <v>197</v>
      </c>
      <c r="D89" s="4">
        <v>156</v>
      </c>
      <c r="E89" s="4">
        <v>0</v>
      </c>
      <c r="J89" s="4">
        <f t="shared" si="5"/>
        <v>-0.92118956208751934</v>
      </c>
      <c r="K89" s="4">
        <f t="shared" si="6"/>
        <v>-1.7461234465849536</v>
      </c>
      <c r="L89" s="4">
        <f t="shared" si="7"/>
        <v>-0.95047873055346044</v>
      </c>
      <c r="M89" s="4">
        <f t="shared" si="8"/>
        <v>0.27736697775920327</v>
      </c>
      <c r="N89" s="4">
        <f t="shared" si="9"/>
        <v>-0.89538052290869574</v>
      </c>
    </row>
    <row r="90" spans="1:14" x14ac:dyDescent="0.25">
      <c r="A90" s="4">
        <v>54</v>
      </c>
      <c r="B90" s="4">
        <v>110</v>
      </c>
      <c r="C90" s="4">
        <v>214</v>
      </c>
      <c r="D90" s="4">
        <v>158</v>
      </c>
      <c r="E90" s="4">
        <v>1.6</v>
      </c>
      <c r="J90" s="4">
        <f t="shared" si="5"/>
        <v>-4.0336111002648715E-2</v>
      </c>
      <c r="K90" s="4">
        <f t="shared" si="6"/>
        <v>-1.2329562261046036</v>
      </c>
      <c r="L90" s="4">
        <f t="shared" si="7"/>
        <v>-0.62248811347830302</v>
      </c>
      <c r="M90" s="4">
        <f t="shared" si="8"/>
        <v>0.36468354322521762</v>
      </c>
      <c r="N90" s="4">
        <f t="shared" si="9"/>
        <v>0.48265273901554456</v>
      </c>
    </row>
    <row r="91" spans="1:14" x14ac:dyDescent="0.25">
      <c r="A91" s="4">
        <v>58</v>
      </c>
      <c r="B91" s="4">
        <v>100</v>
      </c>
      <c r="C91" s="4">
        <v>248</v>
      </c>
      <c r="D91" s="4">
        <v>122</v>
      </c>
      <c r="E91" s="4">
        <v>1</v>
      </c>
      <c r="J91" s="4">
        <f t="shared" si="5"/>
        <v>0.40009061453978656</v>
      </c>
      <c r="K91" s="4">
        <f t="shared" si="6"/>
        <v>-1.8031420266383258</v>
      </c>
      <c r="L91" s="4">
        <f t="shared" si="7"/>
        <v>3.3493120672011704E-2</v>
      </c>
      <c r="M91" s="4">
        <f t="shared" si="8"/>
        <v>-1.20701463516304</v>
      </c>
      <c r="N91" s="4">
        <f t="shared" si="9"/>
        <v>-3.4109734206045579E-2</v>
      </c>
    </row>
    <row r="92" spans="1:14" x14ac:dyDescent="0.25">
      <c r="A92" s="4">
        <v>48</v>
      </c>
      <c r="B92" s="4">
        <v>124</v>
      </c>
      <c r="C92" s="4">
        <v>255</v>
      </c>
      <c r="D92" s="4">
        <v>175</v>
      </c>
      <c r="E92" s="4">
        <v>0</v>
      </c>
      <c r="J92" s="4">
        <f t="shared" si="5"/>
        <v>-0.70097619931630162</v>
      </c>
      <c r="K92" s="4">
        <f t="shared" si="6"/>
        <v>-0.43469610535739278</v>
      </c>
      <c r="L92" s="4">
        <f t="shared" si="7"/>
        <v>0.16854808064413532</v>
      </c>
      <c r="M92" s="4">
        <f t="shared" si="8"/>
        <v>1.1068743496863394</v>
      </c>
      <c r="N92" s="4">
        <f t="shared" si="9"/>
        <v>-0.89538052290869574</v>
      </c>
    </row>
    <row r="93" spans="1:14" x14ac:dyDescent="0.25">
      <c r="A93" s="4">
        <v>57</v>
      </c>
      <c r="B93" s="4">
        <v>132</v>
      </c>
      <c r="C93" s="4">
        <v>207</v>
      </c>
      <c r="D93" s="4">
        <v>168</v>
      </c>
      <c r="E93" s="4">
        <v>0</v>
      </c>
      <c r="J93" s="4">
        <f t="shared" si="5"/>
        <v>0.28998393315417775</v>
      </c>
      <c r="K93" s="4">
        <f t="shared" si="6"/>
        <v>2.1452535069584895E-2</v>
      </c>
      <c r="L93" s="4">
        <f t="shared" si="7"/>
        <v>-0.7575430734504266</v>
      </c>
      <c r="M93" s="4">
        <f t="shared" si="8"/>
        <v>0.80126637055528915</v>
      </c>
      <c r="N93" s="4">
        <f t="shared" si="9"/>
        <v>-0.89538052290869574</v>
      </c>
    </row>
    <row r="94" spans="1:14" x14ac:dyDescent="0.25">
      <c r="A94" s="4">
        <v>52</v>
      </c>
      <c r="B94" s="4">
        <v>138</v>
      </c>
      <c r="C94" s="4">
        <v>223</v>
      </c>
      <c r="D94" s="4">
        <v>169</v>
      </c>
      <c r="E94" s="4">
        <v>0</v>
      </c>
      <c r="J94" s="4">
        <f t="shared" si="5"/>
        <v>-0.26054947377386639</v>
      </c>
      <c r="K94" s="4">
        <f t="shared" si="6"/>
        <v>0.36356401538981814</v>
      </c>
      <c r="L94" s="4">
        <f t="shared" si="7"/>
        <v>-0.44884602208557267</v>
      </c>
      <c r="M94" s="4">
        <f t="shared" si="8"/>
        <v>0.84492465328829636</v>
      </c>
      <c r="N94" s="4">
        <f t="shared" si="9"/>
        <v>-0.89538052290869574</v>
      </c>
    </row>
    <row r="95" spans="1:14" x14ac:dyDescent="0.25">
      <c r="A95" s="4">
        <v>54</v>
      </c>
      <c r="B95" s="4">
        <v>132</v>
      </c>
      <c r="C95" s="4">
        <v>288</v>
      </c>
      <c r="D95" s="4">
        <v>159</v>
      </c>
      <c r="E95" s="4">
        <v>0</v>
      </c>
      <c r="J95" s="4">
        <f t="shared" si="5"/>
        <v>-4.0336111002648715E-2</v>
      </c>
      <c r="K95" s="4">
        <f t="shared" si="6"/>
        <v>2.1452535069584895E-2</v>
      </c>
      <c r="L95" s="4">
        <f t="shared" si="7"/>
        <v>0.80523574908414663</v>
      </c>
      <c r="M95" s="4">
        <f t="shared" si="8"/>
        <v>0.40834182595822477</v>
      </c>
      <c r="N95" s="4">
        <f t="shared" si="9"/>
        <v>-0.89538052290869574</v>
      </c>
    </row>
    <row r="96" spans="1:14" x14ac:dyDescent="0.25">
      <c r="A96" s="4">
        <v>45</v>
      </c>
      <c r="B96" s="4">
        <v>112</v>
      </c>
      <c r="C96" s="4">
        <v>160</v>
      </c>
      <c r="D96" s="4">
        <v>138</v>
      </c>
      <c r="E96" s="4">
        <v>0</v>
      </c>
      <c r="J96" s="4">
        <f t="shared" si="5"/>
        <v>-1.0312962434731281</v>
      </c>
      <c r="K96" s="4">
        <f t="shared" si="6"/>
        <v>-1.1189190659978594</v>
      </c>
      <c r="L96" s="4">
        <f t="shared" si="7"/>
        <v>-1.6643406618346852</v>
      </c>
      <c r="M96" s="4">
        <f t="shared" si="8"/>
        <v>-0.5084821114349255</v>
      </c>
      <c r="N96" s="4">
        <f t="shared" si="9"/>
        <v>-0.89538052290869574</v>
      </c>
    </row>
    <row r="97" spans="1:14" x14ac:dyDescent="0.25">
      <c r="A97" s="4">
        <v>53</v>
      </c>
      <c r="B97" s="4">
        <v>142</v>
      </c>
      <c r="C97" s="4">
        <v>226</v>
      </c>
      <c r="D97" s="4">
        <v>111</v>
      </c>
      <c r="E97" s="4">
        <v>0</v>
      </c>
      <c r="J97" s="4">
        <f t="shared" si="5"/>
        <v>-0.15044279238825753</v>
      </c>
      <c r="K97" s="4">
        <f t="shared" si="6"/>
        <v>0.59163833560330703</v>
      </c>
      <c r="L97" s="4">
        <f t="shared" si="7"/>
        <v>-0.39096532495466252</v>
      </c>
      <c r="M97" s="4">
        <f t="shared" si="8"/>
        <v>-1.6872557452261188</v>
      </c>
      <c r="N97" s="4">
        <f t="shared" si="9"/>
        <v>-0.89538052290869574</v>
      </c>
    </row>
    <row r="98" spans="1:14" x14ac:dyDescent="0.25">
      <c r="A98" s="4">
        <v>62</v>
      </c>
      <c r="B98" s="4">
        <v>140</v>
      </c>
      <c r="C98" s="4">
        <v>394</v>
      </c>
      <c r="D98" s="4">
        <v>157</v>
      </c>
      <c r="E98" s="4">
        <v>1.2</v>
      </c>
      <c r="J98" s="4">
        <f t="shared" si="5"/>
        <v>0.8405173400822219</v>
      </c>
      <c r="K98" s="4">
        <f t="shared" si="6"/>
        <v>0.47760117549656261</v>
      </c>
      <c r="L98" s="4">
        <f t="shared" si="7"/>
        <v>2.8503537143763045</v>
      </c>
      <c r="M98" s="4">
        <f t="shared" si="8"/>
        <v>0.32102526049221042</v>
      </c>
      <c r="N98" s="4">
        <f t="shared" si="9"/>
        <v>0.13814442353448442</v>
      </c>
    </row>
    <row r="99" spans="1:14" x14ac:dyDescent="0.25">
      <c r="A99" s="4">
        <v>52</v>
      </c>
      <c r="B99" s="4">
        <v>108</v>
      </c>
      <c r="C99" s="4">
        <v>233</v>
      </c>
      <c r="D99" s="4">
        <v>147</v>
      </c>
      <c r="E99" s="4">
        <v>0.1</v>
      </c>
      <c r="J99" s="4">
        <f t="shared" si="5"/>
        <v>-0.26054947377386639</v>
      </c>
      <c r="K99" s="4">
        <f t="shared" si="6"/>
        <v>-1.3469933862113481</v>
      </c>
      <c r="L99" s="4">
        <f t="shared" si="7"/>
        <v>-0.25591036498253888</v>
      </c>
      <c r="M99" s="4">
        <f t="shared" si="8"/>
        <v>-0.11555756683786111</v>
      </c>
      <c r="N99" s="4">
        <f t="shared" si="9"/>
        <v>-0.80925344403843069</v>
      </c>
    </row>
    <row r="100" spans="1:14" x14ac:dyDescent="0.25">
      <c r="A100" s="4">
        <v>43</v>
      </c>
      <c r="B100" s="4">
        <v>130</v>
      </c>
      <c r="C100" s="4">
        <v>315</v>
      </c>
      <c r="D100" s="4">
        <v>162</v>
      </c>
      <c r="E100" s="4">
        <v>1.9</v>
      </c>
      <c r="J100" s="4">
        <f t="shared" si="5"/>
        <v>-1.2515096062443458</v>
      </c>
      <c r="K100" s="4">
        <f t="shared" si="6"/>
        <v>-9.2584625037159529E-2</v>
      </c>
      <c r="L100" s="4">
        <f t="shared" si="7"/>
        <v>1.3261620232623377</v>
      </c>
      <c r="M100" s="4">
        <f t="shared" si="8"/>
        <v>0.53931667415724627</v>
      </c>
      <c r="N100" s="4">
        <f t="shared" si="9"/>
        <v>0.74103397562633944</v>
      </c>
    </row>
    <row r="101" spans="1:14" x14ac:dyDescent="0.25">
      <c r="A101" s="4">
        <v>53</v>
      </c>
      <c r="B101" s="4">
        <v>130</v>
      </c>
      <c r="C101" s="4">
        <v>246</v>
      </c>
      <c r="D101" s="4">
        <v>173</v>
      </c>
      <c r="E101" s="4">
        <v>0</v>
      </c>
      <c r="J101" s="4">
        <f t="shared" si="5"/>
        <v>-0.15044279238825753</v>
      </c>
      <c r="K101" s="4">
        <f t="shared" si="6"/>
        <v>-9.2584625037159529E-2</v>
      </c>
      <c r="L101" s="4">
        <f t="shared" si="7"/>
        <v>-5.0940107485950466E-3</v>
      </c>
      <c r="M101" s="4">
        <f t="shared" si="8"/>
        <v>1.0195577842203249</v>
      </c>
      <c r="N101" s="4">
        <f t="shared" si="9"/>
        <v>-0.89538052290869574</v>
      </c>
    </row>
    <row r="102" spans="1:14" x14ac:dyDescent="0.25">
      <c r="A102" s="4">
        <v>42</v>
      </c>
      <c r="B102" s="4">
        <v>148</v>
      </c>
      <c r="C102" s="4">
        <v>244</v>
      </c>
      <c r="D102" s="4">
        <v>178</v>
      </c>
      <c r="E102" s="4">
        <v>0.8</v>
      </c>
      <c r="J102" s="4">
        <f t="shared" si="5"/>
        <v>-1.3616162876299547</v>
      </c>
      <c r="K102" s="4">
        <f t="shared" si="6"/>
        <v>0.93374981592354023</v>
      </c>
      <c r="L102" s="4">
        <f t="shared" si="7"/>
        <v>-4.3681142169201798E-2</v>
      </c>
      <c r="M102" s="4">
        <f t="shared" si="8"/>
        <v>1.2378491978853607</v>
      </c>
      <c r="N102" s="4">
        <f t="shared" si="9"/>
        <v>-0.20636389194657556</v>
      </c>
    </row>
    <row r="103" spans="1:14" x14ac:dyDescent="0.25">
      <c r="A103" s="4">
        <v>59</v>
      </c>
      <c r="B103" s="4">
        <v>178</v>
      </c>
      <c r="C103" s="4">
        <v>270</v>
      </c>
      <c r="D103" s="4">
        <v>145</v>
      </c>
      <c r="E103" s="4">
        <v>4.2</v>
      </c>
      <c r="J103" s="4">
        <f t="shared" si="5"/>
        <v>0.51019729592539542</v>
      </c>
      <c r="K103" s="4">
        <f t="shared" si="6"/>
        <v>2.6443072175247067</v>
      </c>
      <c r="L103" s="4">
        <f t="shared" si="7"/>
        <v>0.45795156629868594</v>
      </c>
      <c r="M103" s="4">
        <f t="shared" si="8"/>
        <v>-0.20287413230387544</v>
      </c>
      <c r="N103" s="4">
        <f t="shared" si="9"/>
        <v>2.721956789642435</v>
      </c>
    </row>
    <row r="104" spans="1:14" x14ac:dyDescent="0.25">
      <c r="A104" s="4">
        <v>63</v>
      </c>
      <c r="B104" s="4">
        <v>140</v>
      </c>
      <c r="C104" s="4">
        <v>195</v>
      </c>
      <c r="D104" s="4">
        <v>179</v>
      </c>
      <c r="E104" s="4">
        <v>0</v>
      </c>
      <c r="J104" s="4">
        <f t="shared" si="5"/>
        <v>0.95062402146783076</v>
      </c>
      <c r="K104" s="4">
        <f t="shared" si="6"/>
        <v>0.47760117549656261</v>
      </c>
      <c r="L104" s="4">
        <f t="shared" si="7"/>
        <v>-0.9890658619740671</v>
      </c>
      <c r="M104" s="4">
        <f t="shared" si="8"/>
        <v>1.2815074806183679</v>
      </c>
      <c r="N104" s="4">
        <f t="shared" si="9"/>
        <v>-0.89538052290869574</v>
      </c>
    </row>
    <row r="105" spans="1:14" x14ac:dyDescent="0.25">
      <c r="A105" s="4">
        <v>42</v>
      </c>
      <c r="B105" s="4">
        <v>120</v>
      </c>
      <c r="C105" s="4">
        <v>240</v>
      </c>
      <c r="D105" s="4">
        <v>194</v>
      </c>
      <c r="E105" s="4">
        <v>0.8</v>
      </c>
      <c r="J105" s="4">
        <f t="shared" si="5"/>
        <v>-1.3616162876299547</v>
      </c>
      <c r="K105" s="4">
        <f t="shared" si="6"/>
        <v>-0.66277042557088162</v>
      </c>
      <c r="L105" s="4">
        <f t="shared" si="7"/>
        <v>-0.12085540501041529</v>
      </c>
      <c r="M105" s="4">
        <f t="shared" si="8"/>
        <v>1.9363817216134753</v>
      </c>
      <c r="N105" s="4">
        <f t="shared" si="9"/>
        <v>-0.20636389194657556</v>
      </c>
    </row>
    <row r="106" spans="1:14" x14ac:dyDescent="0.25">
      <c r="A106" s="4">
        <v>50</v>
      </c>
      <c r="B106" s="4">
        <v>129</v>
      </c>
      <c r="C106" s="4">
        <v>196</v>
      </c>
      <c r="D106" s="4">
        <v>163</v>
      </c>
      <c r="E106" s="4">
        <v>0</v>
      </c>
      <c r="J106" s="4">
        <f t="shared" si="5"/>
        <v>-0.480762836545084</v>
      </c>
      <c r="K106" s="4">
        <f t="shared" si="6"/>
        <v>-0.14960320509053174</v>
      </c>
      <c r="L106" s="4">
        <f t="shared" si="7"/>
        <v>-0.96977229626376371</v>
      </c>
      <c r="M106" s="4">
        <f t="shared" si="8"/>
        <v>0.58297495689025336</v>
      </c>
      <c r="N106" s="4">
        <f t="shared" si="9"/>
        <v>-0.89538052290869574</v>
      </c>
    </row>
    <row r="107" spans="1:14" x14ac:dyDescent="0.25">
      <c r="A107" s="4">
        <v>68</v>
      </c>
      <c r="B107" s="4">
        <v>120</v>
      </c>
      <c r="C107" s="4">
        <v>211</v>
      </c>
      <c r="D107" s="4">
        <v>115</v>
      </c>
      <c r="E107" s="4">
        <v>1.5</v>
      </c>
      <c r="J107" s="4">
        <f t="shared" si="5"/>
        <v>1.5011574283958748</v>
      </c>
      <c r="K107" s="4">
        <f t="shared" si="6"/>
        <v>-0.66277042557088162</v>
      </c>
      <c r="L107" s="4">
        <f t="shared" si="7"/>
        <v>-0.68036881060921317</v>
      </c>
      <c r="M107" s="4">
        <f t="shared" si="8"/>
        <v>-1.5126226142940902</v>
      </c>
      <c r="N107" s="4">
        <f t="shared" si="9"/>
        <v>0.39652566014527951</v>
      </c>
    </row>
    <row r="108" spans="1:14" x14ac:dyDescent="0.25">
      <c r="A108" s="4">
        <v>69</v>
      </c>
      <c r="B108" s="4">
        <v>160</v>
      </c>
      <c r="C108" s="4">
        <v>234</v>
      </c>
      <c r="D108" s="4">
        <v>131</v>
      </c>
      <c r="E108" s="4">
        <v>0.1</v>
      </c>
      <c r="J108" s="4">
        <f t="shared" si="5"/>
        <v>1.6112641097814837</v>
      </c>
      <c r="K108" s="4">
        <f t="shared" si="6"/>
        <v>1.6179727765640068</v>
      </c>
      <c r="L108" s="4">
        <f t="shared" si="7"/>
        <v>-0.23661679927223553</v>
      </c>
      <c r="M108" s="4">
        <f t="shared" si="8"/>
        <v>-0.81409009056597559</v>
      </c>
      <c r="N108" s="4">
        <f t="shared" si="9"/>
        <v>-0.80925344403843069</v>
      </c>
    </row>
    <row r="109" spans="1:14" x14ac:dyDescent="0.25">
      <c r="A109" s="4">
        <v>45</v>
      </c>
      <c r="B109" s="4">
        <v>138</v>
      </c>
      <c r="C109" s="4">
        <v>236</v>
      </c>
      <c r="D109" s="4">
        <v>152</v>
      </c>
      <c r="E109" s="4">
        <v>0.2</v>
      </c>
      <c r="J109" s="4">
        <f t="shared" si="5"/>
        <v>-1.0312962434731281</v>
      </c>
      <c r="K109" s="4">
        <f t="shared" si="6"/>
        <v>0.36356401538981814</v>
      </c>
      <c r="L109" s="4">
        <f t="shared" si="7"/>
        <v>-0.19802966785162879</v>
      </c>
      <c r="M109" s="4">
        <f t="shared" si="8"/>
        <v>0.10273384682717467</v>
      </c>
      <c r="N109" s="4">
        <f t="shared" si="9"/>
        <v>-0.72312636516816575</v>
      </c>
    </row>
    <row r="110" spans="1:14" x14ac:dyDescent="0.25">
      <c r="A110" s="4">
        <v>50</v>
      </c>
      <c r="B110" s="4">
        <v>120</v>
      </c>
      <c r="C110" s="4">
        <v>244</v>
      </c>
      <c r="D110" s="4">
        <v>162</v>
      </c>
      <c r="E110" s="4">
        <v>1.1000000000000001</v>
      </c>
      <c r="J110" s="4">
        <f t="shared" si="5"/>
        <v>-0.480762836545084</v>
      </c>
      <c r="K110" s="4">
        <f t="shared" si="6"/>
        <v>-0.66277042557088162</v>
      </c>
      <c r="L110" s="4">
        <f t="shared" si="7"/>
        <v>-4.3681142169201798E-2</v>
      </c>
      <c r="M110" s="4">
        <f t="shared" si="8"/>
        <v>0.53931667415724627</v>
      </c>
      <c r="N110" s="4">
        <f t="shared" si="9"/>
        <v>5.2017344664219513E-2</v>
      </c>
    </row>
    <row r="111" spans="1:14" x14ac:dyDescent="0.25">
      <c r="A111" s="4">
        <v>50</v>
      </c>
      <c r="B111" s="4">
        <v>110</v>
      </c>
      <c r="C111" s="4">
        <v>254</v>
      </c>
      <c r="D111" s="4">
        <v>159</v>
      </c>
      <c r="E111" s="4">
        <v>0</v>
      </c>
      <c r="J111" s="4">
        <f t="shared" si="5"/>
        <v>-0.480762836545084</v>
      </c>
      <c r="K111" s="4">
        <f t="shared" si="6"/>
        <v>-1.2329562261046036</v>
      </c>
      <c r="L111" s="4">
        <f t="shared" si="7"/>
        <v>0.14925451493383196</v>
      </c>
      <c r="M111" s="4">
        <f t="shared" si="8"/>
        <v>0.40834182595822477</v>
      </c>
      <c r="N111" s="4">
        <f t="shared" si="9"/>
        <v>-0.89538052290869574</v>
      </c>
    </row>
    <row r="112" spans="1:14" x14ac:dyDescent="0.25">
      <c r="A112" s="4">
        <v>64</v>
      </c>
      <c r="B112" s="4">
        <v>180</v>
      </c>
      <c r="C112" s="4">
        <v>325</v>
      </c>
      <c r="D112" s="4">
        <v>154</v>
      </c>
      <c r="E112" s="4">
        <v>0</v>
      </c>
      <c r="J112" s="4">
        <f t="shared" si="5"/>
        <v>1.0607307028534396</v>
      </c>
      <c r="K112" s="4">
        <f t="shared" si="6"/>
        <v>2.7583443776314511</v>
      </c>
      <c r="L112" s="4">
        <f t="shared" si="7"/>
        <v>1.5190976803653715</v>
      </c>
      <c r="M112" s="4">
        <f t="shared" si="8"/>
        <v>0.19005041229318897</v>
      </c>
      <c r="N112" s="4">
        <f t="shared" si="9"/>
        <v>-0.89538052290869574</v>
      </c>
    </row>
    <row r="113" spans="1:14" x14ac:dyDescent="0.25">
      <c r="A113" s="4">
        <v>57</v>
      </c>
      <c r="B113" s="4">
        <v>150</v>
      </c>
      <c r="C113" s="4">
        <v>126</v>
      </c>
      <c r="D113" s="4">
        <v>173</v>
      </c>
      <c r="E113" s="4">
        <v>0.2</v>
      </c>
      <c r="J113" s="4">
        <f t="shared" si="5"/>
        <v>0.28998393315417775</v>
      </c>
      <c r="K113" s="4">
        <f t="shared" si="6"/>
        <v>1.0477869760302847</v>
      </c>
      <c r="L113" s="4">
        <f t="shared" si="7"/>
        <v>-2.3203218959849998</v>
      </c>
      <c r="M113" s="4">
        <f t="shared" si="8"/>
        <v>1.0195577842203249</v>
      </c>
      <c r="N113" s="4">
        <f t="shared" si="9"/>
        <v>-0.72312636516816575</v>
      </c>
    </row>
    <row r="114" spans="1:14" x14ac:dyDescent="0.25">
      <c r="A114" s="4">
        <v>64</v>
      </c>
      <c r="B114" s="4">
        <v>140</v>
      </c>
      <c r="C114" s="4">
        <v>313</v>
      </c>
      <c r="D114" s="4">
        <v>133</v>
      </c>
      <c r="E114" s="4">
        <v>0.2</v>
      </c>
      <c r="J114" s="4">
        <f t="shared" si="5"/>
        <v>1.0607307028534396</v>
      </c>
      <c r="K114" s="4">
        <f t="shared" si="6"/>
        <v>0.47760117549656261</v>
      </c>
      <c r="L114" s="4">
        <f t="shared" si="7"/>
        <v>1.2875748918417311</v>
      </c>
      <c r="M114" s="4">
        <f t="shared" si="8"/>
        <v>-0.72677352509996129</v>
      </c>
      <c r="N114" s="4">
        <f t="shared" si="9"/>
        <v>-0.72312636516816575</v>
      </c>
    </row>
    <row r="115" spans="1:14" x14ac:dyDescent="0.25">
      <c r="A115" s="4">
        <v>43</v>
      </c>
      <c r="B115" s="4">
        <v>110</v>
      </c>
      <c r="C115" s="4">
        <v>211</v>
      </c>
      <c r="D115" s="4">
        <v>161</v>
      </c>
      <c r="E115" s="4">
        <v>0</v>
      </c>
      <c r="J115" s="4">
        <f t="shared" si="5"/>
        <v>-1.2515096062443458</v>
      </c>
      <c r="K115" s="4">
        <f t="shared" si="6"/>
        <v>-1.2329562261046036</v>
      </c>
      <c r="L115" s="4">
        <f t="shared" si="7"/>
        <v>-0.68036881060921317</v>
      </c>
      <c r="M115" s="4">
        <f t="shared" si="8"/>
        <v>0.49565839142423906</v>
      </c>
      <c r="N115" s="4">
        <f t="shared" si="9"/>
        <v>-0.89538052290869574</v>
      </c>
    </row>
    <row r="116" spans="1:14" x14ac:dyDescent="0.25">
      <c r="A116" s="4">
        <v>55</v>
      </c>
      <c r="B116" s="4">
        <v>130</v>
      </c>
      <c r="C116" s="4">
        <v>262</v>
      </c>
      <c r="D116" s="4">
        <v>155</v>
      </c>
      <c r="E116" s="4">
        <v>0</v>
      </c>
      <c r="J116" s="4">
        <f t="shared" si="5"/>
        <v>6.9770570382960112E-2</v>
      </c>
      <c r="K116" s="4">
        <f t="shared" si="6"/>
        <v>-9.2584625037159529E-2</v>
      </c>
      <c r="L116" s="4">
        <f t="shared" si="7"/>
        <v>0.30360304061625892</v>
      </c>
      <c r="M116" s="4">
        <f t="shared" si="8"/>
        <v>0.23370869502619612</v>
      </c>
      <c r="N116" s="4">
        <f t="shared" si="9"/>
        <v>-0.89538052290869574</v>
      </c>
    </row>
    <row r="117" spans="1:14" x14ac:dyDescent="0.25">
      <c r="A117" s="4">
        <v>37</v>
      </c>
      <c r="B117" s="4">
        <v>120</v>
      </c>
      <c r="C117" s="4">
        <v>215</v>
      </c>
      <c r="D117" s="4">
        <v>170</v>
      </c>
      <c r="E117" s="4">
        <v>0</v>
      </c>
      <c r="J117" s="4">
        <f t="shared" si="5"/>
        <v>-1.9121496945579988</v>
      </c>
      <c r="K117" s="4">
        <f t="shared" si="6"/>
        <v>-0.66277042557088162</v>
      </c>
      <c r="L117" s="4">
        <f t="shared" si="7"/>
        <v>-0.60319454776799963</v>
      </c>
      <c r="M117" s="4">
        <f t="shared" si="8"/>
        <v>0.88858293602130345</v>
      </c>
      <c r="N117" s="4">
        <f t="shared" si="9"/>
        <v>-0.89538052290869574</v>
      </c>
    </row>
    <row r="118" spans="1:14" x14ac:dyDescent="0.25">
      <c r="A118" s="4">
        <v>41</v>
      </c>
      <c r="B118" s="4">
        <v>130</v>
      </c>
      <c r="C118" s="4">
        <v>214</v>
      </c>
      <c r="D118" s="4">
        <v>168</v>
      </c>
      <c r="E118" s="4">
        <v>2</v>
      </c>
      <c r="J118" s="4">
        <f t="shared" si="5"/>
        <v>-1.4717229690155635</v>
      </c>
      <c r="K118" s="4">
        <f t="shared" si="6"/>
        <v>-9.2584625037159529E-2</v>
      </c>
      <c r="L118" s="4">
        <f t="shared" si="7"/>
        <v>-0.62248811347830302</v>
      </c>
      <c r="M118" s="4">
        <f t="shared" si="8"/>
        <v>0.80126637055528915</v>
      </c>
      <c r="N118" s="4">
        <f t="shared" si="9"/>
        <v>0.8271610544966046</v>
      </c>
    </row>
    <row r="119" spans="1:14" x14ac:dyDescent="0.25">
      <c r="A119" s="4">
        <v>56</v>
      </c>
      <c r="B119" s="4">
        <v>120</v>
      </c>
      <c r="C119" s="4">
        <v>193</v>
      </c>
      <c r="D119" s="4">
        <v>162</v>
      </c>
      <c r="E119" s="4">
        <v>1.9</v>
      </c>
      <c r="J119" s="4">
        <f t="shared" si="5"/>
        <v>0.17987725176856895</v>
      </c>
      <c r="K119" s="4">
        <f t="shared" si="6"/>
        <v>-0.66277042557088162</v>
      </c>
      <c r="L119" s="4">
        <f t="shared" si="7"/>
        <v>-1.0276529933946739</v>
      </c>
      <c r="M119" s="4">
        <f t="shared" si="8"/>
        <v>0.53931667415724627</v>
      </c>
      <c r="N119" s="4">
        <f t="shared" si="9"/>
        <v>0.74103397562633944</v>
      </c>
    </row>
    <row r="120" spans="1:14" x14ac:dyDescent="0.25">
      <c r="A120" s="4">
        <v>46</v>
      </c>
      <c r="B120" s="4">
        <v>105</v>
      </c>
      <c r="C120" s="4">
        <v>204</v>
      </c>
      <c r="D120" s="4">
        <v>172</v>
      </c>
      <c r="E120" s="4">
        <v>0</v>
      </c>
      <c r="J120" s="4">
        <f t="shared" si="5"/>
        <v>-0.92118956208751934</v>
      </c>
      <c r="K120" s="4">
        <f t="shared" si="6"/>
        <v>-1.5180491263714648</v>
      </c>
      <c r="L120" s="4">
        <f t="shared" si="7"/>
        <v>-0.81542377058133675</v>
      </c>
      <c r="M120" s="4">
        <f t="shared" si="8"/>
        <v>0.97589950148731774</v>
      </c>
      <c r="N120" s="4">
        <f t="shared" si="9"/>
        <v>-0.89538052290869574</v>
      </c>
    </row>
    <row r="121" spans="1:14" x14ac:dyDescent="0.25">
      <c r="A121" s="4">
        <v>46</v>
      </c>
      <c r="B121" s="4">
        <v>138</v>
      </c>
      <c r="C121" s="4">
        <v>243</v>
      </c>
      <c r="D121" s="4">
        <v>152</v>
      </c>
      <c r="E121" s="4">
        <v>0</v>
      </c>
      <c r="J121" s="4">
        <f t="shared" si="5"/>
        <v>-0.92118956208751934</v>
      </c>
      <c r="K121" s="4">
        <f t="shared" si="6"/>
        <v>0.36356401538981814</v>
      </c>
      <c r="L121" s="4">
        <f t="shared" si="7"/>
        <v>-6.2974707879505168E-2</v>
      </c>
      <c r="M121" s="4">
        <f t="shared" si="8"/>
        <v>0.10273384682717467</v>
      </c>
      <c r="N121" s="4">
        <f t="shared" si="9"/>
        <v>-0.89538052290869574</v>
      </c>
    </row>
    <row r="122" spans="1:14" x14ac:dyDescent="0.25">
      <c r="A122" s="4">
        <v>64</v>
      </c>
      <c r="B122" s="4">
        <v>130</v>
      </c>
      <c r="C122" s="4">
        <v>303</v>
      </c>
      <c r="D122" s="4">
        <v>122</v>
      </c>
      <c r="E122" s="4">
        <v>2</v>
      </c>
      <c r="J122" s="4">
        <f t="shared" si="5"/>
        <v>1.0607307028534396</v>
      </c>
      <c r="K122" s="4">
        <f t="shared" si="6"/>
        <v>-9.2584625037159529E-2</v>
      </c>
      <c r="L122" s="4">
        <f t="shared" si="7"/>
        <v>1.0946392347386973</v>
      </c>
      <c r="M122" s="4">
        <f t="shared" si="8"/>
        <v>-1.20701463516304</v>
      </c>
      <c r="N122" s="4">
        <f t="shared" si="9"/>
        <v>0.8271610544966046</v>
      </c>
    </row>
    <row r="123" spans="1:14" x14ac:dyDescent="0.25">
      <c r="A123" s="4">
        <v>59</v>
      </c>
      <c r="B123" s="4">
        <v>138</v>
      </c>
      <c r="C123" s="4">
        <v>271</v>
      </c>
      <c r="D123" s="4">
        <v>182</v>
      </c>
      <c r="E123" s="4">
        <v>0</v>
      </c>
      <c r="J123" s="4">
        <f t="shared" si="5"/>
        <v>0.51019729592539542</v>
      </c>
      <c r="K123" s="4">
        <f t="shared" si="6"/>
        <v>0.36356401538981814</v>
      </c>
      <c r="L123" s="4">
        <f t="shared" si="7"/>
        <v>0.47724513200898933</v>
      </c>
      <c r="M123" s="4">
        <f t="shared" si="8"/>
        <v>1.4124823288173893</v>
      </c>
      <c r="N123" s="4">
        <f t="shared" si="9"/>
        <v>-0.89538052290869574</v>
      </c>
    </row>
    <row r="124" spans="1:14" x14ac:dyDescent="0.25">
      <c r="A124" s="4">
        <v>41</v>
      </c>
      <c r="B124" s="4">
        <v>112</v>
      </c>
      <c r="C124" s="4">
        <v>268</v>
      </c>
      <c r="D124" s="4">
        <v>172</v>
      </c>
      <c r="E124" s="4">
        <v>0</v>
      </c>
      <c r="J124" s="4">
        <f t="shared" si="5"/>
        <v>-1.4717229690155635</v>
      </c>
      <c r="K124" s="4">
        <f t="shared" si="6"/>
        <v>-1.1189190659978594</v>
      </c>
      <c r="L124" s="4">
        <f t="shared" si="7"/>
        <v>0.41936443487807917</v>
      </c>
      <c r="M124" s="4">
        <f t="shared" si="8"/>
        <v>0.97589950148731774</v>
      </c>
      <c r="N124" s="4">
        <f t="shared" si="9"/>
        <v>-0.89538052290869574</v>
      </c>
    </row>
    <row r="125" spans="1:14" x14ac:dyDescent="0.25">
      <c r="A125" s="4">
        <v>54</v>
      </c>
      <c r="B125" s="4">
        <v>108</v>
      </c>
      <c r="C125" s="4">
        <v>267</v>
      </c>
      <c r="D125" s="4">
        <v>167</v>
      </c>
      <c r="E125" s="4">
        <v>0</v>
      </c>
      <c r="J125" s="4">
        <f t="shared" si="5"/>
        <v>-4.0336111002648715E-2</v>
      </c>
      <c r="K125" s="4">
        <f t="shared" si="6"/>
        <v>-1.3469933862113481</v>
      </c>
      <c r="L125" s="4">
        <f t="shared" si="7"/>
        <v>0.40007086916777579</v>
      </c>
      <c r="M125" s="4">
        <f t="shared" si="8"/>
        <v>0.75760808782228206</v>
      </c>
      <c r="N125" s="4">
        <f t="shared" si="9"/>
        <v>-0.89538052290869574</v>
      </c>
    </row>
    <row r="126" spans="1:14" x14ac:dyDescent="0.25">
      <c r="A126" s="4">
        <v>39</v>
      </c>
      <c r="B126" s="4">
        <v>94</v>
      </c>
      <c r="C126" s="4">
        <v>199</v>
      </c>
      <c r="D126" s="4">
        <v>179</v>
      </c>
      <c r="E126" s="4">
        <v>0</v>
      </c>
      <c r="J126" s="4">
        <f t="shared" si="5"/>
        <v>-1.691936331786781</v>
      </c>
      <c r="K126" s="4">
        <f t="shared" si="6"/>
        <v>-2.145253506958559</v>
      </c>
      <c r="L126" s="4">
        <f t="shared" si="7"/>
        <v>-0.91189159913285367</v>
      </c>
      <c r="M126" s="4">
        <f t="shared" si="8"/>
        <v>1.2815074806183679</v>
      </c>
      <c r="N126" s="4">
        <f t="shared" si="9"/>
        <v>-0.89538052290869574</v>
      </c>
    </row>
    <row r="127" spans="1:14" x14ac:dyDescent="0.25">
      <c r="A127" s="4">
        <v>34</v>
      </c>
      <c r="B127" s="4">
        <v>118</v>
      </c>
      <c r="C127" s="4">
        <v>210</v>
      </c>
      <c r="D127" s="4">
        <v>192</v>
      </c>
      <c r="E127" s="4">
        <v>0.7</v>
      </c>
      <c r="J127" s="4">
        <f t="shared" si="5"/>
        <v>-2.2424697387148251</v>
      </c>
      <c r="K127" s="4">
        <f t="shared" si="6"/>
        <v>-0.77680758567762609</v>
      </c>
      <c r="L127" s="4">
        <f t="shared" si="7"/>
        <v>-0.69966237631951655</v>
      </c>
      <c r="M127" s="4">
        <f t="shared" si="8"/>
        <v>1.8490651561474609</v>
      </c>
      <c r="N127" s="4">
        <f t="shared" si="9"/>
        <v>-0.29249097081684067</v>
      </c>
    </row>
    <row r="128" spans="1:14" x14ac:dyDescent="0.25">
      <c r="A128" s="4">
        <v>47</v>
      </c>
      <c r="B128" s="4">
        <v>112</v>
      </c>
      <c r="C128" s="4">
        <v>204</v>
      </c>
      <c r="D128" s="4">
        <v>143</v>
      </c>
      <c r="E128" s="4">
        <v>0.1</v>
      </c>
      <c r="J128" s="4">
        <f t="shared" si="5"/>
        <v>-0.81108288070191048</v>
      </c>
      <c r="K128" s="4">
        <f t="shared" si="6"/>
        <v>-1.1189190659978594</v>
      </c>
      <c r="L128" s="4">
        <f t="shared" si="7"/>
        <v>-0.81542377058133675</v>
      </c>
      <c r="M128" s="4">
        <f t="shared" si="8"/>
        <v>-0.29019069776988976</v>
      </c>
      <c r="N128" s="4">
        <f t="shared" si="9"/>
        <v>-0.80925344403843069</v>
      </c>
    </row>
    <row r="129" spans="1:14" x14ac:dyDescent="0.25">
      <c r="A129" s="4">
        <v>67</v>
      </c>
      <c r="B129" s="4">
        <v>152</v>
      </c>
      <c r="C129" s="4">
        <v>277</v>
      </c>
      <c r="D129" s="4">
        <v>172</v>
      </c>
      <c r="E129" s="4">
        <v>0</v>
      </c>
      <c r="J129" s="4">
        <f t="shared" si="5"/>
        <v>1.391050747010266</v>
      </c>
      <c r="K129" s="4">
        <f t="shared" si="6"/>
        <v>1.1618241361370292</v>
      </c>
      <c r="L129" s="4">
        <f t="shared" si="7"/>
        <v>0.59300652627080952</v>
      </c>
      <c r="M129" s="4">
        <f t="shared" si="8"/>
        <v>0.97589950148731774</v>
      </c>
      <c r="N129" s="4">
        <f t="shared" si="9"/>
        <v>-0.89538052290869574</v>
      </c>
    </row>
    <row r="130" spans="1:14" x14ac:dyDescent="0.25">
      <c r="A130" s="4">
        <v>52</v>
      </c>
      <c r="B130" s="4">
        <v>136</v>
      </c>
      <c r="C130" s="4">
        <v>196</v>
      </c>
      <c r="D130" s="4">
        <v>169</v>
      </c>
      <c r="E130" s="4">
        <v>0.1</v>
      </c>
      <c r="J130" s="4">
        <f t="shared" si="5"/>
        <v>-0.26054947377386639</v>
      </c>
      <c r="K130" s="4">
        <f t="shared" si="6"/>
        <v>0.24952685528307375</v>
      </c>
      <c r="L130" s="4">
        <f t="shared" si="7"/>
        <v>-0.96977229626376371</v>
      </c>
      <c r="M130" s="4">
        <f t="shared" si="8"/>
        <v>0.84492465328829636</v>
      </c>
      <c r="N130" s="4">
        <f t="shared" si="9"/>
        <v>-0.80925344403843069</v>
      </c>
    </row>
    <row r="131" spans="1:14" x14ac:dyDescent="0.25">
      <c r="A131" s="4">
        <v>74</v>
      </c>
      <c r="B131" s="4">
        <v>120</v>
      </c>
      <c r="C131" s="4">
        <v>269</v>
      </c>
      <c r="D131" s="4">
        <v>121</v>
      </c>
      <c r="E131" s="4">
        <v>0.2</v>
      </c>
      <c r="J131" s="4">
        <f t="shared" ref="J131:J194" si="10">STANDARDIZE(A131,$H$2,$H$3)</f>
        <v>2.1617975167095276</v>
      </c>
      <c r="K131" s="4">
        <f t="shared" ref="K131:K194" si="11">STANDARDIZE(B131,$H$5,$H$6)</f>
        <v>-0.66277042557088162</v>
      </c>
      <c r="L131" s="4">
        <f t="shared" ref="L131:L194" si="12">STANDARDIZE(C131,$H$8,$H$9)</f>
        <v>0.43865800058838256</v>
      </c>
      <c r="M131" s="4">
        <f t="shared" ref="M131:M194" si="13">STANDARDIZE(D131,$H$11,$H$12)</f>
        <v>-1.2506729178960472</v>
      </c>
      <c r="N131" s="4">
        <f t="shared" ref="N131:N194" si="14">STANDARDIZE(E131,$H$14,$H$15)</f>
        <v>-0.72312636516816575</v>
      </c>
    </row>
    <row r="132" spans="1:14" x14ac:dyDescent="0.25">
      <c r="A132" s="4">
        <v>54</v>
      </c>
      <c r="B132" s="4">
        <v>160</v>
      </c>
      <c r="C132" s="4">
        <v>201</v>
      </c>
      <c r="D132" s="4">
        <v>163</v>
      </c>
      <c r="E132" s="4">
        <v>0</v>
      </c>
      <c r="J132" s="4">
        <f t="shared" si="10"/>
        <v>-4.0336111002648715E-2</v>
      </c>
      <c r="K132" s="4">
        <f t="shared" si="11"/>
        <v>1.6179727765640068</v>
      </c>
      <c r="L132" s="4">
        <f t="shared" si="12"/>
        <v>-0.8733044677122469</v>
      </c>
      <c r="M132" s="4">
        <f t="shared" si="13"/>
        <v>0.58297495689025336</v>
      </c>
      <c r="N132" s="4">
        <f t="shared" si="14"/>
        <v>-0.89538052290869574</v>
      </c>
    </row>
    <row r="133" spans="1:14" x14ac:dyDescent="0.25">
      <c r="A133" s="4">
        <v>49</v>
      </c>
      <c r="B133" s="4">
        <v>134</v>
      </c>
      <c r="C133" s="4">
        <v>271</v>
      </c>
      <c r="D133" s="4">
        <v>162</v>
      </c>
      <c r="E133" s="4">
        <v>0</v>
      </c>
      <c r="J133" s="4">
        <f t="shared" si="10"/>
        <v>-0.59086951793069287</v>
      </c>
      <c r="K133" s="4">
        <f t="shared" si="11"/>
        <v>0.13548969517632931</v>
      </c>
      <c r="L133" s="4">
        <f t="shared" si="12"/>
        <v>0.47724513200898933</v>
      </c>
      <c r="M133" s="4">
        <f t="shared" si="13"/>
        <v>0.53931667415724627</v>
      </c>
      <c r="N133" s="4">
        <f t="shared" si="14"/>
        <v>-0.89538052290869574</v>
      </c>
    </row>
    <row r="134" spans="1:14" x14ac:dyDescent="0.25">
      <c r="A134" s="4">
        <v>42</v>
      </c>
      <c r="B134" s="4">
        <v>120</v>
      </c>
      <c r="C134" s="4">
        <v>295</v>
      </c>
      <c r="D134" s="4">
        <v>162</v>
      </c>
      <c r="E134" s="4">
        <v>0</v>
      </c>
      <c r="J134" s="4">
        <f t="shared" si="10"/>
        <v>-1.3616162876299547</v>
      </c>
      <c r="K134" s="4">
        <f t="shared" si="11"/>
        <v>-0.66277042557088162</v>
      </c>
      <c r="L134" s="4">
        <f t="shared" si="12"/>
        <v>0.94029070905627032</v>
      </c>
      <c r="M134" s="4">
        <f t="shared" si="13"/>
        <v>0.53931667415724627</v>
      </c>
      <c r="N134" s="4">
        <f t="shared" si="14"/>
        <v>-0.89538052290869574</v>
      </c>
    </row>
    <row r="135" spans="1:14" x14ac:dyDescent="0.25">
      <c r="A135" s="4">
        <v>41</v>
      </c>
      <c r="B135" s="4">
        <v>110</v>
      </c>
      <c r="C135" s="4">
        <v>235</v>
      </c>
      <c r="D135" s="4">
        <v>153</v>
      </c>
      <c r="E135" s="4">
        <v>0</v>
      </c>
      <c r="J135" s="4">
        <f t="shared" si="10"/>
        <v>-1.4717229690155635</v>
      </c>
      <c r="K135" s="4">
        <f t="shared" si="11"/>
        <v>-1.2329562261046036</v>
      </c>
      <c r="L135" s="4">
        <f t="shared" si="12"/>
        <v>-0.21732323356193217</v>
      </c>
      <c r="M135" s="4">
        <f t="shared" si="13"/>
        <v>0.14639212956018183</v>
      </c>
      <c r="N135" s="4">
        <f t="shared" si="14"/>
        <v>-0.89538052290869574</v>
      </c>
    </row>
    <row r="136" spans="1:14" x14ac:dyDescent="0.25">
      <c r="A136" s="4">
        <v>41</v>
      </c>
      <c r="B136" s="4">
        <v>126</v>
      </c>
      <c r="C136" s="4">
        <v>306</v>
      </c>
      <c r="D136" s="4">
        <v>163</v>
      </c>
      <c r="E136" s="4">
        <v>0</v>
      </c>
      <c r="J136" s="4">
        <f t="shared" si="10"/>
        <v>-1.4717229690155635</v>
      </c>
      <c r="K136" s="4">
        <f t="shared" si="11"/>
        <v>-0.32065894525064836</v>
      </c>
      <c r="L136" s="4">
        <f t="shared" si="12"/>
        <v>1.1525199318696073</v>
      </c>
      <c r="M136" s="4">
        <f t="shared" si="13"/>
        <v>0.58297495689025336</v>
      </c>
      <c r="N136" s="4">
        <f t="shared" si="14"/>
        <v>-0.89538052290869574</v>
      </c>
    </row>
    <row r="137" spans="1:14" x14ac:dyDescent="0.25">
      <c r="A137" s="4">
        <v>49</v>
      </c>
      <c r="B137" s="4">
        <v>130</v>
      </c>
      <c r="C137" s="4">
        <v>269</v>
      </c>
      <c r="D137" s="4">
        <v>163</v>
      </c>
      <c r="E137" s="4">
        <v>0</v>
      </c>
      <c r="J137" s="4">
        <f t="shared" si="10"/>
        <v>-0.59086951793069287</v>
      </c>
      <c r="K137" s="4">
        <f t="shared" si="11"/>
        <v>-9.2584625037159529E-2</v>
      </c>
      <c r="L137" s="4">
        <f t="shared" si="12"/>
        <v>0.43865800058838256</v>
      </c>
      <c r="M137" s="4">
        <f t="shared" si="13"/>
        <v>0.58297495689025336</v>
      </c>
      <c r="N137" s="4">
        <f t="shared" si="14"/>
        <v>-0.89538052290869574</v>
      </c>
    </row>
    <row r="138" spans="1:14" x14ac:dyDescent="0.25">
      <c r="A138" s="4">
        <v>60</v>
      </c>
      <c r="B138" s="4">
        <v>120</v>
      </c>
      <c r="C138" s="4">
        <v>178</v>
      </c>
      <c r="D138" s="4">
        <v>96</v>
      </c>
      <c r="E138" s="4">
        <v>0</v>
      </c>
      <c r="J138" s="4">
        <f t="shared" si="10"/>
        <v>0.62030397731100428</v>
      </c>
      <c r="K138" s="4">
        <f t="shared" si="11"/>
        <v>-0.66277042557088162</v>
      </c>
      <c r="L138" s="4">
        <f t="shared" si="12"/>
        <v>-1.3170564790492245</v>
      </c>
      <c r="M138" s="4">
        <f t="shared" si="13"/>
        <v>-2.3421299862212259</v>
      </c>
      <c r="N138" s="4">
        <f t="shared" si="14"/>
        <v>-0.89538052290869574</v>
      </c>
    </row>
    <row r="139" spans="1:14" x14ac:dyDescent="0.25">
      <c r="A139" s="4">
        <v>62</v>
      </c>
      <c r="B139" s="4">
        <v>128</v>
      </c>
      <c r="C139" s="4">
        <v>208</v>
      </c>
      <c r="D139" s="4">
        <v>140</v>
      </c>
      <c r="E139" s="4">
        <v>0</v>
      </c>
      <c r="J139" s="4">
        <f t="shared" si="10"/>
        <v>0.8405173400822219</v>
      </c>
      <c r="K139" s="4">
        <f t="shared" si="11"/>
        <v>-0.20662178514390395</v>
      </c>
      <c r="L139" s="4">
        <f t="shared" si="12"/>
        <v>-0.73824950774012321</v>
      </c>
      <c r="M139" s="4">
        <f t="shared" si="13"/>
        <v>-0.4211655459689112</v>
      </c>
      <c r="N139" s="4">
        <f t="shared" si="14"/>
        <v>-0.89538052290869574</v>
      </c>
    </row>
    <row r="140" spans="1:14" x14ac:dyDescent="0.25">
      <c r="A140" s="4">
        <v>57</v>
      </c>
      <c r="B140" s="4">
        <v>110</v>
      </c>
      <c r="C140" s="4">
        <v>201</v>
      </c>
      <c r="D140" s="4">
        <v>126</v>
      </c>
      <c r="E140" s="4">
        <v>1.5</v>
      </c>
      <c r="J140" s="4">
        <f t="shared" si="10"/>
        <v>0.28998393315417775</v>
      </c>
      <c r="K140" s="4">
        <f t="shared" si="11"/>
        <v>-1.2329562261046036</v>
      </c>
      <c r="L140" s="4">
        <f t="shared" si="12"/>
        <v>-0.8733044677122469</v>
      </c>
      <c r="M140" s="4">
        <f t="shared" si="13"/>
        <v>-1.0323815042310114</v>
      </c>
      <c r="N140" s="4">
        <f t="shared" si="14"/>
        <v>0.39652566014527951</v>
      </c>
    </row>
    <row r="141" spans="1:14" x14ac:dyDescent="0.25">
      <c r="A141" s="4">
        <v>64</v>
      </c>
      <c r="B141" s="4">
        <v>128</v>
      </c>
      <c r="C141" s="4">
        <v>263</v>
      </c>
      <c r="D141" s="4">
        <v>105</v>
      </c>
      <c r="E141" s="4">
        <v>0.2</v>
      </c>
      <c r="J141" s="4">
        <f t="shared" si="10"/>
        <v>1.0607307028534396</v>
      </c>
      <c r="K141" s="4">
        <f t="shared" si="11"/>
        <v>-0.20662178514390395</v>
      </c>
      <c r="L141" s="4">
        <f t="shared" si="12"/>
        <v>0.32289660632656231</v>
      </c>
      <c r="M141" s="4">
        <f t="shared" si="13"/>
        <v>-1.9492054416241618</v>
      </c>
      <c r="N141" s="4">
        <f t="shared" si="14"/>
        <v>-0.72312636516816575</v>
      </c>
    </row>
    <row r="142" spans="1:14" x14ac:dyDescent="0.25">
      <c r="A142" s="4">
        <v>51</v>
      </c>
      <c r="B142" s="4">
        <v>120</v>
      </c>
      <c r="C142" s="4">
        <v>295</v>
      </c>
      <c r="D142" s="4">
        <v>157</v>
      </c>
      <c r="E142" s="4">
        <v>0.6</v>
      </c>
      <c r="J142" s="4">
        <f t="shared" si="10"/>
        <v>-0.3706561551594752</v>
      </c>
      <c r="K142" s="4">
        <f t="shared" si="11"/>
        <v>-0.66277042557088162</v>
      </c>
      <c r="L142" s="4">
        <f t="shared" si="12"/>
        <v>0.94029070905627032</v>
      </c>
      <c r="M142" s="4">
        <f t="shared" si="13"/>
        <v>0.32102526049221042</v>
      </c>
      <c r="N142" s="4">
        <f t="shared" si="14"/>
        <v>-0.37861804968710566</v>
      </c>
    </row>
    <row r="143" spans="1:14" x14ac:dyDescent="0.25">
      <c r="A143" s="4">
        <v>43</v>
      </c>
      <c r="B143" s="4">
        <v>115</v>
      </c>
      <c r="C143" s="4">
        <v>303</v>
      </c>
      <c r="D143" s="4">
        <v>181</v>
      </c>
      <c r="E143" s="4">
        <v>1.2</v>
      </c>
      <c r="J143" s="4">
        <f t="shared" si="10"/>
        <v>-1.2515096062443458</v>
      </c>
      <c r="K143" s="4">
        <f t="shared" si="11"/>
        <v>-0.94786332583774269</v>
      </c>
      <c r="L143" s="4">
        <f t="shared" si="12"/>
        <v>1.0946392347386973</v>
      </c>
      <c r="M143" s="4">
        <f t="shared" si="13"/>
        <v>1.3688240460843821</v>
      </c>
      <c r="N143" s="4">
        <f t="shared" si="14"/>
        <v>0.13814442353448442</v>
      </c>
    </row>
    <row r="144" spans="1:14" x14ac:dyDescent="0.25">
      <c r="A144" s="4">
        <v>42</v>
      </c>
      <c r="B144" s="4">
        <v>120</v>
      </c>
      <c r="C144" s="4">
        <v>209</v>
      </c>
      <c r="D144" s="4">
        <v>173</v>
      </c>
      <c r="E144" s="4">
        <v>0</v>
      </c>
      <c r="J144" s="4">
        <f t="shared" si="10"/>
        <v>-1.3616162876299547</v>
      </c>
      <c r="K144" s="4">
        <f t="shared" si="11"/>
        <v>-0.66277042557088162</v>
      </c>
      <c r="L144" s="4">
        <f t="shared" si="12"/>
        <v>-0.71895594202981994</v>
      </c>
      <c r="M144" s="4">
        <f t="shared" si="13"/>
        <v>1.0195577842203249</v>
      </c>
      <c r="N144" s="4">
        <f t="shared" si="14"/>
        <v>-0.89538052290869574</v>
      </c>
    </row>
    <row r="145" spans="1:14" x14ac:dyDescent="0.25">
      <c r="A145" s="4">
        <v>67</v>
      </c>
      <c r="B145" s="4">
        <v>106</v>
      </c>
      <c r="C145" s="4">
        <v>223</v>
      </c>
      <c r="D145" s="4">
        <v>142</v>
      </c>
      <c r="E145" s="4">
        <v>0.3</v>
      </c>
      <c r="J145" s="4">
        <f t="shared" si="10"/>
        <v>1.391050747010266</v>
      </c>
      <c r="K145" s="4">
        <f t="shared" si="11"/>
        <v>-1.4610305463180926</v>
      </c>
      <c r="L145" s="4">
        <f t="shared" si="12"/>
        <v>-0.44884602208557267</v>
      </c>
      <c r="M145" s="4">
        <f t="shared" si="13"/>
        <v>-0.33384898050289691</v>
      </c>
      <c r="N145" s="4">
        <f t="shared" si="14"/>
        <v>-0.63699928629790059</v>
      </c>
    </row>
    <row r="146" spans="1:14" x14ac:dyDescent="0.25">
      <c r="A146" s="4">
        <v>76</v>
      </c>
      <c r="B146" s="4">
        <v>140</v>
      </c>
      <c r="C146" s="4">
        <v>197</v>
      </c>
      <c r="D146" s="4">
        <v>116</v>
      </c>
      <c r="E146" s="4">
        <v>1.1000000000000001</v>
      </c>
      <c r="J146" s="4">
        <f t="shared" si="10"/>
        <v>2.3820108794807453</v>
      </c>
      <c r="K146" s="4">
        <f t="shared" si="11"/>
        <v>0.47760117549656261</v>
      </c>
      <c r="L146" s="4">
        <f t="shared" si="12"/>
        <v>-0.95047873055346044</v>
      </c>
      <c r="M146" s="4">
        <f t="shared" si="13"/>
        <v>-1.468964331561083</v>
      </c>
      <c r="N146" s="4">
        <f t="shared" si="14"/>
        <v>5.2017344664219513E-2</v>
      </c>
    </row>
    <row r="147" spans="1:14" x14ac:dyDescent="0.25">
      <c r="A147" s="4">
        <v>70</v>
      </c>
      <c r="B147" s="4">
        <v>156</v>
      </c>
      <c r="C147" s="4">
        <v>245</v>
      </c>
      <c r="D147" s="4">
        <v>143</v>
      </c>
      <c r="E147" s="4">
        <v>0</v>
      </c>
      <c r="J147" s="4">
        <f t="shared" si="10"/>
        <v>1.7213707911670926</v>
      </c>
      <c r="K147" s="4">
        <f t="shared" si="11"/>
        <v>1.3898984563505179</v>
      </c>
      <c r="L147" s="4">
        <f t="shared" si="12"/>
        <v>-2.438757645889842E-2</v>
      </c>
      <c r="M147" s="4">
        <f t="shared" si="13"/>
        <v>-0.29019069776988976</v>
      </c>
      <c r="N147" s="4">
        <f t="shared" si="14"/>
        <v>-0.89538052290869574</v>
      </c>
    </row>
    <row r="148" spans="1:14" x14ac:dyDescent="0.25">
      <c r="A148" s="4">
        <v>44</v>
      </c>
      <c r="B148" s="4">
        <v>118</v>
      </c>
      <c r="C148" s="4">
        <v>242</v>
      </c>
      <c r="D148" s="4">
        <v>149</v>
      </c>
      <c r="E148" s="4">
        <v>0.3</v>
      </c>
      <c r="J148" s="4">
        <f t="shared" si="10"/>
        <v>-1.141402924858737</v>
      </c>
      <c r="K148" s="4">
        <f t="shared" si="11"/>
        <v>-0.77680758567762609</v>
      </c>
      <c r="L148" s="4">
        <f t="shared" si="12"/>
        <v>-8.2268273589808538E-2</v>
      </c>
      <c r="M148" s="4">
        <f t="shared" si="13"/>
        <v>-2.8241001371846809E-2</v>
      </c>
      <c r="N148" s="4">
        <f t="shared" si="14"/>
        <v>-0.63699928629790059</v>
      </c>
    </row>
    <row r="149" spans="1:14" x14ac:dyDescent="0.25">
      <c r="A149" s="4">
        <v>60</v>
      </c>
      <c r="B149" s="4">
        <v>150</v>
      </c>
      <c r="C149" s="4">
        <v>240</v>
      </c>
      <c r="D149" s="4">
        <v>171</v>
      </c>
      <c r="E149" s="4">
        <v>0.9</v>
      </c>
      <c r="J149" s="4">
        <f t="shared" si="10"/>
        <v>0.62030397731100428</v>
      </c>
      <c r="K149" s="4">
        <f t="shared" si="11"/>
        <v>1.0477869760302847</v>
      </c>
      <c r="L149" s="4">
        <f t="shared" si="12"/>
        <v>-0.12085540501041529</v>
      </c>
      <c r="M149" s="4">
        <f t="shared" si="13"/>
        <v>0.93224121875431065</v>
      </c>
      <c r="N149" s="4">
        <f t="shared" si="14"/>
        <v>-0.12023681307631058</v>
      </c>
    </row>
    <row r="150" spans="1:14" x14ac:dyDescent="0.25">
      <c r="A150" s="4">
        <v>44</v>
      </c>
      <c r="B150" s="4">
        <v>120</v>
      </c>
      <c r="C150" s="4">
        <v>226</v>
      </c>
      <c r="D150" s="4">
        <v>169</v>
      </c>
      <c r="E150" s="4">
        <v>0</v>
      </c>
      <c r="J150" s="4">
        <f t="shared" si="10"/>
        <v>-1.141402924858737</v>
      </c>
      <c r="K150" s="4">
        <f t="shared" si="11"/>
        <v>-0.66277042557088162</v>
      </c>
      <c r="L150" s="4">
        <f t="shared" si="12"/>
        <v>-0.39096532495466252</v>
      </c>
      <c r="M150" s="4">
        <f t="shared" si="13"/>
        <v>0.84492465328829636</v>
      </c>
      <c r="N150" s="4">
        <f t="shared" si="14"/>
        <v>-0.89538052290869574</v>
      </c>
    </row>
    <row r="151" spans="1:14" x14ac:dyDescent="0.25">
      <c r="A151" s="4">
        <v>42</v>
      </c>
      <c r="B151" s="4">
        <v>130</v>
      </c>
      <c r="C151" s="4">
        <v>180</v>
      </c>
      <c r="D151" s="4">
        <v>150</v>
      </c>
      <c r="E151" s="4">
        <v>0</v>
      </c>
      <c r="J151" s="4">
        <f t="shared" si="10"/>
        <v>-1.3616162876299547</v>
      </c>
      <c r="K151" s="4">
        <f t="shared" si="11"/>
        <v>-9.2584625037159529E-2</v>
      </c>
      <c r="L151" s="4">
        <f t="shared" si="12"/>
        <v>-1.2784693476286177</v>
      </c>
      <c r="M151" s="4">
        <f t="shared" si="13"/>
        <v>1.541728136116035E-2</v>
      </c>
      <c r="N151" s="4">
        <f t="shared" si="14"/>
        <v>-0.89538052290869574</v>
      </c>
    </row>
    <row r="152" spans="1:14" x14ac:dyDescent="0.25">
      <c r="A152" s="4">
        <v>66</v>
      </c>
      <c r="B152" s="4">
        <v>160</v>
      </c>
      <c r="C152" s="4">
        <v>228</v>
      </c>
      <c r="D152" s="4">
        <v>138</v>
      </c>
      <c r="E152" s="4">
        <v>2.2999999999999998</v>
      </c>
      <c r="J152" s="4">
        <f t="shared" si="10"/>
        <v>1.2809440656246571</v>
      </c>
      <c r="K152" s="4">
        <f t="shared" si="11"/>
        <v>1.6179727765640068</v>
      </c>
      <c r="L152" s="4">
        <f t="shared" si="12"/>
        <v>-0.35237819353405581</v>
      </c>
      <c r="M152" s="4">
        <f t="shared" si="13"/>
        <v>-0.5084821114349255</v>
      </c>
      <c r="N152" s="4">
        <f t="shared" si="14"/>
        <v>1.0855422911073995</v>
      </c>
    </row>
    <row r="153" spans="1:14" x14ac:dyDescent="0.25">
      <c r="A153" s="4">
        <v>71</v>
      </c>
      <c r="B153" s="4">
        <v>112</v>
      </c>
      <c r="C153" s="4">
        <v>149</v>
      </c>
      <c r="D153" s="4">
        <v>125</v>
      </c>
      <c r="E153" s="4">
        <v>1.6</v>
      </c>
      <c r="J153" s="4">
        <f t="shared" si="10"/>
        <v>1.8314774725527012</v>
      </c>
      <c r="K153" s="4">
        <f t="shared" si="11"/>
        <v>-1.1189190659978594</v>
      </c>
      <c r="L153" s="4">
        <f t="shared" si="12"/>
        <v>-1.8765698846480223</v>
      </c>
      <c r="M153" s="4">
        <f t="shared" si="13"/>
        <v>-1.0760397869640186</v>
      </c>
      <c r="N153" s="4">
        <f t="shared" si="14"/>
        <v>0.48265273901554456</v>
      </c>
    </row>
    <row r="154" spans="1:14" x14ac:dyDescent="0.25">
      <c r="A154" s="4">
        <v>64</v>
      </c>
      <c r="B154" s="4">
        <v>170</v>
      </c>
      <c r="C154" s="4">
        <v>227</v>
      </c>
      <c r="D154" s="4">
        <v>155</v>
      </c>
      <c r="E154" s="4">
        <v>0.6</v>
      </c>
      <c r="J154" s="4">
        <f t="shared" si="10"/>
        <v>1.0607307028534396</v>
      </c>
      <c r="K154" s="4">
        <f t="shared" si="11"/>
        <v>2.1881585770977288</v>
      </c>
      <c r="L154" s="4">
        <f t="shared" si="12"/>
        <v>-0.37167175924435913</v>
      </c>
      <c r="M154" s="4">
        <f t="shared" si="13"/>
        <v>0.23370869502619612</v>
      </c>
      <c r="N154" s="4">
        <f t="shared" si="14"/>
        <v>-0.37861804968710566</v>
      </c>
    </row>
    <row r="155" spans="1:14" x14ac:dyDescent="0.25">
      <c r="A155" s="4">
        <v>66</v>
      </c>
      <c r="B155" s="4">
        <v>146</v>
      </c>
      <c r="C155" s="4">
        <v>278</v>
      </c>
      <c r="D155" s="4">
        <v>152</v>
      </c>
      <c r="E155" s="4">
        <v>0</v>
      </c>
      <c r="J155" s="4">
        <f t="shared" si="10"/>
        <v>1.2809440656246571</v>
      </c>
      <c r="K155" s="4">
        <f t="shared" si="11"/>
        <v>0.81971265581679587</v>
      </c>
      <c r="L155" s="4">
        <f t="shared" si="12"/>
        <v>0.6123000919811129</v>
      </c>
      <c r="M155" s="4">
        <f t="shared" si="13"/>
        <v>0.10273384682717467</v>
      </c>
      <c r="N155" s="4">
        <f t="shared" si="14"/>
        <v>-0.89538052290869574</v>
      </c>
    </row>
    <row r="156" spans="1:14" x14ac:dyDescent="0.25">
      <c r="A156" s="4">
        <v>39</v>
      </c>
      <c r="B156" s="4">
        <v>138</v>
      </c>
      <c r="C156" s="4">
        <v>220</v>
      </c>
      <c r="D156" s="4">
        <v>152</v>
      </c>
      <c r="E156" s="4">
        <v>0</v>
      </c>
      <c r="J156" s="4">
        <f t="shared" si="10"/>
        <v>-1.691936331786781</v>
      </c>
      <c r="K156" s="4">
        <f t="shared" si="11"/>
        <v>0.36356401538981814</v>
      </c>
      <c r="L156" s="4">
        <f t="shared" si="12"/>
        <v>-0.50672671921648282</v>
      </c>
      <c r="M156" s="4">
        <f t="shared" si="13"/>
        <v>0.10273384682717467</v>
      </c>
      <c r="N156" s="4">
        <f t="shared" si="14"/>
        <v>-0.89538052290869574</v>
      </c>
    </row>
    <row r="157" spans="1:14" x14ac:dyDescent="0.25">
      <c r="A157" s="4">
        <v>58</v>
      </c>
      <c r="B157" s="4">
        <v>130</v>
      </c>
      <c r="C157" s="4">
        <v>197</v>
      </c>
      <c r="D157" s="4">
        <v>131</v>
      </c>
      <c r="E157" s="4">
        <v>0.6</v>
      </c>
      <c r="J157" s="4">
        <f t="shared" si="10"/>
        <v>0.40009061453978656</v>
      </c>
      <c r="K157" s="4">
        <f t="shared" si="11"/>
        <v>-9.2584625037159529E-2</v>
      </c>
      <c r="L157" s="4">
        <f t="shared" si="12"/>
        <v>-0.95047873055346044</v>
      </c>
      <c r="M157" s="4">
        <f t="shared" si="13"/>
        <v>-0.81409009056597559</v>
      </c>
      <c r="N157" s="4">
        <f t="shared" si="14"/>
        <v>-0.37861804968710566</v>
      </c>
    </row>
    <row r="158" spans="1:14" x14ac:dyDescent="0.25">
      <c r="A158" s="4">
        <v>47</v>
      </c>
      <c r="B158" s="4">
        <v>130</v>
      </c>
      <c r="C158" s="4">
        <v>253</v>
      </c>
      <c r="D158" s="4">
        <v>179</v>
      </c>
      <c r="E158" s="4">
        <v>0</v>
      </c>
      <c r="J158" s="4">
        <f t="shared" si="10"/>
        <v>-0.81108288070191048</v>
      </c>
      <c r="K158" s="4">
        <f t="shared" si="11"/>
        <v>-9.2584625037159529E-2</v>
      </c>
      <c r="L158" s="4">
        <f t="shared" si="12"/>
        <v>0.12996094922352858</v>
      </c>
      <c r="M158" s="4">
        <f t="shared" si="13"/>
        <v>1.2815074806183679</v>
      </c>
      <c r="N158" s="4">
        <f t="shared" si="14"/>
        <v>-0.89538052290869574</v>
      </c>
    </row>
    <row r="159" spans="1:14" x14ac:dyDescent="0.25">
      <c r="A159" s="4">
        <v>35</v>
      </c>
      <c r="B159" s="4">
        <v>122</v>
      </c>
      <c r="C159" s="4">
        <v>192</v>
      </c>
      <c r="D159" s="4">
        <v>174</v>
      </c>
      <c r="E159" s="4">
        <v>0</v>
      </c>
      <c r="J159" s="4">
        <f t="shared" si="10"/>
        <v>-2.1323630573292163</v>
      </c>
      <c r="K159" s="4">
        <f t="shared" si="11"/>
        <v>-0.54873326546413725</v>
      </c>
      <c r="L159" s="4">
        <f t="shared" si="12"/>
        <v>-1.0469465591049774</v>
      </c>
      <c r="M159" s="4">
        <f t="shared" si="13"/>
        <v>1.0632160669533322</v>
      </c>
      <c r="N159" s="4">
        <f t="shared" si="14"/>
        <v>-0.89538052290869574</v>
      </c>
    </row>
    <row r="160" spans="1:14" x14ac:dyDescent="0.25">
      <c r="A160" s="4">
        <v>58</v>
      </c>
      <c r="B160" s="4">
        <v>125</v>
      </c>
      <c r="C160" s="4">
        <v>220</v>
      </c>
      <c r="D160" s="4">
        <v>144</v>
      </c>
      <c r="E160" s="4">
        <v>0.4</v>
      </c>
      <c r="J160" s="4">
        <f t="shared" si="10"/>
        <v>0.40009061453978656</v>
      </c>
      <c r="K160" s="4">
        <f t="shared" si="11"/>
        <v>-0.3776775253040206</v>
      </c>
      <c r="L160" s="4">
        <f t="shared" si="12"/>
        <v>-0.50672671921648282</v>
      </c>
      <c r="M160" s="4">
        <f t="shared" si="13"/>
        <v>-0.24653241503688259</v>
      </c>
      <c r="N160" s="4">
        <f t="shared" si="14"/>
        <v>-0.55087220742763565</v>
      </c>
    </row>
    <row r="161" spans="1:14" x14ac:dyDescent="0.25">
      <c r="A161" s="4">
        <v>56</v>
      </c>
      <c r="B161" s="4">
        <v>130</v>
      </c>
      <c r="C161" s="4">
        <v>221</v>
      </c>
      <c r="D161" s="4">
        <v>163</v>
      </c>
      <c r="E161" s="4">
        <v>0</v>
      </c>
      <c r="J161" s="4">
        <f t="shared" si="10"/>
        <v>0.17987725176856895</v>
      </c>
      <c r="K161" s="4">
        <f t="shared" si="11"/>
        <v>-9.2584625037159529E-2</v>
      </c>
      <c r="L161" s="4">
        <f t="shared" si="12"/>
        <v>-0.48743315350617938</v>
      </c>
      <c r="M161" s="4">
        <f t="shared" si="13"/>
        <v>0.58297495689025336</v>
      </c>
      <c r="N161" s="4">
        <f t="shared" si="14"/>
        <v>-0.89538052290869574</v>
      </c>
    </row>
    <row r="162" spans="1:14" x14ac:dyDescent="0.25">
      <c r="A162" s="4">
        <v>56</v>
      </c>
      <c r="B162" s="4">
        <v>120</v>
      </c>
      <c r="C162" s="4">
        <v>240</v>
      </c>
      <c r="D162" s="4">
        <v>169</v>
      </c>
      <c r="E162" s="4">
        <v>0</v>
      </c>
      <c r="J162" s="4">
        <f t="shared" si="10"/>
        <v>0.17987725176856895</v>
      </c>
      <c r="K162" s="4">
        <f t="shared" si="11"/>
        <v>-0.66277042557088162</v>
      </c>
      <c r="L162" s="4">
        <f t="shared" si="12"/>
        <v>-0.12085540501041529</v>
      </c>
      <c r="M162" s="4">
        <f t="shared" si="13"/>
        <v>0.84492465328829636</v>
      </c>
      <c r="N162" s="4">
        <f t="shared" si="14"/>
        <v>-0.89538052290869574</v>
      </c>
    </row>
    <row r="163" spans="1:14" x14ac:dyDescent="0.25">
      <c r="A163" s="4">
        <v>55</v>
      </c>
      <c r="B163" s="4">
        <v>132</v>
      </c>
      <c r="C163" s="4">
        <v>342</v>
      </c>
      <c r="D163" s="4">
        <v>166</v>
      </c>
      <c r="E163" s="4">
        <v>1.2</v>
      </c>
      <c r="J163" s="4">
        <f t="shared" si="10"/>
        <v>6.9770570382960112E-2</v>
      </c>
      <c r="K163" s="4">
        <f t="shared" si="11"/>
        <v>2.1452535069584895E-2</v>
      </c>
      <c r="L163" s="4">
        <f t="shared" si="12"/>
        <v>1.8470882974405289</v>
      </c>
      <c r="M163" s="4">
        <f t="shared" si="13"/>
        <v>0.71394980508927486</v>
      </c>
      <c r="N163" s="4">
        <f t="shared" si="14"/>
        <v>0.13814442353448442</v>
      </c>
    </row>
    <row r="164" spans="1:14" x14ac:dyDescent="0.25">
      <c r="A164" s="4">
        <v>41</v>
      </c>
      <c r="B164" s="4">
        <v>120</v>
      </c>
      <c r="C164" s="4">
        <v>157</v>
      </c>
      <c r="D164" s="4">
        <v>182</v>
      </c>
      <c r="E164" s="4">
        <v>0</v>
      </c>
      <c r="J164" s="4">
        <f t="shared" si="10"/>
        <v>-1.4717229690155635</v>
      </c>
      <c r="K164" s="4">
        <f t="shared" si="11"/>
        <v>-0.66277042557088162</v>
      </c>
      <c r="L164" s="4">
        <f t="shared" si="12"/>
        <v>-1.7222213589655953</v>
      </c>
      <c r="M164" s="4">
        <f t="shared" si="13"/>
        <v>1.4124823288173893</v>
      </c>
      <c r="N164" s="4">
        <f t="shared" si="14"/>
        <v>-0.89538052290869574</v>
      </c>
    </row>
    <row r="165" spans="1:14" x14ac:dyDescent="0.25">
      <c r="A165" s="4">
        <v>38</v>
      </c>
      <c r="B165" s="4">
        <v>138</v>
      </c>
      <c r="C165" s="4">
        <v>175</v>
      </c>
      <c r="D165" s="4">
        <v>173</v>
      </c>
      <c r="E165" s="4">
        <v>0</v>
      </c>
      <c r="J165" s="4">
        <f t="shared" si="10"/>
        <v>-1.8020430131723899</v>
      </c>
      <c r="K165" s="4">
        <f t="shared" si="11"/>
        <v>0.36356401538981814</v>
      </c>
      <c r="L165" s="4">
        <f t="shared" si="12"/>
        <v>-1.3749371761801346</v>
      </c>
      <c r="M165" s="4">
        <f t="shared" si="13"/>
        <v>1.0195577842203249</v>
      </c>
      <c r="N165" s="4">
        <f t="shared" si="14"/>
        <v>-0.89538052290869574</v>
      </c>
    </row>
    <row r="166" spans="1:14" x14ac:dyDescent="0.25">
      <c r="A166" s="4">
        <v>38</v>
      </c>
      <c r="B166" s="4">
        <v>138</v>
      </c>
      <c r="C166" s="4">
        <v>175</v>
      </c>
      <c r="D166" s="4">
        <v>173</v>
      </c>
      <c r="E166" s="4">
        <v>0</v>
      </c>
      <c r="J166" s="4">
        <f t="shared" si="10"/>
        <v>-1.8020430131723899</v>
      </c>
      <c r="K166" s="4">
        <f t="shared" si="11"/>
        <v>0.36356401538981814</v>
      </c>
      <c r="L166" s="4">
        <f t="shared" si="12"/>
        <v>-1.3749371761801346</v>
      </c>
      <c r="M166" s="4">
        <f t="shared" si="13"/>
        <v>1.0195577842203249</v>
      </c>
      <c r="N166" s="4">
        <f t="shared" si="14"/>
        <v>-0.89538052290869574</v>
      </c>
    </row>
    <row r="167" spans="1:14" x14ac:dyDescent="0.25">
      <c r="A167" s="4">
        <v>67</v>
      </c>
      <c r="B167" s="4">
        <v>160</v>
      </c>
      <c r="C167" s="4">
        <v>286</v>
      </c>
      <c r="D167" s="4">
        <v>108</v>
      </c>
      <c r="E167" s="4">
        <v>1.5</v>
      </c>
      <c r="J167" s="4">
        <f t="shared" si="10"/>
        <v>1.391050747010266</v>
      </c>
      <c r="K167" s="4">
        <f t="shared" si="11"/>
        <v>1.6179727765640068</v>
      </c>
      <c r="L167" s="4">
        <f t="shared" si="12"/>
        <v>0.76664861766353998</v>
      </c>
      <c r="M167" s="4">
        <f t="shared" si="13"/>
        <v>-1.8182305934251402</v>
      </c>
      <c r="N167" s="4">
        <f t="shared" si="14"/>
        <v>0.39652566014527951</v>
      </c>
    </row>
    <row r="168" spans="1:14" x14ac:dyDescent="0.25">
      <c r="A168" s="4">
        <v>67</v>
      </c>
      <c r="B168" s="4">
        <v>120</v>
      </c>
      <c r="C168" s="4">
        <v>229</v>
      </c>
      <c r="D168" s="4">
        <v>129</v>
      </c>
      <c r="E168" s="4">
        <v>2.6</v>
      </c>
      <c r="J168" s="4">
        <f t="shared" si="10"/>
        <v>1.391050747010266</v>
      </c>
      <c r="K168" s="4">
        <f t="shared" si="11"/>
        <v>-0.66277042557088162</v>
      </c>
      <c r="L168" s="4">
        <f t="shared" si="12"/>
        <v>-0.33308462782375242</v>
      </c>
      <c r="M168" s="4">
        <f t="shared" si="13"/>
        <v>-0.90140665603198988</v>
      </c>
      <c r="N168" s="4">
        <f t="shared" si="14"/>
        <v>1.3439235277181947</v>
      </c>
    </row>
    <row r="169" spans="1:14" x14ac:dyDescent="0.25">
      <c r="A169" s="4">
        <v>62</v>
      </c>
      <c r="B169" s="4">
        <v>140</v>
      </c>
      <c r="C169" s="4">
        <v>268</v>
      </c>
      <c r="D169" s="4">
        <v>160</v>
      </c>
      <c r="E169" s="4">
        <v>3.6</v>
      </c>
      <c r="J169" s="4">
        <f t="shared" si="10"/>
        <v>0.8405173400822219</v>
      </c>
      <c r="K169" s="4">
        <f t="shared" si="11"/>
        <v>0.47760117549656261</v>
      </c>
      <c r="L169" s="4">
        <f t="shared" si="12"/>
        <v>0.41936443487807917</v>
      </c>
      <c r="M169" s="4">
        <f t="shared" si="13"/>
        <v>0.45200010869123192</v>
      </c>
      <c r="N169" s="4">
        <f t="shared" si="14"/>
        <v>2.2051943164208447</v>
      </c>
    </row>
    <row r="170" spans="1:14" x14ac:dyDescent="0.25">
      <c r="A170" s="4">
        <v>63</v>
      </c>
      <c r="B170" s="4">
        <v>130</v>
      </c>
      <c r="C170" s="4">
        <v>254</v>
      </c>
      <c r="D170" s="4">
        <v>147</v>
      </c>
      <c r="E170" s="4">
        <v>1.4</v>
      </c>
      <c r="J170" s="4">
        <f t="shared" si="10"/>
        <v>0.95062402146783076</v>
      </c>
      <c r="K170" s="4">
        <f t="shared" si="11"/>
        <v>-9.2584625037159529E-2</v>
      </c>
      <c r="L170" s="4">
        <f t="shared" si="12"/>
        <v>0.14925451493383196</v>
      </c>
      <c r="M170" s="4">
        <f t="shared" si="13"/>
        <v>-0.11555756683786111</v>
      </c>
      <c r="N170" s="4">
        <f t="shared" si="14"/>
        <v>0.31039858127501441</v>
      </c>
    </row>
    <row r="171" spans="1:14" x14ac:dyDescent="0.25">
      <c r="A171" s="4">
        <v>53</v>
      </c>
      <c r="B171" s="4">
        <v>140</v>
      </c>
      <c r="C171" s="4">
        <v>203</v>
      </c>
      <c r="D171" s="4">
        <v>155</v>
      </c>
      <c r="E171" s="4">
        <v>3.1</v>
      </c>
      <c r="J171" s="4">
        <f t="shared" si="10"/>
        <v>-0.15044279238825753</v>
      </c>
      <c r="K171" s="4">
        <f t="shared" si="11"/>
        <v>0.47760117549656261</v>
      </c>
      <c r="L171" s="4">
        <f t="shared" si="12"/>
        <v>-0.83471733629164013</v>
      </c>
      <c r="M171" s="4">
        <f t="shared" si="13"/>
        <v>0.23370869502619612</v>
      </c>
      <c r="N171" s="4">
        <f t="shared" si="14"/>
        <v>1.7745589220695197</v>
      </c>
    </row>
    <row r="172" spans="1:14" x14ac:dyDescent="0.25">
      <c r="A172" s="4">
        <v>56</v>
      </c>
      <c r="B172" s="4">
        <v>130</v>
      </c>
      <c r="C172" s="4">
        <v>256</v>
      </c>
      <c r="D172" s="4">
        <v>142</v>
      </c>
      <c r="E172" s="4">
        <v>0.6</v>
      </c>
      <c r="J172" s="4">
        <f t="shared" si="10"/>
        <v>0.17987725176856895</v>
      </c>
      <c r="K172" s="4">
        <f t="shared" si="11"/>
        <v>-9.2584625037159529E-2</v>
      </c>
      <c r="L172" s="4">
        <f t="shared" si="12"/>
        <v>0.1878416463544387</v>
      </c>
      <c r="M172" s="4">
        <f t="shared" si="13"/>
        <v>-0.33384898050289691</v>
      </c>
      <c r="N172" s="4">
        <f t="shared" si="14"/>
        <v>-0.37861804968710566</v>
      </c>
    </row>
    <row r="173" spans="1:14" x14ac:dyDescent="0.25">
      <c r="A173" s="4">
        <v>48</v>
      </c>
      <c r="B173" s="4">
        <v>110</v>
      </c>
      <c r="C173" s="4">
        <v>229</v>
      </c>
      <c r="D173" s="4">
        <v>168</v>
      </c>
      <c r="E173" s="4">
        <v>1</v>
      </c>
      <c r="J173" s="4">
        <f t="shared" si="10"/>
        <v>-0.70097619931630162</v>
      </c>
      <c r="K173" s="4">
        <f t="shared" si="11"/>
        <v>-1.2329562261046036</v>
      </c>
      <c r="L173" s="4">
        <f t="shared" si="12"/>
        <v>-0.33308462782375242</v>
      </c>
      <c r="M173" s="4">
        <f t="shared" si="13"/>
        <v>0.80126637055528915</v>
      </c>
      <c r="N173" s="4">
        <f t="shared" si="14"/>
        <v>-3.4109734206045579E-2</v>
      </c>
    </row>
    <row r="174" spans="1:14" x14ac:dyDescent="0.25">
      <c r="A174" s="4">
        <v>58</v>
      </c>
      <c r="B174" s="4">
        <v>120</v>
      </c>
      <c r="C174" s="4">
        <v>284</v>
      </c>
      <c r="D174" s="4">
        <v>160</v>
      </c>
      <c r="E174" s="4">
        <v>1.8</v>
      </c>
      <c r="J174" s="4">
        <f t="shared" si="10"/>
        <v>0.40009061453978656</v>
      </c>
      <c r="K174" s="4">
        <f t="shared" si="11"/>
        <v>-0.66277042557088162</v>
      </c>
      <c r="L174" s="4">
        <f t="shared" si="12"/>
        <v>0.72806148624293321</v>
      </c>
      <c r="M174" s="4">
        <f t="shared" si="13"/>
        <v>0.45200010869123192</v>
      </c>
      <c r="N174" s="4">
        <f t="shared" si="14"/>
        <v>0.65490689675607461</v>
      </c>
    </row>
    <row r="175" spans="1:14" x14ac:dyDescent="0.25">
      <c r="A175" s="4">
        <v>58</v>
      </c>
      <c r="B175" s="4">
        <v>132</v>
      </c>
      <c r="C175" s="4">
        <v>224</v>
      </c>
      <c r="D175" s="4">
        <v>173</v>
      </c>
      <c r="E175" s="4">
        <v>3.2</v>
      </c>
      <c r="J175" s="4">
        <f t="shared" si="10"/>
        <v>0.40009061453978656</v>
      </c>
      <c r="K175" s="4">
        <f t="shared" si="11"/>
        <v>2.1452535069584895E-2</v>
      </c>
      <c r="L175" s="4">
        <f t="shared" si="12"/>
        <v>-0.42955245637526929</v>
      </c>
      <c r="M175" s="4">
        <f t="shared" si="13"/>
        <v>1.0195577842203249</v>
      </c>
      <c r="N175" s="4">
        <f t="shared" si="14"/>
        <v>1.860686000939785</v>
      </c>
    </row>
    <row r="176" spans="1:14" x14ac:dyDescent="0.25">
      <c r="A176" s="4">
        <v>60</v>
      </c>
      <c r="B176" s="4">
        <v>130</v>
      </c>
      <c r="C176" s="4">
        <v>206</v>
      </c>
      <c r="D176" s="4">
        <v>132</v>
      </c>
      <c r="E176" s="4">
        <v>2.4</v>
      </c>
      <c r="J176" s="4">
        <f t="shared" si="10"/>
        <v>0.62030397731100428</v>
      </c>
      <c r="K176" s="4">
        <f t="shared" si="11"/>
        <v>-9.2584625037159529E-2</v>
      </c>
      <c r="L176" s="4">
        <f t="shared" si="12"/>
        <v>-0.77683663916072998</v>
      </c>
      <c r="M176" s="4">
        <f t="shared" si="13"/>
        <v>-0.7704318078329685</v>
      </c>
      <c r="N176" s="4">
        <f t="shared" si="14"/>
        <v>1.1716693699776646</v>
      </c>
    </row>
    <row r="177" spans="1:14" x14ac:dyDescent="0.25">
      <c r="A177" s="4">
        <v>40</v>
      </c>
      <c r="B177" s="4">
        <v>110</v>
      </c>
      <c r="C177" s="4">
        <v>167</v>
      </c>
      <c r="D177" s="4">
        <v>114</v>
      </c>
      <c r="E177" s="4">
        <v>2</v>
      </c>
      <c r="J177" s="4">
        <f t="shared" si="10"/>
        <v>-1.5818296504011722</v>
      </c>
      <c r="K177" s="4">
        <f t="shared" si="11"/>
        <v>-1.2329562261046036</v>
      </c>
      <c r="L177" s="4">
        <f t="shared" si="12"/>
        <v>-1.5292857018625616</v>
      </c>
      <c r="M177" s="4">
        <f t="shared" si="13"/>
        <v>-1.5562808970270974</v>
      </c>
      <c r="N177" s="4">
        <f t="shared" si="14"/>
        <v>0.8271610544966046</v>
      </c>
    </row>
    <row r="178" spans="1:14" x14ac:dyDescent="0.25">
      <c r="A178" s="4">
        <v>60</v>
      </c>
      <c r="B178" s="4">
        <v>117</v>
      </c>
      <c r="C178" s="4">
        <v>230</v>
      </c>
      <c r="D178" s="4">
        <v>160</v>
      </c>
      <c r="E178" s="4">
        <v>1.4</v>
      </c>
      <c r="J178" s="4">
        <f t="shared" si="10"/>
        <v>0.62030397731100428</v>
      </c>
      <c r="K178" s="4">
        <f t="shared" si="11"/>
        <v>-0.83382616573099833</v>
      </c>
      <c r="L178" s="4">
        <f t="shared" si="12"/>
        <v>-0.31379106211344904</v>
      </c>
      <c r="M178" s="4">
        <f t="shared" si="13"/>
        <v>0.45200010869123192</v>
      </c>
      <c r="N178" s="4">
        <f t="shared" si="14"/>
        <v>0.31039858127501441</v>
      </c>
    </row>
    <row r="179" spans="1:14" x14ac:dyDescent="0.25">
      <c r="A179" s="4">
        <v>64</v>
      </c>
      <c r="B179" s="4">
        <v>140</v>
      </c>
      <c r="C179" s="4">
        <v>335</v>
      </c>
      <c r="D179" s="4">
        <v>158</v>
      </c>
      <c r="E179" s="4">
        <v>0</v>
      </c>
      <c r="J179" s="4">
        <f t="shared" si="10"/>
        <v>1.0607307028534396</v>
      </c>
      <c r="K179" s="4">
        <f t="shared" si="11"/>
        <v>0.47760117549656261</v>
      </c>
      <c r="L179" s="4">
        <f t="shared" si="12"/>
        <v>1.7120333374684054</v>
      </c>
      <c r="M179" s="4">
        <f t="shared" si="13"/>
        <v>0.36468354322521762</v>
      </c>
      <c r="N179" s="4">
        <f t="shared" si="14"/>
        <v>-0.89538052290869574</v>
      </c>
    </row>
    <row r="180" spans="1:14" x14ac:dyDescent="0.25">
      <c r="A180" s="4">
        <v>43</v>
      </c>
      <c r="B180" s="4">
        <v>120</v>
      </c>
      <c r="C180" s="4">
        <v>177</v>
      </c>
      <c r="D180" s="4">
        <v>120</v>
      </c>
      <c r="E180" s="4">
        <v>2.5</v>
      </c>
      <c r="J180" s="4">
        <f t="shared" si="10"/>
        <v>-1.2515096062443458</v>
      </c>
      <c r="K180" s="4">
        <f t="shared" si="11"/>
        <v>-0.66277042557088162</v>
      </c>
      <c r="L180" s="4">
        <f t="shared" si="12"/>
        <v>-1.3363500447595278</v>
      </c>
      <c r="M180" s="4">
        <f t="shared" si="13"/>
        <v>-1.2943312006290544</v>
      </c>
      <c r="N180" s="4">
        <f t="shared" si="14"/>
        <v>1.2577964488479296</v>
      </c>
    </row>
    <row r="181" spans="1:14" x14ac:dyDescent="0.25">
      <c r="A181" s="4">
        <v>57</v>
      </c>
      <c r="B181" s="4">
        <v>150</v>
      </c>
      <c r="C181" s="4">
        <v>276</v>
      </c>
      <c r="D181" s="4">
        <v>112</v>
      </c>
      <c r="E181" s="4">
        <v>0.6</v>
      </c>
      <c r="J181" s="4">
        <f t="shared" si="10"/>
        <v>0.28998393315417775</v>
      </c>
      <c r="K181" s="4">
        <f t="shared" si="11"/>
        <v>1.0477869760302847</v>
      </c>
      <c r="L181" s="4">
        <f t="shared" si="12"/>
        <v>0.57371296056050614</v>
      </c>
      <c r="M181" s="4">
        <f t="shared" si="13"/>
        <v>-1.6435974624931116</v>
      </c>
      <c r="N181" s="4">
        <f t="shared" si="14"/>
        <v>-0.37861804968710566</v>
      </c>
    </row>
    <row r="182" spans="1:14" x14ac:dyDescent="0.25">
      <c r="A182" s="4">
        <v>55</v>
      </c>
      <c r="B182" s="4">
        <v>132</v>
      </c>
      <c r="C182" s="4">
        <v>353</v>
      </c>
      <c r="D182" s="4">
        <v>132</v>
      </c>
      <c r="E182" s="4">
        <v>1.2</v>
      </c>
      <c r="J182" s="4">
        <f t="shared" si="10"/>
        <v>6.9770570382960112E-2</v>
      </c>
      <c r="K182" s="4">
        <f t="shared" si="11"/>
        <v>2.1452535069584895E-2</v>
      </c>
      <c r="L182" s="4">
        <f t="shared" si="12"/>
        <v>2.0593175202538658</v>
      </c>
      <c r="M182" s="4">
        <f t="shared" si="13"/>
        <v>-0.7704318078329685</v>
      </c>
      <c r="N182" s="4">
        <f t="shared" si="14"/>
        <v>0.13814442353448442</v>
      </c>
    </row>
    <row r="183" spans="1:14" x14ac:dyDescent="0.25">
      <c r="A183" s="4">
        <v>65</v>
      </c>
      <c r="B183" s="4">
        <v>150</v>
      </c>
      <c r="C183" s="4">
        <v>225</v>
      </c>
      <c r="D183" s="4">
        <v>114</v>
      </c>
      <c r="E183" s="4">
        <v>1</v>
      </c>
      <c r="J183" s="4">
        <f t="shared" si="10"/>
        <v>1.1708373842390483</v>
      </c>
      <c r="K183" s="4">
        <f t="shared" si="11"/>
        <v>1.0477869760302847</v>
      </c>
      <c r="L183" s="4">
        <f t="shared" si="12"/>
        <v>-0.4102588906649659</v>
      </c>
      <c r="M183" s="4">
        <f t="shared" si="13"/>
        <v>-1.5562808970270974</v>
      </c>
      <c r="N183" s="4">
        <f t="shared" si="14"/>
        <v>-3.4109734206045579E-2</v>
      </c>
    </row>
    <row r="184" spans="1:14" x14ac:dyDescent="0.25">
      <c r="A184" s="4">
        <v>61</v>
      </c>
      <c r="B184" s="4">
        <v>130</v>
      </c>
      <c r="C184" s="4">
        <v>330</v>
      </c>
      <c r="D184" s="4">
        <v>169</v>
      </c>
      <c r="E184" s="4">
        <v>0</v>
      </c>
      <c r="J184" s="4">
        <f t="shared" si="10"/>
        <v>0.73041065869661304</v>
      </c>
      <c r="K184" s="4">
        <f t="shared" si="11"/>
        <v>-9.2584625037159529E-2</v>
      </c>
      <c r="L184" s="4">
        <f t="shared" si="12"/>
        <v>1.6155655089168883</v>
      </c>
      <c r="M184" s="4">
        <f t="shared" si="13"/>
        <v>0.84492465328829636</v>
      </c>
      <c r="N184" s="4">
        <f t="shared" si="14"/>
        <v>-0.89538052290869574</v>
      </c>
    </row>
    <row r="185" spans="1:14" x14ac:dyDescent="0.25">
      <c r="A185" s="4">
        <v>58</v>
      </c>
      <c r="B185" s="4">
        <v>112</v>
      </c>
      <c r="C185" s="4">
        <v>230</v>
      </c>
      <c r="D185" s="4">
        <v>165</v>
      </c>
      <c r="E185" s="4">
        <v>2.5</v>
      </c>
      <c r="J185" s="4">
        <f t="shared" si="10"/>
        <v>0.40009061453978656</v>
      </c>
      <c r="K185" s="4">
        <f t="shared" si="11"/>
        <v>-1.1189190659978594</v>
      </c>
      <c r="L185" s="4">
        <f t="shared" si="12"/>
        <v>-0.31379106211344904</v>
      </c>
      <c r="M185" s="4">
        <f t="shared" si="13"/>
        <v>0.67029152235626765</v>
      </c>
      <c r="N185" s="4">
        <f t="shared" si="14"/>
        <v>1.2577964488479296</v>
      </c>
    </row>
    <row r="186" spans="1:14" x14ac:dyDescent="0.25">
      <c r="A186" s="4">
        <v>50</v>
      </c>
      <c r="B186" s="4">
        <v>150</v>
      </c>
      <c r="C186" s="4">
        <v>243</v>
      </c>
      <c r="D186" s="4">
        <v>128</v>
      </c>
      <c r="E186" s="4">
        <v>2.6</v>
      </c>
      <c r="J186" s="4">
        <f t="shared" si="10"/>
        <v>-0.480762836545084</v>
      </c>
      <c r="K186" s="4">
        <f t="shared" si="11"/>
        <v>1.0477869760302847</v>
      </c>
      <c r="L186" s="4">
        <f t="shared" si="12"/>
        <v>-6.2974707879505168E-2</v>
      </c>
      <c r="M186" s="4">
        <f t="shared" si="13"/>
        <v>-0.94506493876499709</v>
      </c>
      <c r="N186" s="4">
        <f t="shared" si="14"/>
        <v>1.3439235277181947</v>
      </c>
    </row>
    <row r="187" spans="1:14" x14ac:dyDescent="0.25">
      <c r="A187" s="4">
        <v>44</v>
      </c>
      <c r="B187" s="4">
        <v>112</v>
      </c>
      <c r="C187" s="4">
        <v>290</v>
      </c>
      <c r="D187" s="4">
        <v>153</v>
      </c>
      <c r="E187" s="4">
        <v>0</v>
      </c>
      <c r="J187" s="4">
        <f t="shared" si="10"/>
        <v>-1.141402924858737</v>
      </c>
      <c r="K187" s="4">
        <f t="shared" si="11"/>
        <v>-1.1189190659978594</v>
      </c>
      <c r="L187" s="4">
        <f t="shared" si="12"/>
        <v>0.8438228805047534</v>
      </c>
      <c r="M187" s="4">
        <f t="shared" si="13"/>
        <v>0.14639212956018183</v>
      </c>
      <c r="N187" s="4">
        <f t="shared" si="14"/>
        <v>-0.89538052290869574</v>
      </c>
    </row>
    <row r="188" spans="1:14" x14ac:dyDescent="0.25">
      <c r="A188" s="4">
        <v>60</v>
      </c>
      <c r="B188" s="4">
        <v>130</v>
      </c>
      <c r="C188" s="4">
        <v>253</v>
      </c>
      <c r="D188" s="4">
        <v>144</v>
      </c>
      <c r="E188" s="4">
        <v>1.4</v>
      </c>
      <c r="J188" s="4">
        <f t="shared" si="10"/>
        <v>0.62030397731100428</v>
      </c>
      <c r="K188" s="4">
        <f t="shared" si="11"/>
        <v>-9.2584625037159529E-2</v>
      </c>
      <c r="L188" s="4">
        <f t="shared" si="12"/>
        <v>0.12996094922352858</v>
      </c>
      <c r="M188" s="4">
        <f t="shared" si="13"/>
        <v>-0.24653241503688259</v>
      </c>
      <c r="N188" s="4">
        <f t="shared" si="14"/>
        <v>0.31039858127501441</v>
      </c>
    </row>
    <row r="189" spans="1:14" x14ac:dyDescent="0.25">
      <c r="A189" s="4">
        <v>54</v>
      </c>
      <c r="B189" s="4">
        <v>124</v>
      </c>
      <c r="C189" s="4">
        <v>266</v>
      </c>
      <c r="D189" s="4">
        <v>109</v>
      </c>
      <c r="E189" s="4">
        <v>2.2000000000000002</v>
      </c>
      <c r="J189" s="4">
        <f t="shared" si="10"/>
        <v>-4.0336111002648715E-2</v>
      </c>
      <c r="K189" s="4">
        <f t="shared" si="11"/>
        <v>-0.43469610535739278</v>
      </c>
      <c r="L189" s="4">
        <f t="shared" si="12"/>
        <v>0.38077730345747246</v>
      </c>
      <c r="M189" s="4">
        <f t="shared" si="13"/>
        <v>-1.7745723106921329</v>
      </c>
      <c r="N189" s="4">
        <f t="shared" si="14"/>
        <v>0.9994152122371347</v>
      </c>
    </row>
    <row r="190" spans="1:14" x14ac:dyDescent="0.25">
      <c r="A190" s="4">
        <v>50</v>
      </c>
      <c r="B190" s="4">
        <v>140</v>
      </c>
      <c r="C190" s="4">
        <v>233</v>
      </c>
      <c r="D190" s="4">
        <v>163</v>
      </c>
      <c r="E190" s="4">
        <v>0.6</v>
      </c>
      <c r="J190" s="4">
        <f t="shared" si="10"/>
        <v>-0.480762836545084</v>
      </c>
      <c r="K190" s="4">
        <f t="shared" si="11"/>
        <v>0.47760117549656261</v>
      </c>
      <c r="L190" s="4">
        <f t="shared" si="12"/>
        <v>-0.25591036498253888</v>
      </c>
      <c r="M190" s="4">
        <f t="shared" si="13"/>
        <v>0.58297495689025336</v>
      </c>
      <c r="N190" s="4">
        <f t="shared" si="14"/>
        <v>-0.37861804968710566</v>
      </c>
    </row>
    <row r="191" spans="1:14" x14ac:dyDescent="0.25">
      <c r="A191" s="4">
        <v>41</v>
      </c>
      <c r="B191" s="4">
        <v>110</v>
      </c>
      <c r="C191" s="4">
        <v>172</v>
      </c>
      <c r="D191" s="4">
        <v>158</v>
      </c>
      <c r="E191" s="4">
        <v>0</v>
      </c>
      <c r="J191" s="4">
        <f t="shared" si="10"/>
        <v>-1.4717229690155635</v>
      </c>
      <c r="K191" s="4">
        <f t="shared" si="11"/>
        <v>-1.2329562261046036</v>
      </c>
      <c r="L191" s="4">
        <f t="shared" si="12"/>
        <v>-1.4328178733110448</v>
      </c>
      <c r="M191" s="4">
        <f t="shared" si="13"/>
        <v>0.36468354322521762</v>
      </c>
      <c r="N191" s="4">
        <f t="shared" si="14"/>
        <v>-0.89538052290869574</v>
      </c>
    </row>
    <row r="192" spans="1:14" x14ac:dyDescent="0.25">
      <c r="A192" s="4">
        <v>51</v>
      </c>
      <c r="B192" s="4">
        <v>130</v>
      </c>
      <c r="C192" s="4">
        <v>305</v>
      </c>
      <c r="D192" s="4">
        <v>142</v>
      </c>
      <c r="E192" s="4">
        <v>1.2</v>
      </c>
      <c r="J192" s="4">
        <f t="shared" si="10"/>
        <v>-0.3706561551594752</v>
      </c>
      <c r="K192" s="4">
        <f t="shared" si="11"/>
        <v>-9.2584625037159529E-2</v>
      </c>
      <c r="L192" s="4">
        <f t="shared" si="12"/>
        <v>1.1332263661593041</v>
      </c>
      <c r="M192" s="4">
        <f t="shared" si="13"/>
        <v>-0.33384898050289691</v>
      </c>
      <c r="N192" s="4">
        <f t="shared" si="14"/>
        <v>0.13814442353448442</v>
      </c>
    </row>
    <row r="193" spans="1:14" x14ac:dyDescent="0.25">
      <c r="A193" s="4">
        <v>58</v>
      </c>
      <c r="B193" s="4">
        <v>128</v>
      </c>
      <c r="C193" s="4">
        <v>216</v>
      </c>
      <c r="D193" s="4">
        <v>131</v>
      </c>
      <c r="E193" s="4">
        <v>2.2000000000000002</v>
      </c>
      <c r="J193" s="4">
        <f t="shared" si="10"/>
        <v>0.40009061453978656</v>
      </c>
      <c r="K193" s="4">
        <f t="shared" si="11"/>
        <v>-0.20662178514390395</v>
      </c>
      <c r="L193" s="4">
        <f t="shared" si="12"/>
        <v>-0.58390098205769625</v>
      </c>
      <c r="M193" s="4">
        <f t="shared" si="13"/>
        <v>-0.81409009056597559</v>
      </c>
      <c r="N193" s="4">
        <f t="shared" si="14"/>
        <v>0.9994152122371347</v>
      </c>
    </row>
    <row r="194" spans="1:14" x14ac:dyDescent="0.25">
      <c r="A194" s="4">
        <v>54</v>
      </c>
      <c r="B194" s="4">
        <v>120</v>
      </c>
      <c r="C194" s="4">
        <v>188</v>
      </c>
      <c r="D194" s="4">
        <v>113</v>
      </c>
      <c r="E194" s="4">
        <v>1.4</v>
      </c>
      <c r="J194" s="4">
        <f t="shared" si="10"/>
        <v>-4.0336111002648715E-2</v>
      </c>
      <c r="K194" s="4">
        <f t="shared" si="11"/>
        <v>-0.66277042557088162</v>
      </c>
      <c r="L194" s="4">
        <f t="shared" si="12"/>
        <v>-1.1241208219461907</v>
      </c>
      <c r="M194" s="4">
        <f t="shared" si="13"/>
        <v>-1.5999391797601044</v>
      </c>
      <c r="N194" s="4">
        <f t="shared" si="14"/>
        <v>0.31039858127501441</v>
      </c>
    </row>
    <row r="195" spans="1:14" x14ac:dyDescent="0.25">
      <c r="A195" s="4">
        <v>60</v>
      </c>
      <c r="B195" s="4">
        <v>145</v>
      </c>
      <c r="C195" s="4">
        <v>282</v>
      </c>
      <c r="D195" s="4">
        <v>142</v>
      </c>
      <c r="E195" s="4">
        <v>2.8</v>
      </c>
      <c r="J195" s="4">
        <f t="shared" ref="J195:J258" si="15">STANDARDIZE(A195,$H$2,$H$3)</f>
        <v>0.62030397731100428</v>
      </c>
      <c r="K195" s="4">
        <f t="shared" ref="K195:K258" si="16">STANDARDIZE(B195,$H$5,$H$6)</f>
        <v>0.76269407576342363</v>
      </c>
      <c r="L195" s="4">
        <f t="shared" ref="L195:L258" si="17">STANDARDIZE(C195,$H$8,$H$9)</f>
        <v>0.68947435482232644</v>
      </c>
      <c r="M195" s="4">
        <f t="shared" ref="M195:M258" si="18">STANDARDIZE(D195,$H$11,$H$12)</f>
        <v>-0.33384898050289691</v>
      </c>
      <c r="N195" s="4">
        <f t="shared" ref="N195:N258" si="19">STANDARDIZE(E195,$H$14,$H$15)</f>
        <v>1.5161776854587246</v>
      </c>
    </row>
    <row r="196" spans="1:14" x14ac:dyDescent="0.25">
      <c r="A196" s="4">
        <v>60</v>
      </c>
      <c r="B196" s="4">
        <v>140</v>
      </c>
      <c r="C196" s="4">
        <v>185</v>
      </c>
      <c r="D196" s="4">
        <v>155</v>
      </c>
      <c r="E196" s="4">
        <v>3</v>
      </c>
      <c r="J196" s="4">
        <f t="shared" si="15"/>
        <v>0.62030397731100428</v>
      </c>
      <c r="K196" s="4">
        <f t="shared" si="16"/>
        <v>0.47760117549656261</v>
      </c>
      <c r="L196" s="4">
        <f t="shared" si="17"/>
        <v>-1.1820015190771009</v>
      </c>
      <c r="M196" s="4">
        <f t="shared" si="18"/>
        <v>0.23370869502619612</v>
      </c>
      <c r="N196" s="4">
        <f t="shared" si="19"/>
        <v>1.6884318431992547</v>
      </c>
    </row>
    <row r="197" spans="1:14" x14ac:dyDescent="0.25">
      <c r="A197" s="4">
        <v>59</v>
      </c>
      <c r="B197" s="4">
        <v>170</v>
      </c>
      <c r="C197" s="4">
        <v>326</v>
      </c>
      <c r="D197" s="4">
        <v>140</v>
      </c>
      <c r="E197" s="4">
        <v>3.4</v>
      </c>
      <c r="J197" s="4">
        <f t="shared" si="15"/>
        <v>0.51019729592539542</v>
      </c>
      <c r="K197" s="4">
        <f t="shared" si="16"/>
        <v>2.1881585770977288</v>
      </c>
      <c r="L197" s="4">
        <f t="shared" si="17"/>
        <v>1.5383912460756748</v>
      </c>
      <c r="M197" s="4">
        <f t="shared" si="18"/>
        <v>-0.4211655459689112</v>
      </c>
      <c r="N197" s="4">
        <f t="shared" si="19"/>
        <v>2.0329401586803146</v>
      </c>
    </row>
    <row r="198" spans="1:14" x14ac:dyDescent="0.25">
      <c r="A198" s="4">
        <v>46</v>
      </c>
      <c r="B198" s="4">
        <v>150</v>
      </c>
      <c r="C198" s="4">
        <v>231</v>
      </c>
      <c r="D198" s="4">
        <v>147</v>
      </c>
      <c r="E198" s="4">
        <v>3.6</v>
      </c>
      <c r="J198" s="4">
        <f t="shared" si="15"/>
        <v>-0.92118956208751934</v>
      </c>
      <c r="K198" s="4">
        <f t="shared" si="16"/>
        <v>1.0477869760302847</v>
      </c>
      <c r="L198" s="4">
        <f t="shared" si="17"/>
        <v>-0.29449749640314565</v>
      </c>
      <c r="M198" s="4">
        <f t="shared" si="18"/>
        <v>-0.11555756683786111</v>
      </c>
      <c r="N198" s="4">
        <f t="shared" si="19"/>
        <v>2.2051943164208447</v>
      </c>
    </row>
    <row r="199" spans="1:14" x14ac:dyDescent="0.25">
      <c r="A199" s="4">
        <v>67</v>
      </c>
      <c r="B199" s="4">
        <v>125</v>
      </c>
      <c r="C199" s="4">
        <v>254</v>
      </c>
      <c r="D199" s="4">
        <v>163</v>
      </c>
      <c r="E199" s="4">
        <v>0.2</v>
      </c>
      <c r="J199" s="4">
        <f t="shared" si="15"/>
        <v>1.391050747010266</v>
      </c>
      <c r="K199" s="4">
        <f t="shared" si="16"/>
        <v>-0.3776775253040206</v>
      </c>
      <c r="L199" s="4">
        <f t="shared" si="17"/>
        <v>0.14925451493383196</v>
      </c>
      <c r="M199" s="4">
        <f t="shared" si="18"/>
        <v>0.58297495689025336</v>
      </c>
      <c r="N199" s="4">
        <f t="shared" si="19"/>
        <v>-0.72312636516816575</v>
      </c>
    </row>
    <row r="200" spans="1:14" x14ac:dyDescent="0.25">
      <c r="A200" s="4">
        <v>62</v>
      </c>
      <c r="B200" s="4">
        <v>120</v>
      </c>
      <c r="C200" s="4">
        <v>267</v>
      </c>
      <c r="D200" s="4">
        <v>99</v>
      </c>
      <c r="E200" s="4">
        <v>1.8</v>
      </c>
      <c r="J200" s="4">
        <f t="shared" si="15"/>
        <v>0.8405173400822219</v>
      </c>
      <c r="K200" s="4">
        <f t="shared" si="16"/>
        <v>-0.66277042557088162</v>
      </c>
      <c r="L200" s="4">
        <f t="shared" si="17"/>
        <v>0.40007086916777579</v>
      </c>
      <c r="M200" s="4">
        <f t="shared" si="18"/>
        <v>-2.2111551380222045</v>
      </c>
      <c r="N200" s="4">
        <f t="shared" si="19"/>
        <v>0.65490689675607461</v>
      </c>
    </row>
    <row r="201" spans="1:14" x14ac:dyDescent="0.25">
      <c r="A201" s="4">
        <v>65</v>
      </c>
      <c r="B201" s="4">
        <v>110</v>
      </c>
      <c r="C201" s="4">
        <v>248</v>
      </c>
      <c r="D201" s="4">
        <v>158</v>
      </c>
      <c r="E201" s="4">
        <v>0.6</v>
      </c>
      <c r="J201" s="4">
        <f t="shared" si="15"/>
        <v>1.1708373842390483</v>
      </c>
      <c r="K201" s="4">
        <f t="shared" si="16"/>
        <v>-1.2329562261046036</v>
      </c>
      <c r="L201" s="4">
        <f t="shared" si="17"/>
        <v>3.3493120672011704E-2</v>
      </c>
      <c r="M201" s="4">
        <f t="shared" si="18"/>
        <v>0.36468354322521762</v>
      </c>
      <c r="N201" s="4">
        <f t="shared" si="19"/>
        <v>-0.37861804968710566</v>
      </c>
    </row>
    <row r="202" spans="1:14" x14ac:dyDescent="0.25">
      <c r="A202" s="4">
        <v>44</v>
      </c>
      <c r="B202" s="4">
        <v>110</v>
      </c>
      <c r="C202" s="4">
        <v>197</v>
      </c>
      <c r="D202" s="4">
        <v>177</v>
      </c>
      <c r="E202" s="4">
        <v>0</v>
      </c>
      <c r="J202" s="4">
        <f t="shared" si="15"/>
        <v>-1.141402924858737</v>
      </c>
      <c r="K202" s="4">
        <f t="shared" si="16"/>
        <v>-1.2329562261046036</v>
      </c>
      <c r="L202" s="4">
        <f t="shared" si="17"/>
        <v>-0.95047873055346044</v>
      </c>
      <c r="M202" s="4">
        <f t="shared" si="18"/>
        <v>1.1941909151523535</v>
      </c>
      <c r="N202" s="4">
        <f t="shared" si="19"/>
        <v>-0.89538052290869574</v>
      </c>
    </row>
    <row r="203" spans="1:14" x14ac:dyDescent="0.25">
      <c r="A203" s="4">
        <v>60</v>
      </c>
      <c r="B203" s="4">
        <v>125</v>
      </c>
      <c r="C203" s="4">
        <v>258</v>
      </c>
      <c r="D203" s="4">
        <v>141</v>
      </c>
      <c r="E203" s="4">
        <v>2.8</v>
      </c>
      <c r="J203" s="4">
        <f t="shared" si="15"/>
        <v>0.62030397731100428</v>
      </c>
      <c r="K203" s="4">
        <f t="shared" si="16"/>
        <v>-0.3776775253040206</v>
      </c>
      <c r="L203" s="4">
        <f t="shared" si="17"/>
        <v>0.22642877777504544</v>
      </c>
      <c r="M203" s="4">
        <f t="shared" si="18"/>
        <v>-0.37750726323590406</v>
      </c>
      <c r="N203" s="4">
        <f t="shared" si="19"/>
        <v>1.5161776854587246</v>
      </c>
    </row>
    <row r="204" spans="1:14" x14ac:dyDescent="0.25">
      <c r="A204" s="4">
        <v>58</v>
      </c>
      <c r="B204" s="4">
        <v>150</v>
      </c>
      <c r="C204" s="4">
        <v>270</v>
      </c>
      <c r="D204" s="4">
        <v>111</v>
      </c>
      <c r="E204" s="4">
        <v>0.8</v>
      </c>
      <c r="J204" s="4">
        <f t="shared" si="15"/>
        <v>0.40009061453978656</v>
      </c>
      <c r="K204" s="4">
        <f t="shared" si="16"/>
        <v>1.0477869760302847</v>
      </c>
      <c r="L204" s="4">
        <f t="shared" si="17"/>
        <v>0.45795156629868594</v>
      </c>
      <c r="M204" s="4">
        <f t="shared" si="18"/>
        <v>-1.6872557452261188</v>
      </c>
      <c r="N204" s="4">
        <f t="shared" si="19"/>
        <v>-0.20636389194657556</v>
      </c>
    </row>
    <row r="205" spans="1:14" x14ac:dyDescent="0.25">
      <c r="A205" s="4">
        <v>68</v>
      </c>
      <c r="B205" s="4">
        <v>180</v>
      </c>
      <c r="C205" s="4">
        <v>274</v>
      </c>
      <c r="D205" s="4">
        <v>150</v>
      </c>
      <c r="E205" s="4">
        <v>1.6</v>
      </c>
      <c r="J205" s="4">
        <f t="shared" si="15"/>
        <v>1.5011574283958748</v>
      </c>
      <c r="K205" s="4">
        <f t="shared" si="16"/>
        <v>2.7583443776314511</v>
      </c>
      <c r="L205" s="4">
        <f t="shared" si="17"/>
        <v>0.53512582913989948</v>
      </c>
      <c r="M205" s="4">
        <f t="shared" si="18"/>
        <v>1.541728136116035E-2</v>
      </c>
      <c r="N205" s="4">
        <f t="shared" si="19"/>
        <v>0.48265273901554456</v>
      </c>
    </row>
    <row r="206" spans="1:14" x14ac:dyDescent="0.25">
      <c r="A206" s="4">
        <v>62</v>
      </c>
      <c r="B206" s="4">
        <v>160</v>
      </c>
      <c r="C206" s="4">
        <v>164</v>
      </c>
      <c r="D206" s="4">
        <v>145</v>
      </c>
      <c r="E206" s="4">
        <v>6.2</v>
      </c>
      <c r="J206" s="4">
        <f t="shared" si="15"/>
        <v>0.8405173400822219</v>
      </c>
      <c r="K206" s="4">
        <f t="shared" si="16"/>
        <v>1.6179727765640068</v>
      </c>
      <c r="L206" s="4">
        <f t="shared" si="17"/>
        <v>-1.5871663989934717</v>
      </c>
      <c r="M206" s="4">
        <f t="shared" si="18"/>
        <v>-0.20287413230387544</v>
      </c>
      <c r="N206" s="4">
        <f t="shared" si="19"/>
        <v>4.4444983670477356</v>
      </c>
    </row>
    <row r="207" spans="1:14" x14ac:dyDescent="0.25">
      <c r="A207" s="4">
        <v>52</v>
      </c>
      <c r="B207" s="4">
        <v>128</v>
      </c>
      <c r="C207" s="4">
        <v>255</v>
      </c>
      <c r="D207" s="4">
        <v>161</v>
      </c>
      <c r="E207" s="4">
        <v>0</v>
      </c>
      <c r="J207" s="4">
        <f t="shared" si="15"/>
        <v>-0.26054947377386639</v>
      </c>
      <c r="K207" s="4">
        <f t="shared" si="16"/>
        <v>-0.20662178514390395</v>
      </c>
      <c r="L207" s="4">
        <f t="shared" si="17"/>
        <v>0.16854808064413532</v>
      </c>
      <c r="M207" s="4">
        <f t="shared" si="18"/>
        <v>0.49565839142423906</v>
      </c>
      <c r="N207" s="4">
        <f t="shared" si="19"/>
        <v>-0.89538052290869574</v>
      </c>
    </row>
    <row r="208" spans="1:14" x14ac:dyDescent="0.25">
      <c r="A208" s="4">
        <v>59</v>
      </c>
      <c r="B208" s="4">
        <v>110</v>
      </c>
      <c r="C208" s="4">
        <v>239</v>
      </c>
      <c r="D208" s="4">
        <v>142</v>
      </c>
      <c r="E208" s="4">
        <v>1.2</v>
      </c>
      <c r="J208" s="4">
        <f t="shared" si="15"/>
        <v>0.51019729592539542</v>
      </c>
      <c r="K208" s="4">
        <f t="shared" si="16"/>
        <v>-1.2329562261046036</v>
      </c>
      <c r="L208" s="4">
        <f t="shared" si="17"/>
        <v>-0.14014897072071866</v>
      </c>
      <c r="M208" s="4">
        <f t="shared" si="18"/>
        <v>-0.33384898050289691</v>
      </c>
      <c r="N208" s="4">
        <f t="shared" si="19"/>
        <v>0.13814442353448442</v>
      </c>
    </row>
    <row r="209" spans="1:14" x14ac:dyDescent="0.25">
      <c r="A209" s="4">
        <v>60</v>
      </c>
      <c r="B209" s="4">
        <v>150</v>
      </c>
      <c r="C209" s="4">
        <v>258</v>
      </c>
      <c r="D209" s="4">
        <v>157</v>
      </c>
      <c r="E209" s="4">
        <v>2.6</v>
      </c>
      <c r="J209" s="4">
        <f t="shared" si="15"/>
        <v>0.62030397731100428</v>
      </c>
      <c r="K209" s="4">
        <f t="shared" si="16"/>
        <v>1.0477869760302847</v>
      </c>
      <c r="L209" s="4">
        <f t="shared" si="17"/>
        <v>0.22642877777504544</v>
      </c>
      <c r="M209" s="4">
        <f t="shared" si="18"/>
        <v>0.32102526049221042</v>
      </c>
      <c r="N209" s="4">
        <f t="shared" si="19"/>
        <v>1.3439235277181947</v>
      </c>
    </row>
    <row r="210" spans="1:14" x14ac:dyDescent="0.25">
      <c r="A210" s="4">
        <v>49</v>
      </c>
      <c r="B210" s="4">
        <v>120</v>
      </c>
      <c r="C210" s="4">
        <v>188</v>
      </c>
      <c r="D210" s="4">
        <v>139</v>
      </c>
      <c r="E210" s="4">
        <v>2</v>
      </c>
      <c r="J210" s="4">
        <f t="shared" si="15"/>
        <v>-0.59086951793069287</v>
      </c>
      <c r="K210" s="4">
        <f t="shared" si="16"/>
        <v>-0.66277042557088162</v>
      </c>
      <c r="L210" s="4">
        <f t="shared" si="17"/>
        <v>-1.1241208219461907</v>
      </c>
      <c r="M210" s="4">
        <f t="shared" si="18"/>
        <v>-0.46482382870191835</v>
      </c>
      <c r="N210" s="4">
        <f t="shared" si="19"/>
        <v>0.8271610544966046</v>
      </c>
    </row>
    <row r="211" spans="1:14" x14ac:dyDescent="0.25">
      <c r="A211" s="4">
        <v>59</v>
      </c>
      <c r="B211" s="4">
        <v>140</v>
      </c>
      <c r="C211" s="4">
        <v>177</v>
      </c>
      <c r="D211" s="4">
        <v>162</v>
      </c>
      <c r="E211" s="4">
        <v>0</v>
      </c>
      <c r="J211" s="4">
        <f t="shared" si="15"/>
        <v>0.51019729592539542</v>
      </c>
      <c r="K211" s="4">
        <f t="shared" si="16"/>
        <v>0.47760117549656261</v>
      </c>
      <c r="L211" s="4">
        <f t="shared" si="17"/>
        <v>-1.3363500447595278</v>
      </c>
      <c r="M211" s="4">
        <f t="shared" si="18"/>
        <v>0.53931667415724627</v>
      </c>
      <c r="N211" s="4">
        <f t="shared" si="19"/>
        <v>-0.89538052290869574</v>
      </c>
    </row>
    <row r="212" spans="1:14" x14ac:dyDescent="0.25">
      <c r="A212" s="4">
        <v>57</v>
      </c>
      <c r="B212" s="4">
        <v>128</v>
      </c>
      <c r="C212" s="4">
        <v>229</v>
      </c>
      <c r="D212" s="4">
        <v>150</v>
      </c>
      <c r="E212" s="4">
        <v>0.4</v>
      </c>
      <c r="J212" s="4">
        <f t="shared" si="15"/>
        <v>0.28998393315417775</v>
      </c>
      <c r="K212" s="4">
        <f t="shared" si="16"/>
        <v>-0.20662178514390395</v>
      </c>
      <c r="L212" s="4">
        <f t="shared" si="17"/>
        <v>-0.33308462782375242</v>
      </c>
      <c r="M212" s="4">
        <f t="shared" si="18"/>
        <v>1.541728136116035E-2</v>
      </c>
      <c r="N212" s="4">
        <f t="shared" si="19"/>
        <v>-0.55087220742763565</v>
      </c>
    </row>
    <row r="213" spans="1:14" x14ac:dyDescent="0.25">
      <c r="A213" s="4">
        <v>61</v>
      </c>
      <c r="B213" s="4">
        <v>120</v>
      </c>
      <c r="C213" s="4">
        <v>260</v>
      </c>
      <c r="D213" s="4">
        <v>140</v>
      </c>
      <c r="E213" s="4">
        <v>3.6</v>
      </c>
      <c r="J213" s="4">
        <f t="shared" si="15"/>
        <v>0.73041065869661304</v>
      </c>
      <c r="K213" s="4">
        <f t="shared" si="16"/>
        <v>-0.66277042557088162</v>
      </c>
      <c r="L213" s="4">
        <f t="shared" si="17"/>
        <v>0.26501590919565221</v>
      </c>
      <c r="M213" s="4">
        <f t="shared" si="18"/>
        <v>-0.4211655459689112</v>
      </c>
      <c r="N213" s="4">
        <f t="shared" si="19"/>
        <v>2.2051943164208447</v>
      </c>
    </row>
    <row r="214" spans="1:14" x14ac:dyDescent="0.25">
      <c r="A214" s="4">
        <v>39</v>
      </c>
      <c r="B214" s="4">
        <v>118</v>
      </c>
      <c r="C214" s="4">
        <v>219</v>
      </c>
      <c r="D214" s="4">
        <v>140</v>
      </c>
      <c r="E214" s="4">
        <v>1.2</v>
      </c>
      <c r="J214" s="4">
        <f t="shared" si="15"/>
        <v>-1.691936331786781</v>
      </c>
      <c r="K214" s="4">
        <f t="shared" si="16"/>
        <v>-0.77680758567762609</v>
      </c>
      <c r="L214" s="4">
        <f t="shared" si="17"/>
        <v>-0.5260202849267861</v>
      </c>
      <c r="M214" s="4">
        <f t="shared" si="18"/>
        <v>-0.4211655459689112</v>
      </c>
      <c r="N214" s="4">
        <f t="shared" si="19"/>
        <v>0.13814442353448442</v>
      </c>
    </row>
    <row r="215" spans="1:14" x14ac:dyDescent="0.25">
      <c r="A215" s="4">
        <v>61</v>
      </c>
      <c r="B215" s="4">
        <v>145</v>
      </c>
      <c r="C215" s="4">
        <v>307</v>
      </c>
      <c r="D215" s="4">
        <v>146</v>
      </c>
      <c r="E215" s="4">
        <v>1</v>
      </c>
      <c r="J215" s="4">
        <f t="shared" si="15"/>
        <v>0.73041065869661304</v>
      </c>
      <c r="K215" s="4">
        <f t="shared" si="16"/>
        <v>0.76269407576342363</v>
      </c>
      <c r="L215" s="4">
        <f t="shared" si="17"/>
        <v>1.1718134975799108</v>
      </c>
      <c r="M215" s="4">
        <f t="shared" si="18"/>
        <v>-0.15921584957086829</v>
      </c>
      <c r="N215" s="4">
        <f t="shared" si="19"/>
        <v>-3.4109734206045579E-2</v>
      </c>
    </row>
    <row r="216" spans="1:14" x14ac:dyDescent="0.25">
      <c r="A216" s="4">
        <v>56</v>
      </c>
      <c r="B216" s="4">
        <v>125</v>
      </c>
      <c r="C216" s="4">
        <v>249</v>
      </c>
      <c r="D216" s="4">
        <v>144</v>
      </c>
      <c r="E216" s="4">
        <v>1.2</v>
      </c>
      <c r="J216" s="4">
        <f t="shared" si="15"/>
        <v>0.17987725176856895</v>
      </c>
      <c r="K216" s="4">
        <f t="shared" si="16"/>
        <v>-0.3776775253040206</v>
      </c>
      <c r="L216" s="4">
        <f t="shared" si="17"/>
        <v>5.2786686382315075E-2</v>
      </c>
      <c r="M216" s="4">
        <f t="shared" si="18"/>
        <v>-0.24653241503688259</v>
      </c>
      <c r="N216" s="4">
        <f t="shared" si="19"/>
        <v>0.13814442353448442</v>
      </c>
    </row>
    <row r="217" spans="1:14" x14ac:dyDescent="0.25">
      <c r="A217" s="4">
        <v>43</v>
      </c>
      <c r="B217" s="4">
        <v>132</v>
      </c>
      <c r="C217" s="4">
        <v>341</v>
      </c>
      <c r="D217" s="4">
        <v>136</v>
      </c>
      <c r="E217" s="4">
        <v>3</v>
      </c>
      <c r="J217" s="4">
        <f t="shared" si="15"/>
        <v>-1.2515096062443458</v>
      </c>
      <c r="K217" s="4">
        <f t="shared" si="16"/>
        <v>2.1452535069584895E-2</v>
      </c>
      <c r="L217" s="4">
        <f t="shared" si="17"/>
        <v>1.8277947317302254</v>
      </c>
      <c r="M217" s="4">
        <f t="shared" si="18"/>
        <v>-0.59579867690093979</v>
      </c>
      <c r="N217" s="4">
        <f t="shared" si="19"/>
        <v>1.6884318431992547</v>
      </c>
    </row>
    <row r="218" spans="1:14" x14ac:dyDescent="0.25">
      <c r="A218" s="4">
        <v>62</v>
      </c>
      <c r="B218" s="4">
        <v>130</v>
      </c>
      <c r="C218" s="4">
        <v>263</v>
      </c>
      <c r="D218" s="4">
        <v>97</v>
      </c>
      <c r="E218" s="4">
        <v>1.2</v>
      </c>
      <c r="J218" s="4">
        <f t="shared" si="15"/>
        <v>0.8405173400822219</v>
      </c>
      <c r="K218" s="4">
        <f t="shared" si="16"/>
        <v>-9.2584625037159529E-2</v>
      </c>
      <c r="L218" s="4">
        <f t="shared" si="17"/>
        <v>0.32289660632656231</v>
      </c>
      <c r="M218" s="4">
        <f t="shared" si="18"/>
        <v>-2.2984717034882189</v>
      </c>
      <c r="N218" s="4">
        <f t="shared" si="19"/>
        <v>0.13814442353448442</v>
      </c>
    </row>
    <row r="219" spans="1:14" x14ac:dyDescent="0.25">
      <c r="A219" s="4">
        <v>63</v>
      </c>
      <c r="B219" s="4">
        <v>130</v>
      </c>
      <c r="C219" s="4">
        <v>330</v>
      </c>
      <c r="D219" s="4">
        <v>132</v>
      </c>
      <c r="E219" s="4">
        <v>1.8</v>
      </c>
      <c r="J219" s="4">
        <f t="shared" si="15"/>
        <v>0.95062402146783076</v>
      </c>
      <c r="K219" s="4">
        <f t="shared" si="16"/>
        <v>-9.2584625037159529E-2</v>
      </c>
      <c r="L219" s="4">
        <f t="shared" si="17"/>
        <v>1.6155655089168883</v>
      </c>
      <c r="M219" s="4">
        <f t="shared" si="18"/>
        <v>-0.7704318078329685</v>
      </c>
      <c r="N219" s="4">
        <f t="shared" si="19"/>
        <v>0.65490689675607461</v>
      </c>
    </row>
    <row r="220" spans="1:14" x14ac:dyDescent="0.25">
      <c r="A220" s="4">
        <v>65</v>
      </c>
      <c r="B220" s="4">
        <v>135</v>
      </c>
      <c r="C220" s="4">
        <v>254</v>
      </c>
      <c r="D220" s="4">
        <v>127</v>
      </c>
      <c r="E220" s="4">
        <v>2.8</v>
      </c>
      <c r="J220" s="4">
        <f t="shared" si="15"/>
        <v>1.1708373842390483</v>
      </c>
      <c r="K220" s="4">
        <f t="shared" si="16"/>
        <v>0.19250827522970154</v>
      </c>
      <c r="L220" s="4">
        <f t="shared" si="17"/>
        <v>0.14925451493383196</v>
      </c>
      <c r="M220" s="4">
        <f t="shared" si="18"/>
        <v>-0.98872322149800429</v>
      </c>
      <c r="N220" s="4">
        <f t="shared" si="19"/>
        <v>1.5161776854587246</v>
      </c>
    </row>
    <row r="221" spans="1:14" x14ac:dyDescent="0.25">
      <c r="A221" s="4">
        <v>48</v>
      </c>
      <c r="B221" s="4">
        <v>130</v>
      </c>
      <c r="C221" s="4">
        <v>256</v>
      </c>
      <c r="D221" s="4">
        <v>150</v>
      </c>
      <c r="E221" s="4">
        <v>0</v>
      </c>
      <c r="J221" s="4">
        <f t="shared" si="15"/>
        <v>-0.70097619931630162</v>
      </c>
      <c r="K221" s="4">
        <f t="shared" si="16"/>
        <v>-9.2584625037159529E-2</v>
      </c>
      <c r="L221" s="4">
        <f t="shared" si="17"/>
        <v>0.1878416463544387</v>
      </c>
      <c r="M221" s="4">
        <f t="shared" si="18"/>
        <v>1.541728136116035E-2</v>
      </c>
      <c r="N221" s="4">
        <f t="shared" si="19"/>
        <v>-0.89538052290869574</v>
      </c>
    </row>
    <row r="222" spans="1:14" x14ac:dyDescent="0.25">
      <c r="A222" s="4">
        <v>63</v>
      </c>
      <c r="B222" s="4">
        <v>150</v>
      </c>
      <c r="C222" s="4">
        <v>407</v>
      </c>
      <c r="D222" s="4">
        <v>154</v>
      </c>
      <c r="E222" s="4">
        <v>4</v>
      </c>
      <c r="J222" s="4">
        <f t="shared" si="15"/>
        <v>0.95062402146783076</v>
      </c>
      <c r="K222" s="4">
        <f t="shared" si="16"/>
        <v>1.0477869760302847</v>
      </c>
      <c r="L222" s="4">
        <f t="shared" si="17"/>
        <v>3.1011700686102484</v>
      </c>
      <c r="M222" s="4">
        <f t="shared" si="18"/>
        <v>0.19005041229318897</v>
      </c>
      <c r="N222" s="4">
        <f t="shared" si="19"/>
        <v>2.5497026319019049</v>
      </c>
    </row>
    <row r="223" spans="1:14" x14ac:dyDescent="0.25">
      <c r="A223" s="4">
        <v>55</v>
      </c>
      <c r="B223" s="4">
        <v>140</v>
      </c>
      <c r="C223" s="4">
        <v>217</v>
      </c>
      <c r="D223" s="4">
        <v>111</v>
      </c>
      <c r="E223" s="4">
        <v>5.6</v>
      </c>
      <c r="J223" s="4">
        <f t="shared" si="15"/>
        <v>6.9770570382960112E-2</v>
      </c>
      <c r="K223" s="4">
        <f t="shared" si="16"/>
        <v>0.47760117549656261</v>
      </c>
      <c r="L223" s="4">
        <f t="shared" si="17"/>
        <v>-0.56460741634739287</v>
      </c>
      <c r="M223" s="4">
        <f t="shared" si="18"/>
        <v>-1.6872557452261188</v>
      </c>
      <c r="N223" s="4">
        <f t="shared" si="19"/>
        <v>3.9277358938261449</v>
      </c>
    </row>
    <row r="224" spans="1:14" x14ac:dyDescent="0.25">
      <c r="A224" s="4">
        <v>65</v>
      </c>
      <c r="B224" s="4">
        <v>138</v>
      </c>
      <c r="C224" s="4">
        <v>282</v>
      </c>
      <c r="D224" s="4">
        <v>174</v>
      </c>
      <c r="E224" s="4">
        <v>1.4</v>
      </c>
      <c r="J224" s="4">
        <f t="shared" si="15"/>
        <v>1.1708373842390483</v>
      </c>
      <c r="K224" s="4">
        <f t="shared" si="16"/>
        <v>0.36356401538981814</v>
      </c>
      <c r="L224" s="4">
        <f t="shared" si="17"/>
        <v>0.68947435482232644</v>
      </c>
      <c r="M224" s="4">
        <f t="shared" si="18"/>
        <v>1.0632160669533322</v>
      </c>
      <c r="N224" s="4">
        <f t="shared" si="19"/>
        <v>0.31039858127501441</v>
      </c>
    </row>
    <row r="225" spans="1:14" x14ac:dyDescent="0.25">
      <c r="A225" s="4">
        <v>56</v>
      </c>
      <c r="B225" s="4">
        <v>200</v>
      </c>
      <c r="C225" s="4">
        <v>288</v>
      </c>
      <c r="D225" s="4">
        <v>133</v>
      </c>
      <c r="E225" s="4">
        <v>4</v>
      </c>
      <c r="J225" s="4">
        <f t="shared" si="15"/>
        <v>0.17987725176856895</v>
      </c>
      <c r="K225" s="4">
        <f t="shared" si="16"/>
        <v>3.8987159786988954</v>
      </c>
      <c r="L225" s="4">
        <f t="shared" si="17"/>
        <v>0.80523574908414663</v>
      </c>
      <c r="M225" s="4">
        <f t="shared" si="18"/>
        <v>-0.72677352509996129</v>
      </c>
      <c r="N225" s="4">
        <f t="shared" si="19"/>
        <v>2.5497026319019049</v>
      </c>
    </row>
    <row r="226" spans="1:14" x14ac:dyDescent="0.25">
      <c r="A226" s="4">
        <v>54</v>
      </c>
      <c r="B226" s="4">
        <v>110</v>
      </c>
      <c r="C226" s="4">
        <v>239</v>
      </c>
      <c r="D226" s="4">
        <v>126</v>
      </c>
      <c r="E226" s="4">
        <v>2.8</v>
      </c>
      <c r="J226" s="4">
        <f t="shared" si="15"/>
        <v>-4.0336111002648715E-2</v>
      </c>
      <c r="K226" s="4">
        <f t="shared" si="16"/>
        <v>-1.2329562261046036</v>
      </c>
      <c r="L226" s="4">
        <f t="shared" si="17"/>
        <v>-0.14014897072071866</v>
      </c>
      <c r="M226" s="4">
        <f t="shared" si="18"/>
        <v>-1.0323815042310114</v>
      </c>
      <c r="N226" s="4">
        <f t="shared" si="19"/>
        <v>1.5161776854587246</v>
      </c>
    </row>
    <row r="227" spans="1:14" x14ac:dyDescent="0.25">
      <c r="A227" s="4">
        <v>70</v>
      </c>
      <c r="B227" s="4">
        <v>145</v>
      </c>
      <c r="C227" s="4">
        <v>174</v>
      </c>
      <c r="D227" s="4">
        <v>125</v>
      </c>
      <c r="E227" s="4">
        <v>2.6</v>
      </c>
      <c r="J227" s="4">
        <f t="shared" si="15"/>
        <v>1.7213707911670926</v>
      </c>
      <c r="K227" s="4">
        <f t="shared" si="16"/>
        <v>0.76269407576342363</v>
      </c>
      <c r="L227" s="4">
        <f t="shared" si="17"/>
        <v>-1.3942307418904381</v>
      </c>
      <c r="M227" s="4">
        <f t="shared" si="18"/>
        <v>-1.0760397869640186</v>
      </c>
      <c r="N227" s="4">
        <f t="shared" si="19"/>
        <v>1.3439235277181947</v>
      </c>
    </row>
    <row r="228" spans="1:14" x14ac:dyDescent="0.25">
      <c r="A228" s="4">
        <v>62</v>
      </c>
      <c r="B228" s="4">
        <v>120</v>
      </c>
      <c r="C228" s="4">
        <v>281</v>
      </c>
      <c r="D228" s="4">
        <v>103</v>
      </c>
      <c r="E228" s="4">
        <v>1.4</v>
      </c>
      <c r="J228" s="4">
        <f t="shared" si="15"/>
        <v>0.8405173400822219</v>
      </c>
      <c r="K228" s="4">
        <f t="shared" si="16"/>
        <v>-0.66277042557088162</v>
      </c>
      <c r="L228" s="4">
        <f t="shared" si="17"/>
        <v>0.67018078911202306</v>
      </c>
      <c r="M228" s="4">
        <f t="shared" si="18"/>
        <v>-2.0365220070901762</v>
      </c>
      <c r="N228" s="4">
        <f t="shared" si="19"/>
        <v>0.31039858127501441</v>
      </c>
    </row>
    <row r="229" spans="1:14" x14ac:dyDescent="0.25">
      <c r="A229" s="4">
        <v>35</v>
      </c>
      <c r="B229" s="4">
        <v>120</v>
      </c>
      <c r="C229" s="4">
        <v>198</v>
      </c>
      <c r="D229" s="4">
        <v>130</v>
      </c>
      <c r="E229" s="4">
        <v>1.6</v>
      </c>
      <c r="J229" s="4">
        <f t="shared" si="15"/>
        <v>-2.1323630573292163</v>
      </c>
      <c r="K229" s="4">
        <f t="shared" si="16"/>
        <v>-0.66277042557088162</v>
      </c>
      <c r="L229" s="4">
        <f t="shared" si="17"/>
        <v>-0.93118516484315705</v>
      </c>
      <c r="M229" s="4">
        <f t="shared" si="18"/>
        <v>-0.85774837329898279</v>
      </c>
      <c r="N229" s="4">
        <f t="shared" si="19"/>
        <v>0.48265273901554456</v>
      </c>
    </row>
    <row r="230" spans="1:14" x14ac:dyDescent="0.25">
      <c r="A230" s="4">
        <v>59</v>
      </c>
      <c r="B230" s="4">
        <v>170</v>
      </c>
      <c r="C230" s="4">
        <v>288</v>
      </c>
      <c r="D230" s="4">
        <v>159</v>
      </c>
      <c r="E230" s="4">
        <v>0.2</v>
      </c>
      <c r="J230" s="4">
        <f t="shared" si="15"/>
        <v>0.51019729592539542</v>
      </c>
      <c r="K230" s="4">
        <f t="shared" si="16"/>
        <v>2.1881585770977288</v>
      </c>
      <c r="L230" s="4">
        <f t="shared" si="17"/>
        <v>0.80523574908414663</v>
      </c>
      <c r="M230" s="4">
        <f t="shared" si="18"/>
        <v>0.40834182595822477</v>
      </c>
      <c r="N230" s="4">
        <f t="shared" si="19"/>
        <v>-0.72312636516816575</v>
      </c>
    </row>
    <row r="231" spans="1:14" x14ac:dyDescent="0.25">
      <c r="A231" s="4">
        <v>64</v>
      </c>
      <c r="B231" s="4">
        <v>125</v>
      </c>
      <c r="C231" s="4">
        <v>309</v>
      </c>
      <c r="D231" s="4">
        <v>131</v>
      </c>
      <c r="E231" s="4">
        <v>1.8</v>
      </c>
      <c r="J231" s="4">
        <f t="shared" si="15"/>
        <v>1.0607307028534396</v>
      </c>
      <c r="K231" s="4">
        <f t="shared" si="16"/>
        <v>-0.3776775253040206</v>
      </c>
      <c r="L231" s="4">
        <f t="shared" si="17"/>
        <v>1.2104006290005176</v>
      </c>
      <c r="M231" s="4">
        <f t="shared" si="18"/>
        <v>-0.81409009056597559</v>
      </c>
      <c r="N231" s="4">
        <f t="shared" si="19"/>
        <v>0.65490689675607461</v>
      </c>
    </row>
    <row r="232" spans="1:14" x14ac:dyDescent="0.25">
      <c r="A232" s="4">
        <v>47</v>
      </c>
      <c r="B232" s="4">
        <v>108</v>
      </c>
      <c r="C232" s="4">
        <v>243</v>
      </c>
      <c r="D232" s="4">
        <v>152</v>
      </c>
      <c r="E232" s="4">
        <v>0</v>
      </c>
      <c r="J232" s="4">
        <f t="shared" si="15"/>
        <v>-0.81108288070191048</v>
      </c>
      <c r="K232" s="4">
        <f t="shared" si="16"/>
        <v>-1.3469933862113481</v>
      </c>
      <c r="L232" s="4">
        <f t="shared" si="17"/>
        <v>-6.2974707879505168E-2</v>
      </c>
      <c r="M232" s="4">
        <f t="shared" si="18"/>
        <v>0.10273384682717467</v>
      </c>
      <c r="N232" s="4">
        <f t="shared" si="19"/>
        <v>-0.89538052290869574</v>
      </c>
    </row>
    <row r="233" spans="1:14" x14ac:dyDescent="0.25">
      <c r="A233" s="4">
        <v>57</v>
      </c>
      <c r="B233" s="4">
        <v>165</v>
      </c>
      <c r="C233" s="4">
        <v>289</v>
      </c>
      <c r="D233" s="4">
        <v>124</v>
      </c>
      <c r="E233" s="4">
        <v>1</v>
      </c>
      <c r="J233" s="4">
        <f t="shared" si="15"/>
        <v>0.28998393315417775</v>
      </c>
      <c r="K233" s="4">
        <f t="shared" si="16"/>
        <v>1.9030656768308678</v>
      </c>
      <c r="L233" s="4">
        <f t="shared" si="17"/>
        <v>0.82452931479445002</v>
      </c>
      <c r="M233" s="4">
        <f t="shared" si="18"/>
        <v>-1.1196980696970258</v>
      </c>
      <c r="N233" s="4">
        <f t="shared" si="19"/>
        <v>-3.4109734206045579E-2</v>
      </c>
    </row>
    <row r="234" spans="1:14" x14ac:dyDescent="0.25">
      <c r="A234" s="4">
        <v>55</v>
      </c>
      <c r="B234" s="4">
        <v>160</v>
      </c>
      <c r="C234" s="4">
        <v>289</v>
      </c>
      <c r="D234" s="4">
        <v>145</v>
      </c>
      <c r="E234" s="4">
        <v>0.8</v>
      </c>
      <c r="J234" s="4">
        <f t="shared" si="15"/>
        <v>6.9770570382960112E-2</v>
      </c>
      <c r="K234" s="4">
        <f t="shared" si="16"/>
        <v>1.6179727765640068</v>
      </c>
      <c r="L234" s="4">
        <f t="shared" si="17"/>
        <v>0.82452931479445002</v>
      </c>
      <c r="M234" s="4">
        <f t="shared" si="18"/>
        <v>-0.20287413230387544</v>
      </c>
      <c r="N234" s="4">
        <f t="shared" si="19"/>
        <v>-0.20636389194657556</v>
      </c>
    </row>
    <row r="235" spans="1:14" x14ac:dyDescent="0.25">
      <c r="A235" s="4">
        <v>64</v>
      </c>
      <c r="B235" s="4">
        <v>120</v>
      </c>
      <c r="C235" s="4">
        <v>246</v>
      </c>
      <c r="D235" s="4">
        <v>96</v>
      </c>
      <c r="E235" s="4">
        <v>2.2000000000000002</v>
      </c>
      <c r="J235" s="4">
        <f t="shared" si="15"/>
        <v>1.0607307028534396</v>
      </c>
      <c r="K235" s="4">
        <f t="shared" si="16"/>
        <v>-0.66277042557088162</v>
      </c>
      <c r="L235" s="4">
        <f t="shared" si="17"/>
        <v>-5.0940107485950466E-3</v>
      </c>
      <c r="M235" s="4">
        <f t="shared" si="18"/>
        <v>-2.3421299862212259</v>
      </c>
      <c r="N235" s="4">
        <f t="shared" si="19"/>
        <v>0.9994152122371347</v>
      </c>
    </row>
    <row r="236" spans="1:14" x14ac:dyDescent="0.25">
      <c r="A236" s="4">
        <v>70</v>
      </c>
      <c r="B236" s="4">
        <v>130</v>
      </c>
      <c r="C236" s="4">
        <v>322</v>
      </c>
      <c r="D236" s="4">
        <v>109</v>
      </c>
      <c r="E236" s="4">
        <v>2.4</v>
      </c>
      <c r="J236" s="4">
        <f t="shared" si="15"/>
        <v>1.7213707911670926</v>
      </c>
      <c r="K236" s="4">
        <f t="shared" si="16"/>
        <v>-9.2584625037159529E-2</v>
      </c>
      <c r="L236" s="4">
        <f t="shared" si="17"/>
        <v>1.4612169832344615</v>
      </c>
      <c r="M236" s="4">
        <f t="shared" si="18"/>
        <v>-1.7745723106921329</v>
      </c>
      <c r="N236" s="4">
        <f t="shared" si="19"/>
        <v>1.1716693699776646</v>
      </c>
    </row>
    <row r="237" spans="1:14" x14ac:dyDescent="0.25">
      <c r="A237" s="4">
        <v>51</v>
      </c>
      <c r="B237" s="4">
        <v>140</v>
      </c>
      <c r="C237" s="4">
        <v>299</v>
      </c>
      <c r="D237" s="4">
        <v>173</v>
      </c>
      <c r="E237" s="4">
        <v>1.6</v>
      </c>
      <c r="J237" s="4">
        <f t="shared" si="15"/>
        <v>-0.3706561551594752</v>
      </c>
      <c r="K237" s="4">
        <f t="shared" si="16"/>
        <v>0.47760117549656261</v>
      </c>
      <c r="L237" s="4">
        <f t="shared" si="17"/>
        <v>1.0174649718974837</v>
      </c>
      <c r="M237" s="4">
        <f t="shared" si="18"/>
        <v>1.0195577842203249</v>
      </c>
      <c r="N237" s="4">
        <f t="shared" si="19"/>
        <v>0.48265273901554456</v>
      </c>
    </row>
    <row r="238" spans="1:14" x14ac:dyDescent="0.25">
      <c r="A238" s="4">
        <v>58</v>
      </c>
      <c r="B238" s="4">
        <v>125</v>
      </c>
      <c r="C238" s="4">
        <v>300</v>
      </c>
      <c r="D238" s="4">
        <v>171</v>
      </c>
      <c r="E238" s="4">
        <v>0</v>
      </c>
      <c r="J238" s="4">
        <f t="shared" si="15"/>
        <v>0.40009061453978656</v>
      </c>
      <c r="K238" s="4">
        <f t="shared" si="16"/>
        <v>-0.3776775253040206</v>
      </c>
      <c r="L238" s="4">
        <f t="shared" si="17"/>
        <v>1.0367585376077872</v>
      </c>
      <c r="M238" s="4">
        <f t="shared" si="18"/>
        <v>0.93224121875431065</v>
      </c>
      <c r="N238" s="4">
        <f t="shared" si="19"/>
        <v>-0.89538052290869574</v>
      </c>
    </row>
    <row r="239" spans="1:14" x14ac:dyDescent="0.25">
      <c r="A239" s="4">
        <v>60</v>
      </c>
      <c r="B239" s="4">
        <v>140</v>
      </c>
      <c r="C239" s="4">
        <v>293</v>
      </c>
      <c r="D239" s="4">
        <v>170</v>
      </c>
      <c r="E239" s="4">
        <v>1.2</v>
      </c>
      <c r="J239" s="4">
        <f t="shared" si="15"/>
        <v>0.62030397731100428</v>
      </c>
      <c r="K239" s="4">
        <f t="shared" si="16"/>
        <v>0.47760117549656261</v>
      </c>
      <c r="L239" s="4">
        <f t="shared" si="17"/>
        <v>0.90170357763566356</v>
      </c>
      <c r="M239" s="4">
        <f t="shared" si="18"/>
        <v>0.88858293602130345</v>
      </c>
      <c r="N239" s="4">
        <f t="shared" si="19"/>
        <v>0.13814442353448442</v>
      </c>
    </row>
    <row r="240" spans="1:14" x14ac:dyDescent="0.25">
      <c r="A240" s="4">
        <v>77</v>
      </c>
      <c r="B240" s="4">
        <v>125</v>
      </c>
      <c r="C240" s="4">
        <v>304</v>
      </c>
      <c r="D240" s="4">
        <v>162</v>
      </c>
      <c r="E240" s="4">
        <v>0</v>
      </c>
      <c r="J240" s="4">
        <f t="shared" si="15"/>
        <v>2.4921175608663542</v>
      </c>
      <c r="K240" s="4">
        <f t="shared" si="16"/>
        <v>-0.3776775253040206</v>
      </c>
      <c r="L240" s="4">
        <f t="shared" si="17"/>
        <v>1.1139328004490006</v>
      </c>
      <c r="M240" s="4">
        <f t="shared" si="18"/>
        <v>0.53931667415724627</v>
      </c>
      <c r="N240" s="4">
        <f t="shared" si="19"/>
        <v>-0.89538052290869574</v>
      </c>
    </row>
    <row r="241" spans="1:14" x14ac:dyDescent="0.25">
      <c r="A241" s="4">
        <v>35</v>
      </c>
      <c r="B241" s="4">
        <v>126</v>
      </c>
      <c r="C241" s="4">
        <v>282</v>
      </c>
      <c r="D241" s="4">
        <v>156</v>
      </c>
      <c r="E241" s="4">
        <v>0</v>
      </c>
      <c r="J241" s="4">
        <f t="shared" si="15"/>
        <v>-2.1323630573292163</v>
      </c>
      <c r="K241" s="4">
        <f t="shared" si="16"/>
        <v>-0.32065894525064836</v>
      </c>
      <c r="L241" s="4">
        <f t="shared" si="17"/>
        <v>0.68947435482232644</v>
      </c>
      <c r="M241" s="4">
        <f t="shared" si="18"/>
        <v>0.27736697775920327</v>
      </c>
      <c r="N241" s="4">
        <f t="shared" si="19"/>
        <v>-0.89538052290869574</v>
      </c>
    </row>
    <row r="242" spans="1:14" x14ac:dyDescent="0.25">
      <c r="A242" s="4">
        <v>70</v>
      </c>
      <c r="B242" s="4">
        <v>160</v>
      </c>
      <c r="C242" s="4">
        <v>269</v>
      </c>
      <c r="D242" s="4">
        <v>112</v>
      </c>
      <c r="E242" s="4">
        <v>2.9</v>
      </c>
      <c r="J242" s="4">
        <f t="shared" si="15"/>
        <v>1.7213707911670926</v>
      </c>
      <c r="K242" s="4">
        <f t="shared" si="16"/>
        <v>1.6179727765640068</v>
      </c>
      <c r="L242" s="4">
        <f t="shared" si="17"/>
        <v>0.43865800058838256</v>
      </c>
      <c r="M242" s="4">
        <f t="shared" si="18"/>
        <v>-1.6435974624931116</v>
      </c>
      <c r="N242" s="4">
        <f t="shared" si="19"/>
        <v>1.6023047643289896</v>
      </c>
    </row>
    <row r="243" spans="1:14" x14ac:dyDescent="0.25">
      <c r="A243" s="4">
        <v>59</v>
      </c>
      <c r="B243" s="4">
        <v>174</v>
      </c>
      <c r="C243" s="4">
        <v>249</v>
      </c>
      <c r="D243" s="4">
        <v>143</v>
      </c>
      <c r="E243" s="4">
        <v>0</v>
      </c>
      <c r="J243" s="4">
        <f t="shared" si="15"/>
        <v>0.51019729592539542</v>
      </c>
      <c r="K243" s="4">
        <f t="shared" si="16"/>
        <v>2.4162328973112177</v>
      </c>
      <c r="L243" s="4">
        <f t="shared" si="17"/>
        <v>5.2786686382315075E-2</v>
      </c>
      <c r="M243" s="4">
        <f t="shared" si="18"/>
        <v>-0.29019069776988976</v>
      </c>
      <c r="N243" s="4">
        <f t="shared" si="19"/>
        <v>-0.89538052290869574</v>
      </c>
    </row>
    <row r="244" spans="1:14" x14ac:dyDescent="0.25">
      <c r="A244" s="4">
        <v>64</v>
      </c>
      <c r="B244" s="4">
        <v>145</v>
      </c>
      <c r="C244" s="4">
        <v>212</v>
      </c>
      <c r="D244" s="4">
        <v>132</v>
      </c>
      <c r="E244" s="4">
        <v>2</v>
      </c>
      <c r="J244" s="4">
        <f t="shared" si="15"/>
        <v>1.0607307028534396</v>
      </c>
      <c r="K244" s="4">
        <f t="shared" si="16"/>
        <v>0.76269407576342363</v>
      </c>
      <c r="L244" s="4">
        <f t="shared" si="17"/>
        <v>-0.66107524489890979</v>
      </c>
      <c r="M244" s="4">
        <f t="shared" si="18"/>
        <v>-0.7704318078329685</v>
      </c>
      <c r="N244" s="4">
        <f t="shared" si="19"/>
        <v>0.8271610544966046</v>
      </c>
    </row>
    <row r="245" spans="1:14" x14ac:dyDescent="0.25">
      <c r="A245" s="4">
        <v>57</v>
      </c>
      <c r="B245" s="4">
        <v>152</v>
      </c>
      <c r="C245" s="4">
        <v>274</v>
      </c>
      <c r="D245" s="4">
        <v>88</v>
      </c>
      <c r="E245" s="4">
        <v>1.2</v>
      </c>
      <c r="J245" s="4">
        <f t="shared" si="15"/>
        <v>0.28998393315417775</v>
      </c>
      <c r="K245" s="4">
        <f t="shared" si="16"/>
        <v>1.1618241361370292</v>
      </c>
      <c r="L245" s="4">
        <f t="shared" si="17"/>
        <v>0.53512582913989948</v>
      </c>
      <c r="M245" s="4">
        <f t="shared" si="18"/>
        <v>-2.6913962480852835</v>
      </c>
      <c r="N245" s="4">
        <f t="shared" si="19"/>
        <v>0.13814442353448442</v>
      </c>
    </row>
    <row r="246" spans="1:14" x14ac:dyDescent="0.25">
      <c r="A246" s="4">
        <v>56</v>
      </c>
      <c r="B246" s="4">
        <v>132</v>
      </c>
      <c r="C246" s="4">
        <v>184</v>
      </c>
      <c r="D246" s="4">
        <v>105</v>
      </c>
      <c r="E246" s="4">
        <v>2.1</v>
      </c>
      <c r="J246" s="4">
        <f t="shared" si="15"/>
        <v>0.17987725176856895</v>
      </c>
      <c r="K246" s="4">
        <f t="shared" si="16"/>
        <v>2.1452535069584895E-2</v>
      </c>
      <c r="L246" s="4">
        <f t="shared" si="17"/>
        <v>-1.2012950847874042</v>
      </c>
      <c r="M246" s="4">
        <f t="shared" si="18"/>
        <v>-1.9492054416241618</v>
      </c>
      <c r="N246" s="4">
        <f t="shared" si="19"/>
        <v>0.91328813336686965</v>
      </c>
    </row>
    <row r="247" spans="1:14" x14ac:dyDescent="0.25">
      <c r="A247" s="4">
        <v>48</v>
      </c>
      <c r="B247" s="4">
        <v>124</v>
      </c>
      <c r="C247" s="4">
        <v>274</v>
      </c>
      <c r="D247" s="4">
        <v>166</v>
      </c>
      <c r="E247" s="4">
        <v>0.5</v>
      </c>
      <c r="J247" s="4">
        <f t="shared" si="15"/>
        <v>-0.70097619931630162</v>
      </c>
      <c r="K247" s="4">
        <f t="shared" si="16"/>
        <v>-0.43469610535739278</v>
      </c>
      <c r="L247" s="4">
        <f t="shared" si="17"/>
        <v>0.53512582913989948</v>
      </c>
      <c r="M247" s="4">
        <f t="shared" si="18"/>
        <v>0.71394980508927486</v>
      </c>
      <c r="N247" s="4">
        <f t="shared" si="19"/>
        <v>-0.46474512855737066</v>
      </c>
    </row>
    <row r="248" spans="1:14" x14ac:dyDescent="0.25">
      <c r="A248" s="4">
        <v>56</v>
      </c>
      <c r="B248" s="4">
        <v>134</v>
      </c>
      <c r="C248" s="4">
        <v>409</v>
      </c>
      <c r="D248" s="4">
        <v>150</v>
      </c>
      <c r="E248" s="4">
        <v>1.9</v>
      </c>
      <c r="J248" s="4">
        <f t="shared" si="15"/>
        <v>0.17987725176856895</v>
      </c>
      <c r="K248" s="4">
        <f t="shared" si="16"/>
        <v>0.13548969517632931</v>
      </c>
      <c r="L248" s="4">
        <f t="shared" si="17"/>
        <v>3.1397572000308549</v>
      </c>
      <c r="M248" s="4">
        <f t="shared" si="18"/>
        <v>1.541728136116035E-2</v>
      </c>
      <c r="N248" s="4">
        <f t="shared" si="19"/>
        <v>0.74103397562633944</v>
      </c>
    </row>
    <row r="249" spans="1:14" x14ac:dyDescent="0.25">
      <c r="A249" s="4">
        <v>66</v>
      </c>
      <c r="B249" s="4">
        <v>160</v>
      </c>
      <c r="C249" s="4">
        <v>246</v>
      </c>
      <c r="D249" s="4">
        <v>120</v>
      </c>
      <c r="E249" s="4">
        <v>0</v>
      </c>
      <c r="J249" s="4">
        <f t="shared" si="15"/>
        <v>1.2809440656246571</v>
      </c>
      <c r="K249" s="4">
        <f t="shared" si="16"/>
        <v>1.6179727765640068</v>
      </c>
      <c r="L249" s="4">
        <f t="shared" si="17"/>
        <v>-5.0940107485950466E-3</v>
      </c>
      <c r="M249" s="4">
        <f t="shared" si="18"/>
        <v>-1.2943312006290544</v>
      </c>
      <c r="N249" s="4">
        <f t="shared" si="19"/>
        <v>-0.89538052290869574</v>
      </c>
    </row>
    <row r="250" spans="1:14" x14ac:dyDescent="0.25">
      <c r="A250" s="4">
        <v>54</v>
      </c>
      <c r="B250" s="4">
        <v>192</v>
      </c>
      <c r="C250" s="4">
        <v>283</v>
      </c>
      <c r="D250" s="4">
        <v>195</v>
      </c>
      <c r="E250" s="4">
        <v>0</v>
      </c>
      <c r="J250" s="4">
        <f t="shared" si="15"/>
        <v>-4.0336111002648715E-2</v>
      </c>
      <c r="K250" s="4">
        <f t="shared" si="16"/>
        <v>3.4425673382719175</v>
      </c>
      <c r="L250" s="4">
        <f t="shared" si="17"/>
        <v>0.70876792053262982</v>
      </c>
      <c r="M250" s="4">
        <f t="shared" si="18"/>
        <v>1.9800400043464823</v>
      </c>
      <c r="N250" s="4">
        <f t="shared" si="19"/>
        <v>-0.89538052290869574</v>
      </c>
    </row>
    <row r="251" spans="1:14" x14ac:dyDescent="0.25">
      <c r="A251" s="4">
        <v>69</v>
      </c>
      <c r="B251" s="4">
        <v>140</v>
      </c>
      <c r="C251" s="4">
        <v>254</v>
      </c>
      <c r="D251" s="4">
        <v>146</v>
      </c>
      <c r="E251" s="4">
        <v>2</v>
      </c>
      <c r="J251" s="4">
        <f t="shared" si="15"/>
        <v>1.6112641097814837</v>
      </c>
      <c r="K251" s="4">
        <f t="shared" si="16"/>
        <v>0.47760117549656261</v>
      </c>
      <c r="L251" s="4">
        <f t="shared" si="17"/>
        <v>0.14925451493383196</v>
      </c>
      <c r="M251" s="4">
        <f t="shared" si="18"/>
        <v>-0.15921584957086829</v>
      </c>
      <c r="N251" s="4">
        <f t="shared" si="19"/>
        <v>0.8271610544966046</v>
      </c>
    </row>
    <row r="252" spans="1:14" x14ac:dyDescent="0.25">
      <c r="A252" s="4">
        <v>51</v>
      </c>
      <c r="B252" s="4">
        <v>140</v>
      </c>
      <c r="C252" s="4">
        <v>298</v>
      </c>
      <c r="D252" s="4">
        <v>122</v>
      </c>
      <c r="E252" s="4">
        <v>4.2</v>
      </c>
      <c r="J252" s="4">
        <f t="shared" si="15"/>
        <v>-0.3706561551594752</v>
      </c>
      <c r="K252" s="4">
        <f t="shared" si="16"/>
        <v>0.47760117549656261</v>
      </c>
      <c r="L252" s="4">
        <f t="shared" si="17"/>
        <v>0.99817140618718037</v>
      </c>
      <c r="M252" s="4">
        <f t="shared" si="18"/>
        <v>-1.20701463516304</v>
      </c>
      <c r="N252" s="4">
        <f t="shared" si="19"/>
        <v>2.721956789642435</v>
      </c>
    </row>
    <row r="253" spans="1:14" x14ac:dyDescent="0.25">
      <c r="A253" s="4">
        <v>43</v>
      </c>
      <c r="B253" s="4">
        <v>132</v>
      </c>
      <c r="C253" s="4">
        <v>247</v>
      </c>
      <c r="D253" s="4">
        <v>143</v>
      </c>
      <c r="E253" s="4">
        <v>0.1</v>
      </c>
      <c r="J253" s="4">
        <f t="shared" si="15"/>
        <v>-1.2515096062443458</v>
      </c>
      <c r="K253" s="4">
        <f t="shared" si="16"/>
        <v>2.1452535069584895E-2</v>
      </c>
      <c r="L253" s="4">
        <f t="shared" si="17"/>
        <v>1.4199554961708327E-2</v>
      </c>
      <c r="M253" s="4">
        <f t="shared" si="18"/>
        <v>-0.29019069776988976</v>
      </c>
      <c r="N253" s="4">
        <f t="shared" si="19"/>
        <v>-0.80925344403843069</v>
      </c>
    </row>
    <row r="254" spans="1:14" x14ac:dyDescent="0.25">
      <c r="A254" s="4">
        <v>62</v>
      </c>
      <c r="B254" s="4">
        <v>138</v>
      </c>
      <c r="C254" s="4">
        <v>294</v>
      </c>
      <c r="D254" s="4">
        <v>106</v>
      </c>
      <c r="E254" s="4">
        <v>1.9</v>
      </c>
      <c r="J254" s="4">
        <f t="shared" si="15"/>
        <v>0.8405173400822219</v>
      </c>
      <c r="K254" s="4">
        <f t="shared" si="16"/>
        <v>0.36356401538981814</v>
      </c>
      <c r="L254" s="4">
        <f t="shared" si="17"/>
        <v>0.92099714334596694</v>
      </c>
      <c r="M254" s="4">
        <f t="shared" si="18"/>
        <v>-1.9055471588911546</v>
      </c>
      <c r="N254" s="4">
        <f t="shared" si="19"/>
        <v>0.74103397562633944</v>
      </c>
    </row>
    <row r="255" spans="1:14" x14ac:dyDescent="0.25">
      <c r="A255" s="4">
        <v>67</v>
      </c>
      <c r="B255" s="4">
        <v>100</v>
      </c>
      <c r="C255" s="4">
        <v>299</v>
      </c>
      <c r="D255" s="4">
        <v>125</v>
      </c>
      <c r="E255" s="4">
        <v>0.9</v>
      </c>
      <c r="J255" s="4">
        <f t="shared" si="15"/>
        <v>1.391050747010266</v>
      </c>
      <c r="K255" s="4">
        <f t="shared" si="16"/>
        <v>-1.8031420266383258</v>
      </c>
      <c r="L255" s="4">
        <f t="shared" si="17"/>
        <v>1.0174649718974837</v>
      </c>
      <c r="M255" s="4">
        <f t="shared" si="18"/>
        <v>-1.0760397869640186</v>
      </c>
      <c r="N255" s="4">
        <f t="shared" si="19"/>
        <v>-0.12023681307631058</v>
      </c>
    </row>
    <row r="256" spans="1:14" x14ac:dyDescent="0.25">
      <c r="A256" s="4">
        <v>59</v>
      </c>
      <c r="B256" s="4">
        <v>160</v>
      </c>
      <c r="C256" s="4">
        <v>273</v>
      </c>
      <c r="D256" s="4">
        <v>125</v>
      </c>
      <c r="E256" s="4">
        <v>0</v>
      </c>
      <c r="J256" s="4">
        <f t="shared" si="15"/>
        <v>0.51019729592539542</v>
      </c>
      <c r="K256" s="4">
        <f t="shared" si="16"/>
        <v>1.6179727765640068</v>
      </c>
      <c r="L256" s="4">
        <f t="shared" si="17"/>
        <v>0.51583226342959609</v>
      </c>
      <c r="M256" s="4">
        <f t="shared" si="18"/>
        <v>-1.0760397869640186</v>
      </c>
      <c r="N256" s="4">
        <f t="shared" si="19"/>
        <v>-0.89538052290869574</v>
      </c>
    </row>
    <row r="257" spans="1:14" x14ac:dyDescent="0.25">
      <c r="A257" s="4">
        <v>45</v>
      </c>
      <c r="B257" s="4">
        <v>142</v>
      </c>
      <c r="C257" s="4">
        <v>309</v>
      </c>
      <c r="D257" s="4">
        <v>147</v>
      </c>
      <c r="E257" s="4">
        <v>0</v>
      </c>
      <c r="J257" s="4">
        <f t="shared" si="15"/>
        <v>-1.0312962434731281</v>
      </c>
      <c r="K257" s="4">
        <f t="shared" si="16"/>
        <v>0.59163833560330703</v>
      </c>
      <c r="L257" s="4">
        <f t="shared" si="17"/>
        <v>1.2104006290005176</v>
      </c>
      <c r="M257" s="4">
        <f t="shared" si="18"/>
        <v>-0.11555756683786111</v>
      </c>
      <c r="N257" s="4">
        <f t="shared" si="19"/>
        <v>-0.89538052290869574</v>
      </c>
    </row>
    <row r="258" spans="1:14" x14ac:dyDescent="0.25">
      <c r="A258" s="4">
        <v>58</v>
      </c>
      <c r="B258" s="4">
        <v>128</v>
      </c>
      <c r="C258" s="4">
        <v>259</v>
      </c>
      <c r="D258" s="4">
        <v>130</v>
      </c>
      <c r="E258" s="4">
        <v>3</v>
      </c>
      <c r="J258" s="4">
        <f t="shared" si="15"/>
        <v>0.40009061453978656</v>
      </c>
      <c r="K258" s="4">
        <f t="shared" si="16"/>
        <v>-0.20662178514390395</v>
      </c>
      <c r="L258" s="4">
        <f t="shared" si="17"/>
        <v>0.24572234348534883</v>
      </c>
      <c r="M258" s="4">
        <f t="shared" si="18"/>
        <v>-0.85774837329898279</v>
      </c>
      <c r="N258" s="4">
        <f t="shared" si="19"/>
        <v>1.6884318431992547</v>
      </c>
    </row>
    <row r="259" spans="1:14" x14ac:dyDescent="0.25">
      <c r="A259" s="4">
        <v>50</v>
      </c>
      <c r="B259" s="4">
        <v>144</v>
      </c>
      <c r="C259" s="4">
        <v>200</v>
      </c>
      <c r="D259" s="4">
        <v>126</v>
      </c>
      <c r="E259" s="4">
        <v>0.9</v>
      </c>
      <c r="J259" s="4">
        <f t="shared" ref="J259:J307" si="20">STANDARDIZE(A259,$H$2,$H$3)</f>
        <v>-0.480762836545084</v>
      </c>
      <c r="K259" s="4">
        <f t="shared" ref="K259:K304" si="21">STANDARDIZE(B259,$H$5,$H$6)</f>
        <v>0.70567549571005139</v>
      </c>
      <c r="L259" s="4">
        <f t="shared" ref="L259:L304" si="22">STANDARDIZE(C259,$H$8,$H$9)</f>
        <v>-0.89259803342255029</v>
      </c>
      <c r="M259" s="4">
        <f t="shared" ref="M259:M304" si="23">STANDARDIZE(D259,$H$11,$H$12)</f>
        <v>-1.0323815042310114</v>
      </c>
      <c r="N259" s="4">
        <f t="shared" ref="N259:N304" si="24">STANDARDIZE(E259,$H$14,$H$15)</f>
        <v>-0.12023681307631058</v>
      </c>
    </row>
    <row r="260" spans="1:14" x14ac:dyDescent="0.25">
      <c r="A260" s="4">
        <v>62</v>
      </c>
      <c r="B260" s="4">
        <v>150</v>
      </c>
      <c r="C260" s="4">
        <v>244</v>
      </c>
      <c r="D260" s="4">
        <v>154</v>
      </c>
      <c r="E260" s="4">
        <v>1.4</v>
      </c>
      <c r="J260" s="4">
        <f t="shared" si="20"/>
        <v>0.8405173400822219</v>
      </c>
      <c r="K260" s="4">
        <f t="shared" si="21"/>
        <v>1.0477869760302847</v>
      </c>
      <c r="L260" s="4">
        <f t="shared" si="22"/>
        <v>-4.3681142169201798E-2</v>
      </c>
      <c r="M260" s="4">
        <f t="shared" si="23"/>
        <v>0.19005041229318897</v>
      </c>
      <c r="N260" s="4">
        <f t="shared" si="24"/>
        <v>0.31039858127501441</v>
      </c>
    </row>
    <row r="261" spans="1:14" x14ac:dyDescent="0.25">
      <c r="A261" s="4">
        <v>38</v>
      </c>
      <c r="B261" s="4">
        <v>120</v>
      </c>
      <c r="C261" s="4">
        <v>231</v>
      </c>
      <c r="D261" s="4">
        <v>182</v>
      </c>
      <c r="E261" s="4">
        <v>3.8</v>
      </c>
      <c r="J261" s="4">
        <f t="shared" si="20"/>
        <v>-1.8020430131723899</v>
      </c>
      <c r="K261" s="4">
        <f t="shared" si="21"/>
        <v>-0.66277042557088162</v>
      </c>
      <c r="L261" s="4">
        <f t="shared" si="22"/>
        <v>-0.29449749640314565</v>
      </c>
      <c r="M261" s="4">
        <f t="shared" si="23"/>
        <v>1.4124823288173893</v>
      </c>
      <c r="N261" s="4">
        <f t="shared" si="24"/>
        <v>2.3774484741613748</v>
      </c>
    </row>
    <row r="262" spans="1:14" x14ac:dyDescent="0.25">
      <c r="A262" s="4">
        <v>66</v>
      </c>
      <c r="B262" s="4">
        <v>178</v>
      </c>
      <c r="C262" s="4">
        <v>228</v>
      </c>
      <c r="D262" s="4">
        <v>165</v>
      </c>
      <c r="E262" s="4">
        <v>1</v>
      </c>
      <c r="J262" s="4">
        <f t="shared" si="20"/>
        <v>1.2809440656246571</v>
      </c>
      <c r="K262" s="4">
        <f t="shared" si="21"/>
        <v>2.6443072175247067</v>
      </c>
      <c r="L262" s="4">
        <f t="shared" si="22"/>
        <v>-0.35237819353405581</v>
      </c>
      <c r="M262" s="4">
        <f t="shared" si="23"/>
        <v>0.67029152235626765</v>
      </c>
      <c r="N262" s="4">
        <f t="shared" si="24"/>
        <v>-3.4109734206045579E-2</v>
      </c>
    </row>
    <row r="263" spans="1:14" x14ac:dyDescent="0.25">
      <c r="A263" s="4">
        <v>52</v>
      </c>
      <c r="B263" s="4">
        <v>112</v>
      </c>
      <c r="C263" s="4">
        <v>230</v>
      </c>
      <c r="D263" s="4">
        <v>160</v>
      </c>
      <c r="E263" s="4">
        <v>0</v>
      </c>
      <c r="J263" s="4">
        <f t="shared" si="20"/>
        <v>-0.26054947377386639</v>
      </c>
      <c r="K263" s="4">
        <f t="shared" si="21"/>
        <v>-1.1189190659978594</v>
      </c>
      <c r="L263" s="4">
        <f t="shared" si="22"/>
        <v>-0.31379106211344904</v>
      </c>
      <c r="M263" s="4">
        <f t="shared" si="23"/>
        <v>0.45200010869123192</v>
      </c>
      <c r="N263" s="4">
        <f t="shared" si="24"/>
        <v>-0.89538052290869574</v>
      </c>
    </row>
    <row r="264" spans="1:14" x14ac:dyDescent="0.25">
      <c r="A264" s="4">
        <v>53</v>
      </c>
      <c r="B264" s="4">
        <v>123</v>
      </c>
      <c r="C264" s="4">
        <v>282</v>
      </c>
      <c r="D264" s="4">
        <v>95</v>
      </c>
      <c r="E264" s="4">
        <v>2</v>
      </c>
      <c r="J264" s="4">
        <f t="shared" si="20"/>
        <v>-0.15044279238825753</v>
      </c>
      <c r="K264" s="4">
        <f t="shared" si="21"/>
        <v>-0.49171468541076502</v>
      </c>
      <c r="L264" s="4">
        <f t="shared" si="22"/>
        <v>0.68947435482232644</v>
      </c>
      <c r="M264" s="4">
        <f t="shared" si="23"/>
        <v>-2.3857882689542333</v>
      </c>
      <c r="N264" s="4">
        <f t="shared" si="24"/>
        <v>0.8271610544966046</v>
      </c>
    </row>
    <row r="265" spans="1:14" x14ac:dyDescent="0.25">
      <c r="A265" s="4">
        <v>63</v>
      </c>
      <c r="B265" s="4">
        <v>108</v>
      </c>
      <c r="C265" s="4">
        <v>269</v>
      </c>
      <c r="D265" s="4">
        <v>169</v>
      </c>
      <c r="E265" s="4">
        <v>1.8</v>
      </c>
      <c r="J265" s="4">
        <f t="shared" si="20"/>
        <v>0.95062402146783076</v>
      </c>
      <c r="K265" s="4">
        <f t="shared" si="21"/>
        <v>-1.3469933862113481</v>
      </c>
      <c r="L265" s="4">
        <f t="shared" si="22"/>
        <v>0.43865800058838256</v>
      </c>
      <c r="M265" s="4">
        <f t="shared" si="23"/>
        <v>0.84492465328829636</v>
      </c>
      <c r="N265" s="4">
        <f t="shared" si="24"/>
        <v>0.65490689675607461</v>
      </c>
    </row>
    <row r="266" spans="1:14" x14ac:dyDescent="0.25">
      <c r="A266" s="4">
        <v>54</v>
      </c>
      <c r="B266" s="4">
        <v>110</v>
      </c>
      <c r="C266" s="4">
        <v>206</v>
      </c>
      <c r="D266" s="4">
        <v>108</v>
      </c>
      <c r="E266" s="4">
        <v>0</v>
      </c>
      <c r="J266" s="4">
        <f t="shared" si="20"/>
        <v>-4.0336111002648715E-2</v>
      </c>
      <c r="K266" s="4">
        <f t="shared" si="21"/>
        <v>-1.2329562261046036</v>
      </c>
      <c r="L266" s="4">
        <f t="shared" si="22"/>
        <v>-0.77683663916072998</v>
      </c>
      <c r="M266" s="4">
        <f t="shared" si="23"/>
        <v>-1.8182305934251402</v>
      </c>
      <c r="N266" s="4">
        <f t="shared" si="24"/>
        <v>-0.89538052290869574</v>
      </c>
    </row>
    <row r="267" spans="1:14" x14ac:dyDescent="0.25">
      <c r="A267" s="4">
        <v>66</v>
      </c>
      <c r="B267" s="4">
        <v>112</v>
      </c>
      <c r="C267" s="4">
        <v>212</v>
      </c>
      <c r="D267" s="4">
        <v>132</v>
      </c>
      <c r="E267" s="4">
        <v>0.1</v>
      </c>
      <c r="J267" s="4">
        <f t="shared" si="20"/>
        <v>1.2809440656246571</v>
      </c>
      <c r="K267" s="4">
        <f t="shared" si="21"/>
        <v>-1.1189190659978594</v>
      </c>
      <c r="L267" s="4">
        <f t="shared" si="22"/>
        <v>-0.66107524489890979</v>
      </c>
      <c r="M267" s="4">
        <f t="shared" si="23"/>
        <v>-0.7704318078329685</v>
      </c>
      <c r="N267" s="4">
        <f t="shared" si="24"/>
        <v>-0.80925344403843069</v>
      </c>
    </row>
    <row r="268" spans="1:14" x14ac:dyDescent="0.25">
      <c r="A268" s="4">
        <v>55</v>
      </c>
      <c r="B268" s="4">
        <v>180</v>
      </c>
      <c r="C268" s="4">
        <v>327</v>
      </c>
      <c r="D268" s="4">
        <v>117</v>
      </c>
      <c r="E268" s="4">
        <v>3.4</v>
      </c>
      <c r="J268" s="4">
        <f t="shared" si="20"/>
        <v>6.9770570382960112E-2</v>
      </c>
      <c r="K268" s="4">
        <f t="shared" si="21"/>
        <v>2.7583443776314511</v>
      </c>
      <c r="L268" s="4">
        <f t="shared" si="22"/>
        <v>1.5576848117859783</v>
      </c>
      <c r="M268" s="4">
        <f t="shared" si="23"/>
        <v>-1.4253060488280758</v>
      </c>
      <c r="N268" s="4">
        <f t="shared" si="24"/>
        <v>2.0329401586803146</v>
      </c>
    </row>
    <row r="269" spans="1:14" x14ac:dyDescent="0.25">
      <c r="A269" s="4">
        <v>49</v>
      </c>
      <c r="B269" s="4">
        <v>118</v>
      </c>
      <c r="C269" s="4">
        <v>149</v>
      </c>
      <c r="D269" s="4">
        <v>126</v>
      </c>
      <c r="E269" s="4">
        <v>0.8</v>
      </c>
      <c r="J269" s="4">
        <f t="shared" si="20"/>
        <v>-0.59086951793069287</v>
      </c>
      <c r="K269" s="4">
        <f t="shared" si="21"/>
        <v>-0.77680758567762609</v>
      </c>
      <c r="L269" s="4">
        <f t="shared" si="22"/>
        <v>-1.8765698846480223</v>
      </c>
      <c r="M269" s="4">
        <f t="shared" si="23"/>
        <v>-1.0323815042310114</v>
      </c>
      <c r="N269" s="4">
        <f t="shared" si="24"/>
        <v>-0.20636389194657556</v>
      </c>
    </row>
    <row r="270" spans="1:14" x14ac:dyDescent="0.25">
      <c r="A270" s="4">
        <v>54</v>
      </c>
      <c r="B270" s="4">
        <v>122</v>
      </c>
      <c r="C270" s="4">
        <v>286</v>
      </c>
      <c r="D270" s="4">
        <v>116</v>
      </c>
      <c r="E270" s="4">
        <v>3.2</v>
      </c>
      <c r="J270" s="4">
        <f t="shared" si="20"/>
        <v>-4.0336111002648715E-2</v>
      </c>
      <c r="K270" s="4">
        <f t="shared" si="21"/>
        <v>-0.54873326546413725</v>
      </c>
      <c r="L270" s="4">
        <f t="shared" si="22"/>
        <v>0.76664861766353998</v>
      </c>
      <c r="M270" s="4">
        <f t="shared" si="23"/>
        <v>-1.468964331561083</v>
      </c>
      <c r="N270" s="4">
        <f t="shared" si="24"/>
        <v>1.860686000939785</v>
      </c>
    </row>
    <row r="271" spans="1:14" x14ac:dyDescent="0.25">
      <c r="A271" s="4">
        <v>56</v>
      </c>
      <c r="B271" s="4">
        <v>130</v>
      </c>
      <c r="C271" s="4">
        <v>283</v>
      </c>
      <c r="D271" s="4">
        <v>103</v>
      </c>
      <c r="E271" s="4">
        <v>1.6</v>
      </c>
      <c r="J271" s="4">
        <f t="shared" si="20"/>
        <v>0.17987725176856895</v>
      </c>
      <c r="K271" s="4">
        <f t="shared" si="21"/>
        <v>-9.2584625037159529E-2</v>
      </c>
      <c r="L271" s="4">
        <f t="shared" si="22"/>
        <v>0.70876792053262982</v>
      </c>
      <c r="M271" s="4">
        <f t="shared" si="23"/>
        <v>-2.0365220070901762</v>
      </c>
      <c r="N271" s="4">
        <f t="shared" si="24"/>
        <v>0.48265273901554456</v>
      </c>
    </row>
    <row r="272" spans="1:14" x14ac:dyDescent="0.25">
      <c r="A272" s="4">
        <v>46</v>
      </c>
      <c r="B272" s="4">
        <v>120</v>
      </c>
      <c r="C272" s="4">
        <v>249</v>
      </c>
      <c r="D272" s="4">
        <v>144</v>
      </c>
      <c r="E272" s="4">
        <v>0.8</v>
      </c>
      <c r="J272" s="4">
        <f t="shared" si="20"/>
        <v>-0.92118956208751934</v>
      </c>
      <c r="K272" s="4">
        <f t="shared" si="21"/>
        <v>-0.66277042557088162</v>
      </c>
      <c r="L272" s="4">
        <f t="shared" si="22"/>
        <v>5.2786686382315075E-2</v>
      </c>
      <c r="M272" s="4">
        <f t="shared" si="23"/>
        <v>-0.24653241503688259</v>
      </c>
      <c r="N272" s="4">
        <f t="shared" si="24"/>
        <v>-0.20636389194657556</v>
      </c>
    </row>
    <row r="273" spans="1:14" x14ac:dyDescent="0.25">
      <c r="A273" s="4">
        <v>61</v>
      </c>
      <c r="B273" s="4">
        <v>134</v>
      </c>
      <c r="C273" s="4">
        <v>234</v>
      </c>
      <c r="D273" s="4">
        <v>145</v>
      </c>
      <c r="E273" s="4">
        <v>2.6</v>
      </c>
      <c r="J273" s="4">
        <f t="shared" si="20"/>
        <v>0.73041065869661304</v>
      </c>
      <c r="K273" s="4">
        <f t="shared" si="21"/>
        <v>0.13548969517632931</v>
      </c>
      <c r="L273" s="4">
        <f t="shared" si="22"/>
        <v>-0.23661679927223553</v>
      </c>
      <c r="M273" s="4">
        <f t="shared" si="23"/>
        <v>-0.20287413230387544</v>
      </c>
      <c r="N273" s="4">
        <f t="shared" si="24"/>
        <v>1.3439235277181947</v>
      </c>
    </row>
    <row r="274" spans="1:14" x14ac:dyDescent="0.25">
      <c r="A274" s="4">
        <v>67</v>
      </c>
      <c r="B274" s="4">
        <v>120</v>
      </c>
      <c r="C274" s="4">
        <v>237</v>
      </c>
      <c r="D274" s="4">
        <v>71</v>
      </c>
      <c r="E274" s="4">
        <v>1</v>
      </c>
      <c r="J274" s="4">
        <f t="shared" si="20"/>
        <v>1.391050747010266</v>
      </c>
      <c r="K274" s="4">
        <f t="shared" si="21"/>
        <v>-0.66277042557088162</v>
      </c>
      <c r="L274" s="4">
        <f t="shared" si="22"/>
        <v>-0.1787361021413254</v>
      </c>
      <c r="M274" s="4">
        <f t="shared" si="23"/>
        <v>-3.4335870545464049</v>
      </c>
      <c r="N274" s="4">
        <f t="shared" si="24"/>
        <v>-3.4109734206045579E-2</v>
      </c>
    </row>
    <row r="275" spans="1:14" x14ac:dyDescent="0.25">
      <c r="A275" s="4">
        <v>58</v>
      </c>
      <c r="B275" s="4">
        <v>100</v>
      </c>
      <c r="C275" s="4">
        <v>234</v>
      </c>
      <c r="D275" s="4">
        <v>156</v>
      </c>
      <c r="E275" s="4">
        <v>0.1</v>
      </c>
      <c r="J275" s="4">
        <f t="shared" si="20"/>
        <v>0.40009061453978656</v>
      </c>
      <c r="K275" s="4">
        <f t="shared" si="21"/>
        <v>-1.8031420266383258</v>
      </c>
      <c r="L275" s="4">
        <f t="shared" si="22"/>
        <v>-0.23661679927223553</v>
      </c>
      <c r="M275" s="4">
        <f t="shared" si="23"/>
        <v>0.27736697775920327</v>
      </c>
      <c r="N275" s="4">
        <f t="shared" si="24"/>
        <v>-0.80925344403843069</v>
      </c>
    </row>
    <row r="276" spans="1:14" x14ac:dyDescent="0.25">
      <c r="A276" s="4">
        <v>47</v>
      </c>
      <c r="B276" s="4">
        <v>110</v>
      </c>
      <c r="C276" s="4">
        <v>275</v>
      </c>
      <c r="D276" s="4">
        <v>118</v>
      </c>
      <c r="E276" s="4">
        <v>1</v>
      </c>
      <c r="J276" s="4">
        <f t="shared" si="20"/>
        <v>-0.81108288070191048</v>
      </c>
      <c r="K276" s="4">
        <f t="shared" si="21"/>
        <v>-1.2329562261046036</v>
      </c>
      <c r="L276" s="4">
        <f t="shared" si="22"/>
        <v>0.55441939485020275</v>
      </c>
      <c r="M276" s="4">
        <f t="shared" si="23"/>
        <v>-1.3816477660950686</v>
      </c>
      <c r="N276" s="4">
        <f t="shared" si="24"/>
        <v>-3.4109734206045579E-2</v>
      </c>
    </row>
    <row r="277" spans="1:14" x14ac:dyDescent="0.25">
      <c r="A277" s="4">
        <v>52</v>
      </c>
      <c r="B277" s="4">
        <v>125</v>
      </c>
      <c r="C277" s="4">
        <v>212</v>
      </c>
      <c r="D277" s="4">
        <v>168</v>
      </c>
      <c r="E277" s="4">
        <v>1</v>
      </c>
      <c r="J277" s="4">
        <f t="shared" si="20"/>
        <v>-0.26054947377386639</v>
      </c>
      <c r="K277" s="4">
        <f t="shared" si="21"/>
        <v>-0.3776775253040206</v>
      </c>
      <c r="L277" s="4">
        <f t="shared" si="22"/>
        <v>-0.66107524489890979</v>
      </c>
      <c r="M277" s="4">
        <f t="shared" si="23"/>
        <v>0.80126637055528915</v>
      </c>
      <c r="N277" s="4">
        <f t="shared" si="24"/>
        <v>-3.4109734206045579E-2</v>
      </c>
    </row>
    <row r="278" spans="1:14" x14ac:dyDescent="0.25">
      <c r="A278" s="4">
        <v>58</v>
      </c>
      <c r="B278" s="4">
        <v>146</v>
      </c>
      <c r="C278" s="4">
        <v>218</v>
      </c>
      <c r="D278" s="4">
        <v>105</v>
      </c>
      <c r="E278" s="4">
        <v>2</v>
      </c>
      <c r="J278" s="4">
        <f t="shared" si="20"/>
        <v>0.40009061453978656</v>
      </c>
      <c r="K278" s="4">
        <f t="shared" si="21"/>
        <v>0.81971265581679587</v>
      </c>
      <c r="L278" s="4">
        <f t="shared" si="22"/>
        <v>-0.54531385063708948</v>
      </c>
      <c r="M278" s="4">
        <f t="shared" si="23"/>
        <v>-1.9492054416241618</v>
      </c>
      <c r="N278" s="4">
        <f t="shared" si="24"/>
        <v>0.8271610544966046</v>
      </c>
    </row>
    <row r="279" spans="1:14" x14ac:dyDescent="0.25">
      <c r="A279" s="4">
        <v>57</v>
      </c>
      <c r="B279" s="4">
        <v>124</v>
      </c>
      <c r="C279" s="4">
        <v>261</v>
      </c>
      <c r="D279" s="4">
        <v>141</v>
      </c>
      <c r="E279" s="4">
        <v>0.3</v>
      </c>
      <c r="J279" s="4">
        <f t="shared" si="20"/>
        <v>0.28998393315417775</v>
      </c>
      <c r="K279" s="4">
        <f t="shared" si="21"/>
        <v>-0.43469610535739278</v>
      </c>
      <c r="L279" s="4">
        <f t="shared" si="22"/>
        <v>0.28430947490595559</v>
      </c>
      <c r="M279" s="4">
        <f t="shared" si="23"/>
        <v>-0.37750726323590406</v>
      </c>
      <c r="N279" s="4">
        <f t="shared" si="24"/>
        <v>-0.63699928629790059</v>
      </c>
    </row>
    <row r="280" spans="1:14" x14ac:dyDescent="0.25">
      <c r="A280" s="4">
        <v>58</v>
      </c>
      <c r="B280" s="4">
        <v>136</v>
      </c>
      <c r="C280" s="4">
        <v>319</v>
      </c>
      <c r="D280" s="4">
        <v>152</v>
      </c>
      <c r="E280" s="4">
        <v>0</v>
      </c>
      <c r="J280" s="4">
        <f t="shared" si="20"/>
        <v>0.40009061453978656</v>
      </c>
      <c r="K280" s="4">
        <f t="shared" si="21"/>
        <v>0.24952685528307375</v>
      </c>
      <c r="L280" s="4">
        <f t="shared" si="22"/>
        <v>1.4033362861035512</v>
      </c>
      <c r="M280" s="4">
        <f t="shared" si="23"/>
        <v>0.10273384682717467</v>
      </c>
      <c r="N280" s="4">
        <f t="shared" si="24"/>
        <v>-0.89538052290869574</v>
      </c>
    </row>
    <row r="281" spans="1:14" x14ac:dyDescent="0.25">
      <c r="A281" s="4">
        <v>61</v>
      </c>
      <c r="B281" s="4">
        <v>138</v>
      </c>
      <c r="C281" s="4">
        <v>166</v>
      </c>
      <c r="D281" s="4">
        <v>125</v>
      </c>
      <c r="E281" s="4">
        <v>3.6</v>
      </c>
      <c r="J281" s="4">
        <f t="shared" si="20"/>
        <v>0.73041065869661304</v>
      </c>
      <c r="K281" s="4">
        <f t="shared" si="21"/>
        <v>0.36356401538981814</v>
      </c>
      <c r="L281" s="4">
        <f t="shared" si="22"/>
        <v>-1.5485792675728649</v>
      </c>
      <c r="M281" s="4">
        <f t="shared" si="23"/>
        <v>-1.0760397869640186</v>
      </c>
      <c r="N281" s="4">
        <f t="shared" si="24"/>
        <v>2.2051943164208447</v>
      </c>
    </row>
    <row r="282" spans="1:14" x14ac:dyDescent="0.25">
      <c r="A282" s="4">
        <v>42</v>
      </c>
      <c r="B282" s="4">
        <v>136</v>
      </c>
      <c r="C282" s="4">
        <v>315</v>
      </c>
      <c r="D282" s="4">
        <v>125</v>
      </c>
      <c r="E282" s="4">
        <v>1.8</v>
      </c>
      <c r="J282" s="4">
        <f t="shared" si="20"/>
        <v>-1.3616162876299547</v>
      </c>
      <c r="K282" s="4">
        <f t="shared" si="21"/>
        <v>0.24952685528307375</v>
      </c>
      <c r="L282" s="4">
        <f t="shared" si="22"/>
        <v>1.3261620232623377</v>
      </c>
      <c r="M282" s="4">
        <f t="shared" si="23"/>
        <v>-1.0760397869640186</v>
      </c>
      <c r="N282" s="4">
        <f t="shared" si="24"/>
        <v>0.65490689675607461</v>
      </c>
    </row>
    <row r="283" spans="1:14" x14ac:dyDescent="0.25">
      <c r="A283" s="4">
        <v>52</v>
      </c>
      <c r="B283" s="4">
        <v>128</v>
      </c>
      <c r="C283" s="4">
        <v>204</v>
      </c>
      <c r="D283" s="4">
        <v>156</v>
      </c>
      <c r="E283" s="4">
        <v>1</v>
      </c>
      <c r="J283" s="4">
        <f t="shared" si="20"/>
        <v>-0.26054947377386639</v>
      </c>
      <c r="K283" s="4">
        <f t="shared" si="21"/>
        <v>-0.20662178514390395</v>
      </c>
      <c r="L283" s="4">
        <f t="shared" si="22"/>
        <v>-0.81542377058133675</v>
      </c>
      <c r="M283" s="4">
        <f t="shared" si="23"/>
        <v>0.27736697775920327</v>
      </c>
      <c r="N283" s="4">
        <f t="shared" si="24"/>
        <v>-3.4109734206045579E-2</v>
      </c>
    </row>
    <row r="284" spans="1:14" x14ac:dyDescent="0.25">
      <c r="A284" s="4">
        <v>59</v>
      </c>
      <c r="B284" s="4">
        <v>126</v>
      </c>
      <c r="C284" s="4">
        <v>218</v>
      </c>
      <c r="D284" s="4">
        <v>134</v>
      </c>
      <c r="E284" s="4">
        <v>2.2000000000000002</v>
      </c>
      <c r="J284" s="4">
        <f t="shared" si="20"/>
        <v>0.51019729592539542</v>
      </c>
      <c r="K284" s="4">
        <f t="shared" si="21"/>
        <v>-0.32065894525064836</v>
      </c>
      <c r="L284" s="4">
        <f t="shared" si="22"/>
        <v>-0.54531385063708948</v>
      </c>
      <c r="M284" s="4">
        <f t="shared" si="23"/>
        <v>-0.6831152423669542</v>
      </c>
      <c r="N284" s="4">
        <f t="shared" si="24"/>
        <v>0.9994152122371347</v>
      </c>
    </row>
    <row r="285" spans="1:14" x14ac:dyDescent="0.25">
      <c r="A285" s="4">
        <v>40</v>
      </c>
      <c r="B285" s="4">
        <v>152</v>
      </c>
      <c r="C285" s="4">
        <v>223</v>
      </c>
      <c r="D285" s="4">
        <v>181</v>
      </c>
      <c r="E285" s="4">
        <v>0</v>
      </c>
      <c r="J285" s="4">
        <f t="shared" si="20"/>
        <v>-1.5818296504011722</v>
      </c>
      <c r="K285" s="4">
        <f t="shared" si="21"/>
        <v>1.1618241361370292</v>
      </c>
      <c r="L285" s="4">
        <f t="shared" si="22"/>
        <v>-0.44884602208557267</v>
      </c>
      <c r="M285" s="4">
        <f t="shared" si="23"/>
        <v>1.3688240460843821</v>
      </c>
      <c r="N285" s="4">
        <f t="shared" si="24"/>
        <v>-0.89538052290869574</v>
      </c>
    </row>
    <row r="286" spans="1:14" x14ac:dyDescent="0.25">
      <c r="A286" s="4">
        <v>61</v>
      </c>
      <c r="B286" s="4">
        <v>140</v>
      </c>
      <c r="C286" s="4">
        <v>207</v>
      </c>
      <c r="D286" s="4">
        <v>138</v>
      </c>
      <c r="E286" s="4">
        <v>1.9</v>
      </c>
      <c r="J286" s="4">
        <f t="shared" si="20"/>
        <v>0.73041065869661304</v>
      </c>
      <c r="K286" s="4">
        <f t="shared" si="21"/>
        <v>0.47760117549656261</v>
      </c>
      <c r="L286" s="4">
        <f t="shared" si="22"/>
        <v>-0.7575430734504266</v>
      </c>
      <c r="M286" s="4">
        <f t="shared" si="23"/>
        <v>-0.5084821114349255</v>
      </c>
      <c r="N286" s="4">
        <f t="shared" si="24"/>
        <v>0.74103397562633944</v>
      </c>
    </row>
    <row r="287" spans="1:14" x14ac:dyDescent="0.25">
      <c r="A287" s="4">
        <v>46</v>
      </c>
      <c r="B287" s="4">
        <v>140</v>
      </c>
      <c r="C287" s="4">
        <v>311</v>
      </c>
      <c r="D287" s="4">
        <v>120</v>
      </c>
      <c r="E287" s="4">
        <v>1.8</v>
      </c>
      <c r="J287" s="4">
        <f t="shared" si="20"/>
        <v>-0.92118956208751934</v>
      </c>
      <c r="K287" s="4">
        <f t="shared" si="21"/>
        <v>0.47760117549656261</v>
      </c>
      <c r="L287" s="4">
        <f t="shared" si="22"/>
        <v>1.2489877604211244</v>
      </c>
      <c r="M287" s="4">
        <f t="shared" si="23"/>
        <v>-1.2943312006290544</v>
      </c>
      <c r="N287" s="4">
        <f t="shared" si="24"/>
        <v>0.65490689675607461</v>
      </c>
    </row>
    <row r="288" spans="1:14" x14ac:dyDescent="0.25">
      <c r="A288" s="4">
        <v>59</v>
      </c>
      <c r="B288" s="4">
        <v>134</v>
      </c>
      <c r="C288" s="4">
        <v>204</v>
      </c>
      <c r="D288" s="4">
        <v>162</v>
      </c>
      <c r="E288" s="4">
        <v>0.8</v>
      </c>
      <c r="J288" s="4">
        <f t="shared" si="20"/>
        <v>0.51019729592539542</v>
      </c>
      <c r="K288" s="4">
        <f t="shared" si="21"/>
        <v>0.13548969517632931</v>
      </c>
      <c r="L288" s="4">
        <f t="shared" si="22"/>
        <v>-0.81542377058133675</v>
      </c>
      <c r="M288" s="4">
        <f t="shared" si="23"/>
        <v>0.53931667415724627</v>
      </c>
      <c r="N288" s="4">
        <f t="shared" si="24"/>
        <v>-0.20636389194657556</v>
      </c>
    </row>
    <row r="289" spans="1:14" x14ac:dyDescent="0.25">
      <c r="A289" s="4">
        <v>57</v>
      </c>
      <c r="B289" s="4">
        <v>154</v>
      </c>
      <c r="C289" s="4">
        <v>232</v>
      </c>
      <c r="D289" s="4">
        <v>164</v>
      </c>
      <c r="E289" s="4">
        <v>0</v>
      </c>
      <c r="J289" s="4">
        <f t="shared" si="20"/>
        <v>0.28998393315417775</v>
      </c>
      <c r="K289" s="4">
        <f t="shared" si="21"/>
        <v>1.2758612962437736</v>
      </c>
      <c r="L289" s="4">
        <f t="shared" si="22"/>
        <v>-0.27520393069284227</v>
      </c>
      <c r="M289" s="4">
        <f t="shared" si="23"/>
        <v>0.62663323962326056</v>
      </c>
      <c r="N289" s="4">
        <f t="shared" si="24"/>
        <v>-0.89538052290869574</v>
      </c>
    </row>
    <row r="290" spans="1:14" x14ac:dyDescent="0.25">
      <c r="A290" s="4">
        <v>57</v>
      </c>
      <c r="B290" s="4">
        <v>110</v>
      </c>
      <c r="C290" s="4">
        <v>335</v>
      </c>
      <c r="D290" s="4">
        <v>143</v>
      </c>
      <c r="E290" s="4">
        <v>3</v>
      </c>
      <c r="J290" s="4">
        <f t="shared" si="20"/>
        <v>0.28998393315417775</v>
      </c>
      <c r="K290" s="4">
        <f t="shared" si="21"/>
        <v>-1.2329562261046036</v>
      </c>
      <c r="L290" s="4">
        <f t="shared" si="22"/>
        <v>1.7120333374684054</v>
      </c>
      <c r="M290" s="4">
        <f t="shared" si="23"/>
        <v>-0.29019069776988976</v>
      </c>
      <c r="N290" s="4">
        <f t="shared" si="24"/>
        <v>1.6884318431992547</v>
      </c>
    </row>
    <row r="291" spans="1:14" x14ac:dyDescent="0.25">
      <c r="A291" s="4">
        <v>55</v>
      </c>
      <c r="B291" s="4">
        <v>128</v>
      </c>
      <c r="C291" s="4">
        <v>205</v>
      </c>
      <c r="D291" s="4">
        <v>130</v>
      </c>
      <c r="E291" s="4">
        <v>2</v>
      </c>
      <c r="J291" s="4">
        <f t="shared" si="20"/>
        <v>6.9770570382960112E-2</v>
      </c>
      <c r="K291" s="4">
        <f t="shared" si="21"/>
        <v>-0.20662178514390395</v>
      </c>
      <c r="L291" s="4">
        <f t="shared" si="22"/>
        <v>-0.79613020487103336</v>
      </c>
      <c r="M291" s="4">
        <f t="shared" si="23"/>
        <v>-0.85774837329898279</v>
      </c>
      <c r="N291" s="4">
        <f t="shared" si="24"/>
        <v>0.8271610544966046</v>
      </c>
    </row>
    <row r="292" spans="1:14" x14ac:dyDescent="0.25">
      <c r="A292" s="4">
        <v>61</v>
      </c>
      <c r="B292" s="4">
        <v>148</v>
      </c>
      <c r="C292" s="4">
        <v>203</v>
      </c>
      <c r="D292" s="4">
        <v>161</v>
      </c>
      <c r="E292" s="4">
        <v>0</v>
      </c>
      <c r="J292" s="4">
        <f t="shared" si="20"/>
        <v>0.73041065869661304</v>
      </c>
      <c r="K292" s="4">
        <f t="shared" si="21"/>
        <v>0.93374981592354023</v>
      </c>
      <c r="L292" s="4">
        <f t="shared" si="22"/>
        <v>-0.83471733629164013</v>
      </c>
      <c r="M292" s="4">
        <f t="shared" si="23"/>
        <v>0.49565839142423906</v>
      </c>
      <c r="N292" s="4">
        <f t="shared" si="24"/>
        <v>-0.89538052290869574</v>
      </c>
    </row>
    <row r="293" spans="1:14" x14ac:dyDescent="0.25">
      <c r="A293" s="4">
        <v>58</v>
      </c>
      <c r="B293" s="4">
        <v>114</v>
      </c>
      <c r="C293" s="4">
        <v>318</v>
      </c>
      <c r="D293" s="4">
        <v>140</v>
      </c>
      <c r="E293" s="4">
        <v>4.4000000000000004</v>
      </c>
      <c r="J293" s="4">
        <f t="shared" si="20"/>
        <v>0.40009061453978656</v>
      </c>
      <c r="K293" s="4">
        <f t="shared" si="21"/>
        <v>-1.0048819058911149</v>
      </c>
      <c r="L293" s="4">
        <f t="shared" si="22"/>
        <v>1.3840427203932479</v>
      </c>
      <c r="M293" s="4">
        <f t="shared" si="23"/>
        <v>-0.4211655459689112</v>
      </c>
      <c r="N293" s="4">
        <f t="shared" si="24"/>
        <v>2.8942109473829651</v>
      </c>
    </row>
    <row r="294" spans="1:14" x14ac:dyDescent="0.25">
      <c r="A294" s="4">
        <v>58</v>
      </c>
      <c r="B294" s="4">
        <v>170</v>
      </c>
      <c r="C294" s="4">
        <v>225</v>
      </c>
      <c r="D294" s="4">
        <v>146</v>
      </c>
      <c r="E294" s="4">
        <v>2.8</v>
      </c>
      <c r="J294" s="4">
        <f t="shared" si="20"/>
        <v>0.40009061453978656</v>
      </c>
      <c r="K294" s="4">
        <f t="shared" si="21"/>
        <v>2.1881585770977288</v>
      </c>
      <c r="L294" s="4">
        <f t="shared" si="22"/>
        <v>-0.4102588906649659</v>
      </c>
      <c r="M294" s="4">
        <f t="shared" si="23"/>
        <v>-0.15921584957086829</v>
      </c>
      <c r="N294" s="4">
        <f t="shared" si="24"/>
        <v>1.5161776854587246</v>
      </c>
    </row>
    <row r="295" spans="1:14" x14ac:dyDescent="0.25">
      <c r="A295" s="4">
        <v>67</v>
      </c>
      <c r="B295" s="4">
        <v>152</v>
      </c>
      <c r="C295" s="4">
        <v>212</v>
      </c>
      <c r="D295" s="4">
        <v>150</v>
      </c>
      <c r="E295" s="4">
        <v>0.8</v>
      </c>
      <c r="J295" s="4">
        <f t="shared" si="20"/>
        <v>1.391050747010266</v>
      </c>
      <c r="K295" s="4">
        <f t="shared" si="21"/>
        <v>1.1618241361370292</v>
      </c>
      <c r="L295" s="4">
        <f t="shared" si="22"/>
        <v>-0.66107524489890979</v>
      </c>
      <c r="M295" s="4">
        <f t="shared" si="23"/>
        <v>1.541728136116035E-2</v>
      </c>
      <c r="N295" s="4">
        <f t="shared" si="24"/>
        <v>-0.20636389194657556</v>
      </c>
    </row>
    <row r="296" spans="1:14" x14ac:dyDescent="0.25">
      <c r="A296" s="4">
        <v>44</v>
      </c>
      <c r="B296" s="4">
        <v>120</v>
      </c>
      <c r="C296" s="4">
        <v>169</v>
      </c>
      <c r="D296" s="4">
        <v>144</v>
      </c>
      <c r="E296" s="4">
        <v>2.8</v>
      </c>
      <c r="J296" s="4">
        <f t="shared" si="20"/>
        <v>-1.141402924858737</v>
      </c>
      <c r="K296" s="4">
        <f t="shared" si="21"/>
        <v>-0.66277042557088162</v>
      </c>
      <c r="L296" s="4">
        <f t="shared" si="22"/>
        <v>-1.4906985704419549</v>
      </c>
      <c r="M296" s="4">
        <f t="shared" si="23"/>
        <v>-0.24653241503688259</v>
      </c>
      <c r="N296" s="4">
        <f t="shared" si="24"/>
        <v>1.5161776854587246</v>
      </c>
    </row>
    <row r="297" spans="1:14" x14ac:dyDescent="0.25">
      <c r="A297" s="4">
        <v>63</v>
      </c>
      <c r="B297" s="4">
        <v>140</v>
      </c>
      <c r="C297" s="4">
        <v>187</v>
      </c>
      <c r="D297" s="4">
        <v>144</v>
      </c>
      <c r="E297" s="4">
        <v>4</v>
      </c>
      <c r="J297" s="4">
        <f t="shared" si="20"/>
        <v>0.95062402146783076</v>
      </c>
      <c r="K297" s="4">
        <f t="shared" si="21"/>
        <v>0.47760117549656261</v>
      </c>
      <c r="L297" s="4">
        <f t="shared" si="22"/>
        <v>-1.1434143876564942</v>
      </c>
      <c r="M297" s="4">
        <f t="shared" si="23"/>
        <v>-0.24653241503688259</v>
      </c>
      <c r="N297" s="4">
        <f t="shared" si="24"/>
        <v>2.5497026319019049</v>
      </c>
    </row>
    <row r="298" spans="1:14" x14ac:dyDescent="0.25">
      <c r="A298" s="4">
        <v>63</v>
      </c>
      <c r="B298" s="4">
        <v>124</v>
      </c>
      <c r="C298" s="4">
        <v>197</v>
      </c>
      <c r="D298" s="4">
        <v>136</v>
      </c>
      <c r="E298" s="4">
        <v>0</v>
      </c>
      <c r="J298" s="4">
        <f t="shared" si="20"/>
        <v>0.95062402146783076</v>
      </c>
      <c r="K298" s="4">
        <f t="shared" si="21"/>
        <v>-0.43469610535739278</v>
      </c>
      <c r="L298" s="4">
        <f t="shared" si="22"/>
        <v>-0.95047873055346044</v>
      </c>
      <c r="M298" s="4">
        <f t="shared" si="23"/>
        <v>-0.59579867690093979</v>
      </c>
      <c r="N298" s="4">
        <f t="shared" si="24"/>
        <v>-0.89538052290869574</v>
      </c>
    </row>
    <row r="299" spans="1:14" x14ac:dyDescent="0.25">
      <c r="A299" s="4">
        <v>59</v>
      </c>
      <c r="B299" s="4">
        <v>164</v>
      </c>
      <c r="C299" s="4">
        <v>176</v>
      </c>
      <c r="D299" s="4">
        <v>90</v>
      </c>
      <c r="E299" s="4">
        <v>1</v>
      </c>
      <c r="J299" s="4">
        <f t="shared" si="20"/>
        <v>0.51019729592539542</v>
      </c>
      <c r="K299" s="4">
        <f t="shared" si="21"/>
        <v>1.8460470967774956</v>
      </c>
      <c r="L299" s="4">
        <f t="shared" si="22"/>
        <v>-1.3556436104698313</v>
      </c>
      <c r="M299" s="4">
        <f t="shared" si="23"/>
        <v>-2.6040796826192691</v>
      </c>
      <c r="N299" s="4">
        <f t="shared" si="24"/>
        <v>-3.4109734206045579E-2</v>
      </c>
    </row>
    <row r="300" spans="1:14" x14ac:dyDescent="0.25">
      <c r="A300" s="4">
        <v>57</v>
      </c>
      <c r="B300" s="4">
        <v>140</v>
      </c>
      <c r="C300" s="4">
        <v>241</v>
      </c>
      <c r="D300" s="4">
        <v>123</v>
      </c>
      <c r="E300" s="4">
        <v>0.2</v>
      </c>
      <c r="J300" s="4">
        <f t="shared" si="20"/>
        <v>0.28998393315417775</v>
      </c>
      <c r="K300" s="4">
        <f t="shared" si="21"/>
        <v>0.47760117549656261</v>
      </c>
      <c r="L300" s="4">
        <f t="shared" si="22"/>
        <v>-0.10156183930011192</v>
      </c>
      <c r="M300" s="4">
        <f t="shared" si="23"/>
        <v>-1.1633563524300328</v>
      </c>
      <c r="N300" s="4">
        <f t="shared" si="24"/>
        <v>-0.72312636516816575</v>
      </c>
    </row>
    <row r="301" spans="1:14" x14ac:dyDescent="0.25">
      <c r="A301" s="4">
        <v>45</v>
      </c>
      <c r="B301" s="4">
        <v>110</v>
      </c>
      <c r="C301" s="4">
        <v>264</v>
      </c>
      <c r="D301" s="4">
        <v>132</v>
      </c>
      <c r="E301" s="4">
        <v>1.2</v>
      </c>
      <c r="J301" s="4">
        <f t="shared" si="20"/>
        <v>-1.0312962434731281</v>
      </c>
      <c r="K301" s="4">
        <f t="shared" si="21"/>
        <v>-1.2329562261046036</v>
      </c>
      <c r="L301" s="4">
        <f t="shared" si="22"/>
        <v>0.34219017203686569</v>
      </c>
      <c r="M301" s="4">
        <f t="shared" si="23"/>
        <v>-0.7704318078329685</v>
      </c>
      <c r="N301" s="4">
        <f t="shared" si="24"/>
        <v>0.13814442353448442</v>
      </c>
    </row>
    <row r="302" spans="1:14" x14ac:dyDescent="0.25">
      <c r="A302" s="4">
        <v>68</v>
      </c>
      <c r="B302" s="4">
        <v>144</v>
      </c>
      <c r="C302" s="4">
        <v>193</v>
      </c>
      <c r="D302" s="4">
        <v>141</v>
      </c>
      <c r="E302" s="4">
        <v>3.4</v>
      </c>
      <c r="J302" s="4">
        <f t="shared" si="20"/>
        <v>1.5011574283958748</v>
      </c>
      <c r="K302" s="4">
        <f t="shared" si="21"/>
        <v>0.70567549571005139</v>
      </c>
      <c r="L302" s="4">
        <f t="shared" si="22"/>
        <v>-1.0276529933946739</v>
      </c>
      <c r="M302" s="4">
        <f t="shared" si="23"/>
        <v>-0.37750726323590406</v>
      </c>
      <c r="N302" s="4">
        <f t="shared" si="24"/>
        <v>2.0329401586803146</v>
      </c>
    </row>
    <row r="303" spans="1:14" x14ac:dyDescent="0.25">
      <c r="A303" s="4">
        <v>57</v>
      </c>
      <c r="B303" s="4">
        <v>130</v>
      </c>
      <c r="C303" s="4">
        <v>131</v>
      </c>
      <c r="D303" s="4">
        <v>115</v>
      </c>
      <c r="E303" s="4">
        <v>1.2</v>
      </c>
      <c r="J303" s="4">
        <f t="shared" si="20"/>
        <v>0.28998393315417775</v>
      </c>
      <c r="K303" s="4">
        <f t="shared" si="21"/>
        <v>-9.2584625037159529E-2</v>
      </c>
      <c r="L303" s="4">
        <f t="shared" si="22"/>
        <v>-2.223854067433483</v>
      </c>
      <c r="M303" s="4">
        <f t="shared" si="23"/>
        <v>-1.5126226142940902</v>
      </c>
      <c r="N303" s="4">
        <f t="shared" si="24"/>
        <v>0.13814442353448442</v>
      </c>
    </row>
    <row r="304" spans="1:14" x14ac:dyDescent="0.25">
      <c r="A304" s="4">
        <v>57</v>
      </c>
      <c r="B304" s="4">
        <v>130</v>
      </c>
      <c r="C304" s="4">
        <v>236</v>
      </c>
      <c r="D304" s="4">
        <v>174</v>
      </c>
      <c r="E304" s="4">
        <v>0</v>
      </c>
      <c r="J304" s="4">
        <f t="shared" si="20"/>
        <v>0.28998393315417775</v>
      </c>
      <c r="K304" s="4">
        <f t="shared" si="21"/>
        <v>-9.2584625037159529E-2</v>
      </c>
      <c r="L304" s="4">
        <f t="shared" si="22"/>
        <v>-0.19802966785162879</v>
      </c>
      <c r="M304" s="4">
        <f t="shared" si="23"/>
        <v>1.0632160669533322</v>
      </c>
      <c r="N304" s="4">
        <f t="shared" si="24"/>
        <v>-0.89538052290869574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304"/>
  <sheetViews>
    <sheetView workbookViewId="0">
      <selection activeCell="R5" sqref="R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25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25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25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25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25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25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25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25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25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25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25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25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25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25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25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25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25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25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25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25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25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25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25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25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25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25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25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25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25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25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25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25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25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25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25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25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25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25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25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25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25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25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25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25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25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25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25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25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25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25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25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25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25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25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25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25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25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25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25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25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25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25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25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25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25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25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25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25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25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25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25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25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25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25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25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25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25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25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25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25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25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25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25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25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25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25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25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25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25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25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25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25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25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25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25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25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25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25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25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25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25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25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25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25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25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25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25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25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25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25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25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25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25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25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25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25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25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25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25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25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25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25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25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25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25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25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25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25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25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25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25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25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25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25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25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25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25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25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25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25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25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25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25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25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25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25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25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25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25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25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25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25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25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25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25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25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25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25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25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25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25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25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25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25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25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25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25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25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25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25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25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25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25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25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25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25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25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25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25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25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25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25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25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25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25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25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25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25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25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25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25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25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25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25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25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25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25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25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25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25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25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25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25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25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25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25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25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25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25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25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25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25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25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25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25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25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25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25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25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25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25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25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25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25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25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25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25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25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25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25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25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25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25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25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25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25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25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25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25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25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25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25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25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25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25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25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25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25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25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25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25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25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25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25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25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25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25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25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25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25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25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25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25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25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25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25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25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25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25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25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25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25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25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25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25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25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25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25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25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25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25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25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25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25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25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25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25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25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25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25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25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25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25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25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25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25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25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25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25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B16"/>
  <sheetViews>
    <sheetView workbookViewId="0">
      <selection activeCell="F21" sqref="F21"/>
    </sheetView>
  </sheetViews>
  <sheetFormatPr defaultRowHeight="15" x14ac:dyDescent="0.25"/>
  <cols>
    <col min="2" max="2" width="65.5703125" customWidth="1"/>
  </cols>
  <sheetData>
    <row r="2" spans="2:2" x14ac:dyDescent="0.25">
      <c r="B2" t="s">
        <v>14</v>
      </c>
    </row>
    <row r="3" spans="2:2" x14ac:dyDescent="0.25">
      <c r="B3" t="s">
        <v>15</v>
      </c>
    </row>
    <row r="4" spans="2:2" x14ac:dyDescent="0.25">
      <c r="B4" t="s">
        <v>16</v>
      </c>
    </row>
    <row r="5" spans="2:2" x14ac:dyDescent="0.25">
      <c r="B5" t="s">
        <v>17</v>
      </c>
    </row>
    <row r="6" spans="2:2" x14ac:dyDescent="0.25">
      <c r="B6" t="s">
        <v>18</v>
      </c>
    </row>
    <row r="7" spans="2:2" x14ac:dyDescent="0.25">
      <c r="B7" t="s">
        <v>19</v>
      </c>
    </row>
    <row r="8" spans="2:2" x14ac:dyDescent="0.25">
      <c r="B8" t="s">
        <v>20</v>
      </c>
    </row>
    <row r="9" spans="2:2" x14ac:dyDescent="0.25">
      <c r="B9" t="s">
        <v>21</v>
      </c>
    </row>
    <row r="10" spans="2:2" x14ac:dyDescent="0.25">
      <c r="B10" t="s">
        <v>22</v>
      </c>
    </row>
    <row r="11" spans="2:2" x14ac:dyDescent="0.25">
      <c r="B11" t="s">
        <v>23</v>
      </c>
    </row>
    <row r="12" spans="2:2" x14ac:dyDescent="0.25">
      <c r="B12" t="s">
        <v>24</v>
      </c>
    </row>
    <row r="13" spans="2:2" x14ac:dyDescent="0.25">
      <c r="B13" t="s">
        <v>25</v>
      </c>
    </row>
    <row r="14" spans="2:2" x14ac:dyDescent="0.25">
      <c r="B14" t="s">
        <v>26</v>
      </c>
    </row>
    <row r="15" spans="2:2" x14ac:dyDescent="0.25">
      <c r="B15" t="s">
        <v>27</v>
      </c>
    </row>
    <row r="16" spans="2:2" x14ac:dyDescent="0.25">
      <c r="B16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6A3F71-B147-4FFB-B60B-824E96D1F8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Chi Square</vt:lpstr>
      <vt:lpstr>Logistic Regression</vt:lpstr>
      <vt:lpstr>Results</vt:lpstr>
      <vt:lpstr>Standardizing</vt:lpstr>
      <vt:lpstr>heart</vt:lpstr>
      <vt:lpstr>Info</vt:lpstr>
      <vt:lpstr>actual_1</vt:lpstr>
      <vt:lpstr>predict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Sanjeewa Dayarathne</dc:creator>
  <cp:lastModifiedBy>user</cp:lastModifiedBy>
  <dcterms:created xsi:type="dcterms:W3CDTF">2024-02-06T16:02:48Z</dcterms:created>
  <dcterms:modified xsi:type="dcterms:W3CDTF">2024-04-22T17:51:41Z</dcterms:modified>
</cp:coreProperties>
</file>