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<sst xmlns="http://schemas.openxmlformats.org/spreadsheetml/2006/main" count="77" uniqueCount="60">
  <si>
    <t xml:space="preserve">  </t>
  </si>
  <si>
    <t xml:space="preserve">Sales  Report</t>
  </si>
  <si>
    <t xml:space="preserve">/</t>
  </si>
  <si>
    <t xml:space="preserve">Jouhar</t>
  </si>
  <si>
    <t xml:space="preserve">GUDAM</t>
  </si>
  <si>
    <t xml:space="preserve">kings</t>
  </si>
  <si>
    <t xml:space="preserve">date </t>
  </si>
  <si>
    <t xml:space="preserve">sale </t>
  </si>
  <si>
    <t xml:space="preserve">purchase </t>
  </si>
  <si>
    <t xml:space="preserve">Item name</t>
  </si>
  <si>
    <t xml:space="preserve"> expenses </t>
  </si>
  <si>
    <t xml:space="preserve">Expense name</t>
  </si>
  <si>
    <t xml:space="preserve">House hold </t>
  </si>
  <si>
    <t xml:space="preserve">SALE</t>
  </si>
  <si>
    <t xml:space="preserve">purchase</t>
  </si>
  <si>
    <r>
      <rPr>
        <b val="true"/>
        <i val="true"/>
        <sz val="15"/>
        <rFont val="Arial"/>
        <family val="2"/>
        <charset val="1"/>
      </rPr>
      <t xml:space="preserve">purchase</t>
    </r>
    <r>
      <rPr>
        <b val="true"/>
        <i val="true"/>
        <sz val="16"/>
        <rFont val="Arial"/>
        <family val="2"/>
        <charset val="1"/>
      </rPr>
      <t xml:space="preserve"> </t>
    </r>
  </si>
  <si>
    <r>
      <rPr>
        <b val="true"/>
        <i val="true"/>
        <sz val="16"/>
        <rFont val="Arial"/>
        <family val="2"/>
        <charset val="1"/>
      </rPr>
      <t xml:space="preserve"> </t>
    </r>
    <r>
      <rPr>
        <b val="true"/>
        <i val="true"/>
        <sz val="15"/>
        <rFont val="Arial"/>
        <family val="2"/>
        <charset val="1"/>
      </rPr>
      <t xml:space="preserve">Expense</t>
    </r>
  </si>
  <si>
    <r>
      <rPr>
        <b val="true"/>
        <i val="true"/>
        <sz val="16"/>
        <rFont val="Arial"/>
        <family val="2"/>
        <charset val="1"/>
      </rPr>
      <t xml:space="preserve"> </t>
    </r>
    <r>
      <rPr>
        <b val="true"/>
        <i val="true"/>
        <sz val="15"/>
        <rFont val="Arial"/>
        <family val="2"/>
        <charset val="1"/>
      </rPr>
      <t xml:space="preserve">House hold </t>
    </r>
  </si>
  <si>
    <t xml:space="preserve">previous month</t>
  </si>
  <si>
    <t xml:space="preserve">closed</t>
  </si>
  <si>
    <t xml:space="preserve">rent</t>
  </si>
  <si>
    <t xml:space="preserve">salary kings ansar</t>
  </si>
  <si>
    <t xml:space="preserve">salary</t>
  </si>
  <si>
    <t xml:space="preserve">dada ky pamper</t>
  </si>
  <si>
    <t xml:space="preserve">daily expense</t>
  </si>
  <si>
    <t xml:space="preserve">ahad bhai royal</t>
  </si>
  <si>
    <t xml:space="preserve">bill</t>
  </si>
  <si>
    <t xml:space="preserve">bills</t>
  </si>
  <si>
    <t xml:space="preserve">zehra nager</t>
  </si>
  <si>
    <t xml:space="preserve">petrol</t>
  </si>
  <si>
    <t xml:space="preserve">bona bbji</t>
  </si>
  <si>
    <t xml:space="preserve">net</t>
  </si>
  <si>
    <t xml:space="preserve">imran paid</t>
  </si>
  <si>
    <t xml:space="preserve">royal sold</t>
  </si>
  <si>
    <t xml:space="preserve">bebm6</t>
  </si>
  <si>
    <t xml:space="preserve">total sale</t>
  </si>
  <si>
    <t xml:space="preserve">total purchasing</t>
  </si>
  <si>
    <t xml:space="preserve">Monthly expenses</t>
  </si>
  <si>
    <t xml:space="preserve">total expenses</t>
  </si>
  <si>
    <t xml:space="preserve">investment</t>
  </si>
  <si>
    <t xml:space="preserve">stock</t>
  </si>
  <si>
    <t xml:space="preserve">net income monthly</t>
  </si>
  <si>
    <t xml:space="preserve">profit ratio</t>
  </si>
  <si>
    <t xml:space="preserve">account</t>
  </si>
  <si>
    <t xml:space="preserve">GRAND TOTAL</t>
  </si>
  <si>
    <t xml:space="preserve">total profit</t>
  </si>
  <si>
    <t xml:space="preserve">Total valuation</t>
  </si>
  <si>
    <t xml:space="preserve">Investor report</t>
  </si>
  <si>
    <t xml:space="preserve">My investment(14.7%)</t>
  </si>
  <si>
    <t xml:space="preserve">MY total net worth</t>
  </si>
  <si>
    <t xml:space="preserve">hadi investment (2.9%)</t>
  </si>
  <si>
    <t xml:space="preserve">hadi total net worth</t>
  </si>
  <si>
    <t xml:space="preserve">BABA investment(17.1%)</t>
  </si>
  <si>
    <t xml:space="preserve">BABA total net worth</t>
  </si>
  <si>
    <t xml:space="preserve">AMMI investment(17.1%)</t>
  </si>
  <si>
    <t xml:space="preserve">AMMI total net worth</t>
  </si>
  <si>
    <t xml:space="preserve">HASI investment(17.1%)</t>
  </si>
  <si>
    <t xml:space="preserve">HASI total net worth</t>
  </si>
  <si>
    <t xml:space="preserve"> Other investment(17.1%)</t>
  </si>
  <si>
    <t xml:space="preserve">other total net worth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</si>
</sst>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name val="Arial"/>
      <family val="2"/>
      <charset val="1"/>
    </font>
    <font>
      <b val="true"/>
      <i val="true"/>
      <sz val="22"/>
      <name val="Arial"/>
      <family val="2"/>
      <charset val="1"/>
    </font>
    <font>
      <b val="true"/>
      <i val="true"/>
      <sz val="16"/>
      <name val="Arial"/>
      <family val="2"/>
      <charset val="1"/>
    </font>
    <font>
      <b val="true"/>
      <i val="true"/>
      <sz val="15"/>
      <name val="Arial"/>
      <family val="2"/>
      <charset val="1"/>
    </font>
    <font>
      <b val="true"/>
      <i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i val="true"/>
      <sz val="1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7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B64" activeCellId="0" sqref="B64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6.95"/>
    <col collapsed="false" customWidth="true" hidden="false" outlineLevel="0" max="2" min="2" style="0" width="33.07"/>
    <col collapsed="false" customWidth="true" hidden="false" outlineLevel="0" max="3" min="3" style="0" width="22.51"/>
    <col collapsed="false" customWidth="true" hidden="false" outlineLevel="0" max="4" min="4" style="0" width="20.3"/>
    <col collapsed="false" customWidth="true" hidden="false" outlineLevel="0" max="5" min="5" style="0" width="21.56"/>
    <col collapsed="false" customWidth="true" hidden="false" outlineLevel="0" max="6" min="6" style="0" width="22.62"/>
    <col collapsed="false" customWidth="true" hidden="false" outlineLevel="0" max="7" min="7" style="0" width="18.61"/>
    <col collapsed="false" customWidth="true" hidden="false" outlineLevel="0" max="10" min="8" style="0" width="20.42"/>
    <col collapsed="false" customWidth="true" hidden="false" outlineLevel="0" max="11" min="11" style="0" width="37.79"/>
    <col collapsed="false" customWidth="true" hidden="false" outlineLevel="0" max="12" min="12" style="0" width="10.12"/>
    <col collapsed="false" customWidth="true" hidden="false" outlineLevel="0" max="13" min="13" style="0" width="20.42"/>
    <col collapsed="false" customWidth="true" hidden="false" outlineLevel="0" max="14" min="14" style="0" width="21.56"/>
    <col collapsed="false" customWidth="true" hidden="false" outlineLevel="0" max="15" min="15" style="0" width="28.19"/>
    <col collapsed="false" customWidth="true" hidden="false" outlineLevel="0" max="16" min="16" style="0" width="20.3"/>
    <col collapsed="false" customWidth="true" hidden="false" outlineLevel="0" max="17" min="17" style="0" width="22.62"/>
    <col collapsed="false" customWidth="true" hidden="false" outlineLevel="0" max="19" min="18" style="0" width="20.98"/>
    <col collapsed="false" customWidth="true" hidden="false" outlineLevel="0" max="20" min="20" style="0" width="10.97"/>
  </cols>
  <sheetData>
    <row r="1" customFormat="false" ht="40.5" hidden="false" customHeight="true" outlineLevel="0" collapsed="false">
      <c r="A1" s="0" t="s">
        <v>0</v>
      </c>
      <c r="B1" s="1" t="s">
        <v>1</v>
      </c>
      <c r="G1" s="0" t="n">
        <v>0</v>
      </c>
      <c r="M1" s="1"/>
    </row>
    <row r="2" customFormat="false" ht="40.5" hidden="false" customHeight="true" outlineLevel="0" collapsed="false">
      <c r="A2" s="0" t="s">
        <v>2</v>
      </c>
      <c r="B2" s="1" t="s">
        <v>3</v>
      </c>
      <c r="I2" s="1" t="s">
        <v>4</v>
      </c>
      <c r="M2" s="2" t="s">
        <v>5</v>
      </c>
    </row>
    <row r="3" customFormat="false" ht="33.75" hidden="false" customHeight="true" outlineLevel="0" collapsed="false">
      <c r="A3" s="3" t="s">
        <v>6</v>
      </c>
      <c r="B3" s="3" t="s">
        <v>7</v>
      </c>
      <c r="C3" s="4" t="s">
        <v>8</v>
      </c>
      <c r="D3" s="3" t="s">
        <v>9</v>
      </c>
      <c r="E3" s="4" t="s">
        <v>10</v>
      </c>
      <c r="F3" s="3" t="s">
        <v>11</v>
      </c>
      <c r="G3" s="4" t="s">
        <v>12</v>
      </c>
      <c r="H3" s="4"/>
      <c r="I3" s="4" t="s">
        <v>13</v>
      </c>
      <c r="J3" s="4" t="s">
        <v>14</v>
      </c>
      <c r="K3" s="3" t="s">
        <v>9</v>
      </c>
      <c r="L3" s="4"/>
      <c r="M3" s="3" t="s">
        <v>7</v>
      </c>
      <c r="N3" s="4" t="s">
        <v>15</v>
      </c>
      <c r="O3" s="3" t="s">
        <v>9</v>
      </c>
      <c r="P3" s="3" t="s">
        <v>16</v>
      </c>
      <c r="Q3" s="3" t="s">
        <v>11</v>
      </c>
      <c r="R3" s="3" t="s">
        <v>17</v>
      </c>
    </row>
    <row r="4" customFormat="false" ht="24" hidden="false" customHeight="true" outlineLevel="0" collapsed="false">
      <c r="A4" s="5" t="s">
        <v>18</v>
      </c>
      <c r="C4" s="4"/>
      <c r="D4" s="4"/>
      <c r="F4" s="4"/>
      <c r="G4" s="4"/>
      <c r="H4" s="4"/>
      <c r="I4" s="4"/>
      <c r="J4" s="4"/>
      <c r="K4" s="4"/>
      <c r="L4" s="4"/>
      <c r="N4" s="4"/>
      <c r="O4" s="4"/>
      <c r="P4" s="4"/>
      <c r="Q4" s="4"/>
    </row>
    <row r="5" customFormat="false" ht="12.8" hidden="false" customHeight="false" outlineLevel="0" collapsed="false">
      <c r="A5" s="0" t="n">
        <v>1</v>
      </c>
      <c r="B5" s="0" t="s">
        <v>19</v>
      </c>
      <c r="F5" s="0" t="s">
        <v>20</v>
      </c>
      <c r="Q5" s="0" t="s">
        <v>21</v>
      </c>
      <c r="R5" s="6"/>
    </row>
    <row r="6" customFormat="false" ht="12.8" hidden="false" customHeight="false" outlineLevel="0" collapsed="false">
      <c r="A6" s="0" t="n">
        <v>2</v>
      </c>
      <c r="B6" s="0" t="s">
        <v>19</v>
      </c>
      <c r="F6" s="0" t="s">
        <v>22</v>
      </c>
      <c r="G6" s="7" t="s">
        <v>23</v>
      </c>
      <c r="Q6" s="0" t="s">
        <v>20</v>
      </c>
    </row>
    <row r="7" customFormat="false" ht="12.8" hidden="false" customHeight="false" outlineLevel="0" collapsed="false">
      <c r="A7" s="0" t="n">
        <v>3</v>
      </c>
      <c r="B7" s="0" t="n">
        <v>5000</v>
      </c>
      <c r="F7" s="0" t="s">
        <v>24</v>
      </c>
      <c r="I7" s="0" t="n">
        <v>15500</v>
      </c>
      <c r="K7" s="0" t="s">
        <v>25</v>
      </c>
      <c r="Q7" s="0" t="s">
        <v>26</v>
      </c>
    </row>
    <row r="8" customFormat="false" ht="12.8" hidden="false" customHeight="false" outlineLevel="0" collapsed="false">
      <c r="A8" s="0" t="n">
        <v>4</v>
      </c>
      <c r="B8" s="0" t="n">
        <v>15000</v>
      </c>
      <c r="F8" s="0" t="s">
        <v>27</v>
      </c>
      <c r="I8" s="0" t="n">
        <v>4500</v>
      </c>
      <c r="K8" s="0" t="s">
        <v>28</v>
      </c>
      <c r="Q8" s="0" t="s">
        <v>24</v>
      </c>
    </row>
    <row r="9" customFormat="false" ht="12.8" hidden="false" customHeight="false" outlineLevel="0" collapsed="false">
      <c r="A9" s="0" t="n">
        <v>5</v>
      </c>
      <c r="B9" s="0" t="n">
        <v>25000</v>
      </c>
      <c r="F9" s="0" t="s">
        <v>29</v>
      </c>
      <c r="I9" s="0" t="n">
        <v>33000</v>
      </c>
      <c r="K9" s="0" t="s">
        <v>30</v>
      </c>
      <c r="Q9" s="0" t="s">
        <v>31</v>
      </c>
    </row>
    <row r="10" customFormat="false" ht="12.8" hidden="false" customHeight="false" outlineLevel="0" collapsed="false">
      <c r="A10" s="0" t="n">
        <v>6</v>
      </c>
      <c r="B10" s="0" t="n">
        <v>4000</v>
      </c>
      <c r="F10" s="0" t="s">
        <v>31</v>
      </c>
      <c r="I10" s="0" t="n">
        <v>24500</v>
      </c>
      <c r="K10" s="0" t="s">
        <v>32</v>
      </c>
    </row>
    <row r="11" customFormat="false" ht="12.8" hidden="false" customHeight="false" outlineLevel="0" collapsed="false">
      <c r="A11" s="0" t="n">
        <v>7</v>
      </c>
      <c r="B11" s="0" t="n">
        <v>6000</v>
      </c>
      <c r="I11" s="0" t="n">
        <v>115000</v>
      </c>
      <c r="K11" s="0" t="s">
        <v>33</v>
      </c>
    </row>
    <row r="12" customFormat="false" ht="12.8" hidden="false" customHeight="false" outlineLevel="0" collapsed="false">
      <c r="A12" s="0" t="n">
        <v>8</v>
      </c>
      <c r="B12" s="0" t="n">
        <v>5000</v>
      </c>
      <c r="C12" s="0" t="n">
        <v>42000</v>
      </c>
      <c r="D12" s="0" t="s">
        <v>34</v>
      </c>
    </row>
    <row r="13" customFormat="false" ht="12.8" hidden="false" customHeight="false" outlineLevel="0" collapsed="false">
      <c r="A13" s="0" t="n">
        <v>9</v>
      </c>
      <c r="B13" s="0" t="n">
        <v>40000</v>
      </c>
    </row>
    <row r="14" customFormat="false" ht="12.8" hidden="false" customHeight="false" outlineLevel="0" collapsed="false">
      <c r="A14" s="0" t="n">
        <v>10</v>
      </c>
    </row>
    <row r="15" customFormat="false" ht="12.8" hidden="false" customHeight="false" outlineLevel="0" collapsed="false">
      <c r="A15" s="0" t="n">
        <v>11</v>
      </c>
    </row>
    <row r="16" customFormat="false" ht="12.8" hidden="false" customHeight="false" outlineLevel="0" collapsed="false">
      <c r="A16" s="0" t="n">
        <v>12</v>
      </c>
    </row>
    <row r="17" customFormat="false" ht="12.8" hidden="false" customHeight="false" outlineLevel="0" collapsed="false">
      <c r="A17" s="0" t="n">
        <v>13</v>
      </c>
    </row>
    <row r="18" customFormat="false" ht="12.8" hidden="false" customHeight="false" outlineLevel="0" collapsed="false">
      <c r="A18" s="0" t="n">
        <v>14</v>
      </c>
    </row>
    <row r="19" customFormat="false" ht="12.8" hidden="false" customHeight="false" outlineLevel="0" collapsed="false">
      <c r="A19" s="0" t="n">
        <v>15</v>
      </c>
    </row>
    <row r="20" customFormat="false" ht="12.8" hidden="false" customHeight="false" outlineLevel="0" collapsed="false">
      <c r="A20" s="0" t="n">
        <v>16</v>
      </c>
    </row>
    <row r="21" customFormat="false" ht="12.8" hidden="false" customHeight="false" outlineLevel="0" collapsed="false">
      <c r="A21" s="0" t="n">
        <v>17</v>
      </c>
    </row>
    <row r="22" customFormat="false" ht="12.8" hidden="false" customHeight="false" outlineLevel="0" collapsed="false">
      <c r="A22" s="0" t="n">
        <v>18</v>
      </c>
    </row>
    <row r="23" customFormat="false" ht="12.8" hidden="false" customHeight="false" outlineLevel="0" collapsed="false">
      <c r="A23" s="0" t="n">
        <v>19</v>
      </c>
    </row>
    <row r="24" customFormat="false" ht="12.8" hidden="false" customHeight="false" outlineLevel="0" collapsed="false">
      <c r="A24" s="0" t="n">
        <v>20</v>
      </c>
    </row>
    <row r="25" customFormat="false" ht="12.8" hidden="false" customHeight="false" outlineLevel="0" collapsed="false">
      <c r="A25" s="0" t="n">
        <v>21</v>
      </c>
    </row>
    <row r="26" customFormat="false" ht="12.8" hidden="false" customHeight="false" outlineLevel="0" collapsed="false">
      <c r="A26" s="0" t="n">
        <v>22</v>
      </c>
    </row>
    <row r="27" customFormat="false" ht="14.15" hidden="false" customHeight="true" outlineLevel="0" collapsed="false">
      <c r="A27" s="0" t="n">
        <v>23</v>
      </c>
    </row>
    <row r="28" customFormat="false" ht="12.8" hidden="false" customHeight="false" outlineLevel="0" collapsed="false">
      <c r="A28" s="0" t="n">
        <v>24</v>
      </c>
    </row>
    <row r="29" customFormat="false" ht="12.8" hidden="false" customHeight="false" outlineLevel="0" collapsed="false">
      <c r="A29" s="0" t="n">
        <v>25</v>
      </c>
    </row>
    <row r="30" customFormat="false" ht="12.8" hidden="false" customHeight="false" outlineLevel="0" collapsed="false">
      <c r="A30" s="0" t="n">
        <v>26</v>
      </c>
    </row>
    <row r="31" customFormat="false" ht="12.8" hidden="false" customHeight="false" outlineLevel="0" collapsed="false">
      <c r="A31" s="0" t="n">
        <v>27</v>
      </c>
    </row>
    <row r="32" customFormat="false" ht="12.8" hidden="false" customHeight="false" outlineLevel="0" collapsed="false">
      <c r="A32" s="0" t="n">
        <v>28</v>
      </c>
    </row>
    <row r="33" customFormat="false" ht="12.8" hidden="false" customHeight="false" outlineLevel="0" collapsed="false">
      <c r="A33" s="0" t="n">
        <v>29</v>
      </c>
    </row>
    <row r="34" customFormat="false" ht="12.8" hidden="false" customHeight="false" outlineLevel="0" collapsed="false">
      <c r="A34" s="0" t="n">
        <v>30</v>
      </c>
    </row>
    <row r="35" customFormat="false" ht="12.8" hidden="false" customHeight="false" outlineLevel="0" collapsed="false">
      <c r="A35" s="0" t="n">
        <v>31</v>
      </c>
    </row>
    <row r="36" customFormat="false" ht="27.75" hidden="false" customHeight="true" outlineLevel="0" collapsed="false"/>
    <row r="37" customFormat="false" ht="15" hidden="false" customHeight="false" outlineLevel="0" collapsed="false">
      <c r="A37" s="8" t="s">
        <v>35</v>
      </c>
      <c r="B37" s="8" t="n">
        <f aca="false">SUM(B4:B35)+G39</f>
        <v>100000</v>
      </c>
      <c r="C37" s="9"/>
      <c r="D37" s="9"/>
      <c r="E37" s="9"/>
      <c r="F37" s="9"/>
      <c r="G37" s="9"/>
      <c r="H37" s="9"/>
      <c r="I37" s="8" t="n">
        <f aca="false">SUM(I4:I35)</f>
        <v>192500</v>
      </c>
      <c r="J37" s="9"/>
      <c r="K37" s="9"/>
      <c r="L37" s="9"/>
      <c r="M37" s="8" t="n">
        <f aca="false">SUM(M4:M35)+R39</f>
        <v>0</v>
      </c>
      <c r="N37" s="9"/>
      <c r="O37" s="9"/>
      <c r="P37" s="9"/>
      <c r="Q37" s="9"/>
    </row>
    <row r="38" customFormat="false" ht="15" hidden="false" customHeight="false" outlineLevel="0" collapsed="false">
      <c r="A38" s="8" t="s">
        <v>36</v>
      </c>
      <c r="B38" s="8" t="n">
        <f aca="false">SUM(C5:C35)</f>
        <v>42000</v>
      </c>
      <c r="E38" s="9"/>
      <c r="F38" s="9"/>
      <c r="G38" s="9"/>
      <c r="H38" s="9"/>
      <c r="I38" s="8" t="n">
        <f aca="false">SUM(J5:J35)</f>
        <v>0</v>
      </c>
      <c r="L38" s="9"/>
      <c r="M38" s="8" t="n">
        <f aca="false">SUM(N5:N35)</f>
        <v>0</v>
      </c>
      <c r="P38" s="9"/>
      <c r="Q38" s="9"/>
    </row>
    <row r="39" customFormat="false" ht="15" hidden="false" customHeight="false" outlineLevel="0" collapsed="false">
      <c r="A39" s="8" t="s">
        <v>37</v>
      </c>
      <c r="B39" s="9" t="n">
        <f aca="false">SUM(E5:E35)</f>
        <v>0</v>
      </c>
      <c r="C39" s="9"/>
      <c r="D39" s="9"/>
      <c r="G39" s="9" t="n">
        <f aca="false">SUM(G5:G35)</f>
        <v>0</v>
      </c>
      <c r="H39" s="9"/>
      <c r="I39" s="9" t="n">
        <v>0</v>
      </c>
      <c r="J39" s="9"/>
      <c r="K39" s="9"/>
      <c r="L39" s="9"/>
      <c r="M39" s="9" t="n">
        <f aca="false">SUM(P5:P35)</f>
        <v>0</v>
      </c>
      <c r="N39" s="9"/>
      <c r="O39" s="9"/>
      <c r="R39" s="9" t="n">
        <f aca="false">SUM(R5:R35)</f>
        <v>0</v>
      </c>
    </row>
    <row r="40" customFormat="false" ht="15" hidden="false" customHeight="false" outlineLevel="0" collapsed="false">
      <c r="A40" s="8" t="s">
        <v>38</v>
      </c>
      <c r="B40" s="9" t="n">
        <f aca="false">B38+B39</f>
        <v>42000</v>
      </c>
      <c r="C40" s="9"/>
      <c r="D40" s="9"/>
      <c r="E40" s="9"/>
      <c r="F40" s="9"/>
      <c r="I40" s="9" t="n">
        <f aca="false">I38+I39</f>
        <v>0</v>
      </c>
      <c r="K40" s="9"/>
      <c r="M40" s="9" t="n">
        <f aca="false">M38+M39</f>
        <v>0</v>
      </c>
      <c r="N40" s="9"/>
      <c r="O40" s="9"/>
      <c r="P40" s="9"/>
      <c r="Q40" s="9"/>
    </row>
    <row r="41" customFormat="false" ht="15" hidden="false" customHeight="false" outlineLevel="0" collapsed="false">
      <c r="A41" s="8" t="s">
        <v>39</v>
      </c>
      <c r="B41" s="9" t="n">
        <f aca="false">12000+4000</f>
        <v>16000</v>
      </c>
      <c r="C41" s="9"/>
      <c r="D41" s="9"/>
      <c r="E41" s="9"/>
      <c r="F41" s="9"/>
      <c r="I41" s="0" t="n">
        <v>0</v>
      </c>
      <c r="K41" s="9"/>
      <c r="M41" s="9" t="n">
        <v>8000</v>
      </c>
      <c r="N41" s="9"/>
      <c r="O41" s="9"/>
      <c r="P41" s="9"/>
      <c r="Q41" s="9"/>
    </row>
    <row r="42" customFormat="false" ht="15" hidden="false" customHeight="false" outlineLevel="0" collapsed="false">
      <c r="A42" s="8" t="s">
        <v>40</v>
      </c>
      <c r="B42" s="9" t="n">
        <f aca="false">-43482+B38-SUM(B5:B35)+SUM(B5:B35)*0.08-G39</f>
        <v>-93482</v>
      </c>
      <c r="C42" s="9"/>
      <c r="D42" s="9"/>
      <c r="E42" s="9"/>
      <c r="F42" s="9"/>
      <c r="I42" s="9" t="n">
        <f aca="false">86270+I38-SUM(I5:I35)+SUM(I5:I35)*0.08</f>
        <v>-90830</v>
      </c>
      <c r="K42" s="9"/>
      <c r="M42" s="9" t="n">
        <f aca="false">5627+M38-SUM(M5:M35)+SUM(M5:M35)*0.08-R39</f>
        <v>5627</v>
      </c>
      <c r="O42" s="9"/>
      <c r="P42" s="9"/>
      <c r="Q42" s="9"/>
    </row>
    <row r="43" customFormat="false" ht="15" hidden="false" customHeight="false" outlineLevel="0" collapsed="false">
      <c r="A43" s="8" t="s">
        <v>41</v>
      </c>
      <c r="B43" s="9" t="n">
        <f aca="false">B37-B40</f>
        <v>58000</v>
      </c>
      <c r="C43" s="9"/>
      <c r="D43" s="9"/>
      <c r="E43" s="9"/>
      <c r="F43" s="9"/>
      <c r="I43" s="9" t="n">
        <f aca="false">I37-I38</f>
        <v>192500</v>
      </c>
      <c r="K43" s="9"/>
      <c r="M43" s="9" t="n">
        <f aca="false">M37-M40</f>
        <v>0</v>
      </c>
      <c r="N43" s="9"/>
      <c r="O43" s="9"/>
      <c r="P43" s="9"/>
      <c r="Q43" s="9"/>
    </row>
    <row r="44" customFormat="false" ht="15" hidden="false" customHeight="false" outlineLevel="0" collapsed="false">
      <c r="A44" s="8" t="s">
        <v>42</v>
      </c>
      <c r="B44" s="9" t="n">
        <f aca="false">B43*100/B40</f>
        <v>138.095238095238</v>
      </c>
      <c r="C44" s="9"/>
      <c r="D44" s="9"/>
      <c r="E44" s="9"/>
      <c r="F44" s="9"/>
      <c r="I44" s="9" t="e">
        <f aca="false">I43*100/I38</f>
        <v>#DIV/0!</v>
      </c>
      <c r="K44" s="9"/>
      <c r="M44" s="9" t="e">
        <f aca="false">M43*100/M40</f>
        <v>#DIV/0!</v>
      </c>
      <c r="N44" s="9"/>
      <c r="O44" s="9"/>
      <c r="P44" s="9"/>
      <c r="Q44" s="9"/>
    </row>
    <row r="45" customFormat="false" ht="15" hidden="false" customHeight="false" outlineLevel="0" collapsed="false">
      <c r="A45" s="8" t="s">
        <v>43</v>
      </c>
      <c r="B45" s="9"/>
      <c r="I45" s="0" t="n">
        <v>0</v>
      </c>
      <c r="M45" s="9" t="n">
        <v>0</v>
      </c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I46" s="9"/>
      <c r="K46" s="9"/>
      <c r="M46" s="9"/>
      <c r="N46" s="9"/>
      <c r="O46" s="9"/>
      <c r="P46" s="9"/>
      <c r="Q46" s="9"/>
    </row>
    <row r="47" customFormat="false" ht="36" hidden="false" customHeight="true" outlineLevel="0" collapsed="false">
      <c r="A47" s="10" t="s">
        <v>44</v>
      </c>
      <c r="B47" s="9"/>
      <c r="M47" s="9"/>
    </row>
    <row r="48" customFormat="false" ht="15" hidden="false" customHeight="false" outlineLevel="0" collapsed="false">
      <c r="A48" s="8" t="s">
        <v>35</v>
      </c>
      <c r="B48" s="9" t="n">
        <f aca="false">B37+I37+M37</f>
        <v>292500</v>
      </c>
      <c r="M48" s="9"/>
    </row>
    <row r="49" customFormat="false" ht="15" hidden="false" customHeight="false" outlineLevel="0" collapsed="false">
      <c r="A49" s="8" t="s">
        <v>36</v>
      </c>
      <c r="B49" s="9" t="n">
        <f aca="false">B38+I38+M38</f>
        <v>42000</v>
      </c>
      <c r="M49" s="9"/>
    </row>
    <row r="50" customFormat="false" ht="15" hidden="false" customHeight="false" outlineLevel="0" collapsed="false">
      <c r="A50" s="8" t="s">
        <v>37</v>
      </c>
      <c r="B50" s="9" t="n">
        <f aca="false">B39+M39</f>
        <v>0</v>
      </c>
      <c r="M50" s="9"/>
    </row>
    <row r="51" customFormat="false" ht="15" hidden="false" customHeight="false" outlineLevel="0" collapsed="false">
      <c r="A51" s="8" t="s">
        <v>38</v>
      </c>
      <c r="B51" s="9" t="n">
        <f aca="false">B40+I40+M40</f>
        <v>42000</v>
      </c>
      <c r="M51" s="9"/>
    </row>
    <row r="52" customFormat="false" ht="15" hidden="false" customHeight="false" outlineLevel="0" collapsed="false">
      <c r="A52" s="8" t="s">
        <v>39</v>
      </c>
      <c r="B52" s="9" t="n">
        <f aca="false">B41+I41+M41</f>
        <v>24000</v>
      </c>
      <c r="M52" s="9"/>
    </row>
    <row r="53" customFormat="false" ht="15" hidden="false" customHeight="false" outlineLevel="0" collapsed="false">
      <c r="A53" s="8" t="s">
        <v>40</v>
      </c>
      <c r="B53" s="9" t="n">
        <f aca="false">B42+I42 +M42</f>
        <v>-178685</v>
      </c>
      <c r="C53" s="9"/>
      <c r="D53" s="9"/>
      <c r="M53" s="9"/>
    </row>
    <row r="54" customFormat="false" ht="15" hidden="false" customHeight="false" outlineLevel="0" collapsed="false">
      <c r="A54" s="8" t="s">
        <v>41</v>
      </c>
      <c r="B54" s="9" t="n">
        <f aca="false">B43+I43+M43</f>
        <v>250500</v>
      </c>
      <c r="D54" s="9"/>
      <c r="M54" s="9"/>
    </row>
    <row r="55" customFormat="false" ht="15" hidden="false" customHeight="false" outlineLevel="0" collapsed="false">
      <c r="A55" s="8" t="s">
        <v>42</v>
      </c>
      <c r="B55" s="9" t="n">
        <f aca="false">(B57-B52)*100/B52</f>
        <v>199.229166666667</v>
      </c>
      <c r="M55" s="9"/>
    </row>
    <row r="56" customFormat="false" ht="15" hidden="false" customHeight="false" outlineLevel="0" collapsed="false">
      <c r="A56" s="8" t="s">
        <v>45</v>
      </c>
      <c r="B56" s="9" t="n">
        <f aca="false">B57-B52</f>
        <v>47815</v>
      </c>
      <c r="M56" s="9"/>
    </row>
    <row r="57" customFormat="false" ht="15" hidden="false" customHeight="false" outlineLevel="0" collapsed="false">
      <c r="A57" s="8" t="s">
        <v>46</v>
      </c>
      <c r="B57" s="9" t="n">
        <f aca="false">B54+B53</f>
        <v>71815</v>
      </c>
      <c r="D57" s="9"/>
      <c r="M57" s="9"/>
    </row>
    <row r="58" customFormat="false" ht="15" hidden="false" customHeight="false" outlineLevel="0" collapsed="false">
      <c r="A58" s="8" t="s">
        <v>43</v>
      </c>
      <c r="B58" s="9"/>
      <c r="M58" s="9"/>
    </row>
    <row r="59" customFormat="false" ht="15" hidden="false" customHeight="false" outlineLevel="0" collapsed="false">
      <c r="A59" s="8"/>
      <c r="B59" s="9"/>
      <c r="M59" s="9"/>
    </row>
    <row r="60" customFormat="false" ht="30.55" hidden="false" customHeight="true" outlineLevel="0" collapsed="false">
      <c r="B60" s="11" t="s">
        <v>47</v>
      </c>
      <c r="M60" s="9"/>
    </row>
    <row r="61" customFormat="false" ht="20.1" hidden="false" customHeight="true" outlineLevel="0" collapsed="false">
      <c r="A61" s="8" t="s">
        <v>48</v>
      </c>
      <c r="B61" s="9" t="n">
        <f aca="false">4000</f>
        <v>4000</v>
      </c>
      <c r="M61" s="4"/>
    </row>
    <row r="62" customFormat="false" ht="15" hidden="false" customHeight="false" outlineLevel="0" collapsed="false">
      <c r="A62" s="8" t="s">
        <v>49</v>
      </c>
      <c r="B62" s="9" t="n">
        <f aca="false">B57*14.7%</f>
        <v>10556.805</v>
      </c>
      <c r="M62" s="9"/>
    </row>
    <row r="64" customFormat="false" ht="15" hidden="false" customHeight="false" outlineLevel="0" collapsed="false">
      <c r="A64" s="8" t="s">
        <v>50</v>
      </c>
      <c r="B64" s="9" t="n">
        <f aca="false">70000</f>
        <v>70000</v>
      </c>
    </row>
    <row r="65" customFormat="false" ht="15" hidden="false" customHeight="false" outlineLevel="0" collapsed="false">
      <c r="A65" s="8" t="s">
        <v>51</v>
      </c>
      <c r="B65" s="9" t="n">
        <f aca="false">B57*17%</f>
        <v>12208.55</v>
      </c>
    </row>
    <row r="67" customFormat="false" ht="15" hidden="false" customHeight="false" outlineLevel="0" collapsed="false">
      <c r="A67" s="8" t="s">
        <v>52</v>
      </c>
      <c r="B67" s="9"/>
    </row>
    <row r="68" customFormat="false" ht="15" hidden="false" customHeight="false" outlineLevel="0" collapsed="false">
      <c r="A68" s="8" t="s">
        <v>53</v>
      </c>
      <c r="B68" s="9" t="n">
        <f aca="false">B57*17.1%</f>
        <v>12280.365</v>
      </c>
    </row>
    <row r="70" customFormat="false" ht="14.15" hidden="false" customHeight="false" outlineLevel="0" collapsed="false">
      <c r="A70" s="8" t="s">
        <v>54</v>
      </c>
      <c r="B70" s="9"/>
    </row>
    <row r="71" customFormat="false" ht="15" hidden="false" customHeight="false" outlineLevel="0" collapsed="false">
      <c r="A71" s="8" t="s">
        <v>55</v>
      </c>
      <c r="B71" s="12" t="n">
        <f aca="false">B57*17.1%</f>
        <v>12280.365</v>
      </c>
    </row>
    <row r="73" customFormat="false" ht="14.15" hidden="false" customHeight="false" outlineLevel="0" collapsed="false">
      <c r="A73" s="8" t="s">
        <v>56</v>
      </c>
      <c r="B73" s="9"/>
    </row>
    <row r="74" customFormat="false" ht="15" hidden="false" customHeight="false" outlineLevel="0" collapsed="false">
      <c r="A74" s="8" t="s">
        <v>57</v>
      </c>
      <c r="B74" s="12" t="n">
        <f aca="false">B57*17.1%</f>
        <v>12280.365</v>
      </c>
    </row>
    <row r="76" customFormat="false" ht="14.15" hidden="false" customHeight="false" outlineLevel="0" collapsed="false">
      <c r="A76" s="8" t="s">
        <v>58</v>
      </c>
      <c r="B76" s="9"/>
    </row>
    <row r="77" customFormat="false" ht="15" hidden="false" customHeight="false" outlineLevel="0" collapsed="false">
      <c r="A77" s="8" t="s">
        <v>59</v>
      </c>
      <c r="B77" s="12" t="n">
        <f aca="false">B57*17.1%</f>
        <v>12280.365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2021-05-27T12:40:43Z</dcterms:created>
  <dc:creator/>
  <dc:description/>
  <dc:language>en-US</dc:language>
  <cp:lastModifiedBy/>
  <dcterms:modified xsi:type="dcterms:W3CDTF">2021-08-10T09:23:35Z</dcterms:modified>
  <cp:revision>21</cp:revision>
  <dc:subject/>
  <dc:title/>
</cp:coreProperties>
</file>