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8" yWindow="-108" windowWidth="23256" windowHeight="12576"/>
  </bookViews>
  <sheets>
    <sheet name="Mei 2022" sheetId="17" r:id="rId1"/>
    <sheet name="JFA OKT" sheetId="11" r:id="rId2"/>
  </sheets>
  <externalReferences>
    <externalReference r:id="rId3"/>
  </externalReferences>
  <definedNames>
    <definedName name="_xlnm.Print_Area" localSheetId="1">'JFA OKT'!$A$1:$J$49</definedName>
    <definedName name="_xlnm.Print_Area" localSheetId="0">'Mei 2022'!$A$1:$F$38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1" i="17" l="1"/>
  <c r="D21" i="17"/>
  <c r="C19" i="17"/>
  <c r="C20" i="17"/>
  <c r="D20" i="17"/>
  <c r="D19" i="17"/>
  <c r="E27" i="17"/>
  <c r="C26" i="17"/>
  <c r="E26" i="17" s="1"/>
  <c r="D25" i="17"/>
  <c r="C25" i="17"/>
  <c r="C24" i="17"/>
  <c r="E24" i="17" s="1"/>
  <c r="D23" i="17"/>
  <c r="C23" i="17"/>
  <c r="E22" i="17"/>
  <c r="E18" i="17"/>
  <c r="E17" i="17"/>
  <c r="E16" i="17"/>
  <c r="E15" i="17"/>
  <c r="D14" i="17"/>
  <c r="E14" i="17" s="1"/>
  <c r="D13" i="17"/>
  <c r="E12" i="17"/>
  <c r="C11" i="17"/>
  <c r="E11" i="17" s="1"/>
  <c r="D10" i="17"/>
  <c r="C10" i="17"/>
  <c r="D9" i="17"/>
  <c r="C9" i="17"/>
  <c r="D8" i="17"/>
  <c r="C8" i="17"/>
  <c r="D7" i="17"/>
  <c r="C7" i="17"/>
  <c r="C6" i="17"/>
  <c r="E21" i="17" l="1"/>
  <c r="E8" i="17"/>
  <c r="E25" i="17"/>
  <c r="E23" i="17"/>
  <c r="E10" i="17"/>
  <c r="E20" i="17"/>
  <c r="E9" i="17"/>
  <c r="D28" i="17"/>
  <c r="E13" i="17"/>
  <c r="E6" i="17"/>
  <c r="C28" i="17"/>
  <c r="E7" i="17"/>
  <c r="E19" i="17"/>
  <c r="E28" i="17" l="1"/>
  <c r="D6" i="11" l="1"/>
  <c r="C6" i="11"/>
  <c r="H6" i="11"/>
  <c r="G6" i="11"/>
  <c r="F6" i="11"/>
  <c r="E6" i="11"/>
  <c r="F5" i="11"/>
  <c r="H5" i="11"/>
  <c r="G5" i="11"/>
  <c r="E5" i="11"/>
  <c r="D5" i="11"/>
  <c r="C5" i="11"/>
  <c r="B6" i="11"/>
  <c r="B5" i="11"/>
  <c r="J33" i="11"/>
  <c r="H39" i="11" s="1"/>
  <c r="G41" i="11"/>
  <c r="F41" i="11"/>
  <c r="E41" i="11"/>
  <c r="D41" i="11"/>
  <c r="C41" i="11"/>
  <c r="J34" i="11"/>
  <c r="H40" i="11" s="1"/>
  <c r="J27" i="11"/>
  <c r="J26" i="11"/>
  <c r="I28" i="11"/>
  <c r="E28" i="11"/>
  <c r="D28" i="11"/>
  <c r="C28" i="11"/>
  <c r="B28" i="11"/>
  <c r="I35" i="11"/>
  <c r="J35" i="11" s="1"/>
  <c r="I21" i="11"/>
  <c r="J19" i="11"/>
  <c r="J12" i="11"/>
  <c r="I14" i="11"/>
  <c r="J13" i="11"/>
  <c r="H41" i="11" l="1"/>
  <c r="J28" i="11"/>
  <c r="J5" i="11"/>
  <c r="J6" i="11"/>
  <c r="J14" i="11"/>
  <c r="H21" i="11" l="1"/>
  <c r="G21" i="11"/>
  <c r="F21" i="11"/>
  <c r="E21" i="11"/>
  <c r="D21" i="11"/>
  <c r="C21" i="11"/>
  <c r="B21" i="11"/>
  <c r="J20" i="11"/>
  <c r="H14" i="11"/>
  <c r="G14" i="11"/>
  <c r="F14" i="11"/>
  <c r="E14" i="11"/>
  <c r="D14" i="11"/>
  <c r="C14" i="11"/>
  <c r="B14" i="11"/>
  <c r="H7" i="11"/>
  <c r="F7" i="11"/>
  <c r="E7" i="11"/>
  <c r="D7" i="11"/>
  <c r="C7" i="11"/>
  <c r="B7" i="11"/>
  <c r="G7" i="11"/>
  <c r="J21" i="11" l="1"/>
  <c r="K5" i="11"/>
  <c r="K6" i="11"/>
  <c r="J7" i="11"/>
  <c r="K7" i="11" l="1"/>
  <c r="B41" i="11"/>
</calcChain>
</file>

<file path=xl/sharedStrings.xml><?xml version="1.0" encoding="utf-8"?>
<sst xmlns="http://schemas.openxmlformats.org/spreadsheetml/2006/main" count="125" uniqueCount="68">
  <si>
    <t>No.</t>
  </si>
  <si>
    <t>URAIAN</t>
  </si>
  <si>
    <t>TOTAL</t>
  </si>
  <si>
    <t>ANALISIS BEBAN KERJA</t>
  </si>
  <si>
    <t>EKSISTING</t>
  </si>
  <si>
    <t>BEZETING</t>
  </si>
  <si>
    <t>INSPEKTUR</t>
  </si>
  <si>
    <t>PROVINSI BANTEN</t>
  </si>
  <si>
    <t>FORMASI 2020</t>
  </si>
  <si>
    <t>Auditor Pelaksana</t>
  </si>
  <si>
    <t>Auditor Lanjutan</t>
  </si>
  <si>
    <t>Auditor Penyelia</t>
  </si>
  <si>
    <t>Auditor Pertama</t>
  </si>
  <si>
    <t>Auditor Muda</t>
  </si>
  <si>
    <t>Auditor Madya</t>
  </si>
  <si>
    <t>Auditor Utama</t>
  </si>
  <si>
    <t>FORMASI 2021</t>
  </si>
  <si>
    <t>Audiwan Pertama</t>
  </si>
  <si>
    <t>Audiwan Muda</t>
  </si>
  <si>
    <t>Audiwan Madya</t>
  </si>
  <si>
    <t>REKAPITULASI BEZETING PEGAWAI</t>
  </si>
  <si>
    <t>NAMA JABATAN/ JENJANG</t>
  </si>
  <si>
    <t>ABK</t>
  </si>
  <si>
    <t>BAZETTING</t>
  </si>
  <si>
    <t>KETERANGAN</t>
  </si>
  <si>
    <t>SEKRETARIS</t>
  </si>
  <si>
    <t>AUDITOR PELAKSANA</t>
  </si>
  <si>
    <t>AUDITOR PELAKSANA LANJUTAN</t>
  </si>
  <si>
    <t>AUDITOR PENYELIA</t>
  </si>
  <si>
    <t>AUDITOR PERTAMA</t>
  </si>
  <si>
    <t>AUDITOR MUDA</t>
  </si>
  <si>
    <t>AUDITOR MADYA</t>
  </si>
  <si>
    <t>AUDITOR UTAMA</t>
  </si>
  <si>
    <t>PELAKSANA</t>
  </si>
  <si>
    <t>JUMLAH TOTAL</t>
  </si>
  <si>
    <t>AUDITOR KEPEGAWAIAN PERTAMA</t>
  </si>
  <si>
    <t>AUDITOR KEPEGAWAIAN MUDA</t>
  </si>
  <si>
    <t>AUDITOR KEPEGAWAIAN MADYA</t>
  </si>
  <si>
    <t>Dr. H. MUHTAROM, SE, MM, Ak, CA</t>
  </si>
  <si>
    <t xml:space="preserve">NIP. 19630324 198402 1 001 </t>
  </si>
  <si>
    <t>KASUBAG PERENCANAAN</t>
  </si>
  <si>
    <t>INSPEKTUR  DAERAH</t>
  </si>
  <si>
    <t>INSPEKTUR DAERAH</t>
  </si>
  <si>
    <t>Serang, 01 Oktober  2021</t>
  </si>
  <si>
    <t>INSPEKTUR PEMBANTU</t>
  </si>
  <si>
    <t>KASUBAG ANALISIS DAN EVALUASI</t>
  </si>
  <si>
    <t>REKAPITULASI PEMETAAN FORMASI JFA IRBAN I  OKTOBER TAHUN 2021</t>
  </si>
  <si>
    <t>Adm Umum</t>
  </si>
  <si>
    <t>REKAPITULASI PEMETAAN FORMASI JFA IRBAN II OKTOBER TAHUN 2021</t>
  </si>
  <si>
    <t>REKAPITULASI PEMETAAN FORMASI JFA IRBAN III  OKTOBER TAHUN 2021</t>
  </si>
  <si>
    <t>PPUPD Pertama</t>
  </si>
  <si>
    <t xml:space="preserve">PPUPD Muda </t>
  </si>
  <si>
    <t xml:space="preserve">PPUPD Madya </t>
  </si>
  <si>
    <t xml:space="preserve">PPUPD Utama </t>
  </si>
  <si>
    <t>REKAPITULASI PEMETAAN FORMASI JFA IRBAN IV OKTOBER TAHUN 2021</t>
  </si>
  <si>
    <t>Pengolah Data investigasi</t>
  </si>
  <si>
    <t>Pengolah Data Laporan dan pngaduan</t>
  </si>
  <si>
    <t>SUB TOTAL</t>
  </si>
  <si>
    <t>KASUBAG ADM  UMUM &amp; KEUANGAN</t>
  </si>
  <si>
    <t>PELAKSANA IRBAN I, II, III DAN IV</t>
  </si>
  <si>
    <t>REKAPITULASI PEMETAAN FORMASI JFA INSPEKTORAT PROVINSI BANTEN  PER OKTOBER TAHUN 2021</t>
  </si>
  <si>
    <t>Rekom Kemedagri/6 april 2022</t>
  </si>
  <si>
    <t>PADA INSPEKTORAT PROVINSI BANTEN PER   MEI 2022</t>
  </si>
  <si>
    <t>PENGAWAS PEMERINTAHAN PERTAMA</t>
  </si>
  <si>
    <t>PENGAWAS PEMERINTAHAN  MUDA</t>
  </si>
  <si>
    <t>PENGAWAS PEMERINTAHAN  MADYA</t>
  </si>
  <si>
    <t>PENGAWAS PEMERINTAHAN  UTAMA</t>
  </si>
  <si>
    <t>Serang,    MEI 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</si>
</sst>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Arial Narrow"/>
      <family val="2"/>
    </font>
    <font>
      <sz val="11"/>
      <color indexed="8"/>
      <name val="Arial Narrow"/>
      <family val="2"/>
    </font>
    <font>
      <sz val="11"/>
      <name val="Arial Narrow"/>
      <family val="2"/>
    </font>
    <font>
      <b/>
      <sz val="12"/>
      <color theme="1"/>
      <name val="Arial Narrow"/>
      <family val="2"/>
    </font>
    <font>
      <sz val="12"/>
      <name val="Arial Narrow"/>
      <family val="2"/>
    </font>
    <font>
      <b/>
      <u/>
      <sz val="12"/>
      <name val="Arial Narrow"/>
      <family val="2"/>
    </font>
    <font>
      <sz val="11"/>
      <color theme="1"/>
      <name val="Arial Narrow"/>
      <family val="2"/>
    </font>
    <font>
      <sz val="12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color theme="1"/>
      <name val="Calibri"/>
      <family val="2"/>
      <charset val="1"/>
      <scheme val="minor"/>
    </font>
    <font>
      <b/>
      <sz val="12"/>
      <color rgb="FFFF000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59">
    <xf numFmtId="0" fontId="0" fillId="0" borderId="0" xfId="0"/>
    <xf numFmtId="0" fontId="5" fillId="0" borderId="0" xfId="1" applyFont="1" applyFill="1" applyAlignment="1">
      <alignment vertical="center"/>
    </xf>
    <xf numFmtId="0" fontId="4" fillId="0" borderId="0" xfId="1" applyFont="1" applyFill="1" applyBorder="1" applyAlignment="1">
      <alignment horizontal="center" vertical="center"/>
    </xf>
    <xf numFmtId="0" fontId="4" fillId="0" borderId="0" xfId="1" applyFont="1" applyFill="1" applyAlignment="1">
      <alignment horizontal="center" vertical="center"/>
    </xf>
    <xf numFmtId="0" fontId="4" fillId="0" borderId="2" xfId="1" applyFont="1" applyBorder="1" applyAlignment="1">
      <alignment vertical="center"/>
    </xf>
    <xf numFmtId="0" fontId="4" fillId="0" borderId="2" xfId="1" applyFont="1" applyBorder="1" applyAlignment="1">
      <alignment horizontal="center" vertical="center"/>
    </xf>
    <xf numFmtId="0" fontId="3" fillId="0" borderId="2" xfId="1" applyFont="1" applyBorder="1" applyAlignment="1">
      <alignment vertical="center"/>
    </xf>
    <xf numFmtId="0" fontId="3" fillId="3" borderId="2" xfId="1" applyFont="1" applyFill="1" applyBorder="1" applyAlignment="1">
      <alignment vertical="center"/>
    </xf>
    <xf numFmtId="0" fontId="0" fillId="3" borderId="0" xfId="0" applyFill="1"/>
    <xf numFmtId="0" fontId="9" fillId="0" borderId="0" xfId="0" applyFont="1" applyAlignment="1">
      <alignment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9" xfId="0" quotePrefix="1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vertical="center"/>
    </xf>
    <xf numFmtId="0" fontId="10" fillId="3" borderId="3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10" fillId="0" borderId="2" xfId="0" applyFont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3" fillId="0" borderId="0" xfId="1" applyFont="1" applyFill="1" applyBorder="1" applyAlignment="1">
      <alignment vertical="center" wrapText="1"/>
    </xf>
    <xf numFmtId="0" fontId="3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/>
    </xf>
    <xf numFmtId="0" fontId="7" fillId="0" borderId="0" xfId="2" applyFont="1" applyFill="1" applyAlignment="1">
      <alignment horizontal="center" vertical="center"/>
    </xf>
    <xf numFmtId="0" fontId="3" fillId="0" borderId="2" xfId="1" applyFont="1" applyFill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/>
    </xf>
    <xf numFmtId="0" fontId="3" fillId="0" borderId="8" xfId="1" applyFont="1" applyFill="1" applyBorder="1" applyAlignment="1">
      <alignment horizontal="center" vertical="center" wrapText="1"/>
    </xf>
    <xf numFmtId="0" fontId="3" fillId="0" borderId="3" xfId="1" applyFont="1" applyFill="1" applyBorder="1" applyAlignment="1">
      <alignment horizontal="center" vertical="center" wrapText="1"/>
    </xf>
    <xf numFmtId="0" fontId="0" fillId="0" borderId="7" xfId="0" applyBorder="1"/>
    <xf numFmtId="0" fontId="3" fillId="3" borderId="3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/>
    </xf>
    <xf numFmtId="0" fontId="6" fillId="3" borderId="3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7" fillId="0" borderId="0" xfId="2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7" fillId="0" borderId="0" xfId="2" applyFont="1" applyFill="1" applyAlignment="1">
      <alignment horizontal="center" vertical="center"/>
    </xf>
    <xf numFmtId="0" fontId="8" fillId="0" borderId="0" xfId="2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center" vertical="center"/>
    </xf>
    <xf numFmtId="0" fontId="3" fillId="0" borderId="4" xfId="1" applyFont="1" applyFill="1" applyBorder="1" applyAlignment="1">
      <alignment horizontal="center" vertical="center" wrapText="1"/>
    </xf>
    <xf numFmtId="0" fontId="3" fillId="0" borderId="5" xfId="1" applyFont="1" applyFill="1" applyBorder="1" applyAlignment="1">
      <alignment horizontal="center" vertical="center" wrapText="1"/>
    </xf>
    <xf numFmtId="0" fontId="3" fillId="0" borderId="6" xfId="1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MPEG/LAPORAN%20TW%20I/BEZETTING%20INSPEKTORAT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 bezeting 21"/>
      <sheetName val="BEZETTING SELURUH"/>
    </sheetNames>
    <sheetDataSet>
      <sheetData sheetId="0" refreshError="1"/>
      <sheetData sheetId="1" refreshError="1">
        <row r="8">
          <cell r="C8">
            <v>1</v>
          </cell>
        </row>
        <row r="9">
          <cell r="C9">
            <v>1</v>
          </cell>
          <cell r="D9">
            <v>1</v>
          </cell>
        </row>
        <row r="10">
          <cell r="C10">
            <v>1</v>
          </cell>
          <cell r="D10">
            <v>1</v>
          </cell>
        </row>
        <row r="25">
          <cell r="C25">
            <v>1</v>
          </cell>
          <cell r="D25">
            <v>1</v>
          </cell>
        </row>
        <row r="33">
          <cell r="C33">
            <v>1</v>
          </cell>
        </row>
        <row r="41">
          <cell r="C41">
            <v>1</v>
          </cell>
          <cell r="D41">
            <v>1</v>
          </cell>
        </row>
        <row r="43">
          <cell r="D43">
            <v>0</v>
          </cell>
        </row>
        <row r="44">
          <cell r="D44">
            <v>0</v>
          </cell>
        </row>
        <row r="49">
          <cell r="C49">
            <v>1</v>
          </cell>
          <cell r="D49">
            <v>1</v>
          </cell>
        </row>
        <row r="51">
          <cell r="D51">
            <v>0</v>
          </cell>
        </row>
        <row r="52">
          <cell r="D52">
            <v>0</v>
          </cell>
        </row>
        <row r="57">
          <cell r="C57">
            <v>1</v>
          </cell>
          <cell r="D57">
            <v>1</v>
          </cell>
        </row>
        <row r="59">
          <cell r="D59">
            <v>1</v>
          </cell>
        </row>
        <row r="60">
          <cell r="D60">
            <v>0</v>
          </cell>
        </row>
        <row r="65">
          <cell r="C65">
            <v>1</v>
          </cell>
          <cell r="D65">
            <v>1</v>
          </cell>
        </row>
        <row r="66">
          <cell r="C66">
            <v>6</v>
          </cell>
          <cell r="D66">
            <v>2</v>
          </cell>
        </row>
        <row r="67">
          <cell r="C67">
            <v>2</v>
          </cell>
        </row>
        <row r="68">
          <cell r="C68">
            <v>1</v>
          </cell>
          <cell r="D6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topLeftCell="A20" zoomScale="115" zoomScaleNormal="115" workbookViewId="0">
      <selection activeCell="D26" sqref="D26"/>
    </sheetView>
  </sheetViews>
  <sheetFormatPr defaultColWidth="8.77734375" defaultRowHeight="13.8" x14ac:dyDescent="0.3"/>
  <cols>
    <col min="1" max="1" width="5.44140625" style="9" customWidth="1"/>
    <col min="2" max="2" width="34" style="9" customWidth="1"/>
    <col min="3" max="3" width="9.77734375" style="9" customWidth="1"/>
    <col min="4" max="4" width="11.21875" style="9" customWidth="1"/>
    <col min="5" max="5" width="14.5546875" style="9" customWidth="1"/>
    <col min="6" max="6" width="13.21875" style="9" customWidth="1"/>
    <col min="7" max="16384" width="8.77734375" style="9"/>
  </cols>
  <sheetData>
    <row r="1" spans="1:6" ht="15.6" x14ac:dyDescent="0.3">
      <c r="A1" s="48" t="s">
        <v>20</v>
      </c>
      <c r="B1" s="48"/>
      <c r="C1" s="48"/>
      <c r="D1" s="48"/>
      <c r="E1" s="48"/>
      <c r="F1" s="48"/>
    </row>
    <row r="2" spans="1:6" ht="15.6" x14ac:dyDescent="0.3">
      <c r="A2" s="48" t="s">
        <v>62</v>
      </c>
      <c r="B2" s="48"/>
      <c r="C2" s="48"/>
      <c r="D2" s="48"/>
      <c r="E2" s="48"/>
      <c r="F2" s="48"/>
    </row>
    <row r="3" spans="1:6" ht="15.6" x14ac:dyDescent="0.3">
      <c r="A3" s="48"/>
      <c r="B3" s="48"/>
      <c r="C3" s="48"/>
      <c r="D3" s="48"/>
      <c r="E3" s="48"/>
      <c r="F3" s="48"/>
    </row>
    <row r="5" spans="1:6" s="40" customFormat="1" ht="35.549999999999997" customHeight="1" thickBot="1" x14ac:dyDescent="0.35">
      <c r="A5" s="10" t="s">
        <v>0</v>
      </c>
      <c r="B5" s="10" t="s">
        <v>21</v>
      </c>
      <c r="C5" s="10" t="s">
        <v>22</v>
      </c>
      <c r="D5" s="10" t="s">
        <v>4</v>
      </c>
      <c r="E5" s="11" t="s">
        <v>23</v>
      </c>
      <c r="F5" s="10" t="s">
        <v>24</v>
      </c>
    </row>
    <row r="6" spans="1:6" ht="22.2" customHeight="1" thickTop="1" x14ac:dyDescent="0.3">
      <c r="A6" s="12">
        <v>1</v>
      </c>
      <c r="B6" s="13" t="s">
        <v>6</v>
      </c>
      <c r="C6" s="57">
        <f>'[1]BEZETTING SELURUH'!C8</f>
        <v>1</v>
      </c>
      <c r="D6" s="36">
        <v>1</v>
      </c>
      <c r="E6" s="14">
        <f>D6-C6</f>
        <v>0</v>
      </c>
      <c r="F6" s="13"/>
    </row>
    <row r="7" spans="1:6" ht="22.2" customHeight="1" x14ac:dyDescent="0.3">
      <c r="A7" s="15">
        <v>2</v>
      </c>
      <c r="B7" s="16" t="s">
        <v>25</v>
      </c>
      <c r="C7" s="58">
        <f>'[1]BEZETTING SELURUH'!C9</f>
        <v>1</v>
      </c>
      <c r="D7" s="38">
        <f>'[1]BEZETTING SELURUH'!D9</f>
        <v>1</v>
      </c>
      <c r="E7" s="18">
        <f t="shared" ref="E7:E27" si="0">D7-C7</f>
        <v>0</v>
      </c>
      <c r="F7" s="16"/>
    </row>
    <row r="8" spans="1:6" ht="22.2" customHeight="1" x14ac:dyDescent="0.3">
      <c r="A8" s="12">
        <v>3</v>
      </c>
      <c r="B8" s="16" t="s">
        <v>44</v>
      </c>
      <c r="C8" s="58">
        <f>SUM('[1]BEZETTING SELURUH'!C41,'[1]BEZETTING SELURUH'!C49,'[1]BEZETTING SELURUH'!C57,'[1]BEZETTING SELURUH'!C65)</f>
        <v>4</v>
      </c>
      <c r="D8" s="38">
        <f>SUM('[1]BEZETTING SELURUH'!D41,'[1]BEZETTING SELURUH'!D49,'[1]BEZETTING SELURUH'!D57,'[1]BEZETTING SELURUH'!D65)</f>
        <v>4</v>
      </c>
      <c r="E8" s="18">
        <f t="shared" si="0"/>
        <v>0</v>
      </c>
      <c r="F8" s="16"/>
    </row>
    <row r="9" spans="1:6" ht="22.2" customHeight="1" x14ac:dyDescent="0.3">
      <c r="A9" s="15">
        <v>4</v>
      </c>
      <c r="B9" s="16" t="s">
        <v>58</v>
      </c>
      <c r="C9" s="58">
        <f>'[1]BEZETTING SELURUH'!C10</f>
        <v>1</v>
      </c>
      <c r="D9" s="38">
        <f>'[1]BEZETTING SELURUH'!D10</f>
        <v>1</v>
      </c>
      <c r="E9" s="18">
        <f t="shared" si="0"/>
        <v>0</v>
      </c>
      <c r="F9" s="16"/>
    </row>
    <row r="10" spans="1:6" ht="22.2" customHeight="1" x14ac:dyDescent="0.3">
      <c r="A10" s="12">
        <v>5</v>
      </c>
      <c r="B10" s="16" t="s">
        <v>40</v>
      </c>
      <c r="C10" s="58">
        <f>'[1]BEZETTING SELURUH'!C25</f>
        <v>1</v>
      </c>
      <c r="D10" s="38">
        <f>'[1]BEZETTING SELURUH'!D25</f>
        <v>1</v>
      </c>
      <c r="E10" s="18">
        <f t="shared" si="0"/>
        <v>0</v>
      </c>
      <c r="F10" s="16"/>
    </row>
    <row r="11" spans="1:6" ht="22.2" customHeight="1" x14ac:dyDescent="0.3">
      <c r="A11" s="15">
        <v>6</v>
      </c>
      <c r="B11" s="16" t="s">
        <v>45</v>
      </c>
      <c r="C11" s="58">
        <f>'[1]BEZETTING SELURUH'!C33</f>
        <v>1</v>
      </c>
      <c r="D11" s="38">
        <v>1</v>
      </c>
      <c r="E11" s="18">
        <f t="shared" si="0"/>
        <v>0</v>
      </c>
      <c r="F11" s="16"/>
    </row>
    <row r="12" spans="1:6" ht="22.2" customHeight="1" x14ac:dyDescent="0.3">
      <c r="A12" s="12">
        <v>7</v>
      </c>
      <c r="B12" s="16" t="s">
        <v>26</v>
      </c>
      <c r="C12" s="41">
        <v>9</v>
      </c>
      <c r="D12" s="38">
        <v>1</v>
      </c>
      <c r="E12" s="18">
        <f t="shared" si="0"/>
        <v>-8</v>
      </c>
      <c r="F12" s="16"/>
    </row>
    <row r="13" spans="1:6" ht="22.2" customHeight="1" x14ac:dyDescent="0.3">
      <c r="A13" s="15">
        <v>8</v>
      </c>
      <c r="B13" s="16" t="s">
        <v>27</v>
      </c>
      <c r="C13" s="41">
        <v>3</v>
      </c>
      <c r="D13" s="38">
        <f>SUM('[1]BEZETTING SELURUH'!D43,'[1]BEZETTING SELURUH'!D51,'[1]BEZETTING SELURUH'!D59)</f>
        <v>1</v>
      </c>
      <c r="E13" s="18">
        <f t="shared" si="0"/>
        <v>-2</v>
      </c>
      <c r="F13" s="16"/>
    </row>
    <row r="14" spans="1:6" ht="22.2" customHeight="1" x14ac:dyDescent="0.3">
      <c r="A14" s="12">
        <v>9</v>
      </c>
      <c r="B14" s="16" t="s">
        <v>28</v>
      </c>
      <c r="C14" s="41">
        <v>1</v>
      </c>
      <c r="D14" s="38">
        <f>SUM('[1]BEZETTING SELURUH'!D44,'[1]BEZETTING SELURUH'!D52,'[1]BEZETTING SELURUH'!D60)</f>
        <v>0</v>
      </c>
      <c r="E14" s="18">
        <f t="shared" si="0"/>
        <v>-1</v>
      </c>
      <c r="F14" s="16"/>
    </row>
    <row r="15" spans="1:6" ht="22.2" customHeight="1" x14ac:dyDescent="0.3">
      <c r="A15" s="15">
        <v>10</v>
      </c>
      <c r="B15" s="16" t="s">
        <v>29</v>
      </c>
      <c r="C15" s="41">
        <v>59</v>
      </c>
      <c r="D15" s="38">
        <v>26</v>
      </c>
      <c r="E15" s="18">
        <f t="shared" si="0"/>
        <v>-33</v>
      </c>
      <c r="F15" s="16"/>
    </row>
    <row r="16" spans="1:6" ht="22.2" customHeight="1" x14ac:dyDescent="0.3">
      <c r="A16" s="12">
        <v>11</v>
      </c>
      <c r="B16" s="16" t="s">
        <v>30</v>
      </c>
      <c r="C16" s="41">
        <v>36</v>
      </c>
      <c r="D16" s="38">
        <v>30</v>
      </c>
      <c r="E16" s="18">
        <f t="shared" si="0"/>
        <v>-6</v>
      </c>
      <c r="F16" s="16"/>
    </row>
    <row r="17" spans="1:6" ht="22.2" customHeight="1" x14ac:dyDescent="0.3">
      <c r="A17" s="15">
        <v>12</v>
      </c>
      <c r="B17" s="16" t="s">
        <v>31</v>
      </c>
      <c r="C17" s="41">
        <v>12</v>
      </c>
      <c r="D17" s="38">
        <v>9</v>
      </c>
      <c r="E17" s="18">
        <f t="shared" si="0"/>
        <v>-3</v>
      </c>
      <c r="F17" s="16"/>
    </row>
    <row r="18" spans="1:6" ht="22.2" customHeight="1" x14ac:dyDescent="0.3">
      <c r="A18" s="12">
        <v>13</v>
      </c>
      <c r="B18" s="16" t="s">
        <v>32</v>
      </c>
      <c r="C18" s="41">
        <v>1</v>
      </c>
      <c r="D18" s="38">
        <v>0</v>
      </c>
      <c r="E18" s="18">
        <f t="shared" si="0"/>
        <v>-1</v>
      </c>
      <c r="F18" s="16"/>
    </row>
    <row r="19" spans="1:6" ht="22.2" customHeight="1" x14ac:dyDescent="0.3">
      <c r="A19" s="15">
        <v>14</v>
      </c>
      <c r="B19" s="16" t="s">
        <v>63</v>
      </c>
      <c r="C19" s="45">
        <f>27+1</f>
        <v>28</v>
      </c>
      <c r="D19" s="44">
        <f>5-1</f>
        <v>4</v>
      </c>
      <c r="E19" s="18">
        <f t="shared" si="0"/>
        <v>-24</v>
      </c>
      <c r="F19" s="16"/>
    </row>
    <row r="20" spans="1:6" ht="22.2" customHeight="1" x14ac:dyDescent="0.3">
      <c r="A20" s="12">
        <v>15</v>
      </c>
      <c r="B20" s="16" t="s">
        <v>64</v>
      </c>
      <c r="C20" s="45">
        <f>18+1</f>
        <v>19</v>
      </c>
      <c r="D20" s="44">
        <f>16+1</f>
        <v>17</v>
      </c>
      <c r="E20" s="18">
        <f t="shared" si="0"/>
        <v>-2</v>
      </c>
      <c r="F20" s="16"/>
    </row>
    <row r="21" spans="1:6" ht="22.2" customHeight="1" x14ac:dyDescent="0.3">
      <c r="A21" s="15">
        <v>16</v>
      </c>
      <c r="B21" s="16" t="s">
        <v>65</v>
      </c>
      <c r="C21" s="45">
        <f>9+3</f>
        <v>12</v>
      </c>
      <c r="D21" s="44">
        <f>7-1</f>
        <v>6</v>
      </c>
      <c r="E21" s="18">
        <f t="shared" si="0"/>
        <v>-6</v>
      </c>
      <c r="F21" s="16"/>
    </row>
    <row r="22" spans="1:6" ht="22.2" customHeight="1" x14ac:dyDescent="0.3">
      <c r="A22" s="12">
        <v>17</v>
      </c>
      <c r="B22" s="16" t="s">
        <v>66</v>
      </c>
      <c r="C22" s="42">
        <v>2</v>
      </c>
      <c r="D22" s="18">
        <v>0</v>
      </c>
      <c r="E22" s="18">
        <f t="shared" si="0"/>
        <v>-2</v>
      </c>
      <c r="F22" s="16"/>
    </row>
    <row r="23" spans="1:6" ht="22.2" customHeight="1" x14ac:dyDescent="0.3">
      <c r="A23" s="15">
        <v>18</v>
      </c>
      <c r="B23" s="16" t="s">
        <v>35</v>
      </c>
      <c r="C23" s="43">
        <f>'[1]BEZETTING SELURUH'!C66</f>
        <v>6</v>
      </c>
      <c r="D23" s="38">
        <f>'[1]BEZETTING SELURUH'!D66</f>
        <v>2</v>
      </c>
      <c r="E23" s="18">
        <f t="shared" si="0"/>
        <v>-4</v>
      </c>
      <c r="F23" s="16"/>
    </row>
    <row r="24" spans="1:6" ht="22.2" customHeight="1" x14ac:dyDescent="0.3">
      <c r="A24" s="12">
        <v>19</v>
      </c>
      <c r="B24" s="16" t="s">
        <v>36</v>
      </c>
      <c r="C24" s="43">
        <f>'[1]BEZETTING SELURUH'!C67</f>
        <v>2</v>
      </c>
      <c r="D24" s="44">
        <v>2</v>
      </c>
      <c r="E24" s="18">
        <f t="shared" si="0"/>
        <v>0</v>
      </c>
      <c r="F24" s="16"/>
    </row>
    <row r="25" spans="1:6" ht="22.2" customHeight="1" x14ac:dyDescent="0.3">
      <c r="A25" s="15">
        <v>20</v>
      </c>
      <c r="B25" s="16" t="s">
        <v>37</v>
      </c>
      <c r="C25" s="43">
        <f>'[1]BEZETTING SELURUH'!C68</f>
        <v>1</v>
      </c>
      <c r="D25" s="17">
        <f>'[1]BEZETTING SELURUH'!D68</f>
        <v>0</v>
      </c>
      <c r="E25" s="17">
        <f t="shared" si="0"/>
        <v>-1</v>
      </c>
      <c r="F25" s="16"/>
    </row>
    <row r="26" spans="1:6" ht="22.2" customHeight="1" x14ac:dyDescent="0.3">
      <c r="A26" s="12">
        <v>21</v>
      </c>
      <c r="B26" s="16" t="s">
        <v>59</v>
      </c>
      <c r="C26" s="17">
        <f>3+3</f>
        <v>6</v>
      </c>
      <c r="D26" s="17">
        <v>0</v>
      </c>
      <c r="E26" s="17">
        <f t="shared" si="0"/>
        <v>-6</v>
      </c>
      <c r="F26" s="16"/>
    </row>
    <row r="27" spans="1:6" ht="22.2" customHeight="1" x14ac:dyDescent="0.3">
      <c r="A27" s="15">
        <v>22</v>
      </c>
      <c r="B27" s="16" t="s">
        <v>33</v>
      </c>
      <c r="C27" s="17">
        <v>58</v>
      </c>
      <c r="D27" s="37">
        <v>29</v>
      </c>
      <c r="E27" s="17">
        <f t="shared" si="0"/>
        <v>-29</v>
      </c>
      <c r="F27" s="16"/>
    </row>
    <row r="28" spans="1:6" s="21" customFormat="1" ht="15.6" x14ac:dyDescent="0.3">
      <c r="A28" s="49" t="s">
        <v>34</v>
      </c>
      <c r="B28" s="50"/>
      <c r="C28" s="19">
        <f>SUM(C6:C27)</f>
        <v>264</v>
      </c>
      <c r="D28" s="19">
        <f>SUM(D6:D27)</f>
        <v>136</v>
      </c>
      <c r="E28" s="19">
        <f>SUM(E6:E27)</f>
        <v>-128</v>
      </c>
      <c r="F28" s="20"/>
    </row>
    <row r="30" spans="1:6" ht="15.6" x14ac:dyDescent="0.3">
      <c r="D30" s="46" t="s">
        <v>67</v>
      </c>
      <c r="E30" s="46"/>
      <c r="F30" s="46"/>
    </row>
    <row r="31" spans="1:6" ht="15.6" x14ac:dyDescent="0.3">
      <c r="D31" s="39"/>
      <c r="E31" s="39"/>
      <c r="F31" s="39"/>
    </row>
    <row r="32" spans="1:6" ht="15.6" x14ac:dyDescent="0.3">
      <c r="D32" s="46" t="s">
        <v>42</v>
      </c>
      <c r="E32" s="46"/>
      <c r="F32" s="46"/>
    </row>
    <row r="33" spans="2:6" ht="15.6" x14ac:dyDescent="0.3">
      <c r="D33" s="46" t="s">
        <v>7</v>
      </c>
      <c r="E33" s="46"/>
      <c r="F33" s="46"/>
    </row>
    <row r="34" spans="2:6" ht="15.6" x14ac:dyDescent="0.3">
      <c r="E34" s="39"/>
    </row>
    <row r="35" spans="2:6" ht="15.6" x14ac:dyDescent="0.3">
      <c r="E35" s="39"/>
    </row>
    <row r="36" spans="2:6" ht="15.6" x14ac:dyDescent="0.3">
      <c r="E36" s="39"/>
    </row>
    <row r="37" spans="2:6" ht="15.6" x14ac:dyDescent="0.3">
      <c r="D37" s="47" t="s">
        <v>38</v>
      </c>
      <c r="E37" s="47"/>
      <c r="F37" s="47"/>
    </row>
    <row r="38" spans="2:6" ht="15.6" x14ac:dyDescent="0.3">
      <c r="D38" s="46" t="s">
        <v>39</v>
      </c>
      <c r="E38" s="46"/>
      <c r="F38" s="46"/>
    </row>
    <row r="40" spans="2:6" x14ac:dyDescent="0.3">
      <c r="B40" s="9" t="s">
        <v>61</v>
      </c>
    </row>
  </sheetData>
  <mergeCells count="9">
    <mergeCell ref="D33:F33"/>
    <mergeCell ref="D37:F37"/>
    <mergeCell ref="D38:F38"/>
    <mergeCell ref="A1:F1"/>
    <mergeCell ref="A2:F2"/>
    <mergeCell ref="A3:F3"/>
    <mergeCell ref="A28:B28"/>
    <mergeCell ref="D30:F30"/>
    <mergeCell ref="D32:F32"/>
  </mergeCells>
  <pageMargins left="0.70866141732283472" right="0.70866141732283472" top="0.74803149606299213" bottom="0.74803149606299213" header="0.31496062992125984" footer="0.31496062992125984"/>
  <pageSetup paperSize="14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view="pageBreakPreview" zoomScaleNormal="100" zoomScaleSheetLayoutView="94" workbookViewId="0">
      <selection activeCell="C44" sqref="C44"/>
    </sheetView>
  </sheetViews>
  <sheetFormatPr defaultRowHeight="14.4" x14ac:dyDescent="0.3"/>
  <cols>
    <col min="1" max="1" width="20.21875" customWidth="1"/>
    <col min="2" max="2" width="9.44140625" customWidth="1"/>
    <col min="3" max="3" width="9.21875" customWidth="1"/>
    <col min="6" max="6" width="9.21875" customWidth="1"/>
    <col min="7" max="7" width="8.44140625" customWidth="1"/>
    <col min="8" max="9" width="8" customWidth="1"/>
    <col min="10" max="10" width="9.5546875" customWidth="1"/>
  </cols>
  <sheetData>
    <row r="1" spans="1:11" ht="16.5" customHeight="1" x14ac:dyDescent="0.3">
      <c r="A1" s="51" t="s">
        <v>60</v>
      </c>
      <c r="B1" s="51"/>
      <c r="C1" s="51"/>
      <c r="D1" s="51"/>
      <c r="E1" s="51"/>
      <c r="F1" s="51"/>
      <c r="G1" s="51"/>
      <c r="H1" s="51"/>
      <c r="I1" s="51"/>
      <c r="J1" s="51"/>
      <c r="K1" s="22"/>
    </row>
    <row r="2" spans="1:11" x14ac:dyDescent="0.3">
      <c r="A2" s="1"/>
      <c r="B2" s="2"/>
      <c r="C2" s="3"/>
      <c r="D2" s="3"/>
      <c r="E2" s="3"/>
      <c r="F2" s="3"/>
      <c r="G2" s="3"/>
      <c r="H2" s="3"/>
      <c r="I2" s="3"/>
      <c r="J2" s="3"/>
      <c r="K2" s="3"/>
    </row>
    <row r="3" spans="1:11" x14ac:dyDescent="0.3">
      <c r="A3" s="52" t="s">
        <v>1</v>
      </c>
      <c r="B3" s="54" t="s">
        <v>16</v>
      </c>
      <c r="C3" s="55"/>
      <c r="D3" s="55"/>
      <c r="E3" s="55"/>
      <c r="F3" s="55"/>
      <c r="G3" s="55"/>
      <c r="H3" s="56"/>
      <c r="I3" s="30"/>
      <c r="J3" s="52" t="s">
        <v>2</v>
      </c>
      <c r="K3" s="3"/>
    </row>
    <row r="4" spans="1:11" ht="27.6" x14ac:dyDescent="0.3">
      <c r="A4" s="53"/>
      <c r="B4" s="25" t="s">
        <v>9</v>
      </c>
      <c r="C4" s="25" t="s">
        <v>10</v>
      </c>
      <c r="D4" s="25" t="s">
        <v>11</v>
      </c>
      <c r="E4" s="25" t="s">
        <v>12</v>
      </c>
      <c r="F4" s="25" t="s">
        <v>13</v>
      </c>
      <c r="G4" s="25" t="s">
        <v>14</v>
      </c>
      <c r="H4" s="25" t="s">
        <v>15</v>
      </c>
      <c r="I4" s="31"/>
      <c r="J4" s="53"/>
      <c r="K4" s="3"/>
    </row>
    <row r="5" spans="1:11" x14ac:dyDescent="0.3">
      <c r="A5" s="4" t="s">
        <v>3</v>
      </c>
      <c r="B5" s="5">
        <f t="shared" ref="B5:D6" si="0">B12+B19</f>
        <v>10</v>
      </c>
      <c r="C5" s="5">
        <f t="shared" si="0"/>
        <v>10</v>
      </c>
      <c r="D5" s="5">
        <f t="shared" si="0"/>
        <v>10</v>
      </c>
      <c r="E5" s="5">
        <f t="shared" ref="E5:H6" si="1">E12+E19+B33</f>
        <v>105</v>
      </c>
      <c r="F5" s="5">
        <f t="shared" si="1"/>
        <v>45</v>
      </c>
      <c r="G5" s="5">
        <f t="shared" si="1"/>
        <v>15</v>
      </c>
      <c r="H5" s="5">
        <f t="shared" si="1"/>
        <v>5</v>
      </c>
      <c r="I5" s="5"/>
      <c r="J5" s="26">
        <f>SUM(B5:H5)</f>
        <v>200</v>
      </c>
      <c r="K5" s="3">
        <f>J12+J19+J26</f>
        <v>229</v>
      </c>
    </row>
    <row r="6" spans="1:11" x14ac:dyDescent="0.3">
      <c r="A6" s="4" t="s">
        <v>4</v>
      </c>
      <c r="B6" s="5">
        <f t="shared" si="0"/>
        <v>1</v>
      </c>
      <c r="C6" s="5">
        <f t="shared" si="0"/>
        <v>1</v>
      </c>
      <c r="D6" s="5">
        <f t="shared" si="0"/>
        <v>0</v>
      </c>
      <c r="E6" s="5">
        <f t="shared" si="1"/>
        <v>26</v>
      </c>
      <c r="F6" s="5">
        <f t="shared" si="1"/>
        <v>30</v>
      </c>
      <c r="G6" s="5">
        <f t="shared" si="1"/>
        <v>9</v>
      </c>
      <c r="H6" s="5">
        <f t="shared" si="1"/>
        <v>0</v>
      </c>
      <c r="I6" s="5"/>
      <c r="J6" s="26">
        <f>SUM(B6:H6)</f>
        <v>67</v>
      </c>
      <c r="K6" s="3">
        <f>J13+J20+J27</f>
        <v>79</v>
      </c>
    </row>
    <row r="7" spans="1:11" x14ac:dyDescent="0.3">
      <c r="A7" s="6" t="s">
        <v>5</v>
      </c>
      <c r="B7" s="26">
        <f>B5-B6</f>
        <v>9</v>
      </c>
      <c r="C7" s="26">
        <f t="shared" ref="C7:J7" si="2">C5-C6</f>
        <v>9</v>
      </c>
      <c r="D7" s="26">
        <f t="shared" si="2"/>
        <v>10</v>
      </c>
      <c r="E7" s="26">
        <f t="shared" si="2"/>
        <v>79</v>
      </c>
      <c r="F7" s="26">
        <f t="shared" si="2"/>
        <v>15</v>
      </c>
      <c r="G7" s="26">
        <f>G5-G6</f>
        <v>6</v>
      </c>
      <c r="H7" s="26">
        <f t="shared" si="2"/>
        <v>5</v>
      </c>
      <c r="I7" s="29"/>
      <c r="J7" s="26">
        <f t="shared" si="2"/>
        <v>133</v>
      </c>
      <c r="K7" s="3">
        <f>J14+J21+J28</f>
        <v>150</v>
      </c>
    </row>
    <row r="9" spans="1:11" ht="16.5" customHeight="1" x14ac:dyDescent="0.3">
      <c r="A9" s="51" t="s">
        <v>46</v>
      </c>
      <c r="B9" s="51"/>
      <c r="C9" s="51"/>
      <c r="D9" s="51"/>
      <c r="E9" s="51"/>
      <c r="F9" s="51"/>
      <c r="G9" s="51"/>
      <c r="H9" s="51"/>
      <c r="I9" s="51"/>
      <c r="J9" s="51"/>
      <c r="K9" s="22"/>
    </row>
    <row r="10" spans="1:11" x14ac:dyDescent="0.3">
      <c r="A10" s="52" t="s">
        <v>1</v>
      </c>
      <c r="B10" s="54" t="s">
        <v>16</v>
      </c>
      <c r="C10" s="55"/>
      <c r="D10" s="55"/>
      <c r="E10" s="55"/>
      <c r="F10" s="55"/>
      <c r="G10" s="55"/>
      <c r="H10" s="56"/>
      <c r="I10" s="30"/>
      <c r="J10" s="52" t="s">
        <v>2</v>
      </c>
      <c r="K10" s="3"/>
    </row>
    <row r="11" spans="1:11" ht="27.6" x14ac:dyDescent="0.3">
      <c r="A11" s="53"/>
      <c r="B11" s="25" t="s">
        <v>9</v>
      </c>
      <c r="C11" s="25" t="s">
        <v>10</v>
      </c>
      <c r="D11" s="25" t="s">
        <v>11</v>
      </c>
      <c r="E11" s="25" t="s">
        <v>12</v>
      </c>
      <c r="F11" s="25" t="s">
        <v>13</v>
      </c>
      <c r="G11" s="25" t="s">
        <v>14</v>
      </c>
      <c r="H11" s="25" t="s">
        <v>15</v>
      </c>
      <c r="I11" s="28" t="s">
        <v>47</v>
      </c>
      <c r="J11" s="53"/>
      <c r="K11" s="3"/>
    </row>
    <row r="12" spans="1:11" x14ac:dyDescent="0.3">
      <c r="A12" s="4" t="s">
        <v>3</v>
      </c>
      <c r="B12" s="5">
        <v>5</v>
      </c>
      <c r="C12" s="5">
        <v>5</v>
      </c>
      <c r="D12" s="5">
        <v>5</v>
      </c>
      <c r="E12" s="5">
        <v>39</v>
      </c>
      <c r="F12" s="5">
        <v>18</v>
      </c>
      <c r="G12" s="5">
        <v>6</v>
      </c>
      <c r="H12" s="5">
        <v>2</v>
      </c>
      <c r="I12" s="5">
        <v>1</v>
      </c>
      <c r="J12" s="26">
        <f>SUM(B12:I12)</f>
        <v>81</v>
      </c>
      <c r="K12" s="3"/>
    </row>
    <row r="13" spans="1:11" x14ac:dyDescent="0.3">
      <c r="A13" s="4" t="s">
        <v>4</v>
      </c>
      <c r="B13" s="5">
        <v>1</v>
      </c>
      <c r="C13" s="5">
        <v>0</v>
      </c>
      <c r="D13" s="5">
        <v>0</v>
      </c>
      <c r="E13" s="5">
        <v>13</v>
      </c>
      <c r="F13" s="5">
        <v>13</v>
      </c>
      <c r="G13" s="5">
        <v>3</v>
      </c>
      <c r="H13" s="5">
        <v>0</v>
      </c>
      <c r="I13" s="5">
        <v>0</v>
      </c>
      <c r="J13" s="26">
        <f>SUM(B13:I13)</f>
        <v>30</v>
      </c>
      <c r="K13" s="3"/>
    </row>
    <row r="14" spans="1:11" x14ac:dyDescent="0.3">
      <c r="A14" s="6" t="s">
        <v>5</v>
      </c>
      <c r="B14" s="26">
        <f>B12-B13</f>
        <v>4</v>
      </c>
      <c r="C14" s="26">
        <f t="shared" ref="C14:I14" si="3">C12-C13</f>
        <v>5</v>
      </c>
      <c r="D14" s="26">
        <f t="shared" si="3"/>
        <v>5</v>
      </c>
      <c r="E14" s="26">
        <f t="shared" si="3"/>
        <v>26</v>
      </c>
      <c r="F14" s="26">
        <f t="shared" si="3"/>
        <v>5</v>
      </c>
      <c r="G14" s="26">
        <f t="shared" si="3"/>
        <v>3</v>
      </c>
      <c r="H14" s="26">
        <f t="shared" si="3"/>
        <v>2</v>
      </c>
      <c r="I14" s="29">
        <f t="shared" si="3"/>
        <v>1</v>
      </c>
      <c r="J14" s="26">
        <f>J12-J13</f>
        <v>51</v>
      </c>
      <c r="K14" s="3"/>
    </row>
    <row r="16" spans="1:11" ht="16.5" customHeight="1" x14ac:dyDescent="0.3">
      <c r="A16" s="51" t="s">
        <v>48</v>
      </c>
      <c r="B16" s="51"/>
      <c r="C16" s="51"/>
      <c r="D16" s="51"/>
      <c r="E16" s="51"/>
      <c r="F16" s="51"/>
      <c r="G16" s="51"/>
      <c r="H16" s="51"/>
      <c r="I16" s="51"/>
      <c r="J16" s="51"/>
      <c r="K16" s="22"/>
    </row>
    <row r="17" spans="1:11" x14ac:dyDescent="0.3">
      <c r="A17" s="52" t="s">
        <v>1</v>
      </c>
      <c r="B17" s="54" t="s">
        <v>8</v>
      </c>
      <c r="C17" s="55"/>
      <c r="D17" s="55"/>
      <c r="E17" s="55"/>
      <c r="F17" s="55"/>
      <c r="G17" s="55"/>
      <c r="H17" s="56"/>
      <c r="I17" s="30"/>
      <c r="J17" s="52" t="s">
        <v>2</v>
      </c>
      <c r="K17" s="3"/>
    </row>
    <row r="18" spans="1:11" ht="27.6" x14ac:dyDescent="0.3">
      <c r="A18" s="53"/>
      <c r="B18" s="25" t="s">
        <v>9</v>
      </c>
      <c r="C18" s="25" t="s">
        <v>10</v>
      </c>
      <c r="D18" s="25" t="s">
        <v>11</v>
      </c>
      <c r="E18" s="25" t="s">
        <v>12</v>
      </c>
      <c r="F18" s="25" t="s">
        <v>13</v>
      </c>
      <c r="G18" s="25" t="s">
        <v>14</v>
      </c>
      <c r="H18" s="25" t="s">
        <v>15</v>
      </c>
      <c r="I18" s="28" t="s">
        <v>47</v>
      </c>
      <c r="J18" s="53"/>
      <c r="K18" s="3"/>
    </row>
    <row r="19" spans="1:11" x14ac:dyDescent="0.3">
      <c r="A19" s="4" t="s">
        <v>3</v>
      </c>
      <c r="B19" s="5">
        <v>5</v>
      </c>
      <c r="C19" s="5">
        <v>5</v>
      </c>
      <c r="D19" s="5">
        <v>5</v>
      </c>
      <c r="E19" s="5">
        <v>39</v>
      </c>
      <c r="F19" s="5">
        <v>18</v>
      </c>
      <c r="G19" s="5">
        <v>6</v>
      </c>
      <c r="H19" s="5">
        <v>2</v>
      </c>
      <c r="I19" s="5">
        <v>1</v>
      </c>
      <c r="J19" s="26">
        <f>SUM(B19:I19)</f>
        <v>81</v>
      </c>
      <c r="K19" s="3"/>
    </row>
    <row r="20" spans="1:11" x14ac:dyDescent="0.3">
      <c r="A20" s="4" t="s">
        <v>4</v>
      </c>
      <c r="B20" s="5">
        <v>0</v>
      </c>
      <c r="C20" s="5">
        <v>1</v>
      </c>
      <c r="D20" s="5">
        <v>0</v>
      </c>
      <c r="E20" s="5">
        <v>11</v>
      </c>
      <c r="F20" s="5">
        <v>13</v>
      </c>
      <c r="G20" s="5">
        <v>4</v>
      </c>
      <c r="H20" s="5">
        <v>0</v>
      </c>
      <c r="I20" s="5">
        <v>0</v>
      </c>
      <c r="J20" s="26">
        <f t="shared" ref="J20" si="4">SUM(B20:H20)</f>
        <v>29</v>
      </c>
      <c r="K20" s="3"/>
    </row>
    <row r="21" spans="1:11" x14ac:dyDescent="0.3">
      <c r="A21" s="6" t="s">
        <v>5</v>
      </c>
      <c r="B21" s="26">
        <f>B19-B20</f>
        <v>5</v>
      </c>
      <c r="C21" s="26">
        <f t="shared" ref="C21:I21" si="5">C19-C20</f>
        <v>4</v>
      </c>
      <c r="D21" s="26">
        <f t="shared" si="5"/>
        <v>5</v>
      </c>
      <c r="E21" s="26">
        <f t="shared" si="5"/>
        <v>28</v>
      </c>
      <c r="F21" s="26">
        <f t="shared" si="5"/>
        <v>5</v>
      </c>
      <c r="G21" s="26">
        <f t="shared" si="5"/>
        <v>2</v>
      </c>
      <c r="H21" s="26">
        <f t="shared" si="5"/>
        <v>2</v>
      </c>
      <c r="I21" s="29">
        <f t="shared" si="5"/>
        <v>1</v>
      </c>
      <c r="J21" s="26">
        <f>SUM(B21:I21)</f>
        <v>52</v>
      </c>
      <c r="K21" s="3"/>
    </row>
    <row r="23" spans="1:11" ht="16.5" customHeight="1" x14ac:dyDescent="0.3">
      <c r="A23" s="51" t="s">
        <v>49</v>
      </c>
      <c r="B23" s="51"/>
      <c r="C23" s="51"/>
      <c r="D23" s="51"/>
      <c r="E23" s="51"/>
      <c r="F23" s="51"/>
      <c r="G23" s="51"/>
      <c r="H23" s="51"/>
      <c r="I23" s="51"/>
      <c r="J23" s="51"/>
      <c r="K23" s="22"/>
    </row>
    <row r="24" spans="1:11" x14ac:dyDescent="0.3">
      <c r="A24" s="52" t="s">
        <v>1</v>
      </c>
      <c r="B24" s="54" t="s">
        <v>16</v>
      </c>
      <c r="C24" s="55"/>
      <c r="D24" s="55"/>
      <c r="E24" s="55"/>
      <c r="F24" s="55"/>
      <c r="G24" s="55"/>
      <c r="H24" s="56"/>
      <c r="I24" s="30"/>
      <c r="J24" s="52" t="s">
        <v>2</v>
      </c>
      <c r="K24" s="3"/>
    </row>
    <row r="25" spans="1:11" ht="27.6" x14ac:dyDescent="0.3">
      <c r="A25" s="53"/>
      <c r="B25" s="25" t="s">
        <v>50</v>
      </c>
      <c r="C25" s="28" t="s">
        <v>51</v>
      </c>
      <c r="D25" s="28" t="s">
        <v>52</v>
      </c>
      <c r="E25" s="28" t="s">
        <v>53</v>
      </c>
      <c r="F25" s="28"/>
      <c r="G25" s="25"/>
      <c r="H25" s="25"/>
      <c r="I25" s="28" t="s">
        <v>47</v>
      </c>
      <c r="J25" s="53"/>
      <c r="K25" s="3"/>
    </row>
    <row r="26" spans="1:11" x14ac:dyDescent="0.3">
      <c r="A26" s="4" t="s">
        <v>3</v>
      </c>
      <c r="B26" s="5">
        <v>20</v>
      </c>
      <c r="C26" s="5">
        <v>22</v>
      </c>
      <c r="D26" s="5">
        <v>19</v>
      </c>
      <c r="E26" s="5">
        <v>5</v>
      </c>
      <c r="F26" s="5"/>
      <c r="G26" s="5"/>
      <c r="H26" s="5"/>
      <c r="I26" s="5">
        <v>1</v>
      </c>
      <c r="J26" s="26">
        <f>SUM(B26:I26)</f>
        <v>67</v>
      </c>
      <c r="K26" s="3"/>
    </row>
    <row r="27" spans="1:11" x14ac:dyDescent="0.3">
      <c r="A27" s="4" t="s">
        <v>4</v>
      </c>
      <c r="B27" s="5">
        <v>3</v>
      </c>
      <c r="C27" s="5">
        <v>11</v>
      </c>
      <c r="D27" s="5">
        <v>6</v>
      </c>
      <c r="E27" s="5">
        <v>0</v>
      </c>
      <c r="F27" s="5"/>
      <c r="G27" s="5"/>
      <c r="H27" s="5"/>
      <c r="I27" s="5">
        <v>0</v>
      </c>
      <c r="J27" s="29">
        <f>SUM(B27:I27)</f>
        <v>20</v>
      </c>
      <c r="K27" s="3"/>
    </row>
    <row r="28" spans="1:11" x14ac:dyDescent="0.3">
      <c r="A28" s="6" t="s">
        <v>5</v>
      </c>
      <c r="B28" s="26">
        <f>B26-B27</f>
        <v>17</v>
      </c>
      <c r="C28" s="29">
        <f t="shared" ref="C28:I28" si="6">C26-C27</f>
        <v>11</v>
      </c>
      <c r="D28" s="29">
        <f t="shared" si="6"/>
        <v>13</v>
      </c>
      <c r="E28" s="29">
        <f t="shared" si="6"/>
        <v>5</v>
      </c>
      <c r="F28" s="29"/>
      <c r="G28" s="29"/>
      <c r="H28" s="29"/>
      <c r="I28" s="29">
        <f t="shared" si="6"/>
        <v>1</v>
      </c>
      <c r="J28" s="29">
        <f>SUM(B28:I28)</f>
        <v>47</v>
      </c>
      <c r="K28" s="3"/>
    </row>
    <row r="30" spans="1:11" ht="14.55" customHeight="1" x14ac:dyDescent="0.3">
      <c r="A30" s="51" t="s">
        <v>54</v>
      </c>
      <c r="B30" s="51"/>
      <c r="C30" s="51"/>
      <c r="D30" s="51"/>
      <c r="E30" s="51"/>
      <c r="F30" s="51"/>
      <c r="G30" s="51"/>
      <c r="H30" s="51"/>
      <c r="I30" s="51"/>
      <c r="J30" s="51"/>
    </row>
    <row r="31" spans="1:11" ht="14.55" customHeight="1" x14ac:dyDescent="0.3">
      <c r="A31" s="52" t="s">
        <v>1</v>
      </c>
      <c r="B31" s="54" t="s">
        <v>16</v>
      </c>
      <c r="C31" s="55"/>
      <c r="D31" s="55"/>
      <c r="E31" s="55"/>
      <c r="F31" s="55"/>
      <c r="G31" s="55"/>
      <c r="H31" s="56"/>
      <c r="I31" s="30"/>
      <c r="J31" s="52" t="s">
        <v>57</v>
      </c>
    </row>
    <row r="32" spans="1:11" ht="27.6" x14ac:dyDescent="0.3">
      <c r="A32" s="53"/>
      <c r="B32" s="28" t="s">
        <v>12</v>
      </c>
      <c r="C32" s="28" t="s">
        <v>13</v>
      </c>
      <c r="D32" s="28" t="s">
        <v>14</v>
      </c>
      <c r="E32" s="28" t="s">
        <v>15</v>
      </c>
      <c r="F32" s="28" t="s">
        <v>50</v>
      </c>
      <c r="G32" s="28" t="s">
        <v>51</v>
      </c>
      <c r="H32" s="28" t="s">
        <v>52</v>
      </c>
      <c r="I32" s="28" t="s">
        <v>53</v>
      </c>
      <c r="J32" s="53"/>
    </row>
    <row r="33" spans="1:10" x14ac:dyDescent="0.3">
      <c r="A33" s="4" t="s">
        <v>3</v>
      </c>
      <c r="B33" s="5">
        <v>27</v>
      </c>
      <c r="C33" s="5">
        <v>9</v>
      </c>
      <c r="D33" s="5">
        <v>3</v>
      </c>
      <c r="E33" s="5">
        <v>1</v>
      </c>
      <c r="F33" s="5">
        <v>6</v>
      </c>
      <c r="G33" s="5">
        <v>7</v>
      </c>
      <c r="H33" s="5">
        <v>5</v>
      </c>
      <c r="I33" s="5">
        <v>2</v>
      </c>
      <c r="J33" s="5">
        <f>SUM(B33:I33)</f>
        <v>60</v>
      </c>
    </row>
    <row r="34" spans="1:10" x14ac:dyDescent="0.3">
      <c r="A34" s="4" t="s">
        <v>4</v>
      </c>
      <c r="B34" s="5">
        <v>2</v>
      </c>
      <c r="C34" s="5">
        <v>4</v>
      </c>
      <c r="D34" s="5">
        <v>2</v>
      </c>
      <c r="E34" s="5">
        <v>0</v>
      </c>
      <c r="F34" s="5">
        <v>2</v>
      </c>
      <c r="G34" s="5">
        <v>5</v>
      </c>
      <c r="H34" s="5">
        <v>2</v>
      </c>
      <c r="I34" s="5">
        <v>0</v>
      </c>
      <c r="J34" s="5">
        <f>SUM(B34:I34)</f>
        <v>17</v>
      </c>
    </row>
    <row r="35" spans="1:10" s="8" customFormat="1" x14ac:dyDescent="0.3">
      <c r="A35" s="7" t="s">
        <v>5</v>
      </c>
      <c r="B35" s="29">
        <v>0</v>
      </c>
      <c r="C35" s="29">
        <v>1</v>
      </c>
      <c r="D35" s="29">
        <v>1</v>
      </c>
      <c r="E35" s="29">
        <v>29</v>
      </c>
      <c r="F35" s="29">
        <v>3</v>
      </c>
      <c r="G35" s="29">
        <v>2</v>
      </c>
      <c r="H35" s="29">
        <v>2</v>
      </c>
      <c r="I35" s="29">
        <f t="shared" ref="I35" si="7">I33-I34</f>
        <v>2</v>
      </c>
      <c r="J35" s="5">
        <f>SUM(B35:I35)</f>
        <v>40</v>
      </c>
    </row>
    <row r="36" spans="1:10" x14ac:dyDescent="0.3">
      <c r="A36" s="32"/>
      <c r="B36" s="32"/>
      <c r="C36" s="32"/>
      <c r="D36" s="32"/>
      <c r="E36" s="32"/>
      <c r="F36" s="32"/>
    </row>
    <row r="37" spans="1:10" ht="14.55" customHeight="1" x14ac:dyDescent="0.3">
      <c r="A37" s="52" t="s">
        <v>1</v>
      </c>
      <c r="B37" s="54" t="s">
        <v>16</v>
      </c>
      <c r="C37" s="55"/>
      <c r="D37" s="55"/>
      <c r="E37" s="55"/>
      <c r="F37" s="55"/>
      <c r="G37" s="55"/>
      <c r="H37" s="52" t="s">
        <v>2</v>
      </c>
    </row>
    <row r="38" spans="1:10" ht="82.8" x14ac:dyDescent="0.3">
      <c r="A38" s="53"/>
      <c r="B38" s="28" t="s">
        <v>17</v>
      </c>
      <c r="C38" s="28" t="s">
        <v>18</v>
      </c>
      <c r="D38" s="28" t="s">
        <v>19</v>
      </c>
      <c r="E38" s="28" t="s">
        <v>47</v>
      </c>
      <c r="F38" s="28" t="s">
        <v>55</v>
      </c>
      <c r="G38" s="28" t="s">
        <v>56</v>
      </c>
      <c r="H38" s="53"/>
    </row>
    <row r="39" spans="1:10" x14ac:dyDescent="0.3">
      <c r="A39" s="4" t="s">
        <v>3</v>
      </c>
      <c r="B39" s="5">
        <v>6</v>
      </c>
      <c r="C39" s="5">
        <v>2</v>
      </c>
      <c r="D39" s="5">
        <v>1</v>
      </c>
      <c r="E39" s="5">
        <v>1</v>
      </c>
      <c r="F39" s="5">
        <v>1</v>
      </c>
      <c r="G39" s="34">
        <v>1</v>
      </c>
      <c r="H39" s="35">
        <f>J33+B39+C39+D39+E39+F39+G39</f>
        <v>72</v>
      </c>
    </row>
    <row r="40" spans="1:10" x14ac:dyDescent="0.3">
      <c r="A40" s="4" t="s">
        <v>4</v>
      </c>
      <c r="B40" s="5">
        <v>2</v>
      </c>
      <c r="C40" s="5">
        <v>1</v>
      </c>
      <c r="D40" s="5">
        <v>0</v>
      </c>
      <c r="E40" s="5">
        <v>0</v>
      </c>
      <c r="F40" s="5">
        <v>0</v>
      </c>
      <c r="G40" s="34">
        <v>0</v>
      </c>
      <c r="H40" s="35">
        <f>J34+B40+C40+D40+E40+F40+G40</f>
        <v>20</v>
      </c>
    </row>
    <row r="41" spans="1:10" s="8" customFormat="1" x14ac:dyDescent="0.3">
      <c r="A41" s="7" t="s">
        <v>5</v>
      </c>
      <c r="B41" s="33">
        <f t="shared" ref="B41:G41" si="8">B39-B40</f>
        <v>4</v>
      </c>
      <c r="C41" s="33">
        <f t="shared" si="8"/>
        <v>1</v>
      </c>
      <c r="D41" s="33">
        <f t="shared" si="8"/>
        <v>1</v>
      </c>
      <c r="E41" s="33">
        <f t="shared" si="8"/>
        <v>1</v>
      </c>
      <c r="F41" s="33">
        <f t="shared" si="8"/>
        <v>1</v>
      </c>
      <c r="G41" s="33">
        <f t="shared" si="8"/>
        <v>1</v>
      </c>
      <c r="H41" s="35">
        <f>H39-H40</f>
        <v>52</v>
      </c>
    </row>
    <row r="42" spans="1:10" s="8" customFormat="1" x14ac:dyDescent="0.3">
      <c r="A42" s="23"/>
      <c r="B42" s="24"/>
      <c r="C42" s="24"/>
      <c r="D42" s="24"/>
      <c r="E42" s="24"/>
      <c r="F42" s="24"/>
    </row>
    <row r="43" spans="1:10" ht="15.6" x14ac:dyDescent="0.3">
      <c r="F43" s="46" t="s">
        <v>43</v>
      </c>
      <c r="G43" s="46"/>
      <c r="H43" s="46"/>
      <c r="I43" s="46"/>
      <c r="J43" s="46"/>
    </row>
    <row r="44" spans="1:10" ht="15.6" x14ac:dyDescent="0.3">
      <c r="F44" s="46" t="s">
        <v>41</v>
      </c>
      <c r="G44" s="46"/>
      <c r="H44" s="46"/>
      <c r="I44" s="46"/>
      <c r="J44" s="46"/>
    </row>
    <row r="45" spans="1:10" ht="15.6" x14ac:dyDescent="0.3">
      <c r="F45" s="46" t="s">
        <v>7</v>
      </c>
      <c r="G45" s="46"/>
      <c r="H45" s="46"/>
      <c r="I45" s="46"/>
      <c r="J45" s="46"/>
    </row>
    <row r="46" spans="1:10" ht="15.6" x14ac:dyDescent="0.3">
      <c r="G46" s="27"/>
    </row>
    <row r="47" spans="1:10" ht="15.6" x14ac:dyDescent="0.3">
      <c r="G47" s="27"/>
    </row>
    <row r="48" spans="1:10" ht="15.6" x14ac:dyDescent="0.3">
      <c r="F48" s="47" t="s">
        <v>38</v>
      </c>
      <c r="G48" s="47"/>
      <c r="H48" s="47"/>
      <c r="I48" s="47"/>
      <c r="J48" s="47"/>
    </row>
    <row r="49" spans="6:10" ht="15.6" x14ac:dyDescent="0.3">
      <c r="F49" s="46" t="s">
        <v>39</v>
      </c>
      <c r="G49" s="46"/>
      <c r="H49" s="46"/>
      <c r="I49" s="46"/>
      <c r="J49" s="46"/>
    </row>
  </sheetData>
  <mergeCells count="28">
    <mergeCell ref="F44:J44"/>
    <mergeCell ref="F45:J45"/>
    <mergeCell ref="F48:J48"/>
    <mergeCell ref="F49:J49"/>
    <mergeCell ref="A24:A25"/>
    <mergeCell ref="B24:H24"/>
    <mergeCell ref="J24:J25"/>
    <mergeCell ref="F43:J43"/>
    <mergeCell ref="A1:J1"/>
    <mergeCell ref="A3:A4"/>
    <mergeCell ref="B3:H3"/>
    <mergeCell ref="J3:J4"/>
    <mergeCell ref="A9:J9"/>
    <mergeCell ref="A10:A11"/>
    <mergeCell ref="B10:H10"/>
    <mergeCell ref="J10:J11"/>
    <mergeCell ref="A16:J16"/>
    <mergeCell ref="A17:A18"/>
    <mergeCell ref="B17:H17"/>
    <mergeCell ref="J17:J18"/>
    <mergeCell ref="A23:J23"/>
    <mergeCell ref="J31:J32"/>
    <mergeCell ref="A30:J30"/>
    <mergeCell ref="H37:H38"/>
    <mergeCell ref="B37:G37"/>
    <mergeCell ref="A31:A32"/>
    <mergeCell ref="A37:A38"/>
    <mergeCell ref="B31:H31"/>
  </mergeCells>
  <printOptions horizontalCentered="1"/>
  <pageMargins left="0.70866141732283472" right="0.70866141732283472" top="0.74803149606299213" bottom="0.74803149606299213" header="0.31496062992125984" footer="0.31496062992125984"/>
  <pageSetup paperSize="14" scale="80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Mei 2022</vt:lpstr>
      <vt:lpstr>JFA OKT</vt:lpstr>
      <vt:lpstr>'JFA OKT'!Print_Area</vt:lpstr>
      <vt:lpstr>'Mei 2022'!Print_Area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</dc:creator>
  <cp:lastModifiedBy>DELL</cp:lastModifiedBy>
  <cp:lastPrinted>2022-01-27T05:18:31Z</cp:lastPrinted>
  <dcterms:created xsi:type="dcterms:W3CDTF">2019-04-26T06:29:48Z</dcterms:created>
  <dcterms:modified xsi:type="dcterms:W3CDTF">2022-06-18T12:06:48Z</dcterms:modified>
</cp:coreProperties>
</file>