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emara\Documents\"/>
    </mc:Choice>
  </mc:AlternateContent>
  <bookViews>
    <workbookView xWindow="0" yWindow="0" windowWidth="17280" windowHeight="6432"/>
  </bookViews>
  <sheets>
    <sheet name="Sheet1" sheetId="1" r:id="rId1"/>
  </sheets>
  <definedNames>
    <definedName name="_xlnm._FilterDatabase" localSheetId="0" hidden="1">Sheet1!$A$1:$G$23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J23" i="1"/>
  <c r="H23" i="1"/>
  <c r="I23" i="1" s="1"/>
  <c r="Q22" i="1"/>
  <c r="J22" i="1"/>
  <c r="K22" i="1" s="1"/>
  <c r="H22" i="1"/>
  <c r="I22" i="1" s="1"/>
  <c r="Q21" i="1"/>
  <c r="J21" i="1"/>
  <c r="K21" i="1" s="1"/>
  <c r="H21" i="1"/>
  <c r="I21" i="1" s="1"/>
  <c r="Q20" i="1"/>
  <c r="J20" i="1"/>
  <c r="H20" i="1"/>
  <c r="I20" i="1" s="1"/>
  <c r="Q19" i="1"/>
  <c r="J19" i="1"/>
  <c r="H19" i="1"/>
  <c r="I19" i="1" s="1"/>
  <c r="Q18" i="1"/>
  <c r="J18" i="1"/>
  <c r="K18" i="1" s="1"/>
  <c r="H18" i="1"/>
  <c r="I18" i="1" s="1"/>
  <c r="Q17" i="1"/>
  <c r="J17" i="1"/>
  <c r="K17" i="1" s="1"/>
  <c r="H17" i="1"/>
  <c r="I17" i="1" s="1"/>
  <c r="Q16" i="1"/>
  <c r="J16" i="1"/>
  <c r="H16" i="1"/>
  <c r="I16" i="1" s="1"/>
  <c r="Q15" i="1"/>
  <c r="J15" i="1"/>
  <c r="L14" i="1" s="1"/>
  <c r="H15" i="1"/>
  <c r="I15" i="1" s="1"/>
  <c r="Q14" i="1"/>
  <c r="J14" i="1"/>
  <c r="L13" i="1" s="1"/>
  <c r="H14" i="1"/>
  <c r="I14" i="1" s="1"/>
  <c r="Q13" i="1"/>
  <c r="J13" i="1"/>
  <c r="H13" i="1"/>
  <c r="I13" i="1" s="1"/>
  <c r="Q12" i="1"/>
  <c r="J12" i="1"/>
  <c r="H12" i="1"/>
  <c r="I12" i="1" s="1"/>
  <c r="Q11" i="1"/>
  <c r="J11" i="1"/>
  <c r="K11" i="1" s="1"/>
  <c r="H11" i="1"/>
  <c r="I11" i="1" s="1"/>
  <c r="Q10" i="1"/>
  <c r="J10" i="1"/>
  <c r="K10" i="1" s="1"/>
  <c r="H10" i="1"/>
  <c r="I10" i="1" s="1"/>
  <c r="Q9" i="1"/>
  <c r="J9" i="1"/>
  <c r="H9" i="1"/>
  <c r="I9" i="1" s="1"/>
  <c r="Q8" i="1"/>
  <c r="J8" i="1"/>
  <c r="H8" i="1"/>
  <c r="I8" i="1" s="1"/>
  <c r="Q7" i="1"/>
  <c r="J7" i="1"/>
  <c r="L6" i="1" s="1"/>
  <c r="H7" i="1"/>
  <c r="I7" i="1" s="1"/>
  <c r="Q6" i="1"/>
  <c r="J6" i="1"/>
  <c r="K6" i="1" s="1"/>
  <c r="H6" i="1"/>
  <c r="I6" i="1" s="1"/>
  <c r="Q5" i="1"/>
  <c r="J5" i="1"/>
  <c r="H5" i="1"/>
  <c r="I5" i="1" s="1"/>
  <c r="Q4" i="1"/>
  <c r="J4" i="1"/>
  <c r="H4" i="1"/>
  <c r="I4" i="1" s="1"/>
  <c r="Q3" i="1"/>
  <c r="J3" i="1"/>
  <c r="K3" i="1" s="1"/>
  <c r="H3" i="1"/>
  <c r="I3" i="1" s="1"/>
  <c r="Q2" i="1"/>
  <c r="J2" i="1"/>
  <c r="K2" i="1" s="1"/>
  <c r="H2" i="1"/>
  <c r="I2" i="1" s="1"/>
  <c r="L12" i="1" l="1"/>
  <c r="L21" i="1"/>
  <c r="L17" i="1"/>
  <c r="L16" i="1"/>
  <c r="K4" i="1"/>
  <c r="K12" i="1"/>
  <c r="K13" i="1" s="1"/>
  <c r="K5" i="1"/>
  <c r="K19" i="1"/>
  <c r="L11" i="1"/>
  <c r="L23" i="1"/>
  <c r="L22" i="1" s="1"/>
  <c r="K14" i="1"/>
  <c r="L2" i="1"/>
  <c r="L10" i="1"/>
  <c r="L20" i="1"/>
  <c r="K7" i="1"/>
  <c r="K15" i="1"/>
  <c r="K16" i="1" s="1"/>
  <c r="K23" i="1"/>
  <c r="L5" i="1"/>
  <c r="L15" i="1"/>
  <c r="L9" i="1"/>
  <c r="L8" i="1" s="1"/>
  <c r="L19" i="1"/>
  <c r="L7" i="1" l="1"/>
  <c r="L18" i="1"/>
  <c r="K8" i="1"/>
  <c r="K20" i="1"/>
  <c r="L4" i="1"/>
  <c r="L3" i="1" l="1"/>
  <c r="K9" i="1"/>
  <c r="O21" i="1"/>
  <c r="M21" i="1"/>
  <c r="M6" i="1"/>
  <c r="P17" i="1"/>
  <c r="M17" i="1"/>
  <c r="M12" i="1"/>
  <c r="P16" i="1"/>
  <c r="O16" i="1"/>
  <c r="O12" i="1"/>
  <c r="O13" i="1"/>
  <c r="M23" i="1"/>
  <c r="M14" i="1"/>
  <c r="P14" i="1"/>
  <c r="M13" i="1"/>
  <c r="O14" i="1"/>
  <c r="P2" i="1"/>
  <c r="P12" i="1"/>
  <c r="O6" i="1"/>
  <c r="P13" i="1"/>
  <c r="P21" i="1"/>
  <c r="M2" i="1"/>
  <c r="O17" i="1"/>
  <c r="P6" i="1"/>
  <c r="O2" i="1"/>
  <c r="M16" i="1"/>
  <c r="M10" i="1"/>
  <c r="O22" i="1"/>
  <c r="O11" i="1"/>
  <c r="O23" i="1"/>
  <c r="P15" i="1"/>
  <c r="P22" i="1"/>
  <c r="P23" i="1"/>
  <c r="O19" i="1"/>
  <c r="M15" i="1"/>
  <c r="M20" i="1"/>
  <c r="O20" i="1"/>
  <c r="P9" i="1"/>
  <c r="M5" i="1"/>
  <c r="P8" i="1"/>
  <c r="O8" i="1"/>
  <c r="P11" i="1"/>
  <c r="P5" i="1"/>
  <c r="P10" i="1"/>
  <c r="M11" i="1"/>
  <c r="P19" i="1"/>
  <c r="M22" i="1"/>
  <c r="P20" i="1"/>
  <c r="M19" i="1"/>
  <c r="O10" i="1"/>
  <c r="M7" i="1"/>
  <c r="O9" i="1"/>
  <c r="O5" i="1"/>
  <c r="O15" i="1"/>
  <c r="P7" i="1"/>
  <c r="O4" i="1"/>
  <c r="P4" i="1"/>
  <c r="M9" i="1"/>
  <c r="P18" i="1"/>
  <c r="O7" i="1"/>
  <c r="M8" i="1"/>
  <c r="M4" i="1"/>
  <c r="O18" i="1"/>
  <c r="M18" i="1"/>
  <c r="N7" i="1" l="1"/>
  <c r="N19" i="1"/>
  <c r="N22" i="1"/>
  <c r="N11" i="1"/>
  <c r="N5" i="1"/>
  <c r="N20" i="1"/>
  <c r="N15" i="1"/>
  <c r="N10" i="1"/>
  <c r="N16" i="1"/>
  <c r="N2" i="1"/>
  <c r="N13" i="1"/>
  <c r="N14" i="1"/>
  <c r="N23" i="1"/>
  <c r="N12" i="1"/>
  <c r="N17" i="1"/>
  <c r="N6" i="1"/>
  <c r="N21" i="1"/>
  <c r="N18" i="1"/>
  <c r="N8" i="1"/>
  <c r="N4" i="1"/>
  <c r="N9" i="1"/>
  <c r="M3" i="1"/>
  <c r="P3" i="1"/>
  <c r="O3" i="1"/>
  <c r="N3" i="1" l="1"/>
</calcChain>
</file>

<file path=xl/sharedStrings.xml><?xml version="1.0" encoding="utf-8"?>
<sst xmlns="http://schemas.openxmlformats.org/spreadsheetml/2006/main" count="121" uniqueCount="44">
  <si>
    <t>NUMBER</t>
  </si>
  <si>
    <t>DESCRIPTION</t>
  </si>
  <si>
    <t>DATESTAMP</t>
  </si>
  <si>
    <t>OPERATOR</t>
  </si>
  <si>
    <t>TYPE</t>
  </si>
  <si>
    <t>SERVICE</t>
  </si>
  <si>
    <t>TIBCO INTEGRATION USER</t>
  </si>
  <si>
    <t>Open</t>
  </si>
  <si>
    <t>MRWAN (Managed Router WAN)</t>
  </si>
  <si>
    <t>Resolved</t>
  </si>
  <si>
    <t>Closed</t>
  </si>
  <si>
    <t>Classification Change</t>
  </si>
  <si>
    <t>Analysis/Research</t>
  </si>
  <si>
    <t>Status Change</t>
  </si>
  <si>
    <t>Adnan Ahmed Khan</t>
  </si>
  <si>
    <t>Attachment Added</t>
  </si>
  <si>
    <t>Alarm Resolved from uFM</t>
  </si>
  <si>
    <t>Adees Khan Misri Khan</t>
  </si>
  <si>
    <t xml:space="preserve">Summary : Node Down (SNMP Polling) : mss-nbad-shamsalquoz-ra
Loopback IPAddress : 86.96.216.202
HostName : mss-nbad-shamsalquoz-ra
Access Account No : 1444019188
Data Port Account No : 1444018632
Management Port Account No : 
</t>
  </si>
  <si>
    <t xml:space="preserve">Summary : Node Down (SNMP Polling) : mss-dib-07atm0725-ra
Loopback IPAddress : 86.96.219.102
HostName : mss-dib-07atm0725-ra
Access Account No : 1618993227
Data Port Account No : 1618991929
Management Port Account No : 1618993885
</t>
  </si>
  <si>
    <t>Calssification Changed From CNOC Poller to Service/Power/Other Issues/Power Outage</t>
  </si>
  <si>
    <t>Calssification Changed From CNOC Poller to Service/Power/Other Issues/Expecting Power Outage</t>
  </si>
  <si>
    <t>IM3423761</t>
  </si>
  <si>
    <t>Node Down @11:56 PM
Customer notificatioin @12:10 AM
===============================================================================
MOTIVE:
--------
ONT Operational Status is Down due to Power Issue
 Router device is unmanaged
===============================================================================
mss-3gobn-zabeel-ra#ssh -l cnoc 192.168.121.239
mss-3gobn-zabeel-ra#ssh -l cnoc 192.168.121.239
mss-3gobn-zabeel-ra#sh clo
mss-3gobn-zabeel-ra#sh clock
00:10:49.333 UAE Mon Jan 1 2018
mss-3gobn-zabeel-ra#</t>
  </si>
  <si>
    <t>Incident Status Change to Pending Customer from Open
Node Down @11:56 PM
Customer notificatioin @12:10 AM
===============================================================================
MOTIVE:
--------
ONT Operational Status is Down due to Power Issue
 Router device is unmanaged
===============================================================================
mss-3gobn-zabeel-ra#ssh -l cnoc 192.168.121.239
mss-3gobn-zabeel-ra#ssh -l cnoc 192.168.121.239
mss-3gobn-zabeel-ra#sh clo
mss-3gobn-zabeel-ra#sh clock
00:10:49.333 UAE Mon Jan 1 2018
mss-3gobn-zabeel-ra#</t>
  </si>
  <si>
    <t>IM3423760</t>
  </si>
  <si>
    <t>Node Down @11:55 PM
Customer notificatioin @12:06 AM
===============================================================================
MOTIVE:
--------
ONT Operational Status is Down due to Power Issue
 Router device is unmanaged
===============================================================================
mss-3gobn-zabeel-ra#ssh -l cnoc 192.168.116.20
mss-3gobn-zabeel-ra#ssh -l cnoc 192.168.116.20
mss-3gobn-zabeel-ra#sh clo
mss-3gobn-zabeel-ra#sh clock
00:06:50.106 UAE Mon Jan 1 2018
mss-3gobn-zabeel-ra#</t>
  </si>
  <si>
    <t>Incident Status Change to Pending Customer from Open
Node Down @11:55 PM
Customer notificatioin @12:06 AM
===============================================================================
MOTIVE:
--------
ONT Operational Status is Down due to Power Issue
 Router device is unmanaged
===============================================================================
mss-3gobn-zabeel-ra#ssh -l cnoc 192.168.116.20
mss-3gobn-zabeel-ra#ssh -l cnoc 192.168.116.20
mss-3gobn-zabeel-ra#sh clo
mss-3gobn-zabeel-ra#sh clock
00:06:50.106 UAE Mon Jan 1 2018
mss-3gobn-zabeel-ra#</t>
  </si>
  <si>
    <t>Attachment "mss-dib-07atm0725-ra#.txt" added.</t>
  </si>
  <si>
    <t>IM3423762</t>
  </si>
  <si>
    <t xml:space="preserve">Summary : Node Down (SNMP Polling) : mss-imgaladari-gmdcalqusais-ra
Loopback IPAddress : 172.31.32.9
HostName : mss-imgaladari-gmdcalqusais-ra
Access Account No : 1444035072
Data Port Account No : 1444035685
Management Port Account No : 1444035835
</t>
  </si>
  <si>
    <t xml:space="preserve">Incident Status Change to Pending Customer from Open
Node Down @12:05 AM
Customer notificatioin @12:14 AM
===============================================================================
MOTIVE:
--------
ONT Port Operational status not OK for HSI
 Router device is unmanaged
===============================================================================
mss-3gobn-zabeel-ra#ssh -l cnoc 192.168.168.115
mss-3gobn-zabeel-ra#ssh -l cnoc 192.168.168.115
mss-3gobn-zabeel-ra#sh clo
mss-3gobn-zabeel-ra#sh clock
00:14:52.617 UAE Mon Jan 1 2018
mss-3gobn-zabeel-ra#
	</t>
  </si>
  <si>
    <t xml:space="preserve">Node Down @12:05 AM
Customer notificatioin @12:14 AM
===============================================================================
MOTIVE:
--------
ONT Port Operational status not OK for HSI
 Router device is unmanaged
===============================================================================
mss-3gobn-zabeel-ra#ssh -l cnoc 192.168.168.115
mss-3gobn-zabeel-ra#ssh -l cnoc 192.168.168.115
mss-3gobn-zabeel-ra#sh clo
mss-3gobn-zabeel-ra#sh clock
00:14:52.617 UAE Mon Jan 1 2018
mss-3gobn-zabeel-ra#
	</t>
  </si>
  <si>
    <t>ordr</t>
  </si>
  <si>
    <t>log endtime</t>
  </si>
  <si>
    <t>interval-for next log (DD:HH:MM:SS)</t>
  </si>
  <si>
    <t>IM UNIQUE</t>
  </si>
  <si>
    <t>Incident Start Range</t>
  </si>
  <si>
    <t>Incident End Range</t>
  </si>
  <si>
    <t>1st response start time</t>
  </si>
  <si>
    <t>Actual interval(DD:HH:MM:SS)</t>
  </si>
  <si>
    <t>1st touch for</t>
  </si>
  <si>
    <t xml:space="preserve">1st update is 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</si>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</sst>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: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2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A16" workbookViewId="0">
      <selection activeCell="A22" sqref="A22"/>
    </sheetView>
  </sheetViews>
  <sheetFormatPr defaultRowHeight="14.4" x14ac:dyDescent="0.3"/>
  <cols>
    <col min="1" max="1" width="16" style="1" customWidth="1"/>
    <col min="2" max="2" width="8.88671875" style="1"/>
    <col min="3" max="3" width="17.109375" style="1" customWidth="1"/>
    <col min="4" max="4" width="28.77734375" style="1" customWidth="1"/>
    <col min="5" max="5" width="8.88671875" style="1"/>
    <col min="6" max="6" width="12.6640625" style="1" customWidth="1"/>
    <col min="7" max="7" width="8.88671875" style="1"/>
    <col min="8" max="8" width="19.77734375" style="2" customWidth="1"/>
    <col min="9" max="9" width="30.88671875" style="4" bestFit="1" customWidth="1"/>
    <col min="10" max="10" width="12.44140625" style="1" customWidth="1"/>
    <col min="11" max="11" width="20.77734375" style="1" customWidth="1"/>
    <col min="12" max="12" width="13.44140625" style="1" customWidth="1"/>
    <col min="13" max="13" width="19.77734375" style="2" bestFit="1" customWidth="1"/>
    <col min="14" max="14" width="25.88671875" style="4" bestFit="1" customWidth="1"/>
    <col min="15" max="15" width="16.77734375" style="1" bestFit="1" customWidth="1"/>
    <col min="16" max="16" width="20.77734375" style="1" customWidth="1"/>
    <col min="17" max="16384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  <c r="H1" s="2" t="s">
        <v>34</v>
      </c>
      <c r="I1" s="3" t="s">
        <v>35</v>
      </c>
      <c r="J1" t="s">
        <v>36</v>
      </c>
      <c r="K1" t="s">
        <v>37</v>
      </c>
      <c r="L1" t="s">
        <v>38</v>
      </c>
      <c r="M1" s="2" t="s">
        <v>39</v>
      </c>
      <c r="N1" s="4" t="s">
        <v>40</v>
      </c>
      <c r="O1" s="1" t="s">
        <v>41</v>
      </c>
      <c r="P1" s="1" t="s">
        <v>42</v>
      </c>
      <c r="Q1" s="1" t="s">
        <v>43</v>
      </c>
      <c r="Z1" s="1">
        <v>0</v>
      </c>
    </row>
    <row r="2" spans="1:26" x14ac:dyDescent="0.3">
      <c r="A2" s="1" t="s">
        <v>25</v>
      </c>
      <c r="B2" s="1" t="s">
        <v>19</v>
      </c>
      <c r="C2" s="2">
        <v>43100.999675925923</v>
      </c>
      <c r="D2" s="1" t="s">
        <v>6</v>
      </c>
      <c r="E2" s="1" t="s">
        <v>7</v>
      </c>
      <c r="F2" s="1" t="s">
        <v>8</v>
      </c>
      <c r="G2" s="1">
        <v>1</v>
      </c>
      <c r="H2" s="2">
        <f>IF(A2=A3,C3,C2)</f>
        <v>43101.004050925927</v>
      </c>
      <c r="I2" s="4">
        <f>H2-C2</f>
        <v>4.3750000040745363E-3</v>
      </c>
      <c r="J2" s="1">
        <f>IF(AND(A2=A1,D2=D1),1,0)</f>
        <v>0</v>
      </c>
      <c r="K2" s="1">
        <f>IF(J2=0,ROW(),K1)</f>
        <v>2</v>
      </c>
      <c r="L2" s="1">
        <f>IF(J3=0,(ROW()+1),L3)</f>
        <v>3</v>
      </c>
      <c r="M2" s="2">
        <f ca="1">MAX(INDIRECT("C"&amp;K2&amp;":"&amp;"C"&amp;L2))</f>
        <v>43101.004050925927</v>
      </c>
      <c r="N2" s="4">
        <f ca="1">M2-C2</f>
        <v>4.3750000040745363E-3</v>
      </c>
      <c r="O2" s="1" t="str">
        <f ca="1">INDIRECT("D"&amp;L2)</f>
        <v>Adnan Ahmed Khan</v>
      </c>
      <c r="P2" s="1" t="str">
        <f ca="1">INDIRECT("B"&amp;L2)</f>
        <v>Calssification Changed From CNOC Poller to Service/Power/Other Issues/Power Outage</v>
      </c>
      <c r="Q2" s="1" t="b">
        <f>D2="TIBCO INTEGRATION USER"</f>
        <v>1</v>
      </c>
    </row>
    <row r="3" spans="1:26" x14ac:dyDescent="0.3">
      <c r="A3" s="1" t="s">
        <v>25</v>
      </c>
      <c r="B3" s="1" t="s">
        <v>20</v>
      </c>
      <c r="C3" s="2">
        <v>43101.004050925927</v>
      </c>
      <c r="D3" s="1" t="s">
        <v>14</v>
      </c>
      <c r="E3" s="1" t="s">
        <v>11</v>
      </c>
      <c r="F3" s="1" t="s">
        <v>8</v>
      </c>
      <c r="G3" s="1">
        <v>2</v>
      </c>
      <c r="H3" s="2">
        <f t="shared" ref="H3:H22" si="0">IF(A3=A4,C4,C3)</f>
        <v>43101.004050925927</v>
      </c>
      <c r="I3" s="4">
        <f t="shared" ref="I3:I23" si="1">H3-C3</f>
        <v>0</v>
      </c>
      <c r="J3" s="1">
        <f t="shared" ref="J3:J23" si="2">IF(AND(A3=A2,D3=D2),1,0)</f>
        <v>0</v>
      </c>
      <c r="K3" s="1">
        <f t="shared" ref="K3:K23" si="3">IF(J3=0,ROW(),K2)</f>
        <v>3</v>
      </c>
      <c r="L3" s="1">
        <f t="shared" ref="L3:L22" si="4">IF(J4=0,(ROW()+1),L4)</f>
        <v>6</v>
      </c>
      <c r="M3" s="2">
        <f t="shared" ref="M3:M23" ca="1" si="5">MAX(INDIRECT("C"&amp;K3&amp;":"&amp;"C"&amp;L3))</f>
        <v>43101.349988425929</v>
      </c>
      <c r="N3" s="4">
        <f t="shared" ref="N3:N23" ca="1" si="6">M3-C3</f>
        <v>0.34593750000203727</v>
      </c>
      <c r="O3" s="1" t="str">
        <f t="shared" ref="O3:O23" ca="1" si="7">INDIRECT("D"&amp;L3)</f>
        <v>TIBCO INTEGRATION USER</v>
      </c>
      <c r="P3" s="1">
        <f t="shared" ref="P3:P23" ca="1" si="8">INDIRECT("B"&amp;L3)</f>
        <v>0</v>
      </c>
      <c r="Q3" s="1" t="b">
        <f t="shared" ref="Q3:Q23" si="9">D3="TIBCO INTEGRATION USER"</f>
        <v>0</v>
      </c>
    </row>
    <row r="4" spans="1:26" x14ac:dyDescent="0.3">
      <c r="A4" s="1" t="s">
        <v>25</v>
      </c>
      <c r="B4" s="1" t="s">
        <v>26</v>
      </c>
      <c r="C4" s="2">
        <v>43101.004050925927</v>
      </c>
      <c r="D4" s="1" t="s">
        <v>14</v>
      </c>
      <c r="E4" s="1" t="s">
        <v>12</v>
      </c>
      <c r="F4" s="1" t="s">
        <v>8</v>
      </c>
      <c r="G4" s="1">
        <v>2</v>
      </c>
      <c r="H4" s="2">
        <f t="shared" si="0"/>
        <v>43101.004050925927</v>
      </c>
      <c r="I4" s="4">
        <f t="shared" si="1"/>
        <v>0</v>
      </c>
      <c r="J4" s="1">
        <f t="shared" si="2"/>
        <v>1</v>
      </c>
      <c r="K4" s="1">
        <f t="shared" si="3"/>
        <v>3</v>
      </c>
      <c r="L4" s="1">
        <f t="shared" si="4"/>
        <v>6</v>
      </c>
      <c r="M4" s="2">
        <f t="shared" ca="1" si="5"/>
        <v>43101.349988425929</v>
      </c>
      <c r="N4" s="4">
        <f t="shared" ca="1" si="6"/>
        <v>0.34593750000203727</v>
      </c>
      <c r="O4" s="1" t="str">
        <f t="shared" ca="1" si="7"/>
        <v>TIBCO INTEGRATION USER</v>
      </c>
      <c r="P4" s="1">
        <f t="shared" ca="1" si="8"/>
        <v>0</v>
      </c>
      <c r="Q4" s="1" t="b">
        <f t="shared" si="9"/>
        <v>0</v>
      </c>
    </row>
    <row r="5" spans="1:26" x14ac:dyDescent="0.3">
      <c r="A5" s="1" t="s">
        <v>25</v>
      </c>
      <c r="B5" s="1" t="s">
        <v>27</v>
      </c>
      <c r="C5" s="2">
        <v>43101.004050925927</v>
      </c>
      <c r="D5" s="1" t="s">
        <v>14</v>
      </c>
      <c r="E5" s="1" t="s">
        <v>13</v>
      </c>
      <c r="F5" s="1" t="s">
        <v>8</v>
      </c>
      <c r="G5" s="1">
        <v>2</v>
      </c>
      <c r="H5" s="2">
        <f t="shared" si="0"/>
        <v>43101.349988425929</v>
      </c>
      <c r="I5" s="4">
        <f t="shared" si="1"/>
        <v>0.34593750000203727</v>
      </c>
      <c r="J5" s="1">
        <f t="shared" si="2"/>
        <v>1</v>
      </c>
      <c r="K5" s="1">
        <f t="shared" si="3"/>
        <v>3</v>
      </c>
      <c r="L5" s="1">
        <f t="shared" si="4"/>
        <v>6</v>
      </c>
      <c r="M5" s="2">
        <f t="shared" ca="1" si="5"/>
        <v>43101.349988425929</v>
      </c>
      <c r="N5" s="4">
        <f t="shared" ca="1" si="6"/>
        <v>0.34593750000203727</v>
      </c>
      <c r="O5" s="1" t="str">
        <f t="shared" ca="1" si="7"/>
        <v>TIBCO INTEGRATION USER</v>
      </c>
      <c r="P5" s="1">
        <f t="shared" ca="1" si="8"/>
        <v>0</v>
      </c>
      <c r="Q5" s="1" t="b">
        <f t="shared" si="9"/>
        <v>0</v>
      </c>
    </row>
    <row r="6" spans="1:26" x14ac:dyDescent="0.3">
      <c r="A6" s="1" t="s">
        <v>25</v>
      </c>
      <c r="C6" s="2">
        <v>43101.349988425929</v>
      </c>
      <c r="D6" s="1" t="s">
        <v>6</v>
      </c>
      <c r="E6" s="1" t="s">
        <v>9</v>
      </c>
      <c r="F6" s="1" t="s">
        <v>8</v>
      </c>
      <c r="G6" s="1">
        <v>2</v>
      </c>
      <c r="H6" s="2">
        <f t="shared" si="0"/>
        <v>43101.691921296297</v>
      </c>
      <c r="I6" s="4">
        <f t="shared" si="1"/>
        <v>0.34193287036760012</v>
      </c>
      <c r="J6" s="1">
        <f t="shared" si="2"/>
        <v>0</v>
      </c>
      <c r="K6" s="1">
        <f t="shared" si="3"/>
        <v>6</v>
      </c>
      <c r="L6" s="1">
        <f t="shared" si="4"/>
        <v>7</v>
      </c>
      <c r="M6" s="2">
        <f t="shared" ca="1" si="5"/>
        <v>43101.691921296297</v>
      </c>
      <c r="N6" s="4">
        <f t="shared" ca="1" si="6"/>
        <v>0.34193287036760012</v>
      </c>
      <c r="O6" s="1" t="str">
        <f t="shared" ca="1" si="7"/>
        <v>Adees Khan Misri Khan</v>
      </c>
      <c r="P6" s="1">
        <f t="shared" ca="1" si="8"/>
        <v>0</v>
      </c>
      <c r="Q6" s="1" t="b">
        <f t="shared" si="9"/>
        <v>1</v>
      </c>
    </row>
    <row r="7" spans="1:26" x14ac:dyDescent="0.3">
      <c r="A7" s="1" t="s">
        <v>25</v>
      </c>
      <c r="C7" s="2">
        <v>43101.691921296297</v>
      </c>
      <c r="D7" s="1" t="s">
        <v>17</v>
      </c>
      <c r="E7" s="1" t="s">
        <v>9</v>
      </c>
      <c r="F7" s="1" t="s">
        <v>8</v>
      </c>
      <c r="G7" s="1">
        <v>2</v>
      </c>
      <c r="H7" s="2">
        <f t="shared" si="0"/>
        <v>43101.691921296297</v>
      </c>
      <c r="I7" s="4">
        <f t="shared" si="1"/>
        <v>0</v>
      </c>
      <c r="J7" s="1">
        <f t="shared" si="2"/>
        <v>0</v>
      </c>
      <c r="K7" s="1">
        <f t="shared" si="3"/>
        <v>7</v>
      </c>
      <c r="L7" s="1">
        <f t="shared" si="4"/>
        <v>10</v>
      </c>
      <c r="M7" s="2">
        <f t="shared" ca="1" si="5"/>
        <v>43101.692013888889</v>
      </c>
      <c r="N7" s="4">
        <f t="shared" ca="1" si="6"/>
        <v>9.2592592409346253E-5</v>
      </c>
      <c r="O7" s="1" t="str">
        <f t="shared" ca="1" si="7"/>
        <v>TIBCO INTEGRATION USER</v>
      </c>
      <c r="P7" s="1" t="str">
        <f t="shared" ca="1" si="8"/>
        <v xml:space="preserve">Summary : Node Down (SNMP Polling) : mss-nbad-shamsalquoz-ra
Loopback IPAddress : 86.96.216.202
HostName : mss-nbad-shamsalquoz-ra
Access Account No : 1444019188
Data Port Account No : 1444018632
Management Port Account No : 
</v>
      </c>
      <c r="Q7" s="1" t="b">
        <f t="shared" si="9"/>
        <v>0</v>
      </c>
    </row>
    <row r="8" spans="1:26" x14ac:dyDescent="0.3">
      <c r="A8" s="1" t="s">
        <v>25</v>
      </c>
      <c r="B8" s="1" t="s">
        <v>28</v>
      </c>
      <c r="C8" s="2">
        <v>43101.691921296297</v>
      </c>
      <c r="D8" s="1" t="s">
        <v>17</v>
      </c>
      <c r="E8" s="1" t="s">
        <v>15</v>
      </c>
      <c r="F8" s="1" t="s">
        <v>8</v>
      </c>
      <c r="G8" s="1">
        <v>2</v>
      </c>
      <c r="H8" s="2">
        <f t="shared" si="0"/>
        <v>43101.692013888889</v>
      </c>
      <c r="I8" s="4">
        <f t="shared" si="1"/>
        <v>9.2592592409346253E-5</v>
      </c>
      <c r="J8" s="1">
        <f t="shared" si="2"/>
        <v>1</v>
      </c>
      <c r="K8" s="1">
        <f t="shared" si="3"/>
        <v>7</v>
      </c>
      <c r="L8" s="1">
        <f t="shared" si="4"/>
        <v>10</v>
      </c>
      <c r="M8" s="2">
        <f t="shared" ca="1" si="5"/>
        <v>43101.692013888889</v>
      </c>
      <c r="N8" s="4">
        <f t="shared" ca="1" si="6"/>
        <v>9.2592592409346253E-5</v>
      </c>
      <c r="O8" s="1" t="str">
        <f t="shared" ca="1" si="7"/>
        <v>TIBCO INTEGRATION USER</v>
      </c>
      <c r="P8" s="1" t="str">
        <f t="shared" ca="1" si="8"/>
        <v xml:space="preserve">Summary : Node Down (SNMP Polling) : mss-nbad-shamsalquoz-ra
Loopback IPAddress : 86.96.216.202
HostName : mss-nbad-shamsalquoz-ra
Access Account No : 1444019188
Data Port Account No : 1444018632
Management Port Account No : 
</v>
      </c>
      <c r="Q8" s="1" t="b">
        <f t="shared" si="9"/>
        <v>0</v>
      </c>
    </row>
    <row r="9" spans="1:26" x14ac:dyDescent="0.3">
      <c r="A9" s="1" t="s">
        <v>25</v>
      </c>
      <c r="B9" s="1" t="s">
        <v>16</v>
      </c>
      <c r="C9" s="2">
        <v>43101.692013888889</v>
      </c>
      <c r="D9" s="1" t="s">
        <v>17</v>
      </c>
      <c r="E9" s="1" t="s">
        <v>10</v>
      </c>
      <c r="F9" s="1" t="s">
        <v>8</v>
      </c>
      <c r="G9" s="1">
        <v>2</v>
      </c>
      <c r="H9" s="2">
        <f t="shared" si="0"/>
        <v>43101.692013888889</v>
      </c>
      <c r="I9" s="4">
        <f t="shared" si="1"/>
        <v>0</v>
      </c>
      <c r="J9" s="1">
        <f t="shared" si="2"/>
        <v>1</v>
      </c>
      <c r="K9" s="1">
        <f t="shared" si="3"/>
        <v>7</v>
      </c>
      <c r="L9" s="1">
        <f t="shared" si="4"/>
        <v>10</v>
      </c>
      <c r="M9" s="2">
        <f t="shared" ca="1" si="5"/>
        <v>43101.692013888889</v>
      </c>
      <c r="N9" s="4">
        <f t="shared" ca="1" si="6"/>
        <v>0</v>
      </c>
      <c r="O9" s="1" t="str">
        <f t="shared" ca="1" si="7"/>
        <v>TIBCO INTEGRATION USER</v>
      </c>
      <c r="P9" s="1" t="str">
        <f t="shared" ca="1" si="8"/>
        <v xml:space="preserve">Summary : Node Down (SNMP Polling) : mss-nbad-shamsalquoz-ra
Loopback IPAddress : 86.96.216.202
HostName : mss-nbad-shamsalquoz-ra
Access Account No : 1444019188
Data Port Account No : 1444018632
Management Port Account No : 
</v>
      </c>
      <c r="Q9" s="1" t="b">
        <f t="shared" si="9"/>
        <v>0</v>
      </c>
    </row>
    <row r="10" spans="1:26" x14ac:dyDescent="0.3">
      <c r="A10" s="1" t="s">
        <v>22</v>
      </c>
      <c r="B10" s="1" t="s">
        <v>18</v>
      </c>
      <c r="C10" s="2">
        <v>43101.001400462963</v>
      </c>
      <c r="D10" s="1" t="s">
        <v>6</v>
      </c>
      <c r="E10" s="1" t="s">
        <v>7</v>
      </c>
      <c r="F10" s="1" t="s">
        <v>8</v>
      </c>
      <c r="G10" s="1">
        <v>1</v>
      </c>
      <c r="H10" s="2">
        <f t="shared" si="0"/>
        <v>43101.00681712963</v>
      </c>
      <c r="I10" s="4">
        <f t="shared" si="1"/>
        <v>5.4166666668606922E-3</v>
      </c>
      <c r="J10" s="1">
        <f t="shared" si="2"/>
        <v>0</v>
      </c>
      <c r="K10" s="1">
        <f t="shared" si="3"/>
        <v>10</v>
      </c>
      <c r="L10" s="1">
        <f t="shared" si="4"/>
        <v>11</v>
      </c>
      <c r="M10" s="2">
        <f t="shared" ca="1" si="5"/>
        <v>43101.00681712963</v>
      </c>
      <c r="N10" s="4">
        <f t="shared" ca="1" si="6"/>
        <v>5.4166666668606922E-3</v>
      </c>
      <c r="O10" s="1" t="str">
        <f t="shared" ca="1" si="7"/>
        <v>Adnan Ahmed Khan</v>
      </c>
      <c r="P10" s="1" t="str">
        <f t="shared" ca="1" si="8"/>
        <v>Calssification Changed From CNOC Poller to Service/Power/Other Issues/Power Outage</v>
      </c>
      <c r="Q10" s="1" t="b">
        <f t="shared" si="9"/>
        <v>1</v>
      </c>
    </row>
    <row r="11" spans="1:26" x14ac:dyDescent="0.3">
      <c r="A11" s="1" t="s">
        <v>22</v>
      </c>
      <c r="B11" s="1" t="s">
        <v>20</v>
      </c>
      <c r="C11" s="2">
        <v>43101.00681712963</v>
      </c>
      <c r="D11" s="1" t="s">
        <v>14</v>
      </c>
      <c r="E11" s="1" t="s">
        <v>11</v>
      </c>
      <c r="F11" s="1" t="s">
        <v>8</v>
      </c>
      <c r="G11" s="1">
        <v>2</v>
      </c>
      <c r="H11" s="2">
        <f t="shared" si="0"/>
        <v>43101.00681712963</v>
      </c>
      <c r="I11" s="4">
        <f t="shared" si="1"/>
        <v>0</v>
      </c>
      <c r="J11" s="1">
        <f t="shared" si="2"/>
        <v>0</v>
      </c>
      <c r="K11" s="1">
        <f t="shared" si="3"/>
        <v>11</v>
      </c>
      <c r="L11" s="1">
        <f t="shared" si="4"/>
        <v>14</v>
      </c>
      <c r="M11" s="2">
        <f t="shared" ca="1" si="5"/>
        <v>43101.021053240744</v>
      </c>
      <c r="N11" s="4">
        <f t="shared" ca="1" si="6"/>
        <v>1.4236111113859806E-2</v>
      </c>
      <c r="O11" s="1" t="str">
        <f t="shared" ca="1" si="7"/>
        <v>TIBCO INTEGRATION USER</v>
      </c>
      <c r="P11" s="1">
        <f t="shared" ca="1" si="8"/>
        <v>0</v>
      </c>
      <c r="Q11" s="1" t="b">
        <f t="shared" si="9"/>
        <v>0</v>
      </c>
    </row>
    <row r="12" spans="1:26" x14ac:dyDescent="0.3">
      <c r="A12" s="1" t="s">
        <v>22</v>
      </c>
      <c r="B12" s="1" t="s">
        <v>23</v>
      </c>
      <c r="C12" s="2">
        <v>43101.00681712963</v>
      </c>
      <c r="D12" s="1" t="s">
        <v>14</v>
      </c>
      <c r="E12" s="1" t="s">
        <v>12</v>
      </c>
      <c r="F12" s="1" t="s">
        <v>8</v>
      </c>
      <c r="G12" s="1">
        <v>2</v>
      </c>
      <c r="H12" s="2">
        <f t="shared" si="0"/>
        <v>43101.00681712963</v>
      </c>
      <c r="I12" s="4">
        <f t="shared" si="1"/>
        <v>0</v>
      </c>
      <c r="J12" s="1">
        <f t="shared" si="2"/>
        <v>1</v>
      </c>
      <c r="K12" s="1">
        <f t="shared" si="3"/>
        <v>11</v>
      </c>
      <c r="L12" s="1">
        <f t="shared" si="4"/>
        <v>14</v>
      </c>
      <c r="M12" s="2">
        <f t="shared" ca="1" si="5"/>
        <v>43101.021053240744</v>
      </c>
      <c r="N12" s="4">
        <f t="shared" ca="1" si="6"/>
        <v>1.4236111113859806E-2</v>
      </c>
      <c r="O12" s="1" t="str">
        <f t="shared" ca="1" si="7"/>
        <v>TIBCO INTEGRATION USER</v>
      </c>
      <c r="P12" s="1">
        <f t="shared" ca="1" si="8"/>
        <v>0</v>
      </c>
      <c r="Q12" s="1" t="b">
        <f t="shared" si="9"/>
        <v>0</v>
      </c>
    </row>
    <row r="13" spans="1:26" x14ac:dyDescent="0.3">
      <c r="A13" s="1" t="s">
        <v>22</v>
      </c>
      <c r="B13" s="1" t="s">
        <v>24</v>
      </c>
      <c r="C13" s="2">
        <v>43101.00681712963</v>
      </c>
      <c r="D13" s="1" t="s">
        <v>14</v>
      </c>
      <c r="E13" s="1" t="s">
        <v>13</v>
      </c>
      <c r="F13" s="1" t="s">
        <v>8</v>
      </c>
      <c r="G13" s="1">
        <v>2</v>
      </c>
      <c r="H13" s="2">
        <f t="shared" si="0"/>
        <v>43101.021053240744</v>
      </c>
      <c r="I13" s="4">
        <f t="shared" si="1"/>
        <v>1.4236111113859806E-2</v>
      </c>
      <c r="J13" s="1">
        <f t="shared" si="2"/>
        <v>1</v>
      </c>
      <c r="K13" s="1">
        <f t="shared" si="3"/>
        <v>11</v>
      </c>
      <c r="L13" s="1">
        <f t="shared" si="4"/>
        <v>14</v>
      </c>
      <c r="M13" s="2">
        <f t="shared" ca="1" si="5"/>
        <v>43101.021053240744</v>
      </c>
      <c r="N13" s="4">
        <f t="shared" ca="1" si="6"/>
        <v>1.4236111113859806E-2</v>
      </c>
      <c r="O13" s="1" t="str">
        <f t="shared" ca="1" si="7"/>
        <v>TIBCO INTEGRATION USER</v>
      </c>
      <c r="P13" s="1">
        <f t="shared" ca="1" si="8"/>
        <v>0</v>
      </c>
      <c r="Q13" s="1" t="b">
        <f t="shared" si="9"/>
        <v>0</v>
      </c>
    </row>
    <row r="14" spans="1:26" x14ac:dyDescent="0.3">
      <c r="A14" s="1" t="s">
        <v>22</v>
      </c>
      <c r="C14" s="2">
        <v>43101.021053240744</v>
      </c>
      <c r="D14" s="1" t="s">
        <v>6</v>
      </c>
      <c r="E14" s="1" t="s">
        <v>9</v>
      </c>
      <c r="F14" s="1" t="s">
        <v>8</v>
      </c>
      <c r="G14" s="1">
        <v>2</v>
      </c>
      <c r="H14" s="2">
        <f t="shared" si="0"/>
        <v>43101.18482638889</v>
      </c>
      <c r="I14" s="4">
        <f t="shared" si="1"/>
        <v>0.16377314814599231</v>
      </c>
      <c r="J14" s="1">
        <f t="shared" si="2"/>
        <v>0</v>
      </c>
      <c r="K14" s="1">
        <f t="shared" si="3"/>
        <v>14</v>
      </c>
      <c r="L14" s="1">
        <f t="shared" si="4"/>
        <v>15</v>
      </c>
      <c r="M14" s="2">
        <f t="shared" ca="1" si="5"/>
        <v>43101.18482638889</v>
      </c>
      <c r="N14" s="4">
        <f t="shared" ca="1" si="6"/>
        <v>0.16377314814599231</v>
      </c>
      <c r="O14" s="1" t="str">
        <f t="shared" ca="1" si="7"/>
        <v>Adnan Ahmed Khan</v>
      </c>
      <c r="P14" s="1">
        <f t="shared" ca="1" si="8"/>
        <v>0</v>
      </c>
      <c r="Q14" s="1" t="b">
        <f t="shared" si="9"/>
        <v>1</v>
      </c>
    </row>
    <row r="15" spans="1:26" x14ac:dyDescent="0.3">
      <c r="A15" s="1" t="s">
        <v>22</v>
      </c>
      <c r="C15" s="2">
        <v>43101.18482638889</v>
      </c>
      <c r="D15" s="1" t="s">
        <v>14</v>
      </c>
      <c r="E15" s="1" t="s">
        <v>9</v>
      </c>
      <c r="F15" s="1" t="s">
        <v>8</v>
      </c>
      <c r="G15" s="1">
        <v>2</v>
      </c>
      <c r="H15" s="2">
        <f t="shared" si="0"/>
        <v>43101.184976851851</v>
      </c>
      <c r="I15" s="4">
        <f t="shared" si="1"/>
        <v>1.5046296175569296E-4</v>
      </c>
      <c r="J15" s="1">
        <f t="shared" si="2"/>
        <v>0</v>
      </c>
      <c r="K15" s="1">
        <f t="shared" si="3"/>
        <v>15</v>
      </c>
      <c r="L15" s="1">
        <f t="shared" si="4"/>
        <v>17</v>
      </c>
      <c r="M15" s="2">
        <f t="shared" ca="1" si="5"/>
        <v>43101.184976851851</v>
      </c>
      <c r="N15" s="4">
        <f t="shared" ca="1" si="6"/>
        <v>1.5046296175569296E-4</v>
      </c>
      <c r="O15" s="1" t="str">
        <f t="shared" ca="1" si="7"/>
        <v>TIBCO INTEGRATION USER</v>
      </c>
      <c r="P15" s="1" t="str">
        <f t="shared" ca="1" si="8"/>
        <v xml:space="preserve">Summary : Node Down (SNMP Polling) : mss-imgaladari-gmdcalqusais-ra
Loopback IPAddress : 172.31.32.9
HostName : mss-imgaladari-gmdcalqusais-ra
Access Account No : 1444035072
Data Port Account No : 1444035685
Management Port Account No : 1444035835
</v>
      </c>
      <c r="Q15" s="1" t="b">
        <f t="shared" si="9"/>
        <v>0</v>
      </c>
    </row>
    <row r="16" spans="1:26" x14ac:dyDescent="0.3">
      <c r="A16" s="1" t="s">
        <v>22</v>
      </c>
      <c r="B16" s="1" t="s">
        <v>16</v>
      </c>
      <c r="C16" s="2">
        <v>43101.184976851851</v>
      </c>
      <c r="D16" s="1" t="s">
        <v>14</v>
      </c>
      <c r="E16" s="1" t="s">
        <v>10</v>
      </c>
      <c r="F16" s="1" t="s">
        <v>8</v>
      </c>
      <c r="G16" s="1">
        <v>2</v>
      </c>
      <c r="H16" s="2">
        <f t="shared" si="0"/>
        <v>43101.184976851851</v>
      </c>
      <c r="I16" s="4">
        <f t="shared" si="1"/>
        <v>0</v>
      </c>
      <c r="J16" s="1">
        <f t="shared" si="2"/>
        <v>1</v>
      </c>
      <c r="K16" s="1">
        <f t="shared" si="3"/>
        <v>15</v>
      </c>
      <c r="L16" s="1">
        <f t="shared" si="4"/>
        <v>17</v>
      </c>
      <c r="M16" s="2">
        <f t="shared" ca="1" si="5"/>
        <v>43101.184976851851</v>
      </c>
      <c r="N16" s="4">
        <f t="shared" ca="1" si="6"/>
        <v>0</v>
      </c>
      <c r="O16" s="1" t="str">
        <f t="shared" ca="1" si="7"/>
        <v>TIBCO INTEGRATION USER</v>
      </c>
      <c r="P16" s="1" t="str">
        <f t="shared" ca="1" si="8"/>
        <v xml:space="preserve">Summary : Node Down (SNMP Polling) : mss-imgaladari-gmdcalqusais-ra
Loopback IPAddress : 172.31.32.9
HostName : mss-imgaladari-gmdcalqusais-ra
Access Account No : 1444035072
Data Port Account No : 1444035685
Management Port Account No : 1444035835
</v>
      </c>
      <c r="Q16" s="1" t="b">
        <f t="shared" si="9"/>
        <v>0</v>
      </c>
    </row>
    <row r="17" spans="1:17" x14ac:dyDescent="0.3">
      <c r="A17" s="1" t="s">
        <v>29</v>
      </c>
      <c r="B17" s="1" t="s">
        <v>30</v>
      </c>
      <c r="C17" s="2">
        <v>43101.006643518522</v>
      </c>
      <c r="D17" s="1" t="s">
        <v>6</v>
      </c>
      <c r="E17" s="1" t="s">
        <v>7</v>
      </c>
      <c r="F17" s="1" t="s">
        <v>8</v>
      </c>
      <c r="G17" s="1">
        <v>1</v>
      </c>
      <c r="H17" s="2">
        <f t="shared" si="0"/>
        <v>43101.009826388887</v>
      </c>
      <c r="I17" s="4">
        <f t="shared" si="1"/>
        <v>3.1828703649807721E-3</v>
      </c>
      <c r="J17" s="1">
        <f t="shared" si="2"/>
        <v>0</v>
      </c>
      <c r="K17" s="1">
        <f t="shared" si="3"/>
        <v>17</v>
      </c>
      <c r="L17" s="1">
        <f t="shared" si="4"/>
        <v>18</v>
      </c>
      <c r="M17" s="2">
        <f t="shared" ca="1" si="5"/>
        <v>43101.009826388887</v>
      </c>
      <c r="N17" s="4">
        <f t="shared" ca="1" si="6"/>
        <v>3.1828703649807721E-3</v>
      </c>
      <c r="O17" s="1" t="str">
        <f t="shared" ca="1" si="7"/>
        <v>Adnan Ahmed Khan</v>
      </c>
      <c r="P17" s="1" t="str">
        <f t="shared" ca="1" si="8"/>
        <v xml:space="preserve">Incident Status Change to Pending Customer from Open
Node Down @12:05 AM
Customer notificatioin @12:14 AM
===============================================================================
MOTIVE:
--------
ONT Port Operational status not OK for HSI
 Router device is unmanaged
===============================================================================
mss-3gobn-zabeel-ra#ssh -l cnoc 192.168.168.115
mss-3gobn-zabeel-ra#ssh -l cnoc 192.168.168.115
mss-3gobn-zabeel-ra#sh clo
mss-3gobn-zabeel-ra#sh clock
00:14:52.617 UAE Mon Jan 1 2018
mss-3gobn-zabeel-ra#
	</v>
      </c>
      <c r="Q17" s="1" t="b">
        <f t="shared" si="9"/>
        <v>1</v>
      </c>
    </row>
    <row r="18" spans="1:17" x14ac:dyDescent="0.3">
      <c r="A18" s="1" t="s">
        <v>29</v>
      </c>
      <c r="B18" s="1" t="s">
        <v>31</v>
      </c>
      <c r="C18" s="2">
        <v>43101.009826388887</v>
      </c>
      <c r="D18" s="1" t="s">
        <v>14</v>
      </c>
      <c r="E18" s="1" t="s">
        <v>13</v>
      </c>
      <c r="F18" s="1" t="s">
        <v>8</v>
      </c>
      <c r="G18" s="1">
        <v>2</v>
      </c>
      <c r="H18" s="2">
        <f t="shared" si="0"/>
        <v>43101.009837962964</v>
      </c>
      <c r="I18" s="4">
        <f t="shared" si="1"/>
        <v>1.1574076779652387E-5</v>
      </c>
      <c r="J18" s="1">
        <f t="shared" si="2"/>
        <v>0</v>
      </c>
      <c r="K18" s="1">
        <f t="shared" si="3"/>
        <v>18</v>
      </c>
      <c r="L18" s="1">
        <f t="shared" si="4"/>
        <v>21</v>
      </c>
      <c r="M18" s="2">
        <f t="shared" ca="1" si="5"/>
        <v>43101.059502314813</v>
      </c>
      <c r="N18" s="4">
        <f t="shared" ca="1" si="6"/>
        <v>4.9675925925839692E-2</v>
      </c>
      <c r="O18" s="1" t="str">
        <f t="shared" ca="1" si="7"/>
        <v>TIBCO INTEGRATION USER</v>
      </c>
      <c r="P18" s="1">
        <f t="shared" ca="1" si="8"/>
        <v>0</v>
      </c>
      <c r="Q18" s="1" t="b">
        <f t="shared" si="9"/>
        <v>0</v>
      </c>
    </row>
    <row r="19" spans="1:17" x14ac:dyDescent="0.3">
      <c r="A19" s="1" t="s">
        <v>29</v>
      </c>
      <c r="B19" s="1" t="s">
        <v>21</v>
      </c>
      <c r="C19" s="2">
        <v>43101.009837962964</v>
      </c>
      <c r="D19" s="1" t="s">
        <v>14</v>
      </c>
      <c r="E19" s="1" t="s">
        <v>11</v>
      </c>
      <c r="F19" s="1" t="s">
        <v>8</v>
      </c>
      <c r="G19" s="1">
        <v>2</v>
      </c>
      <c r="H19" s="2">
        <f t="shared" si="0"/>
        <v>43101.009837962964</v>
      </c>
      <c r="I19" s="4">
        <f t="shared" si="1"/>
        <v>0</v>
      </c>
      <c r="J19" s="1">
        <f t="shared" si="2"/>
        <v>1</v>
      </c>
      <c r="K19" s="1">
        <f t="shared" si="3"/>
        <v>18</v>
      </c>
      <c r="L19" s="1">
        <f t="shared" si="4"/>
        <v>21</v>
      </c>
      <c r="M19" s="2">
        <f t="shared" ca="1" si="5"/>
        <v>43101.059502314813</v>
      </c>
      <c r="N19" s="4">
        <f t="shared" ca="1" si="6"/>
        <v>4.966435184906004E-2</v>
      </c>
      <c r="O19" s="1" t="str">
        <f t="shared" ca="1" si="7"/>
        <v>TIBCO INTEGRATION USER</v>
      </c>
      <c r="P19" s="1">
        <f t="shared" ca="1" si="8"/>
        <v>0</v>
      </c>
      <c r="Q19" s="1" t="b">
        <f t="shared" si="9"/>
        <v>0</v>
      </c>
    </row>
    <row r="20" spans="1:17" x14ac:dyDescent="0.3">
      <c r="A20" s="1" t="s">
        <v>29</v>
      </c>
      <c r="B20" s="1" t="s">
        <v>32</v>
      </c>
      <c r="C20" s="2">
        <v>43101.009837962964</v>
      </c>
      <c r="D20" s="1" t="s">
        <v>14</v>
      </c>
      <c r="E20" s="1" t="s">
        <v>12</v>
      </c>
      <c r="F20" s="1" t="s">
        <v>8</v>
      </c>
      <c r="G20" s="1">
        <v>2</v>
      </c>
      <c r="H20" s="2">
        <f t="shared" si="0"/>
        <v>43101.059502314813</v>
      </c>
      <c r="I20" s="4">
        <f t="shared" si="1"/>
        <v>4.966435184906004E-2</v>
      </c>
      <c r="J20" s="1">
        <f t="shared" si="2"/>
        <v>1</v>
      </c>
      <c r="K20" s="1">
        <f t="shared" si="3"/>
        <v>18</v>
      </c>
      <c r="L20" s="1">
        <f t="shared" si="4"/>
        <v>21</v>
      </c>
      <c r="M20" s="2">
        <f t="shared" ca="1" si="5"/>
        <v>43101.059502314813</v>
      </c>
      <c r="N20" s="4">
        <f t="shared" ca="1" si="6"/>
        <v>4.966435184906004E-2</v>
      </c>
      <c r="O20" s="1" t="str">
        <f t="shared" ca="1" si="7"/>
        <v>TIBCO INTEGRATION USER</v>
      </c>
      <c r="P20" s="1">
        <f t="shared" ca="1" si="8"/>
        <v>0</v>
      </c>
      <c r="Q20" s="1" t="b">
        <f t="shared" si="9"/>
        <v>0</v>
      </c>
    </row>
    <row r="21" spans="1:17" x14ac:dyDescent="0.3">
      <c r="A21" s="1" t="s">
        <v>29</v>
      </c>
      <c r="C21" s="2">
        <v>43101.059502314813</v>
      </c>
      <c r="D21" s="1" t="s">
        <v>6</v>
      </c>
      <c r="E21" s="1" t="s">
        <v>9</v>
      </c>
      <c r="F21" s="1" t="s">
        <v>8</v>
      </c>
      <c r="G21" s="1">
        <v>2</v>
      </c>
      <c r="H21" s="2">
        <f t="shared" si="0"/>
        <v>43101.185868055552</v>
      </c>
      <c r="I21" s="4">
        <f t="shared" si="1"/>
        <v>0.12636574073985685</v>
      </c>
      <c r="J21" s="1">
        <f t="shared" si="2"/>
        <v>0</v>
      </c>
      <c r="K21" s="1">
        <f t="shared" si="3"/>
        <v>21</v>
      </c>
      <c r="L21" s="1">
        <f t="shared" si="4"/>
        <v>22</v>
      </c>
      <c r="M21" s="2">
        <f t="shared" ca="1" si="5"/>
        <v>43101.185868055552</v>
      </c>
      <c r="N21" s="4">
        <f t="shared" ca="1" si="6"/>
        <v>0.12636574073985685</v>
      </c>
      <c r="O21" s="1" t="str">
        <f t="shared" ca="1" si="7"/>
        <v>Adnan Ahmed Khan</v>
      </c>
      <c r="P21" s="1">
        <f t="shared" ca="1" si="8"/>
        <v>0</v>
      </c>
      <c r="Q21" s="1" t="b">
        <f t="shared" si="9"/>
        <v>1</v>
      </c>
    </row>
    <row r="22" spans="1:17" x14ac:dyDescent="0.3">
      <c r="A22" s="1" t="s">
        <v>29</v>
      </c>
      <c r="C22" s="2">
        <v>43101.185868055552</v>
      </c>
      <c r="D22" s="1" t="s">
        <v>14</v>
      </c>
      <c r="E22" s="1" t="s">
        <v>9</v>
      </c>
      <c r="F22" s="1" t="s">
        <v>8</v>
      </c>
      <c r="G22" s="1">
        <v>2</v>
      </c>
      <c r="H22" s="2">
        <f t="shared" si="0"/>
        <v>43101.186006944445</v>
      </c>
      <c r="I22" s="4">
        <f t="shared" si="1"/>
        <v>1.3888889225199819E-4</v>
      </c>
      <c r="J22" s="1">
        <f t="shared" si="2"/>
        <v>0</v>
      </c>
      <c r="K22" s="1">
        <f t="shared" si="3"/>
        <v>22</v>
      </c>
      <c r="L22" s="1" t="e">
        <f t="shared" si="4"/>
        <v>#REF!</v>
      </c>
      <c r="M22" s="2" t="e">
        <f t="shared" ca="1" si="5"/>
        <v>#REF!</v>
      </c>
      <c r="N22" s="4" t="e">
        <f t="shared" ca="1" si="6"/>
        <v>#REF!</v>
      </c>
      <c r="O22" s="1" t="e">
        <f t="shared" ca="1" si="7"/>
        <v>#REF!</v>
      </c>
      <c r="P22" s="1" t="e">
        <f t="shared" ca="1" si="8"/>
        <v>#REF!</v>
      </c>
      <c r="Q22" s="1" t="b">
        <f t="shared" si="9"/>
        <v>0</v>
      </c>
    </row>
    <row r="23" spans="1:17" x14ac:dyDescent="0.3">
      <c r="A23" s="1" t="s">
        <v>29</v>
      </c>
      <c r="B23" s="1" t="s">
        <v>16</v>
      </c>
      <c r="C23" s="2">
        <v>43101.186006944445</v>
      </c>
      <c r="D23" s="1" t="s">
        <v>14</v>
      </c>
      <c r="E23" s="1" t="s">
        <v>10</v>
      </c>
      <c r="F23" s="1" t="s">
        <v>8</v>
      </c>
      <c r="G23" s="1">
        <v>2</v>
      </c>
      <c r="H23" s="2" t="e">
        <f>IF(A23=#REF!,#REF!,C23)</f>
        <v>#REF!</v>
      </c>
      <c r="I23" s="4" t="e">
        <f t="shared" si="1"/>
        <v>#REF!</v>
      </c>
      <c r="J23" s="1">
        <f t="shared" si="2"/>
        <v>1</v>
      </c>
      <c r="K23" s="1">
        <f t="shared" si="3"/>
        <v>22</v>
      </c>
      <c r="L23" s="1" t="e">
        <f>IF(#REF!=0,(ROW()+1),#REF!)</f>
        <v>#REF!</v>
      </c>
      <c r="M23" s="2" t="e">
        <f t="shared" ca="1" si="5"/>
        <v>#REF!</v>
      </c>
      <c r="N23" s="4" t="e">
        <f t="shared" ca="1" si="6"/>
        <v>#REF!</v>
      </c>
      <c r="O23" s="1" t="e">
        <f t="shared" ca="1" si="7"/>
        <v>#REF!</v>
      </c>
      <c r="P23" s="1" t="e">
        <f t="shared" ca="1" si="8"/>
        <v>#REF!</v>
      </c>
      <c r="Q23" s="1" t="b">
        <f t="shared" si="9"/>
        <v>0</v>
      </c>
    </row>
  </sheetData>
  <autoFilter ref="A1:G23"/>
  <sortState ref="A2:G281113">
    <sortCondition ref="A2:A281113"/>
    <sortCondition ref="C2:C281113"/>
    <sortCondition ref="G2:G28111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dxb00067344.etisalat.corp.ae</XMLData>
</file>

<file path=customXml/item2.xml><?xml version="1.0" encoding="utf-8"?>
<XMLData TextToDisplay="%USERNAME%">mohemara</XMLData>
</file>

<file path=customXml/item3.xml><?xml version="1.0" encoding="utf-8"?>
<XMLData TextToDisplay="%EMAILADDRESS%">mohemara@etisalat.ae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06:24 25/05/2018</XMLData>
</file>

<file path=customXml/item6.xml><?xml version="1.0" encoding="utf-8"?>
<XMLData TextToDisplay="RightsWATCHMark">71|Etisalat-Technology-Public|{00000000-0000-0000-0000-000000000000}</XMLData>
</file>

<file path=customXml/itemProps1.xml><?xml version="1.0" encoding="utf-8"?>
<ds:datastoreItem xmlns:ds="http://schemas.openxmlformats.org/officeDocument/2006/customXml" ds:itemID="{46268278-9E9B-41D8-8699-7D14C7775A57}">
  <ds:schemaRefs/>
</ds:datastoreItem>
</file>

<file path=customXml/itemProps2.xml><?xml version="1.0" encoding="utf-8"?>
<ds:datastoreItem xmlns:ds="http://schemas.openxmlformats.org/officeDocument/2006/customXml" ds:itemID="{676A1AA1-8954-452D-B9A3-B70D5CD68715}">
  <ds:schemaRefs/>
</ds:datastoreItem>
</file>

<file path=customXml/itemProps3.xml><?xml version="1.0" encoding="utf-8"?>
<ds:datastoreItem xmlns:ds="http://schemas.openxmlformats.org/officeDocument/2006/customXml" ds:itemID="{290E1FC9-90C3-4474-81BD-4F9BD68FD7F6}">
  <ds:schemaRefs/>
</ds:datastoreItem>
</file>

<file path=customXml/itemProps4.xml><?xml version="1.0" encoding="utf-8"?>
<ds:datastoreItem xmlns:ds="http://schemas.openxmlformats.org/officeDocument/2006/customXml" ds:itemID="{19442A00-B8DB-49A9-A714-1358A99788E5}">
  <ds:schemaRefs/>
</ds:datastoreItem>
</file>

<file path=customXml/itemProps5.xml><?xml version="1.0" encoding="utf-8"?>
<ds:datastoreItem xmlns:ds="http://schemas.openxmlformats.org/officeDocument/2006/customXml" ds:itemID="{7318CE67-4F3F-4D8B-A89D-A2FE6BCC4380}">
  <ds:schemaRefs/>
</ds:datastoreItem>
</file>

<file path=customXml/itemProps6.xml><?xml version="1.0" encoding="utf-8"?>
<ds:datastoreItem xmlns:ds="http://schemas.openxmlformats.org/officeDocument/2006/customXml" ds:itemID="{196768C7-1AFB-4343-BAA4-CD36552762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ETISALAT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Mahmoud Emara</dc:creator>
  <cp:lastModifiedBy>Mohamed Mahmoud Emara</cp:lastModifiedBy>
  <dcterms:created xsi:type="dcterms:W3CDTF">2018-05-08T07:00:13Z</dcterms:created>
  <dcterms:modified xsi:type="dcterms:W3CDTF">2018-05-25T06:24:03Z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71|Etisalat-Technology-Public|{00000000-0000-0000-0000-000000000000}</vt:lpwstr>
  </property>
</Properties>
</file>