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tahi\Desktop\"/>
    </mc:Choice>
  </mc:AlternateContent>
  <xr:revisionPtr revIDLastSave="0" documentId="13_ncr:1_{F89113FC-990C-4265-81D4-102ED6EAEEDB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P11" i="12"/>
  <c r="O11" i="12"/>
  <c r="I11" i="12"/>
  <c r="I12" i="12"/>
  <c r="I13" i="12"/>
  <c r="I10" i="12"/>
  <c r="D11" i="12"/>
  <c r="D12" i="12"/>
  <c r="D13" i="12"/>
  <c r="D10" i="12"/>
  <c r="S10" i="11"/>
  <c r="S11" i="11"/>
  <c r="S12" i="11"/>
  <c r="S13" i="11"/>
  <c r="S9" i="11"/>
  <c r="N9" i="11"/>
  <c r="N10" i="11"/>
  <c r="N11" i="11"/>
  <c r="N12" i="11"/>
  <c r="N13" i="11"/>
  <c r="I10" i="11"/>
  <c r="I11" i="11"/>
  <c r="I12" i="11"/>
  <c r="I13" i="11"/>
  <c r="I9" i="11"/>
  <c r="D9" i="11" a="1"/>
  <c r="D9" i="11" s="1"/>
  <c r="D14" i="10"/>
  <c r="C13" i="9"/>
  <c r="C15" i="8"/>
  <c r="D14" i="7"/>
  <c r="B13" i="6"/>
  <c r="B13" i="5"/>
  <c r="D17" i="4"/>
  <c r="D16" i="4" l="1"/>
  <c r="D15" i="4"/>
  <c r="D14" i="4"/>
  <c r="D13" i="4"/>
  <c r="D13" i="3"/>
  <c r="D12" i="3"/>
  <c r="E12" i="2"/>
  <c r="E17" i="2"/>
  <c r="E16" i="2"/>
  <c r="E15" i="2"/>
  <c r="E14" i="2"/>
  <c r="E13" i="2"/>
  <c r="D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<sst xmlns="http://schemas.openxmlformats.org/spreadsheetml/2006/main" count="150" uniqueCount="92">
  <si>
    <t>Assignment -04</t>
  </si>
  <si>
    <t>Conditional statements</t>
  </si>
  <si>
    <t>Variabals for IF Statement</t>
  </si>
  <si>
    <t>Function</t>
  </si>
  <si>
    <t>Example</t>
  </si>
  <si>
    <t>IF</t>
  </si>
  <si>
    <t>Subject</t>
  </si>
  <si>
    <t>Urdu</t>
  </si>
  <si>
    <t>Eng</t>
  </si>
  <si>
    <t>EXACT</t>
  </si>
  <si>
    <t>is Urdu = Eng?</t>
  </si>
  <si>
    <t>Pulling things apart</t>
  </si>
  <si>
    <t>Exampalary Paragraph</t>
  </si>
  <si>
    <t>The quick brown fox jumps over the lazy dog .</t>
  </si>
  <si>
    <t>LEFT</t>
  </si>
  <si>
    <t>Right</t>
  </si>
  <si>
    <t>Search</t>
  </si>
  <si>
    <t>Mid</t>
  </si>
  <si>
    <t>Left &amp; search</t>
  </si>
  <si>
    <t>mid  &amp; search</t>
  </si>
  <si>
    <t>Putting things together</t>
  </si>
  <si>
    <t>Concatenate</t>
  </si>
  <si>
    <t>Combine</t>
  </si>
  <si>
    <t>My Name</t>
  </si>
  <si>
    <t>is Tahir</t>
  </si>
  <si>
    <t>Dealing with dates</t>
  </si>
  <si>
    <t>Year of C8</t>
  </si>
  <si>
    <t>Month of C9</t>
  </si>
  <si>
    <t>Day of C10</t>
  </si>
  <si>
    <t xml:space="preserve">Weekdays in C8 </t>
  </si>
  <si>
    <t>Date of C10</t>
  </si>
  <si>
    <t>Count</t>
  </si>
  <si>
    <t>Countif</t>
  </si>
  <si>
    <t>Countifs</t>
  </si>
  <si>
    <t>Maths</t>
  </si>
  <si>
    <t>Physics</t>
  </si>
  <si>
    <t>Isl</t>
  </si>
  <si>
    <t>sum</t>
  </si>
  <si>
    <t>Sumif</t>
  </si>
  <si>
    <t>Tahir</t>
  </si>
  <si>
    <t>Ahmed</t>
  </si>
  <si>
    <t>Muhammad</t>
  </si>
  <si>
    <t>Abdullah</t>
  </si>
  <si>
    <t>Naqeeb</t>
  </si>
  <si>
    <t>Khan</t>
  </si>
  <si>
    <t>Qasim</t>
  </si>
  <si>
    <t>Yousufzai</t>
  </si>
  <si>
    <t>Arrain</t>
  </si>
  <si>
    <t>Logical Functions</t>
  </si>
  <si>
    <t>AND</t>
  </si>
  <si>
    <t>OR</t>
  </si>
  <si>
    <t>NOT</t>
  </si>
  <si>
    <t>Name</t>
  </si>
  <si>
    <t>score</t>
  </si>
  <si>
    <t>obtained</t>
  </si>
  <si>
    <t>Result</t>
  </si>
  <si>
    <t>Score1</t>
  </si>
  <si>
    <t>Score2</t>
  </si>
  <si>
    <t>Cell Reference</t>
  </si>
  <si>
    <t>Relative Reference</t>
  </si>
  <si>
    <t>product</t>
  </si>
  <si>
    <t>ammount</t>
  </si>
  <si>
    <t>price</t>
  </si>
  <si>
    <t>burgur</t>
  </si>
  <si>
    <t>chips</t>
  </si>
  <si>
    <t>fries</t>
  </si>
  <si>
    <t>cold drink</t>
  </si>
  <si>
    <t>quantity</t>
  </si>
  <si>
    <t>Absolute Reference</t>
  </si>
  <si>
    <t>Currency</t>
  </si>
  <si>
    <t>country</t>
  </si>
  <si>
    <t>China</t>
  </si>
  <si>
    <t>Iran</t>
  </si>
  <si>
    <t>USA</t>
  </si>
  <si>
    <t>uyan</t>
  </si>
  <si>
    <t>riyal</t>
  </si>
  <si>
    <t>dollars</t>
  </si>
  <si>
    <t>currency in pkr</t>
  </si>
  <si>
    <t>India</t>
  </si>
  <si>
    <t>rupiya</t>
  </si>
  <si>
    <t>Value of pkr today</t>
  </si>
  <si>
    <t>Mixed Reference</t>
  </si>
  <si>
    <t>Product</t>
  </si>
  <si>
    <t>Price</t>
  </si>
  <si>
    <t>jeans</t>
  </si>
  <si>
    <t>shirt</t>
  </si>
  <si>
    <t>price/month</t>
  </si>
  <si>
    <t>Jan</t>
  </si>
  <si>
    <t>Feb</t>
  </si>
  <si>
    <t>Month</t>
  </si>
  <si>
    <t>Reduction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</si>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</sst>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6" borderId="1" xfId="0" applyFont="1" applyFill="1" applyBorder="1"/>
    <xf numFmtId="0" fontId="0" fillId="6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14" fontId="0" fillId="0" borderId="1" xfId="0" applyNumberFormat="1" applyBorder="1"/>
    <xf numFmtId="0" fontId="2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/>
    <xf numFmtId="0" fontId="8" fillId="4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8" borderId="0" xfId="0" applyFill="1"/>
    <xf numFmtId="0" fontId="0" fillId="9" borderId="0" xfId="0" applyFill="1"/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7" borderId="0" xfId="0" applyFill="1"/>
    <xf numFmtId="0" fontId="8" fillId="3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26" xfId="0" applyBorder="1" applyAlignment="1"/>
    <xf numFmtId="0" fontId="0" fillId="0" borderId="25" xfId="0" applyBorder="1" applyAlignment="1"/>
    <xf numFmtId="9" fontId="0" fillId="0" borderId="26" xfId="0" applyNumberFormat="1" applyBorder="1"/>
    <xf numFmtId="9" fontId="0" fillId="0" borderId="27" xfId="0" applyNumberFormat="1" applyBorder="1"/>
    <xf numFmtId="0" fontId="0" fillId="0" borderId="18" xfId="0" applyBorder="1"/>
    <xf numFmtId="0" fontId="0" fillId="0" borderId="11" xfId="0" applyBorder="1"/>
    <xf numFmtId="0" fontId="0" fillId="0" borderId="28" xfId="0" applyBorder="1"/>
    <xf numFmtId="0" fontId="0" fillId="0" borderId="2" xfId="0" applyBorder="1" applyAlignment="1"/>
    <xf numFmtId="0" fontId="0" fillId="0" borderId="0" xfId="0" applyBorder="1"/>
    <xf numFmtId="9" fontId="0" fillId="0" borderId="0" xfId="0" applyNumberFormat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14" sqref="D14"/>
    </sheetView>
  </sheetViews>
  <sheetFormatPr defaultRowHeight="14.4" x14ac:dyDescent="0.3"/>
  <cols>
    <col min="1" max="1" width="22.33203125" customWidth="1"/>
    <col min="2" max="2" width="17.77734375" customWidth="1"/>
    <col min="3" max="3" width="24.88671875" customWidth="1"/>
    <col min="4" max="4" width="15.33203125" customWidth="1"/>
  </cols>
  <sheetData>
    <row r="2" spans="2:5" ht="15" thickBot="1" x14ac:dyDescent="0.35"/>
    <row r="3" spans="2:5" x14ac:dyDescent="0.3">
      <c r="B3" s="8" t="s">
        <v>0</v>
      </c>
      <c r="C3" s="9"/>
      <c r="D3" s="9"/>
      <c r="E3" s="10"/>
    </row>
    <row r="4" spans="2:5" ht="15" thickBot="1" x14ac:dyDescent="0.35">
      <c r="B4" s="11"/>
      <c r="C4" s="12"/>
      <c r="D4" s="12"/>
      <c r="E4" s="13"/>
    </row>
    <row r="7" spans="2:5" ht="18" x14ac:dyDescent="0.35">
      <c r="B7" s="14" t="s">
        <v>1</v>
      </c>
      <c r="C7" s="15"/>
      <c r="D7" s="16"/>
    </row>
    <row r="9" spans="2:5" x14ac:dyDescent="0.3">
      <c r="B9" s="17" t="s">
        <v>2</v>
      </c>
      <c r="C9" s="17"/>
    </row>
    <row r="10" spans="2:5" x14ac:dyDescent="0.3">
      <c r="B10" s="1" t="s">
        <v>7</v>
      </c>
      <c r="C10" s="1">
        <v>89</v>
      </c>
    </row>
    <row r="11" spans="2:5" ht="15.6" x14ac:dyDescent="0.3">
      <c r="B11" s="2" t="s">
        <v>8</v>
      </c>
      <c r="C11" s="1">
        <v>38</v>
      </c>
    </row>
    <row r="14" spans="2:5" x14ac:dyDescent="0.3">
      <c r="B14" s="90" t="s">
        <v>3</v>
      </c>
      <c r="C14" s="90" t="s">
        <v>6</v>
      </c>
      <c r="D14" s="90" t="s">
        <v>4</v>
      </c>
    </row>
    <row r="15" spans="2:5" x14ac:dyDescent="0.3">
      <c r="B15" s="1" t="s">
        <v>5</v>
      </c>
      <c r="C15" s="1" t="s">
        <v>7</v>
      </c>
      <c r="D15" s="1" t="str">
        <f>IF(C10&gt;50,"PASS","Fail")</f>
        <v>PASS</v>
      </c>
    </row>
    <row r="16" spans="2:5" x14ac:dyDescent="0.3">
      <c r="B16" s="1" t="s">
        <v>5</v>
      </c>
      <c r="C16" s="1" t="s">
        <v>8</v>
      </c>
      <c r="D16" s="1" t="str">
        <f>IF(C11&gt;50,"PASS","Fail")</f>
        <v>Fail</v>
      </c>
    </row>
    <row r="17" spans="2:4" x14ac:dyDescent="0.3">
      <c r="B17" s="1" t="s">
        <v>9</v>
      </c>
      <c r="C17" s="1" t="s">
        <v>10</v>
      </c>
      <c r="D17" s="1" t="b">
        <f>EXACT(B10,B11)</f>
        <v>0</v>
      </c>
    </row>
  </sheetData>
  <mergeCells count="3">
    <mergeCell ref="B3:E4"/>
    <mergeCell ref="B7:D7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17"/>
  <sheetViews>
    <sheetView workbookViewId="0">
      <selection activeCell="H8" sqref="H8"/>
    </sheetView>
  </sheetViews>
  <sheetFormatPr defaultRowHeight="14.4" x14ac:dyDescent="0.3"/>
  <cols>
    <col min="2" max="2" width="13.5546875" customWidth="1"/>
    <col min="3" max="3" width="14.33203125" customWidth="1"/>
    <col min="4" max="4" width="16" customWidth="1"/>
    <col min="5" max="5" width="24.5546875" customWidth="1"/>
  </cols>
  <sheetData>
    <row r="4" spans="3:5" ht="15" thickBot="1" x14ac:dyDescent="0.35"/>
    <row r="5" spans="3:5" ht="18.600000000000001" thickBot="1" x14ac:dyDescent="0.4">
      <c r="C5" s="18" t="s">
        <v>11</v>
      </c>
      <c r="D5" s="19"/>
      <c r="E5" s="20"/>
    </row>
    <row r="7" spans="3:5" x14ac:dyDescent="0.3">
      <c r="C7" s="88" t="s">
        <v>12</v>
      </c>
      <c r="D7" s="88"/>
      <c r="E7" s="88"/>
    </row>
    <row r="8" spans="3:5" x14ac:dyDescent="0.3">
      <c r="C8" s="21" t="s">
        <v>13</v>
      </c>
      <c r="D8" s="21"/>
      <c r="E8" s="21"/>
    </row>
    <row r="11" spans="3:5" x14ac:dyDescent="0.3">
      <c r="D11" s="3" t="s">
        <v>3</v>
      </c>
      <c r="E11" s="3" t="s">
        <v>4</v>
      </c>
    </row>
    <row r="12" spans="3:5" x14ac:dyDescent="0.3">
      <c r="D12" s="1" t="s">
        <v>14</v>
      </c>
      <c r="E12" s="1" t="str">
        <f>LEFT(C8,6)</f>
        <v>The qu</v>
      </c>
    </row>
    <row r="13" spans="3:5" x14ac:dyDescent="0.3">
      <c r="D13" s="1" t="s">
        <v>15</v>
      </c>
      <c r="E13" s="1" t="str">
        <f>RIGHT(C8,9)</f>
        <v>azy dog .</v>
      </c>
    </row>
    <row r="14" spans="3:5" x14ac:dyDescent="0.3">
      <c r="D14" s="1" t="s">
        <v>16</v>
      </c>
      <c r="E14" s="89">
        <f>SEARCH("fox",C8)</f>
        <v>17</v>
      </c>
    </row>
    <row r="15" spans="3:5" x14ac:dyDescent="0.3">
      <c r="D15" s="1" t="s">
        <v>17</v>
      </c>
      <c r="E15" s="1" t="str">
        <f>MID(C8,4,23)</f>
        <v xml:space="preserve"> quick brown fox jumps </v>
      </c>
    </row>
    <row r="16" spans="3:5" x14ac:dyDescent="0.3">
      <c r="D16" s="1" t="s">
        <v>18</v>
      </c>
      <c r="E16" s="1" t="str">
        <f>LEFT(C8,SEARCH("x",C8))</f>
        <v>The quick brown fox</v>
      </c>
    </row>
    <row r="17" spans="4:5" x14ac:dyDescent="0.3">
      <c r="D17" s="1" t="s">
        <v>19</v>
      </c>
      <c r="E17" s="1" t="str">
        <f>MID(C8,SEARCH("over",C8)+2,20)</f>
        <v>er the lazy dog .</v>
      </c>
    </row>
  </sheetData>
  <mergeCells count="3">
    <mergeCell ref="C5:E5"/>
    <mergeCell ref="C8:E8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3"/>
  <sheetViews>
    <sheetView workbookViewId="0">
      <selection activeCell="G15" sqref="G15"/>
    </sheetView>
  </sheetViews>
  <sheetFormatPr defaultRowHeight="14.4" x14ac:dyDescent="0.3"/>
  <cols>
    <col min="2" max="3" width="15.5546875" customWidth="1"/>
    <col min="4" max="4" width="24.21875" customWidth="1"/>
  </cols>
  <sheetData>
    <row r="3" spans="3:5" ht="15" thickBot="1" x14ac:dyDescent="0.35"/>
    <row r="4" spans="3:5" ht="16.2" thickBot="1" x14ac:dyDescent="0.35">
      <c r="C4" s="22" t="s">
        <v>20</v>
      </c>
      <c r="D4" s="23"/>
      <c r="E4" s="24"/>
    </row>
    <row r="7" spans="3:5" x14ac:dyDescent="0.3">
      <c r="C7" s="25" t="s">
        <v>4</v>
      </c>
      <c r="D7" s="25"/>
    </row>
    <row r="8" spans="3:5" x14ac:dyDescent="0.3">
      <c r="C8" s="1" t="s">
        <v>23</v>
      </c>
      <c r="D8" s="1" t="s">
        <v>24</v>
      </c>
    </row>
    <row r="11" spans="3:5" x14ac:dyDescent="0.3">
      <c r="C11" s="4" t="s">
        <v>3</v>
      </c>
      <c r="D11" s="4" t="s">
        <v>4</v>
      </c>
    </row>
    <row r="12" spans="3:5" x14ac:dyDescent="0.3">
      <c r="C12" s="1" t="s">
        <v>21</v>
      </c>
      <c r="D12" s="1" t="str">
        <f>CONCATENATE(C8," ",D8)</f>
        <v>My Name is Tahir</v>
      </c>
    </row>
    <row r="13" spans="3:5" x14ac:dyDescent="0.3">
      <c r="C13" s="1" t="s">
        <v>22</v>
      </c>
      <c r="D13" s="1" t="str">
        <f>D8 &amp; " " &amp;C8</f>
        <v>is Tahir My Name</v>
      </c>
    </row>
  </sheetData>
  <mergeCells count="2">
    <mergeCell ref="C4:E4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17"/>
  <sheetViews>
    <sheetView workbookViewId="0">
      <selection activeCell="G23" sqref="G23"/>
    </sheetView>
  </sheetViews>
  <sheetFormatPr defaultRowHeight="14.4" x14ac:dyDescent="0.3"/>
  <cols>
    <col min="2" max="2" width="17" customWidth="1"/>
    <col min="3" max="3" width="16.33203125" customWidth="1"/>
    <col min="4" max="4" width="14.88671875" customWidth="1"/>
  </cols>
  <sheetData>
    <row r="3" spans="3:5" ht="15" thickBot="1" x14ac:dyDescent="0.35"/>
    <row r="4" spans="3:5" ht="18" thickBot="1" x14ac:dyDescent="0.35">
      <c r="C4" s="26" t="s">
        <v>25</v>
      </c>
      <c r="D4" s="19"/>
      <c r="E4" s="20"/>
    </row>
    <row r="7" spans="3:5" x14ac:dyDescent="0.3">
      <c r="D7" s="6" t="s">
        <v>4</v>
      </c>
    </row>
    <row r="8" spans="3:5" x14ac:dyDescent="0.3">
      <c r="D8" s="7">
        <v>37176</v>
      </c>
    </row>
    <row r="9" spans="3:5" x14ac:dyDescent="0.3">
      <c r="D9" s="7">
        <v>36383</v>
      </c>
    </row>
    <row r="10" spans="3:5" x14ac:dyDescent="0.3">
      <c r="D10" s="7">
        <v>2796013</v>
      </c>
    </row>
    <row r="12" spans="3:5" x14ac:dyDescent="0.3">
      <c r="C12" s="5" t="s">
        <v>3</v>
      </c>
      <c r="D12" s="5" t="s">
        <v>4</v>
      </c>
    </row>
    <row r="13" spans="3:5" x14ac:dyDescent="0.3">
      <c r="C13" s="1" t="s">
        <v>26</v>
      </c>
      <c r="D13" s="1">
        <f>YEAR(D8)</f>
        <v>2001</v>
      </c>
    </row>
    <row r="14" spans="3:5" x14ac:dyDescent="0.3">
      <c r="C14" s="1" t="s">
        <v>27</v>
      </c>
      <c r="D14" s="1">
        <f>MONTH(D9)</f>
        <v>8</v>
      </c>
    </row>
    <row r="15" spans="3:5" x14ac:dyDescent="0.3">
      <c r="C15" s="1" t="s">
        <v>28</v>
      </c>
      <c r="D15" s="1">
        <f>DAY(D10)</f>
        <v>22</v>
      </c>
    </row>
    <row r="16" spans="3:5" x14ac:dyDescent="0.3">
      <c r="C16" s="1" t="s">
        <v>29</v>
      </c>
      <c r="D16" s="1">
        <f>WEEKDAY(D8)</f>
        <v>6</v>
      </c>
    </row>
    <row r="17" spans="3:4" x14ac:dyDescent="0.3">
      <c r="C17" s="1" t="s">
        <v>30</v>
      </c>
      <c r="D17" s="1">
        <f>DAY(D10)</f>
        <v>22</v>
      </c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3"/>
  <sheetViews>
    <sheetView workbookViewId="0">
      <selection activeCell="G9" sqref="G9"/>
    </sheetView>
  </sheetViews>
  <sheetFormatPr defaultRowHeight="14.4" x14ac:dyDescent="0.3"/>
  <sheetData>
    <row r="2" spans="2:4" ht="15" thickBot="1" x14ac:dyDescent="0.35"/>
    <row r="3" spans="2:4" x14ac:dyDescent="0.3">
      <c r="C3" s="27" t="s">
        <v>31</v>
      </c>
      <c r="D3" s="28"/>
    </row>
    <row r="4" spans="2:4" ht="15" thickBot="1" x14ac:dyDescent="0.35">
      <c r="C4" s="29"/>
      <c r="D4" s="30"/>
    </row>
    <row r="6" spans="2:4" x14ac:dyDescent="0.3">
      <c r="B6" s="32" t="s">
        <v>4</v>
      </c>
    </row>
    <row r="7" spans="2:4" x14ac:dyDescent="0.3">
      <c r="B7">
        <v>5</v>
      </c>
    </row>
    <row r="8" spans="2:4" x14ac:dyDescent="0.3">
      <c r="B8">
        <v>8</v>
      </c>
    </row>
    <row r="9" spans="2:4" x14ac:dyDescent="0.3">
      <c r="B9">
        <v>6</v>
      </c>
    </row>
    <row r="10" spans="2:4" x14ac:dyDescent="0.3">
      <c r="B10">
        <v>74</v>
      </c>
    </row>
    <row r="11" spans="2:4" x14ac:dyDescent="0.3">
      <c r="B11">
        <v>21</v>
      </c>
    </row>
    <row r="13" spans="2:4" x14ac:dyDescent="0.3">
      <c r="B13" s="31">
        <f>COUNT(B7:B11)</f>
        <v>5</v>
      </c>
    </row>
  </sheetData>
  <mergeCells count="1">
    <mergeCell ref="C3:D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E456-5717-4660-AA49-7F6859496D02}">
  <dimension ref="A3:D14"/>
  <sheetViews>
    <sheetView workbookViewId="0">
      <selection activeCell="F17" sqref="F17"/>
    </sheetView>
  </sheetViews>
  <sheetFormatPr defaultRowHeight="14.4" x14ac:dyDescent="0.3"/>
  <sheetData>
    <row r="3" spans="1:4" ht="15" thickBot="1" x14ac:dyDescent="0.35"/>
    <row r="4" spans="1:4" x14ac:dyDescent="0.3">
      <c r="C4" s="33" t="s">
        <v>32</v>
      </c>
      <c r="D4" s="28"/>
    </row>
    <row r="5" spans="1:4" ht="15" thickBot="1" x14ac:dyDescent="0.35">
      <c r="C5" s="29"/>
      <c r="D5" s="30"/>
    </row>
    <row r="7" spans="1:4" x14ac:dyDescent="0.3">
      <c r="B7" s="32" t="s">
        <v>4</v>
      </c>
    </row>
    <row r="8" spans="1:4" x14ac:dyDescent="0.3">
      <c r="B8">
        <v>84</v>
      </c>
    </row>
    <row r="9" spans="1:4" x14ac:dyDescent="0.3">
      <c r="B9">
        <v>98</v>
      </c>
    </row>
    <row r="10" spans="1:4" x14ac:dyDescent="0.3">
      <c r="B10">
        <v>35</v>
      </c>
    </row>
    <row r="11" spans="1:4" x14ac:dyDescent="0.3">
      <c r="B11">
        <v>44</v>
      </c>
    </row>
    <row r="13" spans="1:4" x14ac:dyDescent="0.3">
      <c r="B13" s="31">
        <f>COUNTIF(B8:B11,"&gt;50")</f>
        <v>2</v>
      </c>
    </row>
    <row r="14" spans="1:4" x14ac:dyDescent="0.3">
      <c r="A14" s="35"/>
      <c r="B14" s="35"/>
      <c r="C14" s="35"/>
      <c r="D14" s="35"/>
    </row>
  </sheetData>
  <mergeCells count="1">
    <mergeCell ref="C4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AE8F-005E-4B38-B1AA-9C4744DB99FC}">
  <dimension ref="C2:D14"/>
  <sheetViews>
    <sheetView workbookViewId="0">
      <selection activeCell="D14" sqref="D14"/>
    </sheetView>
  </sheetViews>
  <sheetFormatPr defaultRowHeight="14.4" x14ac:dyDescent="0.3"/>
  <sheetData>
    <row r="2" spans="3:4" ht="15" thickBot="1" x14ac:dyDescent="0.35"/>
    <row r="3" spans="3:4" x14ac:dyDescent="0.3">
      <c r="C3" s="33" t="s">
        <v>33</v>
      </c>
      <c r="D3" s="28"/>
    </row>
    <row r="4" spans="3:4" ht="15" thickBot="1" x14ac:dyDescent="0.35">
      <c r="C4" s="29"/>
      <c r="D4" s="30"/>
    </row>
    <row r="6" spans="3:4" x14ac:dyDescent="0.3">
      <c r="C6" s="91" t="s">
        <v>4</v>
      </c>
      <c r="D6" s="91"/>
    </row>
    <row r="7" spans="3:4" x14ac:dyDescent="0.3">
      <c r="C7" s="54" t="s">
        <v>6</v>
      </c>
      <c r="D7" s="56" t="s">
        <v>91</v>
      </c>
    </row>
    <row r="8" spans="3:4" x14ac:dyDescent="0.3">
      <c r="C8" t="s">
        <v>7</v>
      </c>
      <c r="D8">
        <v>55</v>
      </c>
    </row>
    <row r="9" spans="3:4" x14ac:dyDescent="0.3">
      <c r="C9" t="s">
        <v>8</v>
      </c>
      <c r="D9">
        <v>99</v>
      </c>
    </row>
    <row r="10" spans="3:4" x14ac:dyDescent="0.3">
      <c r="C10" t="s">
        <v>34</v>
      </c>
      <c r="D10">
        <v>45</v>
      </c>
    </row>
    <row r="11" spans="3:4" x14ac:dyDescent="0.3">
      <c r="C11" t="s">
        <v>35</v>
      </c>
      <c r="D11">
        <v>87</v>
      </c>
    </row>
    <row r="12" spans="3:4" x14ac:dyDescent="0.3">
      <c r="C12" t="s">
        <v>36</v>
      </c>
      <c r="D12">
        <v>38</v>
      </c>
    </row>
    <row r="14" spans="3:4" x14ac:dyDescent="0.3">
      <c r="D14" s="31">
        <f>COUNTIFS(C8:C12,"Physics",D8:D12,"&gt;50")</f>
        <v>1</v>
      </c>
    </row>
  </sheetData>
  <mergeCells count="2">
    <mergeCell ref="C3:D4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A331-016F-45D7-A64A-E31F1B209974}">
  <dimension ref="C2:D15"/>
  <sheetViews>
    <sheetView workbookViewId="0">
      <selection activeCell="F18" sqref="F18"/>
    </sheetView>
  </sheetViews>
  <sheetFormatPr defaultRowHeight="14.4" x14ac:dyDescent="0.3"/>
  <sheetData>
    <row r="2" spans="3:4" ht="15" thickBot="1" x14ac:dyDescent="0.35"/>
    <row r="3" spans="3:4" x14ac:dyDescent="0.3">
      <c r="C3" s="27" t="s">
        <v>37</v>
      </c>
      <c r="D3" s="28"/>
    </row>
    <row r="4" spans="3:4" ht="15" thickBot="1" x14ac:dyDescent="0.35">
      <c r="C4" s="29"/>
      <c r="D4" s="30"/>
    </row>
    <row r="6" spans="3:4" x14ac:dyDescent="0.3">
      <c r="C6" s="32" t="s">
        <v>4</v>
      </c>
    </row>
    <row r="7" spans="3:4" x14ac:dyDescent="0.3">
      <c r="C7">
        <v>2</v>
      </c>
    </row>
    <row r="8" spans="3:4" x14ac:dyDescent="0.3">
      <c r="C8">
        <v>3</v>
      </c>
    </row>
    <row r="9" spans="3:4" x14ac:dyDescent="0.3">
      <c r="C9">
        <v>4</v>
      </c>
    </row>
    <row r="10" spans="3:4" x14ac:dyDescent="0.3">
      <c r="C10">
        <v>5</v>
      </c>
    </row>
    <row r="11" spans="3:4" x14ac:dyDescent="0.3">
      <c r="C11">
        <v>6</v>
      </c>
    </row>
    <row r="12" spans="3:4" x14ac:dyDescent="0.3">
      <c r="C12">
        <v>9</v>
      </c>
    </row>
    <row r="13" spans="3:4" x14ac:dyDescent="0.3">
      <c r="C13">
        <v>7</v>
      </c>
    </row>
    <row r="15" spans="3:4" x14ac:dyDescent="0.3">
      <c r="C15" s="31">
        <f>SUM(C7:C13)</f>
        <v>36</v>
      </c>
    </row>
  </sheetData>
  <mergeCells count="1">
    <mergeCell ref="C3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609B-ECA2-4D20-BE9C-FF006D582105}">
  <dimension ref="C2:D13"/>
  <sheetViews>
    <sheetView workbookViewId="0">
      <selection activeCell="C14" sqref="C14"/>
    </sheetView>
  </sheetViews>
  <sheetFormatPr defaultRowHeight="14.4" x14ac:dyDescent="0.3"/>
  <sheetData>
    <row r="2" spans="3:4" ht="15" thickBot="1" x14ac:dyDescent="0.35"/>
    <row r="3" spans="3:4" x14ac:dyDescent="0.3">
      <c r="C3" s="27" t="s">
        <v>38</v>
      </c>
      <c r="D3" s="28"/>
    </row>
    <row r="4" spans="3:4" ht="15" thickBot="1" x14ac:dyDescent="0.35">
      <c r="C4" s="29"/>
      <c r="D4" s="30"/>
    </row>
    <row r="6" spans="3:4" x14ac:dyDescent="0.3">
      <c r="C6" s="32" t="s">
        <v>4</v>
      </c>
    </row>
    <row r="7" spans="3:4" x14ac:dyDescent="0.3">
      <c r="C7">
        <v>5</v>
      </c>
    </row>
    <row r="8" spans="3:4" x14ac:dyDescent="0.3">
      <c r="C8">
        <v>66</v>
      </c>
    </row>
    <row r="9" spans="3:4" x14ac:dyDescent="0.3">
      <c r="C9">
        <v>99</v>
      </c>
    </row>
    <row r="10" spans="3:4" x14ac:dyDescent="0.3">
      <c r="C10">
        <v>78</v>
      </c>
    </row>
    <row r="11" spans="3:4" x14ac:dyDescent="0.3">
      <c r="C11">
        <v>25</v>
      </c>
    </row>
    <row r="13" spans="3:4" x14ac:dyDescent="0.3">
      <c r="C13" s="31">
        <f>SUMIF(C7:C11,"&gt;50")</f>
        <v>243</v>
      </c>
    </row>
  </sheetData>
  <mergeCells count="1">
    <mergeCell ref="C3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8029-733D-452D-B179-ECF16452424A}">
  <dimension ref="B3:D14"/>
  <sheetViews>
    <sheetView workbookViewId="0">
      <selection activeCell="H12" sqref="H12"/>
    </sheetView>
  </sheetViews>
  <sheetFormatPr defaultRowHeight="14.4" x14ac:dyDescent="0.3"/>
  <cols>
    <col min="1" max="1" width="11.5546875" customWidth="1"/>
    <col min="2" max="2" width="12" customWidth="1"/>
    <col min="3" max="3" width="11.6640625" customWidth="1"/>
  </cols>
  <sheetData>
    <row r="3" spans="2:4" ht="15" thickBot="1" x14ac:dyDescent="0.35"/>
    <row r="4" spans="2:4" ht="14.4" customHeight="1" x14ac:dyDescent="0.3">
      <c r="B4" s="27" t="s">
        <v>33</v>
      </c>
      <c r="C4" s="83"/>
      <c r="D4" s="84"/>
    </row>
    <row r="5" spans="2:4" ht="15" thickBot="1" x14ac:dyDescent="0.35">
      <c r="B5" s="85"/>
      <c r="C5" s="86"/>
      <c r="D5" s="87"/>
    </row>
    <row r="7" spans="2:4" x14ac:dyDescent="0.3">
      <c r="B7" s="36" t="s">
        <v>4</v>
      </c>
      <c r="C7" s="36"/>
      <c r="D7" s="36"/>
    </row>
    <row r="8" spans="2:4" x14ac:dyDescent="0.3">
      <c r="B8" t="s">
        <v>39</v>
      </c>
      <c r="C8" t="s">
        <v>44</v>
      </c>
      <c r="D8">
        <v>14</v>
      </c>
    </row>
    <row r="9" spans="2:4" x14ac:dyDescent="0.3">
      <c r="B9" t="s">
        <v>40</v>
      </c>
      <c r="C9" t="s">
        <v>44</v>
      </c>
      <c r="D9">
        <v>54</v>
      </c>
    </row>
    <row r="10" spans="2:4" x14ac:dyDescent="0.3">
      <c r="B10" t="s">
        <v>41</v>
      </c>
      <c r="C10" t="s">
        <v>45</v>
      </c>
      <c r="D10">
        <v>62</v>
      </c>
    </row>
    <row r="11" spans="2:4" x14ac:dyDescent="0.3">
      <c r="B11" t="s">
        <v>42</v>
      </c>
      <c r="C11" t="s">
        <v>46</v>
      </c>
      <c r="D11">
        <v>38</v>
      </c>
    </row>
    <row r="12" spans="2:4" x14ac:dyDescent="0.3">
      <c r="B12" t="s">
        <v>43</v>
      </c>
      <c r="C12" t="s">
        <v>47</v>
      </c>
      <c r="D12">
        <v>94</v>
      </c>
    </row>
    <row r="14" spans="2:4" x14ac:dyDescent="0.3">
      <c r="D14" s="31">
        <f>SUMIFS(D8:D12,B8:B12,"Muhammad",C8:C12,"Qasim")</f>
        <v>62</v>
      </c>
    </row>
  </sheetData>
  <mergeCells count="2">
    <mergeCell ref="B7:D7"/>
    <mergeCell ref="B4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1848-9F79-4B0F-AD0A-031ADE93DB91}">
  <dimension ref="A1:S13"/>
  <sheetViews>
    <sheetView workbookViewId="0">
      <selection activeCell="K23" sqref="K23"/>
    </sheetView>
  </sheetViews>
  <sheetFormatPr defaultRowHeight="14.4" x14ac:dyDescent="0.3"/>
  <cols>
    <col min="1" max="1" width="10.6640625" customWidth="1"/>
    <col min="6" max="6" width="10.88671875" customWidth="1"/>
  </cols>
  <sheetData>
    <row r="1" spans="1:19" ht="15" thickBot="1" x14ac:dyDescent="0.35"/>
    <row r="2" spans="1:19" x14ac:dyDescent="0.3">
      <c r="F2" s="40" t="s">
        <v>48</v>
      </c>
      <c r="G2" s="41"/>
      <c r="H2" s="41"/>
      <c r="I2" s="41"/>
      <c r="J2" s="42"/>
    </row>
    <row r="3" spans="1:19" ht="14.4" customHeight="1" x14ac:dyDescent="0.3">
      <c r="F3" s="43"/>
      <c r="G3" s="39"/>
      <c r="H3" s="39"/>
      <c r="I3" s="39"/>
      <c r="J3" s="44"/>
    </row>
    <row r="4" spans="1:19" ht="14.4" customHeight="1" thickBot="1" x14ac:dyDescent="0.35">
      <c r="F4" s="45"/>
      <c r="G4" s="46"/>
      <c r="H4" s="46"/>
      <c r="I4" s="46"/>
      <c r="J4" s="47"/>
    </row>
    <row r="6" spans="1:19" ht="15" thickBot="1" x14ac:dyDescent="0.35"/>
    <row r="7" spans="1:19" ht="15" thickBot="1" x14ac:dyDescent="0.35">
      <c r="A7" s="48" t="s">
        <v>5</v>
      </c>
      <c r="B7" s="49"/>
      <c r="C7" s="49"/>
      <c r="D7" s="50"/>
      <c r="F7" s="51" t="s">
        <v>49</v>
      </c>
      <c r="G7" s="52"/>
      <c r="H7" s="52"/>
      <c r="I7" s="53"/>
      <c r="K7" s="48" t="s">
        <v>50</v>
      </c>
      <c r="L7" s="49"/>
      <c r="M7" s="49"/>
      <c r="N7" s="50"/>
      <c r="P7" s="48" t="s">
        <v>51</v>
      </c>
      <c r="Q7" s="49"/>
      <c r="R7" s="49"/>
      <c r="S7" s="50"/>
    </row>
    <row r="8" spans="1:19" x14ac:dyDescent="0.3">
      <c r="A8" s="57" t="s">
        <v>52</v>
      </c>
      <c r="B8" s="58" t="s">
        <v>53</v>
      </c>
      <c r="C8" s="59" t="s">
        <v>54</v>
      </c>
      <c r="D8" s="60" t="s">
        <v>55</v>
      </c>
      <c r="F8" s="1" t="s">
        <v>52</v>
      </c>
      <c r="G8" s="1" t="s">
        <v>56</v>
      </c>
      <c r="H8" s="1" t="s">
        <v>57</v>
      </c>
      <c r="I8" s="1" t="s">
        <v>55</v>
      </c>
      <c r="K8" s="1" t="s">
        <v>52</v>
      </c>
      <c r="L8" s="1" t="s">
        <v>56</v>
      </c>
      <c r="M8" s="1" t="s">
        <v>57</v>
      </c>
      <c r="N8" s="1" t="s">
        <v>55</v>
      </c>
      <c r="P8" s="1" t="s">
        <v>52</v>
      </c>
      <c r="Q8" s="1" t="s">
        <v>56</v>
      </c>
      <c r="R8" s="1" t="s">
        <v>57</v>
      </c>
      <c r="S8" s="1" t="s">
        <v>55</v>
      </c>
    </row>
    <row r="9" spans="1:19" x14ac:dyDescent="0.3">
      <c r="A9" t="s">
        <v>39</v>
      </c>
      <c r="B9">
        <v>100</v>
      </c>
      <c r="C9">
        <v>55</v>
      </c>
      <c r="D9" s="61" t="str" cm="1">
        <f t="array" ref="D9:D13">IF(C9:C13&gt;=60,"PASS","FAIL")</f>
        <v>FAIL</v>
      </c>
      <c r="F9" t="s">
        <v>39</v>
      </c>
      <c r="G9">
        <v>56</v>
      </c>
      <c r="H9">
        <v>87</v>
      </c>
      <c r="I9" s="61" t="b">
        <f>AND(H9&gt;=60,G9&gt;=60)</f>
        <v>0</v>
      </c>
      <c r="K9" t="s">
        <v>39</v>
      </c>
      <c r="L9">
        <v>56</v>
      </c>
      <c r="M9">
        <v>87</v>
      </c>
      <c r="N9" s="62" t="b">
        <f>OR(M9&gt;=60,L9&gt;=60)</f>
        <v>1</v>
      </c>
      <c r="P9" t="s">
        <v>39</v>
      </c>
      <c r="Q9">
        <v>56</v>
      </c>
      <c r="R9">
        <v>87</v>
      </c>
      <c r="S9" s="61" t="b">
        <f>NOT(OR(R9&gt;=60,Q9&gt;=60))</f>
        <v>0</v>
      </c>
    </row>
    <row r="10" spans="1:19" x14ac:dyDescent="0.3">
      <c r="A10" t="s">
        <v>40</v>
      </c>
      <c r="B10">
        <v>100</v>
      </c>
      <c r="C10">
        <v>99</v>
      </c>
      <c r="D10" s="62" t="str">
        <v>PASS</v>
      </c>
      <c r="F10" t="s">
        <v>40</v>
      </c>
      <c r="G10">
        <v>89</v>
      </c>
      <c r="H10">
        <v>71</v>
      </c>
      <c r="I10" s="62" t="b">
        <f t="shared" ref="I10:I13" si="0">AND(H10&gt;=60,G10&gt;=60)</f>
        <v>1</v>
      </c>
      <c r="K10" t="s">
        <v>40</v>
      </c>
      <c r="L10">
        <v>89</v>
      </c>
      <c r="M10">
        <v>71</v>
      </c>
      <c r="N10" s="62" t="b">
        <f t="shared" ref="N10:N13" si="1">OR(M10&gt;=60,L10&gt;=60)</f>
        <v>1</v>
      </c>
      <c r="P10" t="s">
        <v>40</v>
      </c>
      <c r="Q10">
        <v>89</v>
      </c>
      <c r="R10">
        <v>71</v>
      </c>
      <c r="S10" s="61" t="b">
        <f t="shared" ref="S10:S13" si="2">NOT(OR(R10&gt;=60,Q10&gt;=60))</f>
        <v>0</v>
      </c>
    </row>
    <row r="11" spans="1:19" x14ac:dyDescent="0.3">
      <c r="A11" t="s">
        <v>41</v>
      </c>
      <c r="B11">
        <v>100</v>
      </c>
      <c r="C11">
        <v>45</v>
      </c>
      <c r="D11" s="61" t="str">
        <v>FAIL</v>
      </c>
      <c r="F11" t="s">
        <v>41</v>
      </c>
      <c r="G11">
        <v>65</v>
      </c>
      <c r="H11">
        <v>51</v>
      </c>
      <c r="I11" s="61" t="b">
        <f t="shared" si="0"/>
        <v>0</v>
      </c>
      <c r="K11" t="s">
        <v>41</v>
      </c>
      <c r="L11">
        <v>65</v>
      </c>
      <c r="M11">
        <v>51</v>
      </c>
      <c r="N11" s="62" t="b">
        <f t="shared" si="1"/>
        <v>1</v>
      </c>
      <c r="P11" t="s">
        <v>41</v>
      </c>
      <c r="Q11">
        <v>65</v>
      </c>
      <c r="R11">
        <v>51</v>
      </c>
      <c r="S11" s="61" t="b">
        <f t="shared" si="2"/>
        <v>0</v>
      </c>
    </row>
    <row r="12" spans="1:19" x14ac:dyDescent="0.3">
      <c r="A12" t="s">
        <v>42</v>
      </c>
      <c r="B12">
        <v>100</v>
      </c>
      <c r="C12">
        <v>87</v>
      </c>
      <c r="D12" s="62" t="str">
        <v>PASS</v>
      </c>
      <c r="F12" t="s">
        <v>42</v>
      </c>
      <c r="G12">
        <v>25</v>
      </c>
      <c r="H12">
        <v>28</v>
      </c>
      <c r="I12" s="61" t="b">
        <f t="shared" si="0"/>
        <v>0</v>
      </c>
      <c r="K12" t="s">
        <v>42</v>
      </c>
      <c r="L12">
        <v>25</v>
      </c>
      <c r="M12">
        <v>28</v>
      </c>
      <c r="N12" s="61" t="b">
        <f t="shared" si="1"/>
        <v>0</v>
      </c>
      <c r="P12" t="s">
        <v>42</v>
      </c>
      <c r="Q12">
        <v>25</v>
      </c>
      <c r="R12">
        <v>28</v>
      </c>
      <c r="S12" s="62" t="b">
        <f t="shared" si="2"/>
        <v>1</v>
      </c>
    </row>
    <row r="13" spans="1:19" x14ac:dyDescent="0.3">
      <c r="A13" t="s">
        <v>43</v>
      </c>
      <c r="B13">
        <v>100</v>
      </c>
      <c r="C13">
        <v>38</v>
      </c>
      <c r="D13" s="61" t="str">
        <v>FAIL</v>
      </c>
      <c r="F13" t="s">
        <v>43</v>
      </c>
      <c r="G13">
        <v>84</v>
      </c>
      <c r="H13">
        <v>82</v>
      </c>
      <c r="I13" s="62" t="b">
        <f t="shared" si="0"/>
        <v>1</v>
      </c>
      <c r="K13" t="s">
        <v>43</v>
      </c>
      <c r="L13">
        <v>84</v>
      </c>
      <c r="M13">
        <v>82</v>
      </c>
      <c r="N13" s="62" t="b">
        <f t="shared" si="1"/>
        <v>1</v>
      </c>
      <c r="P13" t="s">
        <v>43</v>
      </c>
      <c r="Q13">
        <v>84</v>
      </c>
      <c r="R13">
        <v>82</v>
      </c>
      <c r="S13" s="61" t="b">
        <f t="shared" si="2"/>
        <v>0</v>
      </c>
    </row>
  </sheetData>
  <mergeCells count="5">
    <mergeCell ref="K7:N7"/>
    <mergeCell ref="P7:S7"/>
    <mergeCell ref="F2:J4"/>
    <mergeCell ref="A7:D7"/>
    <mergeCell ref="F7:I7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E7F5-5772-488E-A7B0-E399B5FEC515}">
  <dimension ref="A2:Q16"/>
  <sheetViews>
    <sheetView tabSelected="1" workbookViewId="0">
      <selection activeCell="F25" sqref="F25"/>
    </sheetView>
  </sheetViews>
  <sheetFormatPr defaultRowHeight="14.4" x14ac:dyDescent="0.3"/>
  <cols>
    <col min="9" max="9" width="13.6640625" customWidth="1"/>
    <col min="11" max="11" width="9.88671875" customWidth="1"/>
    <col min="12" max="12" width="12.109375" customWidth="1"/>
    <col min="14" max="14" width="11.5546875" customWidth="1"/>
  </cols>
  <sheetData>
    <row r="2" spans="1:17" ht="15" thickBot="1" x14ac:dyDescent="0.35"/>
    <row r="3" spans="1:17" x14ac:dyDescent="0.3">
      <c r="G3" s="40" t="s">
        <v>58</v>
      </c>
      <c r="H3" s="37"/>
      <c r="I3" s="37"/>
      <c r="J3" s="28"/>
    </row>
    <row r="4" spans="1:17" x14ac:dyDescent="0.3">
      <c r="G4" s="63"/>
      <c r="H4" s="64"/>
      <c r="I4" s="64"/>
      <c r="J4" s="65"/>
    </row>
    <row r="5" spans="1:17" ht="15" thickBot="1" x14ac:dyDescent="0.35">
      <c r="G5" s="29"/>
      <c r="H5" s="38"/>
      <c r="I5" s="38"/>
      <c r="J5" s="30"/>
    </row>
    <row r="6" spans="1:17" x14ac:dyDescent="0.3">
      <c r="N6" s="81"/>
    </row>
    <row r="7" spans="1:17" ht="14.4" customHeight="1" x14ac:dyDescent="0.3">
      <c r="A7" s="66" t="s">
        <v>59</v>
      </c>
      <c r="B7" s="66"/>
      <c r="C7" s="66"/>
      <c r="D7" s="66"/>
      <c r="F7" s="68" t="s">
        <v>68</v>
      </c>
      <c r="G7" s="36"/>
      <c r="H7" s="36"/>
      <c r="I7" s="36"/>
      <c r="K7" s="70" t="s">
        <v>81</v>
      </c>
      <c r="L7" s="68"/>
      <c r="M7" s="34"/>
      <c r="N7" s="81"/>
      <c r="Q7" s="81"/>
    </row>
    <row r="8" spans="1:17" ht="14.4" customHeight="1" x14ac:dyDescent="0.3">
      <c r="A8" s="66"/>
      <c r="B8" s="66"/>
      <c r="C8" s="66"/>
      <c r="D8" s="66"/>
      <c r="F8" s="36"/>
      <c r="G8" s="36"/>
      <c r="H8" s="36"/>
      <c r="I8" s="36"/>
      <c r="K8" s="68"/>
      <c r="L8" s="68"/>
      <c r="M8" s="34"/>
      <c r="Q8" s="34"/>
    </row>
    <row r="9" spans="1:17" x14ac:dyDescent="0.3">
      <c r="A9" s="1" t="s">
        <v>60</v>
      </c>
      <c r="B9" s="1" t="s">
        <v>67</v>
      </c>
      <c r="C9" s="1" t="s">
        <v>62</v>
      </c>
      <c r="D9" s="1" t="s">
        <v>61</v>
      </c>
      <c r="F9" s="1" t="s">
        <v>70</v>
      </c>
      <c r="G9" s="1" t="s">
        <v>69</v>
      </c>
      <c r="H9" s="1" t="s">
        <v>61</v>
      </c>
      <c r="I9" s="1" t="s">
        <v>77</v>
      </c>
      <c r="K9" s="71" t="s">
        <v>82</v>
      </c>
      <c r="L9" s="72" t="s">
        <v>83</v>
      </c>
      <c r="M9" s="34"/>
    </row>
    <row r="10" spans="1:17" x14ac:dyDescent="0.3">
      <c r="A10" t="s">
        <v>63</v>
      </c>
      <c r="B10">
        <v>5</v>
      </c>
      <c r="C10">
        <v>50</v>
      </c>
      <c r="D10" s="67">
        <f>C10*B10</f>
        <v>250</v>
      </c>
      <c r="F10" t="s">
        <v>78</v>
      </c>
      <c r="G10" t="s">
        <v>79</v>
      </c>
      <c r="H10">
        <v>50</v>
      </c>
      <c r="I10">
        <f>H10*$G$16</f>
        <v>21.5</v>
      </c>
      <c r="K10" t="s">
        <v>84</v>
      </c>
      <c r="L10">
        <v>80</v>
      </c>
      <c r="N10" s="93" t="s">
        <v>86</v>
      </c>
      <c r="O10" s="80" t="s">
        <v>87</v>
      </c>
      <c r="P10" s="55" t="s">
        <v>88</v>
      </c>
    </row>
    <row r="11" spans="1:17" x14ac:dyDescent="0.3">
      <c r="A11" t="s">
        <v>64</v>
      </c>
      <c r="B11">
        <v>6</v>
      </c>
      <c r="C11">
        <v>40</v>
      </c>
      <c r="D11" s="67">
        <f t="shared" ref="D11:D13" si="0">C11*B11</f>
        <v>240</v>
      </c>
      <c r="F11" t="s">
        <v>71</v>
      </c>
      <c r="G11" t="s">
        <v>74</v>
      </c>
      <c r="H11">
        <v>40</v>
      </c>
      <c r="I11">
        <f>H11*$G$16</f>
        <v>17.2</v>
      </c>
      <c r="K11" t="s">
        <v>85</v>
      </c>
      <c r="L11">
        <v>50</v>
      </c>
      <c r="N11" s="78" t="s">
        <v>84</v>
      </c>
      <c r="O11" s="73">
        <f>L10*(1-L15)</f>
        <v>64</v>
      </c>
      <c r="P11" s="34">
        <f>L11*(1-M15)</f>
        <v>25</v>
      </c>
    </row>
    <row r="12" spans="1:17" x14ac:dyDescent="0.3">
      <c r="A12" t="s">
        <v>65</v>
      </c>
      <c r="B12">
        <v>8</v>
      </c>
      <c r="C12">
        <v>30</v>
      </c>
      <c r="D12" s="67">
        <f t="shared" si="0"/>
        <v>240</v>
      </c>
      <c r="F12" t="s">
        <v>72</v>
      </c>
      <c r="G12" t="s">
        <v>75</v>
      </c>
      <c r="H12">
        <v>30</v>
      </c>
      <c r="I12">
        <f>H12*$G$16</f>
        <v>12.9</v>
      </c>
      <c r="N12" s="79" t="s">
        <v>85</v>
      </c>
      <c r="O12" s="74"/>
    </row>
    <row r="13" spans="1:17" x14ac:dyDescent="0.3">
      <c r="A13" t="s">
        <v>66</v>
      </c>
      <c r="B13">
        <v>9</v>
      </c>
      <c r="C13">
        <v>35</v>
      </c>
      <c r="D13" s="67">
        <f t="shared" si="0"/>
        <v>315</v>
      </c>
      <c r="F13" t="s">
        <v>73</v>
      </c>
      <c r="G13" t="s">
        <v>76</v>
      </c>
      <c r="H13">
        <v>35</v>
      </c>
      <c r="I13">
        <f>H13*$G$16</f>
        <v>15.049999999999999</v>
      </c>
      <c r="K13" s="58"/>
      <c r="P13" s="81"/>
    </row>
    <row r="14" spans="1:17" x14ac:dyDescent="0.3">
      <c r="K14" s="92" t="s">
        <v>89</v>
      </c>
      <c r="L14" t="s">
        <v>87</v>
      </c>
      <c r="M14" t="s">
        <v>88</v>
      </c>
      <c r="N14" s="81"/>
    </row>
    <row r="15" spans="1:17" x14ac:dyDescent="0.3">
      <c r="G15" s="69" t="s">
        <v>80</v>
      </c>
      <c r="H15" s="69"/>
      <c r="J15" s="77"/>
      <c r="K15" s="92" t="s">
        <v>90</v>
      </c>
      <c r="L15" s="75">
        <v>0.2</v>
      </c>
      <c r="M15" s="76">
        <v>0.5</v>
      </c>
      <c r="N15" s="82"/>
    </row>
    <row r="16" spans="1:17" x14ac:dyDescent="0.3">
      <c r="G16" s="69">
        <v>0.43</v>
      </c>
      <c r="H16" s="69"/>
    </row>
  </sheetData>
  <mergeCells count="6">
    <mergeCell ref="G16:H16"/>
    <mergeCell ref="K7:L8"/>
    <mergeCell ref="G3:J5"/>
    <mergeCell ref="A7:D8"/>
    <mergeCell ref="F7:I8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Tahir</dc:creator>
  <cp:lastModifiedBy>mtahi</cp:lastModifiedBy>
  <dcterms:created xsi:type="dcterms:W3CDTF">2021-10-04T09:15:15Z</dcterms:created>
  <dcterms:modified xsi:type="dcterms:W3CDTF">2021-10-05T15:42:48Z</dcterms:modified>
</cp:coreProperties>
</file>