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<sst xmlns="http://schemas.openxmlformats.org/spreadsheetml/2006/main" count="142" uniqueCount="95">
  <si>
    <t>Job</t>
  </si>
  <si>
    <t>TYPE</t>
  </si>
  <si>
    <t>PO#</t>
  </si>
  <si>
    <t>Style</t>
  </si>
  <si>
    <t>Wash</t>
  </si>
  <si>
    <t>Original-EX</t>
  </si>
  <si>
    <t>Plan-EX</t>
  </si>
  <si>
    <t>Plan-HOD</t>
  </si>
  <si>
    <t>D_CODE</t>
  </si>
  <si>
    <t>Country</t>
  </si>
  <si>
    <t>Order Qty</t>
  </si>
  <si>
    <t>Cut Qty</t>
  </si>
  <si>
    <t>CARTON QTY</t>
  </si>
  <si>
    <t>GROSS WT</t>
  </si>
  <si>
    <t>CARTON CBM</t>
  </si>
  <si>
    <t>CTN Type</t>
  </si>
  <si>
    <t>Price</t>
  </si>
  <si>
    <t>Desc 1</t>
  </si>
  <si>
    <t>Desc 2</t>
  </si>
  <si>
    <t>SO DATE:</t>
  </si>
  <si>
    <t>SO NO:</t>
  </si>
  <si>
    <t>J34746</t>
  </si>
  <si>
    <t>4100563463-40</t>
  </si>
  <si>
    <t>94442-0079</t>
  </si>
  <si>
    <t>ANGEL ISLAND (DK, LSR)</t>
  </si>
  <si>
    <t>UNITED STATES</t>
  </si>
  <si>
    <t>10X</t>
  </si>
  <si>
    <t>J37077</t>
  </si>
  <si>
    <t>2100036116-10</t>
  </si>
  <si>
    <t>19631-0121</t>
  </si>
  <si>
    <t>COBALT OFFBEAT</t>
  </si>
  <si>
    <t>MEXICO</t>
  </si>
  <si>
    <t>J36833</t>
  </si>
  <si>
    <t>2100034516-10</t>
  </si>
  <si>
    <t>J37076</t>
  </si>
  <si>
    <t>2100036113-10</t>
  </si>
  <si>
    <t>18881-0562</t>
  </si>
  <si>
    <t>COBALT OVERBOARD</t>
  </si>
  <si>
    <t>J37119</t>
  </si>
  <si>
    <t>2100037032-10</t>
  </si>
  <si>
    <t>21.07.2023</t>
  </si>
  <si>
    <t>J37130</t>
  </si>
  <si>
    <t>2100037160-10</t>
  </si>
  <si>
    <t>19626-0001</t>
  </si>
  <si>
    <t>DARKEST SKY</t>
  </si>
  <si>
    <t>J37074</t>
  </si>
  <si>
    <t>2100036100-10</t>
  </si>
  <si>
    <t>52797-0024</t>
  </si>
  <si>
    <t>INDIGO DAZE (UP)</t>
  </si>
  <si>
    <t>J37075</t>
  </si>
  <si>
    <t>2100036109-10</t>
  </si>
  <si>
    <t>18882-0047</t>
  </si>
  <si>
    <t>LAPIS BLUE STORY (ENZ+1 BLEACH, LSR, GRIND)</t>
  </si>
  <si>
    <t>12X</t>
  </si>
  <si>
    <t>J37122</t>
  </si>
  <si>
    <t>2100037089-10</t>
  </si>
  <si>
    <t>J37079</t>
  </si>
  <si>
    <t>2100036131-10</t>
  </si>
  <si>
    <t>CANADA</t>
  </si>
  <si>
    <t>J34951</t>
  </si>
  <si>
    <t>4100564001-40</t>
  </si>
  <si>
    <t>94525-0013</t>
  </si>
  <si>
    <t>BLUE ICE (3BL, WFP, PP) (UP)</t>
  </si>
  <si>
    <t>J34943</t>
  </si>
  <si>
    <t>4100563997-40</t>
  </si>
  <si>
    <t>94453-0020</t>
  </si>
  <si>
    <t>BLUE LAGUNA SHAPING (MDM, WFP)</t>
  </si>
  <si>
    <t>J35009</t>
  </si>
  <si>
    <t>4100563969-20</t>
  </si>
  <si>
    <t>24692-0063</t>
  </si>
  <si>
    <t>CAPE TOWN (2BL, WFP)</t>
  </si>
  <si>
    <t>J37142</t>
  </si>
  <si>
    <t>2100037210-10</t>
  </si>
  <si>
    <t>95250-0017</t>
  </si>
  <si>
    <t>J37111</t>
  </si>
  <si>
    <t>2100037019-10</t>
  </si>
  <si>
    <t>J37092</t>
  </si>
  <si>
    <t>2100037181-30</t>
  </si>
  <si>
    <t>38298-0031</t>
  </si>
  <si>
    <t>MISSION HILL (DK, LSR)</t>
  </si>
  <si>
    <t>J37099</t>
  </si>
  <si>
    <t>2100037195-30</t>
  </si>
  <si>
    <t>94364-0052</t>
  </si>
  <si>
    <t>J34959</t>
  </si>
  <si>
    <t>4100564005-30</t>
  </si>
  <si>
    <t>94525-0016</t>
  </si>
  <si>
    <t>NOIR/BLACK RINSE/NOIR/NIGHTSKY/BPEARL</t>
  </si>
  <si>
    <t>J35027</t>
  </si>
  <si>
    <t>4100564018-40</t>
  </si>
  <si>
    <t>A2897-0000</t>
  </si>
  <si>
    <t>POINT BONITA 5D (DARK, WFBPP)</t>
  </si>
  <si>
    <t>J34967</t>
  </si>
  <si>
    <t>4100564009-40</t>
  </si>
  <si>
    <t>95250-0004</t>
  </si>
  <si>
    <t>STORMY 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</si>
</sst>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m\-yy"/>
    <numFmt numFmtId="165" formatCode="_(* #,##0.00_);_(* \(#,##0.00\);_(* &quot;-&quot;??_);_(@_)"/>
    <numFmt numFmtId="166" formatCode="[$-409]d\-mmm\-yy"/>
  </numFmts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b/>
      <sz val="12.0"/>
      <color rgb="FFFF0000"/>
      <name val="&quot;Times New Roman&quot;"/>
    </font>
    <font>
      <color theme="1"/>
      <name val="Arial"/>
    </font>
    <font>
      <b/>
      <color rgb="FF548135"/>
      <name val="Arial"/>
    </font>
    <font>
      <color theme="1"/>
      <name val="Calibri"/>
    </font>
    <font>
      <b/>
      <sz val="14.0"/>
      <color rgb="FF3366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2" fillId="3" fontId="1" numFmtId="49" xfId="0" applyAlignment="1" applyBorder="1" applyFill="1" applyFont="1" applyNumberFormat="1">
      <alignment vertical="bottom"/>
    </xf>
    <xf borderId="2" fillId="3" fontId="1" numFmtId="164" xfId="0" applyAlignment="1" applyBorder="1" applyFont="1" applyNumberFormat="1">
      <alignment vertical="bottom"/>
    </xf>
    <xf borderId="2" fillId="3" fontId="1" numFmtId="165" xfId="0" applyAlignment="1" applyBorder="1" applyFont="1" applyNumberFormat="1">
      <alignment vertical="bottom"/>
    </xf>
    <xf borderId="3" fillId="3" fontId="1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4" fillId="0" fontId="3" numFmtId="1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vertical="bottom"/>
    </xf>
    <xf borderId="5" fillId="0" fontId="4" numFmtId="49" xfId="0" applyAlignment="1" applyBorder="1" applyFont="1" applyNumberFormat="1">
      <alignment horizontal="right" vertical="bottom"/>
    </xf>
    <xf borderId="5" fillId="0" fontId="1" numFmtId="164" xfId="0" applyAlignment="1" applyBorder="1" applyFont="1" applyNumberFormat="1">
      <alignment vertical="bottom"/>
    </xf>
    <xf borderId="5" fillId="0" fontId="5" numFmtId="166" xfId="0" applyAlignment="1" applyBorder="1" applyFont="1" applyNumberFormat="1">
      <alignment vertical="bottom"/>
    </xf>
    <xf borderId="5" fillId="0" fontId="5" numFmtId="166" xfId="0" applyAlignment="1" applyBorder="1" applyFont="1" applyNumberFormat="1">
      <alignment horizontal="right" vertical="bottom"/>
    </xf>
    <xf borderId="5" fillId="0" fontId="2" numFmtId="166" xfId="0" applyAlignment="1" applyBorder="1" applyFont="1" applyNumberFormat="1">
      <alignment vertical="bottom"/>
    </xf>
    <xf borderId="5" fillId="0" fontId="6" numFmtId="49" xfId="0" applyAlignment="1" applyBorder="1" applyFont="1" applyNumberFormat="1">
      <alignment vertical="bottom"/>
    </xf>
    <xf borderId="5" fillId="0" fontId="7" numFmtId="3" xfId="0" applyAlignment="1" applyBorder="1" applyFont="1" applyNumberFormat="1">
      <alignment vertical="bottom"/>
    </xf>
    <xf borderId="5" fillId="0" fontId="7" numFmtId="4" xfId="0" applyAlignment="1" applyBorder="1" applyFont="1" applyNumberFormat="1">
      <alignment vertical="bottom"/>
    </xf>
    <xf borderId="5" fillId="0" fontId="7" numFmtId="165" xfId="0" applyAlignment="1" applyBorder="1" applyFont="1" applyNumberFormat="1">
      <alignment vertical="bottom"/>
    </xf>
    <xf borderId="6" fillId="0" fontId="5" numFmtId="166" xfId="0" applyAlignment="1" applyBorder="1" applyFont="1" applyNumberFormat="1">
      <alignment vertical="bottom"/>
    </xf>
    <xf borderId="7" fillId="0" fontId="3" numFmtId="1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8" fillId="0" fontId="4" numFmtId="49" xfId="0" applyAlignment="1" applyBorder="1" applyFont="1" applyNumberFormat="1">
      <alignment horizontal="right" vertical="bottom"/>
    </xf>
    <xf borderId="8" fillId="0" fontId="1" numFmtId="164" xfId="0" applyAlignment="1" applyBorder="1" applyFont="1" applyNumberFormat="1">
      <alignment vertical="bottom"/>
    </xf>
    <xf borderId="8" fillId="0" fontId="5" numFmtId="166" xfId="0" applyAlignment="1" applyBorder="1" applyFont="1" applyNumberFormat="1">
      <alignment vertical="bottom"/>
    </xf>
    <xf borderId="8" fillId="0" fontId="5" numFmtId="166" xfId="0" applyAlignment="1" applyBorder="1" applyFont="1" applyNumberFormat="1">
      <alignment horizontal="right" vertical="bottom"/>
    </xf>
    <xf borderId="8" fillId="0" fontId="2" numFmtId="166" xfId="0" applyAlignment="1" applyBorder="1" applyFont="1" applyNumberFormat="1">
      <alignment vertical="bottom"/>
    </xf>
    <xf borderId="8" fillId="0" fontId="6" numFmtId="49" xfId="0" applyAlignment="1" applyBorder="1" applyFont="1" applyNumberFormat="1">
      <alignment vertical="bottom"/>
    </xf>
    <xf borderId="8" fillId="0" fontId="7" numFmtId="3" xfId="0" applyAlignment="1" applyBorder="1" applyFont="1" applyNumberFormat="1">
      <alignment vertical="bottom"/>
    </xf>
    <xf borderId="8" fillId="0" fontId="7" numFmtId="165" xfId="0" applyAlignment="1" applyBorder="1" applyFont="1" applyNumberFormat="1">
      <alignment vertical="bottom"/>
    </xf>
    <xf borderId="9" fillId="0" fontId="5" numFmtId="166" xfId="0" applyAlignment="1" applyBorder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5" t="s">
        <v>18</v>
      </c>
      <c r="T1" s="6" t="s">
        <v>19</v>
      </c>
      <c r="U1" s="6" t="s">
        <v>20</v>
      </c>
      <c r="V1" s="6"/>
      <c r="W1" s="6"/>
      <c r="X1" s="6"/>
      <c r="Y1" s="6"/>
      <c r="Z1" s="6"/>
    </row>
    <row r="2">
      <c r="A2" s="7" t="s">
        <v>21</v>
      </c>
      <c r="B2" s="8"/>
      <c r="C2" s="9" t="s">
        <v>22</v>
      </c>
      <c r="D2" s="10" t="s">
        <v>23</v>
      </c>
      <c r="E2" s="11" t="s">
        <v>24</v>
      </c>
      <c r="F2" s="12">
        <v>45149.0</v>
      </c>
      <c r="G2" s="12">
        <v>45149.0</v>
      </c>
      <c r="H2" s="12">
        <v>45142.0</v>
      </c>
      <c r="I2" s="13"/>
      <c r="J2" s="14" t="s">
        <v>25</v>
      </c>
      <c r="K2" s="15">
        <v>299.0</v>
      </c>
      <c r="L2" s="15">
        <v>304.98</v>
      </c>
      <c r="M2" s="15">
        <v>11.5</v>
      </c>
      <c r="N2" s="15">
        <f>K2*0.6</f>
        <v>179.4</v>
      </c>
      <c r="O2" s="16">
        <v>0.589364620938629</v>
      </c>
      <c r="P2" s="15" t="s">
        <v>26</v>
      </c>
      <c r="Q2" s="17" t="str">
        <f t="shared" ref="Q2:Q21" si="1">VLOOKUP(C2,'[2]Page 1'!$B:$Q,16,0)</f>
        <v>#REF!</v>
      </c>
      <c r="R2" s="13" t="str">
        <f>VLOOKUP(D130,[3]Sheet1!$A:$D,3,0)</f>
        <v>#ERROR!</v>
      </c>
      <c r="S2" s="18" t="str">
        <f>VLOOKUP(D130,[3]Sheet1!$A:$D,4,0)</f>
        <v>#ERROR!</v>
      </c>
      <c r="T2" s="6"/>
      <c r="U2" s="6"/>
      <c r="V2" s="6"/>
      <c r="W2" s="6"/>
      <c r="X2" s="6"/>
      <c r="Y2" s="6"/>
      <c r="Z2" s="6"/>
    </row>
    <row r="3">
      <c r="A3" s="19" t="s">
        <v>27</v>
      </c>
      <c r="B3" s="20"/>
      <c r="C3" s="21" t="s">
        <v>28</v>
      </c>
      <c r="D3" s="22" t="s">
        <v>29</v>
      </c>
      <c r="E3" s="23" t="s">
        <v>30</v>
      </c>
      <c r="F3" s="24">
        <v>45135.0</v>
      </c>
      <c r="G3" s="24">
        <v>45135.0</v>
      </c>
      <c r="H3" s="24">
        <v>45128.0</v>
      </c>
      <c r="I3" s="25"/>
      <c r="J3" s="26" t="s">
        <v>31</v>
      </c>
      <c r="K3" s="27">
        <v>1100.0</v>
      </c>
      <c r="L3" s="27">
        <v>1122.0</v>
      </c>
      <c r="M3" s="27">
        <v>42.30769230769231</v>
      </c>
      <c r="N3" s="27"/>
      <c r="O3" s="27">
        <v>2.1682310469314108</v>
      </c>
      <c r="P3" s="27"/>
      <c r="Q3" s="28" t="str">
        <f t="shared" si="1"/>
        <v>#REF!</v>
      </c>
      <c r="R3" s="25" t="str">
        <f>VLOOKUP(D83,[3]Sheet1!$A:$D,3,0)</f>
        <v>#ERROR!</v>
      </c>
      <c r="S3" s="29" t="str">
        <f>VLOOKUP(D83,[3]Sheet1!$A:$D,4,0)</f>
        <v>#ERROR!</v>
      </c>
      <c r="T3" s="6"/>
      <c r="U3" s="6"/>
      <c r="V3" s="6"/>
      <c r="W3" s="6"/>
      <c r="X3" s="6"/>
      <c r="Y3" s="6"/>
      <c r="Z3" s="6"/>
    </row>
    <row r="4">
      <c r="A4" s="7" t="s">
        <v>32</v>
      </c>
      <c r="B4" s="8"/>
      <c r="C4" s="9" t="s">
        <v>33</v>
      </c>
      <c r="D4" s="10" t="s">
        <v>29</v>
      </c>
      <c r="E4" s="11" t="s">
        <v>30</v>
      </c>
      <c r="F4" s="12">
        <v>45135.0</v>
      </c>
      <c r="G4" s="12">
        <v>45135.0</v>
      </c>
      <c r="H4" s="12">
        <v>45128.0</v>
      </c>
      <c r="I4" s="13"/>
      <c r="J4" s="14" t="s">
        <v>31</v>
      </c>
      <c r="K4" s="15">
        <v>3500.0</v>
      </c>
      <c r="L4" s="15">
        <v>3570.0</v>
      </c>
      <c r="M4" s="15">
        <v>134.6153846153846</v>
      </c>
      <c r="N4" s="15"/>
      <c r="O4" s="15">
        <v>6.8989169675090345</v>
      </c>
      <c r="P4" s="15"/>
      <c r="Q4" s="17" t="str">
        <f t="shared" si="1"/>
        <v>#REF!</v>
      </c>
      <c r="R4" s="13" t="str">
        <f>VLOOKUP(D84,[3]Sheet1!$A:$D,3,0)</f>
        <v>#ERROR!</v>
      </c>
      <c r="S4" s="18" t="str">
        <f>VLOOKUP(D84,[3]Sheet1!$A:$D,4,0)</f>
        <v>#ERROR!</v>
      </c>
      <c r="T4" s="6"/>
      <c r="U4" s="6"/>
      <c r="V4" s="6"/>
      <c r="W4" s="6"/>
      <c r="X4" s="6"/>
      <c r="Y4" s="6"/>
      <c r="Z4" s="6"/>
    </row>
    <row r="5">
      <c r="A5" s="7" t="s">
        <v>34</v>
      </c>
      <c r="B5" s="8"/>
      <c r="C5" s="9" t="s">
        <v>35</v>
      </c>
      <c r="D5" s="10" t="s">
        <v>36</v>
      </c>
      <c r="E5" s="11" t="s">
        <v>37</v>
      </c>
      <c r="F5" s="12">
        <v>45135.0</v>
      </c>
      <c r="G5" s="12">
        <v>45135.0</v>
      </c>
      <c r="H5" s="12">
        <v>45128.0</v>
      </c>
      <c r="I5" s="13"/>
      <c r="J5" s="14" t="s">
        <v>31</v>
      </c>
      <c r="K5" s="15">
        <v>1700.0</v>
      </c>
      <c r="L5" s="15">
        <v>1734.0</v>
      </c>
      <c r="M5" s="15">
        <v>65.38461538461539</v>
      </c>
      <c r="N5" s="15"/>
      <c r="O5" s="15">
        <v>6.627935222672065</v>
      </c>
      <c r="P5" s="15" t="s">
        <v>26</v>
      </c>
      <c r="Q5" s="17" t="str">
        <f t="shared" si="1"/>
        <v>#REF!</v>
      </c>
      <c r="R5" s="13" t="str">
        <f>VLOOKUP(D85,[3]Sheet1!$A:$D,3,0)</f>
        <v>#ERROR!</v>
      </c>
      <c r="S5" s="18" t="str">
        <f>VLOOKUP(D85,[3]Sheet1!$A:$D,4,0)</f>
        <v>#ERROR!</v>
      </c>
      <c r="T5" s="6"/>
      <c r="U5" s="6"/>
      <c r="V5" s="6"/>
      <c r="W5" s="6"/>
      <c r="X5" s="6"/>
      <c r="Y5" s="6"/>
      <c r="Z5" s="6"/>
    </row>
    <row r="6">
      <c r="A6" s="7" t="s">
        <v>38</v>
      </c>
      <c r="B6" s="8"/>
      <c r="C6" s="9" t="s">
        <v>39</v>
      </c>
      <c r="D6" s="10" t="s">
        <v>36</v>
      </c>
      <c r="E6" s="11" t="s">
        <v>37</v>
      </c>
      <c r="F6" s="12">
        <v>45135.0</v>
      </c>
      <c r="G6" s="12">
        <v>45135.0</v>
      </c>
      <c r="H6" s="12">
        <v>45128.0</v>
      </c>
      <c r="I6" s="13"/>
      <c r="J6" s="14" t="s">
        <v>25</v>
      </c>
      <c r="K6" s="15">
        <v>7769.0</v>
      </c>
      <c r="L6" s="15">
        <v>7924.38</v>
      </c>
      <c r="M6" s="15">
        <v>298.8076923076923</v>
      </c>
      <c r="N6" s="15"/>
      <c r="O6" s="16">
        <v>19.23049049429658</v>
      </c>
      <c r="P6" s="15" t="s">
        <v>26</v>
      </c>
      <c r="Q6" s="17" t="str">
        <f t="shared" si="1"/>
        <v>#REF!</v>
      </c>
      <c r="R6" s="13" t="str">
        <f>VLOOKUP(D86,[3]Sheet1!$A:$D,3,0)</f>
        <v>#ERROR!</v>
      </c>
      <c r="S6" s="18" t="str">
        <f>VLOOKUP(D86,[3]Sheet1!$A:$D,4,0)</f>
        <v>#ERROR!</v>
      </c>
      <c r="T6" s="6" t="s">
        <v>40</v>
      </c>
      <c r="U6" s="30">
        <v>4.3082771E7</v>
      </c>
      <c r="V6" s="6"/>
      <c r="W6" s="6"/>
      <c r="X6" s="6"/>
      <c r="Y6" s="6"/>
      <c r="Z6" s="6"/>
    </row>
    <row r="7">
      <c r="A7" s="7" t="s">
        <v>41</v>
      </c>
      <c r="B7" s="8"/>
      <c r="C7" s="9" t="s">
        <v>42</v>
      </c>
      <c r="D7" s="10" t="s">
        <v>43</v>
      </c>
      <c r="E7" s="11" t="s">
        <v>44</v>
      </c>
      <c r="F7" s="12">
        <v>45135.0</v>
      </c>
      <c r="G7" s="12">
        <v>45135.0</v>
      </c>
      <c r="H7" s="12">
        <v>45128.0</v>
      </c>
      <c r="I7" s="13"/>
      <c r="J7" s="14" t="s">
        <v>25</v>
      </c>
      <c r="K7" s="15">
        <v>700.0</v>
      </c>
      <c r="L7" s="15">
        <v>918.0</v>
      </c>
      <c r="M7" s="15">
        <v>26.923076923076923</v>
      </c>
      <c r="N7" s="15"/>
      <c r="O7" s="16">
        <v>2.1029453015427766</v>
      </c>
      <c r="P7" s="15" t="s">
        <v>26</v>
      </c>
      <c r="Q7" s="17" t="str">
        <f t="shared" si="1"/>
        <v>#REF!</v>
      </c>
      <c r="R7" s="13" t="str">
        <f>VLOOKUP(D87,[3]Sheet1!$A:$D,3,0)</f>
        <v>#ERROR!</v>
      </c>
      <c r="S7" s="18" t="str">
        <f>VLOOKUP(D87,[3]Sheet1!$A:$D,4,0)</f>
        <v>#ERROR!</v>
      </c>
      <c r="T7" s="6" t="s">
        <v>40</v>
      </c>
      <c r="U7" s="30">
        <v>4.3153206E7</v>
      </c>
      <c r="V7" s="6"/>
      <c r="W7" s="6"/>
      <c r="X7" s="6"/>
      <c r="Y7" s="6"/>
      <c r="Z7" s="6"/>
    </row>
    <row r="8">
      <c r="A8" s="7" t="s">
        <v>45</v>
      </c>
      <c r="B8" s="8"/>
      <c r="C8" s="9" t="s">
        <v>46</v>
      </c>
      <c r="D8" s="10" t="s">
        <v>47</v>
      </c>
      <c r="E8" s="11" t="s">
        <v>48</v>
      </c>
      <c r="F8" s="12">
        <v>45135.0</v>
      </c>
      <c r="G8" s="12">
        <v>45135.0</v>
      </c>
      <c r="H8" s="12">
        <v>45128.0</v>
      </c>
      <c r="I8" s="13"/>
      <c r="J8" s="14" t="s">
        <v>31</v>
      </c>
      <c r="K8" s="15">
        <v>2150.0</v>
      </c>
      <c r="L8" s="15">
        <v>2193.0</v>
      </c>
      <c r="M8" s="15">
        <v>82.6923076923077</v>
      </c>
      <c r="N8" s="15"/>
      <c r="O8" s="15">
        <v>5.067016423357664</v>
      </c>
      <c r="P8" s="15" t="s">
        <v>26</v>
      </c>
      <c r="Q8" s="17" t="str">
        <f t="shared" si="1"/>
        <v>#REF!</v>
      </c>
      <c r="R8" s="13" t="str">
        <f>VLOOKUP(D88,[3]Sheet1!$A:$D,3,0)</f>
        <v>#ERROR!</v>
      </c>
      <c r="S8" s="18" t="str">
        <f>VLOOKUP(D88,[3]Sheet1!$A:$D,4,0)</f>
        <v>#ERROR!</v>
      </c>
      <c r="T8" s="6"/>
      <c r="U8" s="6"/>
      <c r="V8" s="6"/>
      <c r="W8" s="6"/>
      <c r="X8" s="6"/>
      <c r="Y8" s="6"/>
      <c r="Z8" s="6"/>
    </row>
    <row r="9">
      <c r="A9" s="7" t="s">
        <v>49</v>
      </c>
      <c r="B9" s="8"/>
      <c r="C9" s="9" t="s">
        <v>50</v>
      </c>
      <c r="D9" s="10" t="s">
        <v>51</v>
      </c>
      <c r="E9" s="11" t="s">
        <v>52</v>
      </c>
      <c r="F9" s="12">
        <v>45135.0</v>
      </c>
      <c r="G9" s="12">
        <v>45135.0</v>
      </c>
      <c r="H9" s="12">
        <v>45128.0</v>
      </c>
      <c r="I9" s="13"/>
      <c r="J9" s="14" t="s">
        <v>31</v>
      </c>
      <c r="K9" s="15">
        <v>1500.0</v>
      </c>
      <c r="L9" s="15">
        <v>1530.0</v>
      </c>
      <c r="M9" s="15">
        <v>57.69230769230769</v>
      </c>
      <c r="N9" s="15"/>
      <c r="O9" s="15">
        <v>3.926174496644295</v>
      </c>
      <c r="P9" s="15" t="s">
        <v>53</v>
      </c>
      <c r="Q9" s="17" t="str">
        <f t="shared" si="1"/>
        <v>#REF!</v>
      </c>
      <c r="R9" s="13" t="str">
        <f>VLOOKUP(D89,[3]Sheet1!$A:$D,3,0)</f>
        <v>#ERROR!</v>
      </c>
      <c r="S9" s="18" t="str">
        <f>VLOOKUP(D89,[3]Sheet1!$A:$D,4,0)</f>
        <v>#ERROR!</v>
      </c>
      <c r="T9" s="6"/>
      <c r="U9" s="6"/>
      <c r="V9" s="6"/>
      <c r="W9" s="6"/>
      <c r="X9" s="6"/>
      <c r="Y9" s="6"/>
      <c r="Z9" s="6"/>
    </row>
    <row r="10">
      <c r="A10" s="7" t="s">
        <v>54</v>
      </c>
      <c r="B10" s="8"/>
      <c r="C10" s="9" t="s">
        <v>55</v>
      </c>
      <c r="D10" s="10" t="s">
        <v>51</v>
      </c>
      <c r="E10" s="11" t="s">
        <v>52</v>
      </c>
      <c r="F10" s="12">
        <v>45135.0</v>
      </c>
      <c r="G10" s="12">
        <v>45135.0</v>
      </c>
      <c r="H10" s="12">
        <v>45128.0</v>
      </c>
      <c r="I10" s="13"/>
      <c r="J10" s="14" t="s">
        <v>25</v>
      </c>
      <c r="K10" s="15">
        <v>13331.0</v>
      </c>
      <c r="L10" s="15">
        <v>13597.62</v>
      </c>
      <c r="M10" s="15">
        <v>512.7307692307693</v>
      </c>
      <c r="N10" s="15"/>
      <c r="O10" s="16">
        <v>30.810949139695293</v>
      </c>
      <c r="P10" s="15" t="s">
        <v>26</v>
      </c>
      <c r="Q10" s="17" t="str">
        <f t="shared" si="1"/>
        <v>#REF!</v>
      </c>
      <c r="R10" s="13" t="str">
        <f>VLOOKUP(D90,[3]Sheet1!$A:$D,3,0)</f>
        <v>#ERROR!</v>
      </c>
      <c r="S10" s="18" t="str">
        <f>VLOOKUP(D90,[3]Sheet1!$A:$D,4,0)</f>
        <v>#ERROR!</v>
      </c>
      <c r="T10" s="6" t="s">
        <v>40</v>
      </c>
      <c r="U10" s="30">
        <v>4.3153221E7</v>
      </c>
      <c r="V10" s="6"/>
      <c r="W10" s="6"/>
      <c r="X10" s="6"/>
      <c r="Y10" s="6"/>
      <c r="Z10" s="6"/>
    </row>
    <row r="11">
      <c r="A11" s="7" t="s">
        <v>56</v>
      </c>
      <c r="B11" s="8"/>
      <c r="C11" s="9" t="s">
        <v>57</v>
      </c>
      <c r="D11" s="10" t="s">
        <v>51</v>
      </c>
      <c r="E11" s="11" t="s">
        <v>52</v>
      </c>
      <c r="F11" s="12">
        <v>45135.0</v>
      </c>
      <c r="G11" s="12">
        <v>45135.0</v>
      </c>
      <c r="H11" s="12">
        <v>45128.0</v>
      </c>
      <c r="I11" s="13"/>
      <c r="J11" s="14" t="s">
        <v>58</v>
      </c>
      <c r="K11" s="15">
        <v>1111.0</v>
      </c>
      <c r="L11" s="15">
        <v>1133.22</v>
      </c>
      <c r="M11" s="15">
        <v>42.73076923076923</v>
      </c>
      <c r="N11" s="15"/>
      <c r="O11" s="15">
        <v>2.983715808170515</v>
      </c>
      <c r="P11" s="15" t="s">
        <v>26</v>
      </c>
      <c r="Q11" s="17" t="str">
        <f t="shared" si="1"/>
        <v>#REF!</v>
      </c>
      <c r="R11" s="13" t="str">
        <f>VLOOKUP(D91,[3]Sheet1!$A:$D,3,0)</f>
        <v>#ERROR!</v>
      </c>
      <c r="S11" s="18" t="str">
        <f>VLOOKUP(D91,[3]Sheet1!$A:$D,4,0)</f>
        <v>#ERROR!</v>
      </c>
      <c r="T11" s="6"/>
      <c r="U11" s="6"/>
      <c r="V11" s="6"/>
      <c r="W11" s="6"/>
      <c r="X11" s="6"/>
      <c r="Y11" s="6"/>
      <c r="Z11" s="6"/>
    </row>
    <row r="12">
      <c r="A12" s="7" t="s">
        <v>59</v>
      </c>
      <c r="B12" s="8"/>
      <c r="C12" s="9" t="s">
        <v>60</v>
      </c>
      <c r="D12" s="10" t="s">
        <v>61</v>
      </c>
      <c r="E12" s="11" t="s">
        <v>62</v>
      </c>
      <c r="F12" s="12">
        <v>45149.0</v>
      </c>
      <c r="G12" s="12">
        <v>45149.0</v>
      </c>
      <c r="H12" s="12">
        <v>45142.0</v>
      </c>
      <c r="I12" s="13"/>
      <c r="J12" s="14" t="s">
        <v>25</v>
      </c>
      <c r="K12" s="15">
        <v>936.0</v>
      </c>
      <c r="L12" s="15">
        <v>954.72</v>
      </c>
      <c r="M12" s="15">
        <v>36.0</v>
      </c>
      <c r="N12" s="15">
        <f t="shared" ref="N12:N21" si="2">K12*0.6</f>
        <v>561.6</v>
      </c>
      <c r="O12" s="16">
        <v>2.9597837837837835</v>
      </c>
      <c r="P12" s="15" t="s">
        <v>53</v>
      </c>
      <c r="Q12" s="17" t="str">
        <f t="shared" si="1"/>
        <v>#REF!</v>
      </c>
      <c r="R12" s="13" t="str">
        <f>VLOOKUP(D133,[3]Sheet1!$A:$D,3,0)</f>
        <v>#ERROR!</v>
      </c>
      <c r="S12" s="18" t="str">
        <f>VLOOKUP(D133,[3]Sheet1!$A:$D,4,0)</f>
        <v>#ERROR!</v>
      </c>
      <c r="T12" s="6"/>
      <c r="U12" s="6"/>
      <c r="V12" s="6"/>
      <c r="W12" s="6"/>
      <c r="X12" s="6"/>
      <c r="Y12" s="6"/>
      <c r="Z12" s="6"/>
    </row>
    <row r="13">
      <c r="A13" s="7" t="s">
        <v>63</v>
      </c>
      <c r="B13" s="8"/>
      <c r="C13" s="9" t="s">
        <v>64</v>
      </c>
      <c r="D13" s="10" t="s">
        <v>65</v>
      </c>
      <c r="E13" s="11" t="s">
        <v>66</v>
      </c>
      <c r="F13" s="12">
        <v>45149.0</v>
      </c>
      <c r="G13" s="12">
        <v>45149.0</v>
      </c>
      <c r="H13" s="12">
        <v>45142.0</v>
      </c>
      <c r="I13" s="13"/>
      <c r="J13" s="14" t="s">
        <v>25</v>
      </c>
      <c r="K13" s="15">
        <v>608.0</v>
      </c>
      <c r="L13" s="15">
        <v>620.16</v>
      </c>
      <c r="M13" s="15">
        <v>23.384615384615383</v>
      </c>
      <c r="N13" s="15">
        <f t="shared" si="2"/>
        <v>364.8</v>
      </c>
      <c r="O13" s="16">
        <v>1.4732307692307693</v>
      </c>
      <c r="P13" s="15" t="s">
        <v>26</v>
      </c>
      <c r="Q13" s="17" t="str">
        <f t="shared" si="1"/>
        <v>#REF!</v>
      </c>
      <c r="R13" s="13" t="str">
        <f>VLOOKUP(D137,[3]Sheet1!$A:$D,3,0)</f>
        <v>#ERROR!</v>
      </c>
      <c r="S13" s="18" t="str">
        <f>VLOOKUP(D137,[3]Sheet1!$A:$D,4,0)</f>
        <v>#ERROR!</v>
      </c>
      <c r="T13" s="6"/>
      <c r="U13" s="6"/>
      <c r="V13" s="6"/>
      <c r="W13" s="6"/>
      <c r="X13" s="6"/>
      <c r="Y13" s="6"/>
      <c r="Z13" s="6"/>
    </row>
    <row r="14">
      <c r="A14" s="7" t="s">
        <v>67</v>
      </c>
      <c r="B14" s="8"/>
      <c r="C14" s="9" t="s">
        <v>68</v>
      </c>
      <c r="D14" s="10" t="s">
        <v>69</v>
      </c>
      <c r="E14" s="11" t="s">
        <v>70</v>
      </c>
      <c r="F14" s="12">
        <v>45149.0</v>
      </c>
      <c r="G14" s="12">
        <v>45149.0</v>
      </c>
      <c r="H14" s="12">
        <v>45142.0</v>
      </c>
      <c r="I14" s="13"/>
      <c r="J14" s="14" t="s">
        <v>25</v>
      </c>
      <c r="K14" s="15">
        <v>359.0</v>
      </c>
      <c r="L14" s="15">
        <v>366.18</v>
      </c>
      <c r="M14" s="15">
        <v>13.807692307692308</v>
      </c>
      <c r="N14" s="15">
        <f t="shared" si="2"/>
        <v>215.4</v>
      </c>
      <c r="O14" s="16">
        <v>0.9583474576271186</v>
      </c>
      <c r="P14" s="15" t="s">
        <v>26</v>
      </c>
      <c r="Q14" s="17" t="str">
        <f t="shared" si="1"/>
        <v>#REF!</v>
      </c>
      <c r="R14" s="13" t="str">
        <f>VLOOKUP(D139,[3]Sheet1!$A:$D,3,0)</f>
        <v>#ERROR!</v>
      </c>
      <c r="S14" s="18" t="str">
        <f>VLOOKUP(D139,[3]Sheet1!$A:$D,4,0)</f>
        <v>#ERROR!</v>
      </c>
      <c r="T14" s="6"/>
      <c r="U14" s="6"/>
      <c r="V14" s="6"/>
      <c r="W14" s="6"/>
      <c r="X14" s="6"/>
      <c r="Y14" s="6"/>
      <c r="Z14" s="6"/>
    </row>
    <row r="15">
      <c r="A15" s="7" t="s">
        <v>71</v>
      </c>
      <c r="B15" s="8"/>
      <c r="C15" s="9" t="s">
        <v>72</v>
      </c>
      <c r="D15" s="10" t="s">
        <v>73</v>
      </c>
      <c r="E15" s="11" t="s">
        <v>70</v>
      </c>
      <c r="F15" s="12">
        <v>45149.0</v>
      </c>
      <c r="G15" s="12">
        <v>45149.0</v>
      </c>
      <c r="H15" s="12">
        <v>45142.0</v>
      </c>
      <c r="I15" s="13"/>
      <c r="J15" s="14" t="s">
        <v>25</v>
      </c>
      <c r="K15" s="15">
        <v>10600.0</v>
      </c>
      <c r="L15" s="15">
        <v>10812.0</v>
      </c>
      <c r="M15" s="15">
        <v>407.6923076923077</v>
      </c>
      <c r="N15" s="15">
        <f t="shared" si="2"/>
        <v>6360</v>
      </c>
      <c r="O15" s="16">
        <v>22.932692307692303</v>
      </c>
      <c r="P15" s="15" t="s">
        <v>53</v>
      </c>
      <c r="Q15" s="17" t="str">
        <f t="shared" si="1"/>
        <v>#REF!</v>
      </c>
      <c r="R15" s="13" t="str">
        <f>VLOOKUP(D141,[3]Sheet1!$A:$D,3,0)</f>
        <v>#ERROR!</v>
      </c>
      <c r="S15" s="18" t="str">
        <f>VLOOKUP(D141,[3]Sheet1!$A:$D,4,0)</f>
        <v>#ERROR!</v>
      </c>
      <c r="T15" s="6"/>
      <c r="U15" s="6"/>
      <c r="V15" s="6"/>
      <c r="W15" s="6"/>
      <c r="X15" s="6"/>
      <c r="Y15" s="6"/>
      <c r="Z15" s="6"/>
    </row>
    <row r="16">
      <c r="A16" s="7" t="s">
        <v>74</v>
      </c>
      <c r="B16" s="8"/>
      <c r="C16" s="9" t="s">
        <v>75</v>
      </c>
      <c r="D16" s="10" t="s">
        <v>36</v>
      </c>
      <c r="E16" s="11" t="s">
        <v>37</v>
      </c>
      <c r="F16" s="12">
        <v>45149.0</v>
      </c>
      <c r="G16" s="12">
        <v>45149.0</v>
      </c>
      <c r="H16" s="12">
        <v>45142.0</v>
      </c>
      <c r="I16" s="13"/>
      <c r="J16" s="14" t="s">
        <v>25</v>
      </c>
      <c r="K16" s="15">
        <v>7028.0</v>
      </c>
      <c r="L16" s="15">
        <v>7168.56</v>
      </c>
      <c r="M16" s="15">
        <v>270.3076923076923</v>
      </c>
      <c r="N16" s="15">
        <f t="shared" si="2"/>
        <v>4216.8</v>
      </c>
      <c r="O16" s="16">
        <v>17.66345744680851</v>
      </c>
      <c r="P16" s="15" t="s">
        <v>26</v>
      </c>
      <c r="Q16" s="17" t="str">
        <f t="shared" si="1"/>
        <v>#REF!</v>
      </c>
      <c r="R16" s="13" t="str">
        <f>VLOOKUP(D144,[3]Sheet1!$A:$D,3,0)</f>
        <v>#ERROR!</v>
      </c>
      <c r="S16" s="18" t="str">
        <f>VLOOKUP(D144,[3]Sheet1!$A:$D,4,0)</f>
        <v>#ERROR!</v>
      </c>
      <c r="T16" s="6"/>
      <c r="U16" s="6"/>
      <c r="V16" s="6"/>
      <c r="W16" s="6"/>
      <c r="X16" s="6"/>
      <c r="Y16" s="6"/>
      <c r="Z16" s="6"/>
    </row>
    <row r="17">
      <c r="A17" s="7" t="s">
        <v>76</v>
      </c>
      <c r="B17" s="8"/>
      <c r="C17" s="9" t="s">
        <v>77</v>
      </c>
      <c r="D17" s="10" t="s">
        <v>78</v>
      </c>
      <c r="E17" s="11" t="s">
        <v>79</v>
      </c>
      <c r="F17" s="12">
        <v>45149.0</v>
      </c>
      <c r="G17" s="12">
        <v>45149.0</v>
      </c>
      <c r="H17" s="12">
        <v>45142.0</v>
      </c>
      <c r="I17" s="13"/>
      <c r="J17" s="14" t="s">
        <v>25</v>
      </c>
      <c r="K17" s="15">
        <v>11495.0</v>
      </c>
      <c r="L17" s="15">
        <v>11724.9</v>
      </c>
      <c r="M17" s="15">
        <v>442.11538461538464</v>
      </c>
      <c r="N17" s="15">
        <f t="shared" si="2"/>
        <v>6897</v>
      </c>
      <c r="O17" s="16">
        <v>28.689079612468408</v>
      </c>
      <c r="P17" s="15" t="s">
        <v>53</v>
      </c>
      <c r="Q17" s="17" t="str">
        <f t="shared" si="1"/>
        <v>#REF!</v>
      </c>
      <c r="R17" s="13" t="str">
        <f>VLOOKUP(D152,[3]Sheet1!$A:$D,3,0)</f>
        <v>#ERROR!</v>
      </c>
      <c r="S17" s="18" t="str">
        <f>VLOOKUP(D152,[3]Sheet1!$A:$D,4,0)</f>
        <v>#ERROR!</v>
      </c>
      <c r="T17" s="6"/>
      <c r="U17" s="6"/>
      <c r="V17" s="6"/>
      <c r="W17" s="6"/>
      <c r="X17" s="6"/>
      <c r="Y17" s="6"/>
      <c r="Z17" s="6"/>
    </row>
    <row r="18">
      <c r="A18" s="7" t="s">
        <v>80</v>
      </c>
      <c r="B18" s="8"/>
      <c r="C18" s="9" t="s">
        <v>81</v>
      </c>
      <c r="D18" s="10" t="s">
        <v>82</v>
      </c>
      <c r="E18" s="11" t="s">
        <v>79</v>
      </c>
      <c r="F18" s="12">
        <v>45149.0</v>
      </c>
      <c r="G18" s="12">
        <v>45149.0</v>
      </c>
      <c r="H18" s="12">
        <v>45142.0</v>
      </c>
      <c r="I18" s="13"/>
      <c r="J18" s="14" t="s">
        <v>25</v>
      </c>
      <c r="K18" s="15">
        <v>11944.0</v>
      </c>
      <c r="L18" s="15">
        <v>12182.880000000001</v>
      </c>
      <c r="M18" s="15">
        <v>459.38461538461536</v>
      </c>
      <c r="N18" s="15">
        <f t="shared" si="2"/>
        <v>7166.4</v>
      </c>
      <c r="O18" s="16">
        <v>23.543046931407975</v>
      </c>
      <c r="P18" s="15" t="s">
        <v>26</v>
      </c>
      <c r="Q18" s="17" t="str">
        <f t="shared" si="1"/>
        <v>#REF!</v>
      </c>
      <c r="R18" s="13" t="str">
        <f>VLOOKUP(D154,[3]Sheet1!$A:$D,3,0)</f>
        <v>#ERROR!</v>
      </c>
      <c r="S18" s="18" t="str">
        <f>VLOOKUP(D154,[3]Sheet1!$A:$D,4,0)</f>
        <v>#ERROR!</v>
      </c>
      <c r="T18" s="6"/>
      <c r="U18" s="6"/>
      <c r="V18" s="6"/>
      <c r="W18" s="6"/>
      <c r="X18" s="6"/>
      <c r="Y18" s="6"/>
      <c r="Z18" s="6"/>
    </row>
    <row r="19">
      <c r="A19" s="7" t="s">
        <v>83</v>
      </c>
      <c r="B19" s="8"/>
      <c r="C19" s="9" t="s">
        <v>84</v>
      </c>
      <c r="D19" s="10" t="s">
        <v>85</v>
      </c>
      <c r="E19" s="11" t="s">
        <v>86</v>
      </c>
      <c r="F19" s="12">
        <v>45149.0</v>
      </c>
      <c r="G19" s="12">
        <v>45149.0</v>
      </c>
      <c r="H19" s="12">
        <v>45142.0</v>
      </c>
      <c r="I19" s="13"/>
      <c r="J19" s="14" t="s">
        <v>25</v>
      </c>
      <c r="K19" s="15">
        <v>564.0</v>
      </c>
      <c r="L19" s="15">
        <v>575.28</v>
      </c>
      <c r="M19" s="15">
        <v>21.692307692307693</v>
      </c>
      <c r="N19" s="15">
        <f t="shared" si="2"/>
        <v>338.4</v>
      </c>
      <c r="O19" s="16">
        <v>1.41</v>
      </c>
      <c r="P19" s="15" t="s">
        <v>53</v>
      </c>
      <c r="Q19" s="17" t="str">
        <f t="shared" si="1"/>
        <v>#REF!</v>
      </c>
      <c r="R19" s="13" t="str">
        <f>VLOOKUP(D156,[3]Sheet1!$A:$D,3,0)</f>
        <v>#ERROR!</v>
      </c>
      <c r="S19" s="18" t="str">
        <f>VLOOKUP(D156,[3]Sheet1!$A:$D,4,0)</f>
        <v>#ERROR!</v>
      </c>
      <c r="T19" s="6"/>
      <c r="U19" s="6"/>
      <c r="V19" s="6"/>
      <c r="W19" s="6"/>
      <c r="X19" s="6"/>
      <c r="Y19" s="6"/>
      <c r="Z19" s="6"/>
    </row>
    <row r="20">
      <c r="A20" s="7" t="s">
        <v>87</v>
      </c>
      <c r="B20" s="8"/>
      <c r="C20" s="9" t="s">
        <v>88</v>
      </c>
      <c r="D20" s="10" t="s">
        <v>89</v>
      </c>
      <c r="E20" s="11" t="s">
        <v>90</v>
      </c>
      <c r="F20" s="12">
        <v>45149.0</v>
      </c>
      <c r="G20" s="12">
        <v>45149.0</v>
      </c>
      <c r="H20" s="12">
        <v>45142.0</v>
      </c>
      <c r="I20" s="13"/>
      <c r="J20" s="14" t="s">
        <v>25</v>
      </c>
      <c r="K20" s="15">
        <v>2353.0</v>
      </c>
      <c r="L20" s="15">
        <v>2400.06</v>
      </c>
      <c r="M20" s="15">
        <v>90.5</v>
      </c>
      <c r="N20" s="15">
        <f t="shared" si="2"/>
        <v>1411.8</v>
      </c>
      <c r="O20" s="16">
        <v>6.935895363675032</v>
      </c>
      <c r="P20" s="15" t="s">
        <v>26</v>
      </c>
      <c r="Q20" s="17" t="str">
        <f t="shared" si="1"/>
        <v>#REF!</v>
      </c>
      <c r="R20" s="13" t="str">
        <f>VLOOKUP(D159,[3]Sheet1!$A:$D,3,0)</f>
        <v>#ERROR!</v>
      </c>
      <c r="S20" s="18" t="str">
        <f>VLOOKUP(D159,[3]Sheet1!$A:$D,4,0)</f>
        <v>#ERROR!</v>
      </c>
      <c r="T20" s="6"/>
      <c r="U20" s="6"/>
      <c r="V20" s="6"/>
      <c r="W20" s="6"/>
      <c r="X20" s="6"/>
      <c r="Y20" s="6"/>
      <c r="Z20" s="6"/>
    </row>
    <row r="21">
      <c r="A21" s="7" t="s">
        <v>91</v>
      </c>
      <c r="B21" s="8"/>
      <c r="C21" s="9" t="s">
        <v>92</v>
      </c>
      <c r="D21" s="10" t="s">
        <v>93</v>
      </c>
      <c r="E21" s="11" t="s">
        <v>94</v>
      </c>
      <c r="F21" s="12">
        <v>45149.0</v>
      </c>
      <c r="G21" s="12">
        <v>45149.0</v>
      </c>
      <c r="H21" s="12">
        <v>45142.0</v>
      </c>
      <c r="I21" s="13"/>
      <c r="J21" s="14" t="s">
        <v>25</v>
      </c>
      <c r="K21" s="15">
        <v>3214.0</v>
      </c>
      <c r="L21" s="15">
        <v>3278.28</v>
      </c>
      <c r="M21" s="15">
        <v>123.61538461538461</v>
      </c>
      <c r="N21" s="15">
        <f t="shared" si="2"/>
        <v>1928.4</v>
      </c>
      <c r="O21" s="16">
        <v>8.130654761904761</v>
      </c>
      <c r="P21" s="15" t="s">
        <v>53</v>
      </c>
      <c r="Q21" s="17" t="str">
        <f t="shared" si="1"/>
        <v>#REF!</v>
      </c>
      <c r="R21" s="13" t="str">
        <f>VLOOKUP(D166,[3]Sheet1!$A:$D,3,0)</f>
        <v>#ERROR!</v>
      </c>
      <c r="S21" s="18" t="str">
        <f>VLOOKUP(D166,[3]Sheet1!$A:$D,4,0)</f>
        <v>#ERROR!</v>
      </c>
      <c r="T21" s="6"/>
      <c r="U21" s="6"/>
      <c r="V21" s="6"/>
      <c r="W21" s="6"/>
      <c r="X21" s="6"/>
      <c r="Y21" s="6"/>
      <c r="Z21" s="6"/>
    </row>
  </sheetData>
  <drawing r:id="rId1"/>
</worksheet>
</file>