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FCI Courses\Simulation\2021\New\Session 2 - Queuing System (Single Server) With Probabilities\Session 3\"/>
    </mc:Choice>
  </mc:AlternateContent>
  <xr:revisionPtr revIDLastSave="0" documentId="13_ncr:1_{D0195EBC-D9C7-4A7B-ACD9-E0B3DD6EB8EF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Review On Single Server" sheetId="5" r:id="rId1"/>
    <sheet name="Statistics on Single Server" sheetId="4" r:id="rId2"/>
    <sheet name="Ex" sheetId="7" r:id="rId3"/>
    <sheet name="Ex Solution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8" l="1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A12" i="8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B11" i="8"/>
  <c r="C11" i="8" s="1"/>
  <c r="K7" i="8"/>
  <c r="K8" i="8" s="1"/>
  <c r="K6" i="8"/>
  <c r="C6" i="8"/>
  <c r="K5" i="8"/>
  <c r="C5" i="8"/>
  <c r="C4" i="8"/>
  <c r="C3" i="8"/>
  <c r="K5" i="7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9" i="8" l="1"/>
  <c r="K10" i="8" s="1"/>
  <c r="K11" i="8" s="1"/>
  <c r="K12" i="8" s="1"/>
  <c r="K13" i="8" s="1"/>
  <c r="K14" i="8" s="1"/>
  <c r="K15" i="8" s="1"/>
  <c r="K16" i="8" s="1"/>
  <c r="K17" i="8" s="1"/>
  <c r="K18" i="8" s="1"/>
  <c r="D5" i="8"/>
  <c r="D6" i="8"/>
  <c r="D3" i="8"/>
  <c r="E3" i="8" s="1"/>
  <c r="J11" i="8"/>
  <c r="F11" i="8"/>
  <c r="I11" i="8" s="1"/>
  <c r="C12" i="8"/>
  <c r="C13" i="8" l="1"/>
  <c r="G3" i="8"/>
  <c r="F4" i="8" s="1"/>
  <c r="E4" i="8"/>
  <c r="D4" i="8"/>
  <c r="E5" i="8" l="1"/>
  <c r="G4" i="8"/>
  <c r="F5" i="8" s="1"/>
  <c r="C14" i="8"/>
  <c r="C15" i="8" l="1"/>
  <c r="E6" i="8"/>
  <c r="G6" i="8" s="1"/>
  <c r="G5" i="8"/>
  <c r="F6" i="8" s="1"/>
  <c r="C16" i="8" l="1"/>
  <c r="D14" i="8"/>
  <c r="D23" i="8"/>
  <c r="D15" i="8"/>
  <c r="D21" i="8"/>
  <c r="D16" i="8"/>
  <c r="D24" i="8"/>
  <c r="D17" i="8"/>
  <c r="D18" i="8"/>
  <c r="D11" i="8"/>
  <c r="D25" i="8"/>
  <c r="D19" i="8"/>
  <c r="D20" i="8"/>
  <c r="D12" i="8"/>
  <c r="D22" i="8"/>
  <c r="D13" i="8"/>
  <c r="G25" i="8" l="1"/>
  <c r="E25" i="8"/>
  <c r="E11" i="8"/>
  <c r="G11" i="8"/>
  <c r="H11" i="8" s="1"/>
  <c r="F12" i="8" s="1"/>
  <c r="C17" i="8"/>
  <c r="E23" i="8"/>
  <c r="G23" i="8"/>
  <c r="G24" i="8"/>
  <c r="E24" i="8"/>
  <c r="E16" i="8"/>
  <c r="G16" i="8"/>
  <c r="E21" i="8"/>
  <c r="G21" i="8"/>
  <c r="E15" i="8"/>
  <c r="G15" i="8"/>
  <c r="G14" i="8"/>
  <c r="E14" i="8"/>
  <c r="G18" i="8"/>
  <c r="E18" i="8"/>
  <c r="G20" i="8"/>
  <c r="E20" i="8"/>
  <c r="G17" i="8"/>
  <c r="E17" i="8"/>
  <c r="G13" i="8"/>
  <c r="E13" i="8"/>
  <c r="G22" i="8"/>
  <c r="E22" i="8"/>
  <c r="E12" i="8"/>
  <c r="G12" i="8"/>
  <c r="G19" i="8"/>
  <c r="E19" i="8"/>
  <c r="C18" i="8" l="1"/>
  <c r="J12" i="8"/>
  <c r="H12" i="8"/>
  <c r="F13" i="8" s="1"/>
  <c r="I12" i="8"/>
  <c r="J13" i="8" l="1"/>
  <c r="H13" i="8"/>
  <c r="F14" i="8" s="1"/>
  <c r="I13" i="8"/>
  <c r="C19" i="8"/>
  <c r="C20" i="8" l="1"/>
  <c r="H14" i="8"/>
  <c r="F15" i="8" s="1"/>
  <c r="J14" i="8"/>
  <c r="I14" i="8"/>
  <c r="C21" i="8" l="1"/>
  <c r="H15" i="8"/>
  <c r="F16" i="8" s="1"/>
  <c r="J15" i="8"/>
  <c r="I15" i="8"/>
  <c r="J16" i="8" l="1"/>
  <c r="H16" i="8"/>
  <c r="F17" i="8" s="1"/>
  <c r="I16" i="8"/>
  <c r="C22" i="8"/>
  <c r="C23" i="8" l="1"/>
  <c r="J17" i="8"/>
  <c r="H17" i="8"/>
  <c r="F18" i="8" s="1"/>
  <c r="I17" i="8"/>
  <c r="H18" i="8" l="1"/>
  <c r="F19" i="8" s="1"/>
  <c r="J18" i="8"/>
  <c r="I18" i="8"/>
  <c r="C24" i="8"/>
  <c r="C25" i="8" l="1"/>
  <c r="H19" i="8"/>
  <c r="F20" i="8" s="1"/>
  <c r="J19" i="8"/>
  <c r="I19" i="8"/>
  <c r="J20" i="8" l="1"/>
  <c r="H20" i="8"/>
  <c r="F21" i="8" s="1"/>
  <c r="I20" i="8"/>
  <c r="J21" i="8" l="1"/>
  <c r="H21" i="8"/>
  <c r="F22" i="8" s="1"/>
  <c r="I21" i="8"/>
  <c r="J22" i="8" l="1"/>
  <c r="H22" i="8"/>
  <c r="F23" i="8" s="1"/>
  <c r="I22" i="8"/>
  <c r="H23" i="8" l="1"/>
  <c r="F24" i="8" s="1"/>
  <c r="J23" i="8"/>
  <c r="I23" i="8"/>
  <c r="J24" i="8" l="1"/>
  <c r="H24" i="8"/>
  <c r="F25" i="8" s="1"/>
  <c r="I24" i="8"/>
  <c r="H25" i="8" l="1"/>
  <c r="J25" i="8"/>
  <c r="I25" i="8"/>
  <c r="K13" i="4" l="1"/>
  <c r="J13" i="4"/>
  <c r="G13" i="4"/>
  <c r="F14" i="4"/>
  <c r="H14" i="4" s="1"/>
  <c r="F15" i="4"/>
  <c r="H15" i="4" s="1"/>
  <c r="F16" i="4"/>
  <c r="H16" i="4" s="1"/>
  <c r="F17" i="4"/>
  <c r="H17" i="4" s="1"/>
  <c r="F18" i="4"/>
  <c r="H18" i="4" s="1"/>
  <c r="F19" i="4"/>
  <c r="H19" i="4" s="1"/>
  <c r="F13" i="4"/>
  <c r="H13" i="4" s="1"/>
  <c r="I13" i="4" s="1"/>
  <c r="L13" i="4" s="1"/>
  <c r="E13" i="4"/>
  <c r="C15" i="4"/>
  <c r="D15" i="4" s="1"/>
  <c r="C16" i="4"/>
  <c r="D16" i="4" s="1"/>
  <c r="C17" i="4"/>
  <c r="D17" i="4" s="1"/>
  <c r="C18" i="4"/>
  <c r="D18" i="4" s="1"/>
  <c r="C19" i="4"/>
  <c r="D19" i="4" s="1"/>
  <c r="C14" i="4"/>
  <c r="K7" i="4"/>
  <c r="K8" i="4"/>
  <c r="K6" i="4"/>
  <c r="L6" i="4"/>
  <c r="L7" i="4"/>
  <c r="L8" i="4"/>
  <c r="L5" i="4"/>
  <c r="J7" i="4"/>
  <c r="J8" i="4"/>
  <c r="J6" i="4"/>
  <c r="J5" i="4"/>
  <c r="E7" i="4"/>
  <c r="E8" i="4"/>
  <c r="E6" i="4"/>
  <c r="F6" i="4"/>
  <c r="F7" i="4"/>
  <c r="F8" i="4"/>
  <c r="F5" i="4"/>
  <c r="D7" i="4"/>
  <c r="D8" i="4" s="1"/>
  <c r="D6" i="4"/>
  <c r="D5" i="4"/>
  <c r="F30" i="4"/>
  <c r="K27" i="4" l="1"/>
  <c r="D14" i="4"/>
  <c r="E14" i="4" l="1"/>
  <c r="E15" i="4" s="1"/>
  <c r="E16" i="4" s="1"/>
  <c r="E17" i="4" s="1"/>
  <c r="E18" i="4" s="1"/>
  <c r="E19" i="4" s="1"/>
  <c r="G14" i="4" l="1"/>
  <c r="H20" i="4"/>
  <c r="J14" i="4" l="1"/>
  <c r="K14" i="4"/>
  <c r="I14" i="4"/>
  <c r="L14" i="4" s="1"/>
  <c r="D20" i="4"/>
  <c r="K31" i="4" s="1"/>
  <c r="G15" i="4" l="1"/>
  <c r="J15" i="4" l="1"/>
  <c r="K15" i="4"/>
  <c r="I15" i="4"/>
  <c r="L15" i="4" s="1"/>
  <c r="G16" i="4" l="1"/>
  <c r="J16" i="4" l="1"/>
  <c r="K16" i="4"/>
  <c r="I16" i="4"/>
  <c r="L16" i="4" s="1"/>
  <c r="G17" i="4" l="1"/>
  <c r="J17" i="4" l="1"/>
  <c r="K17" i="4"/>
  <c r="I17" i="4"/>
  <c r="L17" i="4" s="1"/>
  <c r="G18" i="4" l="1"/>
  <c r="J18" i="4" l="1"/>
  <c r="K18" i="4"/>
  <c r="I18" i="4"/>
  <c r="L18" i="4" s="1"/>
  <c r="G19" i="4" l="1"/>
  <c r="J19" i="4" l="1"/>
  <c r="K19" i="4"/>
  <c r="K20" i="4" s="1"/>
  <c r="I19" i="4"/>
  <c r="L19" i="4" s="1"/>
  <c r="M23" i="4" l="1"/>
  <c r="E27" i="4" s="1"/>
  <c r="E23" i="4"/>
  <c r="L40" i="4" s="1"/>
  <c r="J21" i="4"/>
  <c r="J23" i="4" s="1"/>
  <c r="L20" i="4"/>
  <c r="N23" i="4"/>
  <c r="J20" i="4"/>
  <c r="F35" i="4" l="1"/>
  <c r="L35" i="4"/>
</calcChain>
</file>

<file path=xl/sharedStrings.xml><?xml version="1.0" encoding="utf-8"?>
<sst xmlns="http://schemas.openxmlformats.org/spreadsheetml/2006/main" count="150" uniqueCount="47">
  <si>
    <t>From</t>
  </si>
  <si>
    <t>To</t>
  </si>
  <si>
    <t>Service Time</t>
  </si>
  <si>
    <t>Arrival Probability</t>
  </si>
  <si>
    <t>Time Between Arrivals</t>
  </si>
  <si>
    <t>Probability</t>
  </si>
  <si>
    <t xml:space="preserve">Cumulative </t>
  </si>
  <si>
    <t>Random Digit Assignment</t>
  </si>
  <si>
    <t xml:space="preserve">(Minutes) </t>
  </si>
  <si>
    <t>(0:1)</t>
  </si>
  <si>
    <t>Openning</t>
  </si>
  <si>
    <t>cust_id</t>
  </si>
  <si>
    <t>interval.rand</t>
  </si>
  <si>
    <t>interval.time</t>
  </si>
  <si>
    <t>Arrival.Clock</t>
  </si>
  <si>
    <t>Ser.rand</t>
  </si>
  <si>
    <t>Cust.Waiting</t>
  </si>
  <si>
    <t>Ser.Ideal</t>
  </si>
  <si>
    <t>Server_01: Dr Galal</t>
  </si>
  <si>
    <t>Dr Galal</t>
  </si>
  <si>
    <t>start</t>
  </si>
  <si>
    <t>duration</t>
  </si>
  <si>
    <t>end</t>
  </si>
  <si>
    <t>Time Customer Spends In System</t>
  </si>
  <si>
    <t>Idle Time Of Server</t>
  </si>
  <si>
    <t>Time Customer Wait In Queue</t>
  </si>
  <si>
    <t>A Computer Techincal Support Center (QS) - Single Server</t>
  </si>
  <si>
    <t>Issue Code</t>
  </si>
  <si>
    <t>Issue</t>
  </si>
  <si>
    <t>Avg Duration</t>
  </si>
  <si>
    <t>Prob</t>
  </si>
  <si>
    <t>Cum Prob</t>
  </si>
  <si>
    <t>Manual Records</t>
  </si>
  <si>
    <t>Hardware</t>
  </si>
  <si>
    <t>Cust #</t>
  </si>
  <si>
    <t>Interval</t>
  </si>
  <si>
    <t>Duration</t>
  </si>
  <si>
    <t>Software</t>
  </si>
  <si>
    <t>Network</t>
  </si>
  <si>
    <t>Connection</t>
  </si>
  <si>
    <t>Interarrival Time</t>
  </si>
  <si>
    <t>Arrival Time</t>
  </si>
  <si>
    <t>Issue Code Rand</t>
  </si>
  <si>
    <t>Time Service Begins</t>
  </si>
  <si>
    <t>Time Service Ends</t>
  </si>
  <si>
    <t>Cust State</t>
  </si>
  <si>
    <t>System State (Busy or Idle)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</si>
</sst>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8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164" fontId="2" fillId="4" borderId="1" xfId="0" applyNumberFormat="1" applyFont="1" applyFill="1" applyBorder="1" applyAlignment="1">
      <alignment horizontal="center" vertical="center" wrapText="1" readingOrder="1"/>
    </xf>
    <xf numFmtId="0" fontId="3" fillId="0" borderId="0" xfId="0" applyFont="1" applyAlignment="1">
      <alignment horizontal="center" vertical="center" wrapText="1" readingOrder="1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vertical="center" wrapText="1" readingOrder="1"/>
    </xf>
    <xf numFmtId="0" fontId="2" fillId="5" borderId="1" xfId="0" applyFont="1" applyFill="1" applyBorder="1" applyAlignment="1">
      <alignment horizontal="center" vertical="center" wrapText="1" readingOrder="1"/>
    </xf>
    <xf numFmtId="2" fontId="4" fillId="0" borderId="0" xfId="0" applyNumberFormat="1" applyFont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/>
    </xf>
    <xf numFmtId="0" fontId="5" fillId="0" borderId="0" xfId="0" applyFont="1"/>
    <xf numFmtId="2" fontId="4" fillId="0" borderId="0" xfId="0" applyNumberFormat="1" applyFont="1" applyAlignment="1">
      <alignment horizontal="center" vertical="center"/>
    </xf>
    <xf numFmtId="2" fontId="4" fillId="0" borderId="0" xfId="0" applyNumberFormat="1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right"/>
    </xf>
    <xf numFmtId="0" fontId="0" fillId="0" borderId="0" xfId="0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0" fillId="2" borderId="1" xfId="0" applyFill="1" applyBorder="1" applyAlignment="1">
      <alignment horizontal="center"/>
    </xf>
    <xf numFmtId="0" fontId="7" fillId="6" borderId="0" xfId="0" applyFont="1" applyFill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175261</xdr:colOff>
      <xdr:row>21</xdr:row>
      <xdr:rowOff>10442</xdr:rowOff>
    </xdr:from>
    <xdr:to>
      <xdr:col>4</xdr:col>
      <xdr:colOff>38101</xdr:colOff>
      <xdr:row>24</xdr:row>
      <xdr:rowOff>144780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65F5E0-DC1F-44D8-9D99-0A517D909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1" y="4338602"/>
          <a:ext cx="3474720" cy="6829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472440</xdr:colOff>
      <xdr:row>21</xdr:row>
      <xdr:rowOff>53340</xdr:rowOff>
    </xdr:from>
    <xdr:to>
      <xdr:col>9</xdr:col>
      <xdr:colOff>1069236</xdr:colOff>
      <xdr:row>24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E0815F-7BB7-4163-B9A1-8B289BED7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0140" y="4381500"/>
          <a:ext cx="3309516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342900</xdr:colOff>
      <xdr:row>20</xdr:row>
      <xdr:rowOff>159468</xdr:rowOff>
    </xdr:from>
    <xdr:to>
      <xdr:col>12</xdr:col>
      <xdr:colOff>90351</xdr:colOff>
      <xdr:row>24</xdr:row>
      <xdr:rowOff>99060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ECAD05-2B04-42C6-8D81-077D1A63B4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7020" y="4304748"/>
          <a:ext cx="3017520" cy="6711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45720</xdr:colOff>
      <xdr:row>25</xdr:row>
      <xdr:rowOff>160020</xdr:rowOff>
    </xdr:from>
    <xdr:to>
      <xdr:col>4</xdr:col>
      <xdr:colOff>266700</xdr:colOff>
      <xdr:row>27</xdr:row>
      <xdr:rowOff>60993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932A714-E0B4-46CE-8D49-8A5D74BAB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" y="5219700"/>
          <a:ext cx="3832860" cy="266733"/>
        </a:xfrm>
        <a:prstGeom prst="rect">
          <a:avLst/>
        </a:prstGeom>
      </xdr:spPr>
    </xdr:pic>
    <xdr:clientData/>
  </xdr:twoCellAnchor>
  <xdr:twoCellAnchor editAs="oneCell">
    <xdr:from>
      <xdr:col>5</xdr:col>
      <xdr:colOff>312421</xdr:colOff>
      <xdr:row>25</xdr:row>
      <xdr:rowOff>7620</xdr:rowOff>
    </xdr:from>
    <xdr:to>
      <xdr:col>9</xdr:col>
      <xdr:colOff>1815464</xdr:colOff>
      <xdr:row>27</xdr:row>
      <xdr:rowOff>160075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01C425B-AD5D-4B7E-ADE3-559268B46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70121" y="5067300"/>
          <a:ext cx="4215763" cy="518215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205741</xdr:colOff>
      <xdr:row>28</xdr:row>
      <xdr:rowOff>7620</xdr:rowOff>
    </xdr:from>
    <xdr:to>
      <xdr:col>4</xdr:col>
      <xdr:colOff>830581</xdr:colOff>
      <xdr:row>32</xdr:row>
      <xdr:rowOff>7708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9FF8DED-C149-4922-9BF7-5515C42FC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5741" y="5615940"/>
          <a:ext cx="4236720" cy="731608"/>
        </a:xfrm>
        <a:prstGeom prst="rect">
          <a:avLst/>
        </a:prstGeom>
      </xdr:spPr>
    </xdr:pic>
    <xdr:clientData/>
  </xdr:twoCellAnchor>
  <xdr:twoCellAnchor editAs="oneCell">
    <xdr:from>
      <xdr:col>6</xdr:col>
      <xdr:colOff>472440</xdr:colOff>
      <xdr:row>28</xdr:row>
      <xdr:rowOff>96051</xdr:rowOff>
    </xdr:from>
    <xdr:to>
      <xdr:col>9</xdr:col>
      <xdr:colOff>1779814</xdr:colOff>
      <xdr:row>32</xdr:row>
      <xdr:rowOff>167641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AC20B98-0D7E-4CD1-BDCD-239054BE55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01640" y="5704371"/>
          <a:ext cx="3448594" cy="803110"/>
        </a:xfrm>
        <a:prstGeom prst="rect">
          <a:avLst/>
        </a:prstGeom>
      </xdr:spPr>
    </xdr:pic>
    <xdr:clientData/>
  </xdr:twoCellAnchor>
  <xdr:twoCellAnchor editAs="oneCell">
    <xdr:from>
      <xdr:col>0</xdr:col>
      <xdr:colOff>220980</xdr:colOff>
      <xdr:row>32</xdr:row>
      <xdr:rowOff>155714</xdr:rowOff>
    </xdr:from>
    <xdr:to>
      <xdr:col>5</xdr:col>
      <xdr:colOff>30480</xdr:colOff>
      <xdr:row>37</xdr:row>
      <xdr:rowOff>22859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D42C515-4396-49AA-9328-894494ADF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" y="6495554"/>
          <a:ext cx="4267200" cy="781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236220</xdr:colOff>
      <xdr:row>33</xdr:row>
      <xdr:rowOff>40240</xdr:rowOff>
    </xdr:from>
    <xdr:to>
      <xdr:col>11</xdr:col>
      <xdr:colOff>124097</xdr:colOff>
      <xdr:row>38</xdr:row>
      <xdr:rowOff>22860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CBDD97A-B9DD-4A60-83EF-D00B71FCE9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5040" y="6562960"/>
          <a:ext cx="4345577" cy="897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121920</xdr:colOff>
      <xdr:row>38</xdr:row>
      <xdr:rowOff>49235</xdr:rowOff>
    </xdr:from>
    <xdr:to>
      <xdr:col>10</xdr:col>
      <xdr:colOff>1088571</xdr:colOff>
      <xdr:row>40</xdr:row>
      <xdr:rowOff>152453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F3B51-6106-4F4A-909D-7D2CDFD5F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385560" y="7486355"/>
          <a:ext cx="5006340" cy="4689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3B3A9-6EA5-4DE5-A528-F0C89B209108}">
  <dimension ref="B2:Q19"/>
  <sheetViews>
    <sheetView zoomScale="145" zoomScaleNormal="145" workbookViewId="0">
      <selection activeCell="J5" sqref="J5:L8"/>
    </sheetView>
  </sheetViews>
  <sheetFormatPr defaultRowHeight="14.4" x14ac:dyDescent="0.3"/>
  <cols>
    <col min="3" max="3" width="12.44140625" bestFit="1" customWidth="1"/>
    <col min="4" max="4" width="12.5546875" bestFit="1" customWidth="1"/>
    <col min="5" max="5" width="12.109375" bestFit="1" customWidth="1"/>
    <col min="7" max="7" width="11" bestFit="1" customWidth="1"/>
    <col min="9" max="9" width="11" bestFit="1" customWidth="1"/>
    <col min="10" max="10" width="11.33203125" bestFit="1" customWidth="1"/>
    <col min="12" max="12" width="28.6640625" bestFit="1" customWidth="1"/>
    <col min="13" max="13" width="12.33203125" bestFit="1" customWidth="1"/>
    <col min="14" max="14" width="10.33203125" bestFit="1" customWidth="1"/>
  </cols>
  <sheetData>
    <row r="2" spans="2:17" x14ac:dyDescent="0.3">
      <c r="C2" s="37" t="s">
        <v>3</v>
      </c>
      <c r="D2" s="37"/>
      <c r="E2" s="37"/>
      <c r="I2" s="37" t="s">
        <v>18</v>
      </c>
      <c r="J2" s="37"/>
      <c r="K2" s="37"/>
    </row>
    <row r="3" spans="2:17" ht="39.6" x14ac:dyDescent="0.3">
      <c r="B3" s="1" t="s">
        <v>4</v>
      </c>
      <c r="C3" s="1" t="s">
        <v>5</v>
      </c>
      <c r="D3" s="1" t="s">
        <v>6</v>
      </c>
      <c r="E3" s="38" t="s">
        <v>7</v>
      </c>
      <c r="F3" s="38"/>
      <c r="H3" s="2" t="s">
        <v>2</v>
      </c>
      <c r="I3" s="2" t="s">
        <v>5</v>
      </c>
      <c r="J3" s="2" t="s">
        <v>6</v>
      </c>
      <c r="K3" s="39" t="s">
        <v>7</v>
      </c>
      <c r="L3" s="39"/>
      <c r="M3" s="15"/>
    </row>
    <row r="4" spans="2:17" x14ac:dyDescent="0.3">
      <c r="B4" s="3" t="s">
        <v>8</v>
      </c>
      <c r="C4" s="3" t="s">
        <v>9</v>
      </c>
      <c r="D4" s="3" t="s">
        <v>5</v>
      </c>
      <c r="E4" s="3" t="s">
        <v>0</v>
      </c>
      <c r="F4" s="3" t="s">
        <v>1</v>
      </c>
      <c r="H4" s="4" t="s">
        <v>8</v>
      </c>
      <c r="I4" s="4" t="s">
        <v>9</v>
      </c>
      <c r="J4" s="4" t="s">
        <v>5</v>
      </c>
      <c r="K4" s="4" t="s">
        <v>0</v>
      </c>
      <c r="L4" s="3" t="s">
        <v>1</v>
      </c>
      <c r="M4" s="5"/>
    </row>
    <row r="5" spans="2:17" x14ac:dyDescent="0.3">
      <c r="B5" s="16">
        <v>1</v>
      </c>
      <c r="C5" s="16">
        <v>0.2</v>
      </c>
      <c r="D5" s="6"/>
      <c r="E5" s="6"/>
      <c r="F5" s="14"/>
      <c r="H5" s="16">
        <v>4</v>
      </c>
      <c r="I5" s="16">
        <v>0.25</v>
      </c>
      <c r="J5" s="7"/>
      <c r="K5" s="7"/>
      <c r="L5" s="6"/>
    </row>
    <row r="6" spans="2:17" x14ac:dyDescent="0.3">
      <c r="B6" s="16">
        <v>3</v>
      </c>
      <c r="C6" s="16">
        <v>0.3</v>
      </c>
      <c r="D6" s="6"/>
      <c r="E6" s="6"/>
      <c r="F6" s="14"/>
      <c r="H6" s="16">
        <v>6</v>
      </c>
      <c r="I6" s="16">
        <v>0.4</v>
      </c>
      <c r="J6" s="7"/>
      <c r="K6" s="7"/>
      <c r="L6" s="6"/>
    </row>
    <row r="7" spans="2:17" x14ac:dyDescent="0.3">
      <c r="B7" s="16">
        <v>5</v>
      </c>
      <c r="C7" s="16">
        <v>0.35</v>
      </c>
      <c r="D7" s="6"/>
      <c r="E7" s="6"/>
      <c r="F7" s="14"/>
      <c r="H7" s="16">
        <v>8</v>
      </c>
      <c r="I7" s="16">
        <v>0.15</v>
      </c>
      <c r="J7" s="7"/>
      <c r="K7" s="7"/>
      <c r="L7" s="6"/>
    </row>
    <row r="8" spans="2:17" x14ac:dyDescent="0.3">
      <c r="B8" s="16">
        <v>7</v>
      </c>
      <c r="C8" s="16">
        <v>0.15</v>
      </c>
      <c r="D8" s="6"/>
      <c r="E8" s="6"/>
      <c r="F8" s="14"/>
      <c r="H8" s="16">
        <v>10</v>
      </c>
      <c r="I8" s="16">
        <v>0.2</v>
      </c>
      <c r="J8" s="7"/>
      <c r="K8" s="7"/>
      <c r="L8" s="6"/>
    </row>
    <row r="9" spans="2:17" x14ac:dyDescent="0.3">
      <c r="B9" s="5"/>
      <c r="C9" s="5"/>
      <c r="D9" s="5"/>
      <c r="E9" s="5"/>
      <c r="H9" s="9"/>
      <c r="I9" s="9"/>
      <c r="J9" s="9"/>
      <c r="K9" s="9"/>
      <c r="L9" s="5"/>
      <c r="N9" s="9"/>
      <c r="O9" s="9"/>
      <c r="P9" s="9"/>
      <c r="Q9" s="9"/>
    </row>
    <row r="10" spans="2:17" x14ac:dyDescent="0.3">
      <c r="B10" s="1" t="s">
        <v>10</v>
      </c>
      <c r="C10" s="8">
        <v>0.375</v>
      </c>
      <c r="D10" s="5"/>
      <c r="E10" s="5"/>
      <c r="H10" s="9"/>
      <c r="I10" s="9"/>
      <c r="J10" s="9"/>
      <c r="K10" s="9"/>
      <c r="L10" s="5"/>
      <c r="N10" s="9"/>
      <c r="O10" s="9"/>
      <c r="P10" s="9"/>
      <c r="Q10" s="9"/>
    </row>
    <row r="11" spans="2:17" x14ac:dyDescent="0.3">
      <c r="G11" s="40" t="s">
        <v>19</v>
      </c>
      <c r="H11" s="40"/>
      <c r="I11" s="40"/>
    </row>
    <row r="12" spans="2:17" x14ac:dyDescent="0.3">
      <c r="B12" s="10" t="s">
        <v>11</v>
      </c>
      <c r="C12" s="10" t="s">
        <v>12</v>
      </c>
      <c r="D12" s="10" t="s">
        <v>13</v>
      </c>
      <c r="E12" s="10" t="s">
        <v>14</v>
      </c>
      <c r="F12" s="10" t="s">
        <v>15</v>
      </c>
      <c r="G12" s="11" t="s">
        <v>20</v>
      </c>
      <c r="H12" s="11" t="s">
        <v>21</v>
      </c>
      <c r="I12" s="11" t="s">
        <v>22</v>
      </c>
      <c r="J12" s="10" t="s">
        <v>16</v>
      </c>
      <c r="K12" s="10" t="s">
        <v>17</v>
      </c>
      <c r="L12" s="10" t="s">
        <v>23</v>
      </c>
    </row>
    <row r="13" spans="2:17" x14ac:dyDescent="0.3">
      <c r="B13" s="16">
        <v>1</v>
      </c>
      <c r="C13" s="12"/>
      <c r="D13" s="12"/>
      <c r="E13" s="13"/>
      <c r="F13" s="12"/>
      <c r="G13" s="13"/>
      <c r="H13" s="12"/>
      <c r="I13" s="13"/>
      <c r="J13" s="18"/>
      <c r="K13" s="18"/>
      <c r="L13" s="12"/>
    </row>
    <row r="14" spans="2:17" x14ac:dyDescent="0.3">
      <c r="B14" s="16">
        <v>2</v>
      </c>
      <c r="C14" s="12"/>
      <c r="D14" s="12"/>
      <c r="E14" s="13"/>
      <c r="F14" s="12"/>
      <c r="G14" s="13"/>
      <c r="H14" s="12"/>
      <c r="I14" s="13"/>
      <c r="J14" s="18"/>
      <c r="K14" s="18"/>
      <c r="L14" s="12"/>
    </row>
    <row r="15" spans="2:17" x14ac:dyDescent="0.3">
      <c r="B15" s="16">
        <v>3</v>
      </c>
      <c r="C15" s="12"/>
      <c r="D15" s="12"/>
      <c r="E15" s="13"/>
      <c r="F15" s="12"/>
      <c r="G15" s="13"/>
      <c r="H15" s="12"/>
      <c r="I15" s="13"/>
      <c r="J15" s="18"/>
      <c r="K15" s="18"/>
      <c r="L15" s="12"/>
    </row>
    <row r="16" spans="2:17" x14ac:dyDescent="0.3">
      <c r="B16" s="16">
        <v>4</v>
      </c>
      <c r="C16" s="12"/>
      <c r="D16" s="12"/>
      <c r="E16" s="13"/>
      <c r="F16" s="12"/>
      <c r="G16" s="13"/>
      <c r="H16" s="12"/>
      <c r="I16" s="13"/>
      <c r="J16" s="18"/>
      <c r="K16" s="18"/>
      <c r="L16" s="12"/>
    </row>
    <row r="17" spans="2:12" x14ac:dyDescent="0.3">
      <c r="B17" s="16">
        <v>5</v>
      </c>
      <c r="C17" s="12"/>
      <c r="D17" s="12"/>
      <c r="E17" s="13"/>
      <c r="F17" s="12"/>
      <c r="G17" s="13"/>
      <c r="H17" s="12"/>
      <c r="I17" s="13"/>
      <c r="J17" s="18"/>
      <c r="K17" s="18"/>
      <c r="L17" s="12"/>
    </row>
    <row r="18" spans="2:12" x14ac:dyDescent="0.3">
      <c r="B18" s="16">
        <v>6</v>
      </c>
      <c r="C18" s="12"/>
      <c r="D18" s="12"/>
      <c r="E18" s="13"/>
      <c r="F18" s="12"/>
      <c r="G18" s="13"/>
      <c r="H18" s="12"/>
      <c r="I18" s="13"/>
      <c r="J18" s="18"/>
      <c r="K18" s="18"/>
      <c r="L18" s="12"/>
    </row>
    <row r="19" spans="2:12" x14ac:dyDescent="0.3">
      <c r="B19" s="16">
        <v>7</v>
      </c>
      <c r="C19" s="12"/>
      <c r="D19" s="12"/>
      <c r="E19" s="13"/>
      <c r="F19" s="12"/>
      <c r="G19" s="13"/>
      <c r="H19" s="12"/>
      <c r="I19" s="13"/>
      <c r="J19" s="18"/>
      <c r="K19" s="18"/>
      <c r="L19" s="12"/>
    </row>
  </sheetData>
  <mergeCells count="5">
    <mergeCell ref="C2:E2"/>
    <mergeCell ref="I2:K2"/>
    <mergeCell ref="E3:F3"/>
    <mergeCell ref="K3:L3"/>
    <mergeCell ref="G11:I11"/>
  </mergeCells>
  <conditionalFormatting sqref="G13:G19">
    <cfRule type="containsBlanks" dxfId="1" priority="1">
      <formula>LEN(TRIM(G13))=0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F5F28-45BE-413F-8F8F-13CCA2E0BFCD}">
  <dimension ref="B2:Q40"/>
  <sheetViews>
    <sheetView tabSelected="1" zoomScaleNormal="115" workbookViewId="0">
      <selection activeCell="D8" sqref="D8"/>
    </sheetView>
  </sheetViews>
  <sheetFormatPr defaultRowHeight="14.4" x14ac:dyDescent="0.3"/>
  <cols>
    <col min="2" max="2" width="19.109375" bestFit="1" customWidth="1"/>
    <col min="3" max="3" width="12.44140625" bestFit="1" customWidth="1"/>
    <col min="4" max="4" width="12.21875" bestFit="1" customWidth="1"/>
    <col min="5" max="5" width="12.33203125" bestFit="1" customWidth="1"/>
    <col min="6" max="6" width="8.33203125" bestFit="1" customWidth="1"/>
    <col min="7" max="7" width="11.21875" bestFit="1" customWidth="1"/>
    <col min="8" max="8" width="8.77734375" bestFit="1" customWidth="1"/>
    <col min="9" max="9" width="11.21875" bestFit="1" customWidth="1"/>
    <col min="10" max="10" width="27.44140625" bestFit="1" customWidth="1"/>
    <col min="11" max="11" width="17.5546875" bestFit="1" customWidth="1"/>
    <col min="12" max="12" width="30" bestFit="1" customWidth="1"/>
    <col min="13" max="13" width="10.6640625" bestFit="1" customWidth="1"/>
    <col min="14" max="14" width="11.6640625" bestFit="1" customWidth="1"/>
  </cols>
  <sheetData>
    <row r="2" spans="2:17" x14ac:dyDescent="0.3">
      <c r="C2" s="37" t="s">
        <v>3</v>
      </c>
      <c r="D2" s="37"/>
      <c r="E2" s="37"/>
      <c r="I2" s="37" t="s">
        <v>18</v>
      </c>
      <c r="J2" s="37"/>
      <c r="K2" s="37"/>
    </row>
    <row r="3" spans="2:17" ht="27.6" x14ac:dyDescent="0.3">
      <c r="B3" s="1" t="s">
        <v>4</v>
      </c>
      <c r="C3" s="1" t="s">
        <v>5</v>
      </c>
      <c r="D3" s="1" t="s">
        <v>6</v>
      </c>
      <c r="E3" s="38" t="s">
        <v>7</v>
      </c>
      <c r="F3" s="38"/>
      <c r="H3" s="2" t="s">
        <v>2</v>
      </c>
      <c r="I3" s="2" t="s">
        <v>5</v>
      </c>
      <c r="J3" s="2" t="s">
        <v>6</v>
      </c>
      <c r="K3" s="39" t="s">
        <v>7</v>
      </c>
      <c r="L3" s="39"/>
      <c r="M3" s="15"/>
    </row>
    <row r="4" spans="2:17" x14ac:dyDescent="0.3">
      <c r="B4" s="3" t="s">
        <v>8</v>
      </c>
      <c r="C4" s="3" t="s">
        <v>9</v>
      </c>
      <c r="D4" s="3" t="s">
        <v>5</v>
      </c>
      <c r="E4" s="3" t="s">
        <v>0</v>
      </c>
      <c r="F4" s="3" t="s">
        <v>1</v>
      </c>
      <c r="H4" s="4" t="s">
        <v>8</v>
      </c>
      <c r="I4" s="4" t="s">
        <v>9</v>
      </c>
      <c r="J4" s="4" t="s">
        <v>5</v>
      </c>
      <c r="K4" s="4" t="s">
        <v>0</v>
      </c>
      <c r="L4" s="3" t="s">
        <v>1</v>
      </c>
      <c r="M4" s="5"/>
    </row>
    <row r="5" spans="2:17" x14ac:dyDescent="0.3">
      <c r="B5" s="16">
        <v>1</v>
      </c>
      <c r="C5" s="16">
        <v>0.2</v>
      </c>
      <c r="D5" s="6">
        <f>C5</f>
        <v>0.2</v>
      </c>
      <c r="E5" s="6">
        <v>1</v>
      </c>
      <c r="F5" s="14">
        <f>D5*100</f>
        <v>20</v>
      </c>
      <c r="H5" s="16">
        <v>4</v>
      </c>
      <c r="I5" s="16">
        <v>0.25</v>
      </c>
      <c r="J5" s="7">
        <f>I5</f>
        <v>0.25</v>
      </c>
      <c r="K5" s="7">
        <v>1</v>
      </c>
      <c r="L5" s="6">
        <f>J5*100</f>
        <v>25</v>
      </c>
    </row>
    <row r="6" spans="2:17" x14ac:dyDescent="0.3">
      <c r="B6" s="16">
        <v>3</v>
      </c>
      <c r="C6" s="16">
        <v>0.3</v>
      </c>
      <c r="D6" s="6">
        <f>D5+C6</f>
        <v>0.5</v>
      </c>
      <c r="E6" s="6">
        <f>F5+1</f>
        <v>21</v>
      </c>
      <c r="F6" s="14">
        <f t="shared" ref="F6:F8" si="0">D6*100</f>
        <v>50</v>
      </c>
      <c r="H6" s="16">
        <v>6</v>
      </c>
      <c r="I6" s="16">
        <v>0.4</v>
      </c>
      <c r="J6" s="7">
        <f>J5+I6</f>
        <v>0.65</v>
      </c>
      <c r="K6" s="7">
        <f>L5+1</f>
        <v>26</v>
      </c>
      <c r="L6" s="6">
        <f t="shared" ref="L6:L8" si="1">J6*100</f>
        <v>65</v>
      </c>
    </row>
    <row r="7" spans="2:17" x14ac:dyDescent="0.3">
      <c r="B7" s="16">
        <v>5</v>
      </c>
      <c r="C7" s="16">
        <v>0.35</v>
      </c>
      <c r="D7" s="6">
        <f t="shared" ref="D7:D8" si="2">D6+C7</f>
        <v>0.85</v>
      </c>
      <c r="E7" s="6">
        <f t="shared" ref="E7:E8" si="3">F6+1</f>
        <v>51</v>
      </c>
      <c r="F7" s="14">
        <f t="shared" si="0"/>
        <v>85</v>
      </c>
      <c r="H7" s="16">
        <v>8</v>
      </c>
      <c r="I7" s="16">
        <v>0.15</v>
      </c>
      <c r="J7" s="7">
        <f t="shared" ref="J7:J8" si="4">J6+I7</f>
        <v>0.8</v>
      </c>
      <c r="K7" s="7">
        <f t="shared" ref="K7:K8" si="5">L6+1</f>
        <v>66</v>
      </c>
      <c r="L7" s="6">
        <f t="shared" si="1"/>
        <v>80</v>
      </c>
    </row>
    <row r="8" spans="2:17" x14ac:dyDescent="0.3">
      <c r="B8" s="16">
        <v>7</v>
      </c>
      <c r="C8" s="16">
        <v>0.15</v>
      </c>
      <c r="D8" s="6">
        <f t="shared" si="2"/>
        <v>1</v>
      </c>
      <c r="E8" s="6">
        <f t="shared" si="3"/>
        <v>86</v>
      </c>
      <c r="F8" s="14">
        <f t="shared" si="0"/>
        <v>100</v>
      </c>
      <c r="H8" s="16">
        <v>10</v>
      </c>
      <c r="I8" s="16">
        <v>0.2</v>
      </c>
      <c r="J8" s="7">
        <f t="shared" si="4"/>
        <v>1</v>
      </c>
      <c r="K8" s="7">
        <f t="shared" si="5"/>
        <v>81</v>
      </c>
      <c r="L8" s="6">
        <f t="shared" si="1"/>
        <v>100</v>
      </c>
    </row>
    <row r="9" spans="2:17" x14ac:dyDescent="0.3">
      <c r="B9" s="5"/>
      <c r="C9" s="5"/>
      <c r="D9" s="5"/>
      <c r="E9" s="5"/>
      <c r="H9" s="9"/>
      <c r="I9" s="9"/>
      <c r="J9" s="9"/>
      <c r="K9" s="9"/>
      <c r="L9" s="5"/>
      <c r="N9" s="9"/>
      <c r="O9" s="9"/>
      <c r="P9" s="9"/>
      <c r="Q9" s="9"/>
    </row>
    <row r="10" spans="2:17" x14ac:dyDescent="0.3">
      <c r="B10" s="1" t="s">
        <v>10</v>
      </c>
      <c r="C10" s="8">
        <v>0.375</v>
      </c>
      <c r="D10" s="5"/>
      <c r="E10" s="5"/>
      <c r="H10" s="9"/>
      <c r="I10" s="9"/>
      <c r="J10" s="9"/>
      <c r="K10" s="9"/>
      <c r="L10" s="5"/>
      <c r="N10" s="9"/>
      <c r="O10" s="9"/>
      <c r="P10" s="9"/>
      <c r="Q10" s="9"/>
    </row>
    <row r="11" spans="2:17" x14ac:dyDescent="0.3">
      <c r="G11" s="40" t="s">
        <v>19</v>
      </c>
      <c r="H11" s="40"/>
      <c r="I11" s="40"/>
    </row>
    <row r="12" spans="2:17" x14ac:dyDescent="0.3">
      <c r="B12" s="10" t="s">
        <v>11</v>
      </c>
      <c r="C12" s="10" t="s">
        <v>12</v>
      </c>
      <c r="D12" s="10" t="s">
        <v>13</v>
      </c>
      <c r="E12" s="10" t="s">
        <v>14</v>
      </c>
      <c r="F12" s="10" t="s">
        <v>15</v>
      </c>
      <c r="G12" s="11" t="s">
        <v>20</v>
      </c>
      <c r="H12" s="11" t="s">
        <v>21</v>
      </c>
      <c r="I12" s="11" t="s">
        <v>22</v>
      </c>
      <c r="J12" s="10" t="s">
        <v>25</v>
      </c>
      <c r="K12" s="10" t="s">
        <v>24</v>
      </c>
      <c r="L12" s="10" t="s">
        <v>23</v>
      </c>
    </row>
    <row r="13" spans="2:17" x14ac:dyDescent="0.3">
      <c r="B13" s="16">
        <v>1</v>
      </c>
      <c r="C13" s="12"/>
      <c r="D13" s="12"/>
      <c r="E13" s="13">
        <f>C10</f>
        <v>0.375</v>
      </c>
      <c r="F13" s="12">
        <f ca="1">RANDBETWEEN(K$5,L$8)</f>
        <v>56</v>
      </c>
      <c r="G13" s="13">
        <f>E13</f>
        <v>0.375</v>
      </c>
      <c r="H13" s="12">
        <f ca="1">LOOKUP(F13,$K$5:$L$8,$H$5:$H$8)</f>
        <v>6</v>
      </c>
      <c r="I13" s="13">
        <f ca="1">G13+TIME(0,H13,0)</f>
        <v>0.37916666666666665</v>
      </c>
      <c r="J13" s="18">
        <f>MINUTE(G13-E13)</f>
        <v>0</v>
      </c>
      <c r="K13" s="18">
        <f>MINUTE(E13-C10)</f>
        <v>0</v>
      </c>
      <c r="L13" s="12">
        <f ca="1">MINUTE(I13-E13)</f>
        <v>6</v>
      </c>
    </row>
    <row r="14" spans="2:17" x14ac:dyDescent="0.3">
      <c r="B14" s="16">
        <v>2</v>
      </c>
      <c r="C14" s="12">
        <f ca="1">RANDBETWEEN(E$5,F$8)</f>
        <v>64</v>
      </c>
      <c r="D14" s="12">
        <f ca="1">LOOKUP(C14,$E$5:$F$8,$B$5:$B$8)</f>
        <v>5</v>
      </c>
      <c r="E14" s="13">
        <f ca="1">E13+TIME(0,D14,0)</f>
        <v>0.37847222222222221</v>
      </c>
      <c r="F14" s="12">
        <f t="shared" ref="F14:F19" ca="1" si="6">RANDBETWEEN(K$5,L$8)</f>
        <v>71</v>
      </c>
      <c r="G14" s="13">
        <f ca="1">MAX(E14,I13)</f>
        <v>0.37916666666666665</v>
      </c>
      <c r="H14" s="12">
        <f t="shared" ref="H14:H19" ca="1" si="7">LOOKUP(F14,$K$5:$L$8,$H$5:$H$8)</f>
        <v>8</v>
      </c>
      <c r="I14" s="13">
        <f t="shared" ref="I14:I19" ca="1" si="8">G14+TIME(0,H14,0)</f>
        <v>0.38472222222222219</v>
      </c>
      <c r="J14" s="18">
        <f t="shared" ref="J14:J19" ca="1" si="9">MINUTE(G14-E14)</f>
        <v>1</v>
      </c>
      <c r="K14" s="18">
        <f ca="1">MINUTE(G14-I13)</f>
        <v>0</v>
      </c>
      <c r="L14" s="12">
        <f t="shared" ref="L14:L19" ca="1" si="10">MINUTE(I14-E14)</f>
        <v>9</v>
      </c>
    </row>
    <row r="15" spans="2:17" x14ac:dyDescent="0.3">
      <c r="B15" s="16">
        <v>3</v>
      </c>
      <c r="C15" s="12">
        <f t="shared" ref="C15:C19" ca="1" si="11">RANDBETWEEN(E$5,F$8)</f>
        <v>40</v>
      </c>
      <c r="D15" s="12">
        <f t="shared" ref="D15:D19" ca="1" si="12">LOOKUP(C15,$E$5:$F$8,$B$5:$B$8)</f>
        <v>3</v>
      </c>
      <c r="E15" s="13">
        <f t="shared" ref="E15:E19" ca="1" si="13">E14+TIME(0,D15,0)</f>
        <v>0.38055555555555554</v>
      </c>
      <c r="F15" s="12">
        <f t="shared" ca="1" si="6"/>
        <v>91</v>
      </c>
      <c r="G15" s="13">
        <f t="shared" ref="G15:G19" ca="1" si="14">MAX(E15,I14)</f>
        <v>0.38472222222222219</v>
      </c>
      <c r="H15" s="12">
        <f t="shared" ca="1" si="7"/>
        <v>10</v>
      </c>
      <c r="I15" s="13">
        <f t="shared" ca="1" si="8"/>
        <v>0.39166666666666661</v>
      </c>
      <c r="J15" s="18">
        <f t="shared" ca="1" si="9"/>
        <v>6</v>
      </c>
      <c r="K15" s="18">
        <f t="shared" ref="K15:K19" ca="1" si="15">MINUTE(G15-I14)</f>
        <v>0</v>
      </c>
      <c r="L15" s="12">
        <f t="shared" ca="1" si="10"/>
        <v>16</v>
      </c>
    </row>
    <row r="16" spans="2:17" x14ac:dyDescent="0.3">
      <c r="B16" s="16">
        <v>4</v>
      </c>
      <c r="C16" s="12">
        <f t="shared" ca="1" si="11"/>
        <v>48</v>
      </c>
      <c r="D16" s="12">
        <f t="shared" ca="1" si="12"/>
        <v>3</v>
      </c>
      <c r="E16" s="13">
        <f t="shared" ca="1" si="13"/>
        <v>0.38263888888888886</v>
      </c>
      <c r="F16" s="12">
        <f t="shared" ca="1" si="6"/>
        <v>90</v>
      </c>
      <c r="G16" s="13">
        <f t="shared" ca="1" si="14"/>
        <v>0.39166666666666661</v>
      </c>
      <c r="H16" s="12">
        <f t="shared" ca="1" si="7"/>
        <v>10</v>
      </c>
      <c r="I16" s="13">
        <f t="shared" ca="1" si="8"/>
        <v>0.39861111111111103</v>
      </c>
      <c r="J16" s="18">
        <f t="shared" ca="1" si="9"/>
        <v>13</v>
      </c>
      <c r="K16" s="18">
        <f t="shared" ca="1" si="15"/>
        <v>0</v>
      </c>
      <c r="L16" s="12">
        <f t="shared" ca="1" si="10"/>
        <v>23</v>
      </c>
    </row>
    <row r="17" spans="2:14" x14ac:dyDescent="0.3">
      <c r="B17" s="16">
        <v>5</v>
      </c>
      <c r="C17" s="12">
        <f t="shared" ca="1" si="11"/>
        <v>79</v>
      </c>
      <c r="D17" s="12">
        <f t="shared" ca="1" si="12"/>
        <v>5</v>
      </c>
      <c r="E17" s="13">
        <f t="shared" ca="1" si="13"/>
        <v>0.38611111111111107</v>
      </c>
      <c r="F17" s="12">
        <f t="shared" ca="1" si="6"/>
        <v>3</v>
      </c>
      <c r="G17" s="13">
        <f t="shared" ca="1" si="14"/>
        <v>0.39861111111111103</v>
      </c>
      <c r="H17" s="12">
        <f t="shared" ca="1" si="7"/>
        <v>4</v>
      </c>
      <c r="I17" s="13">
        <f t="shared" ca="1" si="8"/>
        <v>0.4013888888888888</v>
      </c>
      <c r="J17" s="18">
        <f t="shared" ca="1" si="9"/>
        <v>18</v>
      </c>
      <c r="K17" s="18">
        <f t="shared" ca="1" si="15"/>
        <v>0</v>
      </c>
      <c r="L17" s="12">
        <f t="shared" ca="1" si="10"/>
        <v>22</v>
      </c>
    </row>
    <row r="18" spans="2:14" x14ac:dyDescent="0.3">
      <c r="B18" s="16">
        <v>6</v>
      </c>
      <c r="C18" s="12">
        <f t="shared" ca="1" si="11"/>
        <v>20</v>
      </c>
      <c r="D18" s="12">
        <f t="shared" ca="1" si="12"/>
        <v>1</v>
      </c>
      <c r="E18" s="13">
        <f t="shared" ca="1" si="13"/>
        <v>0.38680555555555551</v>
      </c>
      <c r="F18" s="12">
        <f t="shared" ca="1" si="6"/>
        <v>96</v>
      </c>
      <c r="G18" s="13">
        <f t="shared" ca="1" si="14"/>
        <v>0.4013888888888888</v>
      </c>
      <c r="H18" s="12">
        <f t="shared" ca="1" si="7"/>
        <v>10</v>
      </c>
      <c r="I18" s="13">
        <f t="shared" ca="1" si="8"/>
        <v>0.40833333333333321</v>
      </c>
      <c r="J18" s="18">
        <f t="shared" ca="1" si="9"/>
        <v>21</v>
      </c>
      <c r="K18" s="18">
        <f t="shared" ca="1" si="15"/>
        <v>0</v>
      </c>
      <c r="L18" s="12">
        <f t="shared" ca="1" si="10"/>
        <v>31</v>
      </c>
    </row>
    <row r="19" spans="2:14" x14ac:dyDescent="0.3">
      <c r="B19" s="16">
        <v>7</v>
      </c>
      <c r="C19" s="12">
        <f t="shared" ca="1" si="11"/>
        <v>80</v>
      </c>
      <c r="D19" s="12">
        <f t="shared" ca="1" si="12"/>
        <v>5</v>
      </c>
      <c r="E19" s="13">
        <f t="shared" ca="1" si="13"/>
        <v>0.39027777777777772</v>
      </c>
      <c r="F19" s="12">
        <f t="shared" ca="1" si="6"/>
        <v>4</v>
      </c>
      <c r="G19" s="13">
        <f t="shared" ca="1" si="14"/>
        <v>0.40833333333333321</v>
      </c>
      <c r="H19" s="12">
        <f t="shared" ca="1" si="7"/>
        <v>4</v>
      </c>
      <c r="I19" s="13">
        <f t="shared" ca="1" si="8"/>
        <v>0.41111111111111098</v>
      </c>
      <c r="J19" s="18">
        <f t="shared" ca="1" si="9"/>
        <v>26</v>
      </c>
      <c r="K19" s="18">
        <f t="shared" ca="1" si="15"/>
        <v>0</v>
      </c>
      <c r="L19" s="12">
        <f t="shared" ca="1" si="10"/>
        <v>30</v>
      </c>
    </row>
    <row r="20" spans="2:14" x14ac:dyDescent="0.3">
      <c r="B20" s="19"/>
      <c r="C20" s="12"/>
      <c r="D20" s="26">
        <f ca="1">SUM(D13:D19)</f>
        <v>22</v>
      </c>
      <c r="E20" s="19"/>
      <c r="F20" s="19"/>
      <c r="G20" s="19"/>
      <c r="H20" s="20">
        <f ca="1">SUM(H13:H19)</f>
        <v>52</v>
      </c>
      <c r="I20" s="19"/>
      <c r="J20" s="21">
        <f ca="1">SUM(J13:J19)</f>
        <v>85</v>
      </c>
      <c r="K20" s="21">
        <f ca="1">SUM(K13:K19)</f>
        <v>0</v>
      </c>
      <c r="L20" s="20">
        <f ca="1">SUM(L13:L19)</f>
        <v>137</v>
      </c>
    </row>
    <row r="21" spans="2:14" x14ac:dyDescent="0.3">
      <c r="C21" s="12"/>
      <c r="J21" s="27">
        <f ca="1">COUNTIF(J13:J19,"&gt;0")</f>
        <v>6</v>
      </c>
    </row>
    <row r="22" spans="2:14" x14ac:dyDescent="0.3">
      <c r="B22" s="22"/>
    </row>
    <row r="23" spans="2:14" x14ac:dyDescent="0.3">
      <c r="E23" s="23">
        <f ca="1">AVERAGE(J13:J19)</f>
        <v>12.142857142857142</v>
      </c>
      <c r="J23" s="29">
        <f ca="1">J21/7</f>
        <v>0.8571428571428571</v>
      </c>
      <c r="M23" s="24">
        <f ca="1">K20/MINUTE(I19-C10)</f>
        <v>0</v>
      </c>
      <c r="N23" s="24">
        <f ca="1">H20/MINUTE(I19-C10)</f>
        <v>1</v>
      </c>
    </row>
    <row r="27" spans="2:14" x14ac:dyDescent="0.3">
      <c r="E27" s="17">
        <f ca="1">1-M23</f>
        <v>1</v>
      </c>
      <c r="K27" s="17">
        <f ca="1">AVERAGE(H13:H19)</f>
        <v>7.4285714285714288</v>
      </c>
    </row>
    <row r="30" spans="2:14" x14ac:dyDescent="0.3">
      <c r="F30" s="25">
        <f>(H5*I5)+(H6*I6)+(H7*I7)+(H8*I8)</f>
        <v>6.6000000000000005</v>
      </c>
    </row>
    <row r="31" spans="2:14" x14ac:dyDescent="0.3">
      <c r="K31" s="17">
        <f ca="1">D20/6</f>
        <v>3.6666666666666665</v>
      </c>
    </row>
    <row r="35" spans="6:12" x14ac:dyDescent="0.3">
      <c r="F35" s="25">
        <f ca="1">J20/J21</f>
        <v>14.166666666666666</v>
      </c>
      <c r="L35" s="28">
        <f ca="1">AVERAGE(L13:L19)</f>
        <v>19.571428571428573</v>
      </c>
    </row>
    <row r="40" spans="6:12" x14ac:dyDescent="0.3">
      <c r="L40" s="28">
        <f ca="1">E23+K27</f>
        <v>19.571428571428569</v>
      </c>
    </row>
  </sheetData>
  <mergeCells count="5">
    <mergeCell ref="C2:E2"/>
    <mergeCell ref="I2:K2"/>
    <mergeCell ref="E3:F3"/>
    <mergeCell ref="K3:L3"/>
    <mergeCell ref="G11:I11"/>
  </mergeCells>
  <conditionalFormatting sqref="G13:G19">
    <cfRule type="containsBlanks" dxfId="0" priority="1">
      <formula>LEN(TRIM(G13))=0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BCF58-84BD-4959-A571-018F5EEB5FFA}">
  <dimension ref="A1:N25"/>
  <sheetViews>
    <sheetView zoomScale="110" zoomScaleNormal="115" workbookViewId="0">
      <selection sqref="A1:N1"/>
    </sheetView>
  </sheetViews>
  <sheetFormatPr defaultRowHeight="14.4" x14ac:dyDescent="0.3"/>
  <cols>
    <col min="1" max="1" width="9.88671875" style="30" bestFit="1" customWidth="1"/>
    <col min="2" max="2" width="14.77734375" style="30" bestFit="1" customWidth="1"/>
    <col min="3" max="3" width="13.33203125" style="30" bestFit="1" customWidth="1"/>
    <col min="4" max="4" width="14.44140625" style="30" bestFit="1" customWidth="1"/>
    <col min="5" max="5" width="10.33203125" style="30" bestFit="1" customWidth="1"/>
    <col min="6" max="6" width="17.33203125" style="30" bestFit="1" customWidth="1"/>
    <col min="7" max="7" width="11.33203125" style="30" bestFit="1" customWidth="1"/>
    <col min="8" max="8" width="15.77734375" style="30" bestFit="1" customWidth="1"/>
    <col min="9" max="9" width="9.33203125" style="30" bestFit="1" customWidth="1"/>
    <col min="10" max="10" width="23.33203125" style="30" bestFit="1" customWidth="1"/>
    <col min="11" max="11" width="8.88671875" style="30"/>
    <col min="12" max="12" width="14.5546875" style="30" bestFit="1" customWidth="1"/>
    <col min="13" max="13" width="10.33203125" style="30" bestFit="1" customWidth="1"/>
    <col min="14" max="14" width="11.21875" style="30" bestFit="1" customWidth="1"/>
    <col min="15" max="16384" width="8.88671875" style="30"/>
  </cols>
  <sheetData>
    <row r="1" spans="1:14" x14ac:dyDescent="0.3">
      <c r="A1" s="41" t="s">
        <v>26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4" x14ac:dyDescent="0.3">
      <c r="A2" s="31" t="s">
        <v>27</v>
      </c>
      <c r="B2" s="31" t="s">
        <v>28</v>
      </c>
      <c r="C2" s="31" t="s">
        <v>29</v>
      </c>
      <c r="D2" s="31" t="s">
        <v>30</v>
      </c>
      <c r="E2" s="31" t="s">
        <v>31</v>
      </c>
      <c r="F2" s="31" t="s">
        <v>0</v>
      </c>
      <c r="G2" s="31" t="s">
        <v>1</v>
      </c>
      <c r="K2" s="42" t="s">
        <v>32</v>
      </c>
      <c r="L2" s="42"/>
      <c r="M2" s="42"/>
      <c r="N2" s="42"/>
    </row>
    <row r="3" spans="1:14" x14ac:dyDescent="0.3">
      <c r="A3" s="30">
        <v>1</v>
      </c>
      <c r="B3" s="30" t="s">
        <v>33</v>
      </c>
      <c r="C3" s="32"/>
      <c r="D3" s="33"/>
      <c r="E3" s="33"/>
      <c r="F3" s="32"/>
      <c r="G3" s="32"/>
      <c r="K3" s="34" t="s">
        <v>34</v>
      </c>
      <c r="L3" s="34" t="s">
        <v>35</v>
      </c>
      <c r="M3" s="34" t="s">
        <v>28</v>
      </c>
      <c r="N3" s="34" t="s">
        <v>36</v>
      </c>
    </row>
    <row r="4" spans="1:14" x14ac:dyDescent="0.3">
      <c r="A4" s="30">
        <v>2</v>
      </c>
      <c r="B4" s="30" t="s">
        <v>37</v>
      </c>
      <c r="C4" s="32"/>
      <c r="D4" s="33"/>
      <c r="E4" s="33"/>
      <c r="F4" s="32"/>
      <c r="G4" s="32"/>
      <c r="K4" s="12">
        <v>1</v>
      </c>
      <c r="L4" s="35">
        <v>0</v>
      </c>
      <c r="M4" s="12" t="s">
        <v>33</v>
      </c>
      <c r="N4" s="12">
        <v>7</v>
      </c>
    </row>
    <row r="5" spans="1:14" x14ac:dyDescent="0.3">
      <c r="A5" s="30">
        <v>3</v>
      </c>
      <c r="B5" s="30" t="s">
        <v>38</v>
      </c>
      <c r="C5" s="32"/>
      <c r="D5" s="33"/>
      <c r="E5" s="33"/>
      <c r="F5" s="32"/>
      <c r="G5" s="32"/>
      <c r="K5" s="12">
        <f>K4+1</f>
        <v>2</v>
      </c>
      <c r="L5" s="35">
        <v>8</v>
      </c>
      <c r="M5" s="12" t="s">
        <v>39</v>
      </c>
      <c r="N5" s="12">
        <v>4</v>
      </c>
    </row>
    <row r="6" spans="1:14" x14ac:dyDescent="0.3">
      <c r="A6" s="30">
        <v>4</v>
      </c>
      <c r="B6" s="30" t="s">
        <v>39</v>
      </c>
      <c r="C6" s="32"/>
      <c r="D6" s="33"/>
      <c r="E6" s="33"/>
      <c r="F6" s="32"/>
      <c r="G6" s="32"/>
      <c r="K6" s="12">
        <f t="shared" ref="K6:K18" si="0">K5+1</f>
        <v>3</v>
      </c>
      <c r="L6" s="35">
        <v>3</v>
      </c>
      <c r="M6" s="12" t="s">
        <v>39</v>
      </c>
      <c r="N6" s="12">
        <v>8</v>
      </c>
    </row>
    <row r="7" spans="1:14" x14ac:dyDescent="0.3">
      <c r="E7" s="33"/>
      <c r="K7" s="12">
        <f t="shared" si="0"/>
        <v>4</v>
      </c>
      <c r="L7" s="35">
        <v>7</v>
      </c>
      <c r="M7" s="12" t="s">
        <v>39</v>
      </c>
      <c r="N7" s="12">
        <v>6</v>
      </c>
    </row>
    <row r="8" spans="1:14" x14ac:dyDescent="0.3">
      <c r="E8" s="33"/>
      <c r="K8" s="12">
        <f t="shared" si="0"/>
        <v>5</v>
      </c>
      <c r="L8" s="35">
        <v>3</v>
      </c>
      <c r="M8" s="12" t="s">
        <v>37</v>
      </c>
      <c r="N8" s="12">
        <v>5</v>
      </c>
    </row>
    <row r="9" spans="1:14" x14ac:dyDescent="0.3">
      <c r="E9" s="33"/>
      <c r="K9" s="12">
        <f t="shared" si="0"/>
        <v>6</v>
      </c>
      <c r="L9" s="35">
        <v>8</v>
      </c>
      <c r="M9" s="12" t="s">
        <v>38</v>
      </c>
      <c r="N9" s="12">
        <v>4</v>
      </c>
    </row>
    <row r="10" spans="1:14" x14ac:dyDescent="0.3">
      <c r="A10" s="36" t="s">
        <v>34</v>
      </c>
      <c r="B10" s="36" t="s">
        <v>40</v>
      </c>
      <c r="C10" s="36" t="s">
        <v>41</v>
      </c>
      <c r="D10" s="36" t="s">
        <v>42</v>
      </c>
      <c r="E10" s="36" t="s">
        <v>28</v>
      </c>
      <c r="F10" s="36" t="s">
        <v>43</v>
      </c>
      <c r="G10" s="36" t="s">
        <v>2</v>
      </c>
      <c r="H10" s="36" t="s">
        <v>44</v>
      </c>
      <c r="I10" s="36" t="s">
        <v>45</v>
      </c>
      <c r="J10" s="36" t="s">
        <v>46</v>
      </c>
      <c r="K10" s="12">
        <f t="shared" si="0"/>
        <v>7</v>
      </c>
      <c r="L10" s="35">
        <v>1</v>
      </c>
      <c r="M10" s="12" t="s">
        <v>37</v>
      </c>
      <c r="N10" s="12">
        <v>8</v>
      </c>
    </row>
    <row r="11" spans="1:14" x14ac:dyDescent="0.3">
      <c r="B11" s="32"/>
      <c r="C11" s="32"/>
      <c r="D11" s="32"/>
      <c r="F11" s="32"/>
      <c r="G11" s="32"/>
      <c r="H11" s="32"/>
      <c r="I11" s="32"/>
      <c r="K11" s="12">
        <f t="shared" si="0"/>
        <v>8</v>
      </c>
      <c r="L11" s="35">
        <v>10</v>
      </c>
      <c r="M11" s="12" t="s">
        <v>37</v>
      </c>
      <c r="N11" s="12">
        <v>7</v>
      </c>
    </row>
    <row r="12" spans="1:14" x14ac:dyDescent="0.3">
      <c r="B12" s="32"/>
      <c r="C12" s="32"/>
      <c r="D12" s="32"/>
      <c r="F12" s="32"/>
      <c r="G12" s="32"/>
      <c r="H12" s="32"/>
      <c r="I12" s="32"/>
      <c r="K12" s="12">
        <f t="shared" si="0"/>
        <v>9</v>
      </c>
      <c r="L12" s="35">
        <v>5</v>
      </c>
      <c r="M12" s="12" t="s">
        <v>39</v>
      </c>
      <c r="N12" s="12">
        <v>6</v>
      </c>
    </row>
    <row r="13" spans="1:14" x14ac:dyDescent="0.3">
      <c r="B13" s="32"/>
      <c r="C13" s="32"/>
      <c r="D13" s="32"/>
      <c r="F13" s="32"/>
      <c r="G13" s="32"/>
      <c r="H13" s="32"/>
      <c r="I13" s="32"/>
      <c r="K13" s="12">
        <f t="shared" si="0"/>
        <v>10</v>
      </c>
      <c r="L13" s="35">
        <v>5</v>
      </c>
      <c r="M13" s="12" t="s">
        <v>39</v>
      </c>
      <c r="N13" s="12">
        <v>5</v>
      </c>
    </row>
    <row r="14" spans="1:14" x14ac:dyDescent="0.3">
      <c r="B14" s="32"/>
      <c r="C14" s="32"/>
      <c r="D14" s="32"/>
      <c r="F14" s="32"/>
      <c r="G14" s="32"/>
      <c r="H14" s="32"/>
      <c r="I14" s="32"/>
      <c r="K14" s="12">
        <f t="shared" si="0"/>
        <v>11</v>
      </c>
      <c r="L14" s="35">
        <v>2</v>
      </c>
      <c r="M14" s="12" t="s">
        <v>38</v>
      </c>
      <c r="N14" s="12">
        <v>7</v>
      </c>
    </row>
    <row r="15" spans="1:14" x14ac:dyDescent="0.3">
      <c r="B15" s="32"/>
      <c r="C15" s="32"/>
      <c r="D15" s="32"/>
      <c r="F15" s="32"/>
      <c r="G15" s="32"/>
      <c r="H15" s="32"/>
      <c r="I15" s="32"/>
      <c r="K15" s="12">
        <f t="shared" si="0"/>
        <v>12</v>
      </c>
      <c r="L15" s="35">
        <v>4</v>
      </c>
      <c r="M15" s="12" t="s">
        <v>37</v>
      </c>
      <c r="N15" s="12">
        <v>8</v>
      </c>
    </row>
    <row r="16" spans="1:14" x14ac:dyDescent="0.3">
      <c r="B16" s="32"/>
      <c r="C16" s="32"/>
      <c r="D16" s="32"/>
      <c r="F16" s="32"/>
      <c r="G16" s="32"/>
      <c r="H16" s="32"/>
      <c r="I16" s="32"/>
      <c r="K16" s="12">
        <f t="shared" si="0"/>
        <v>13</v>
      </c>
      <c r="L16" s="35">
        <v>4</v>
      </c>
      <c r="M16" s="12" t="s">
        <v>37</v>
      </c>
      <c r="N16" s="12">
        <v>4</v>
      </c>
    </row>
    <row r="17" spans="2:14" x14ac:dyDescent="0.3">
      <c r="B17" s="32"/>
      <c r="C17" s="32"/>
      <c r="D17" s="32"/>
      <c r="F17" s="32"/>
      <c r="G17" s="32"/>
      <c r="H17" s="32"/>
      <c r="I17" s="32"/>
      <c r="K17" s="12">
        <f t="shared" si="0"/>
        <v>14</v>
      </c>
      <c r="L17" s="35">
        <v>10</v>
      </c>
      <c r="M17" s="12" t="s">
        <v>37</v>
      </c>
      <c r="N17" s="12">
        <v>8</v>
      </c>
    </row>
    <row r="18" spans="2:14" x14ac:dyDescent="0.3">
      <c r="B18" s="32"/>
      <c r="C18" s="32"/>
      <c r="D18" s="32"/>
      <c r="F18" s="32"/>
      <c r="G18" s="32"/>
      <c r="H18" s="32"/>
      <c r="I18" s="32"/>
      <c r="K18" s="12">
        <f t="shared" si="0"/>
        <v>15</v>
      </c>
      <c r="L18" s="35">
        <v>2</v>
      </c>
      <c r="M18" s="12" t="s">
        <v>37</v>
      </c>
      <c r="N18" s="12">
        <v>7</v>
      </c>
    </row>
    <row r="19" spans="2:14" x14ac:dyDescent="0.3">
      <c r="B19" s="32"/>
      <c r="C19" s="32"/>
      <c r="D19" s="32"/>
      <c r="F19" s="32"/>
      <c r="G19" s="32"/>
      <c r="H19" s="32"/>
      <c r="I19" s="32"/>
    </row>
    <row r="20" spans="2:14" x14ac:dyDescent="0.3">
      <c r="B20" s="32"/>
      <c r="C20" s="32"/>
      <c r="D20" s="32"/>
      <c r="F20" s="32"/>
      <c r="G20" s="32"/>
      <c r="H20" s="32"/>
      <c r="I20" s="32"/>
    </row>
    <row r="21" spans="2:14" x14ac:dyDescent="0.3">
      <c r="B21" s="32"/>
      <c r="C21" s="32"/>
      <c r="D21" s="32"/>
      <c r="F21" s="32"/>
      <c r="G21" s="32"/>
      <c r="H21" s="32"/>
      <c r="I21" s="32"/>
    </row>
    <row r="22" spans="2:14" x14ac:dyDescent="0.3">
      <c r="B22" s="32"/>
      <c r="C22" s="32"/>
      <c r="D22" s="32"/>
      <c r="F22" s="32"/>
      <c r="G22" s="32"/>
      <c r="H22" s="32"/>
      <c r="I22" s="32"/>
    </row>
    <row r="23" spans="2:14" x14ac:dyDescent="0.3">
      <c r="B23" s="32"/>
      <c r="C23" s="32"/>
      <c r="D23" s="32"/>
      <c r="F23" s="32"/>
      <c r="G23" s="32"/>
      <c r="H23" s="32"/>
      <c r="I23" s="32"/>
    </row>
    <row r="24" spans="2:14" x14ac:dyDescent="0.3">
      <c r="B24" s="32"/>
      <c r="C24" s="32"/>
      <c r="D24" s="32"/>
      <c r="F24" s="32"/>
      <c r="G24" s="32"/>
      <c r="H24" s="32"/>
      <c r="I24" s="32"/>
    </row>
    <row r="25" spans="2:14" x14ac:dyDescent="0.3">
      <c r="B25" s="32"/>
      <c r="C25" s="32"/>
      <c r="D25" s="32"/>
      <c r="F25" s="32"/>
      <c r="G25" s="32"/>
      <c r="H25" s="32"/>
      <c r="I25" s="32"/>
    </row>
  </sheetData>
  <mergeCells count="2">
    <mergeCell ref="A1:N1"/>
    <mergeCell ref="K2:N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55F7E-35FF-46FC-8385-B303A06489F5}">
  <dimension ref="A1:N25"/>
  <sheetViews>
    <sheetView zoomScale="112" zoomScaleNormal="115" workbookViewId="0">
      <selection activeCell="F11" sqref="F11"/>
    </sheetView>
  </sheetViews>
  <sheetFormatPr defaultRowHeight="14.4" x14ac:dyDescent="0.3"/>
  <cols>
    <col min="1" max="1" width="9.88671875" style="30" bestFit="1" customWidth="1"/>
    <col min="2" max="2" width="14.77734375" style="30" bestFit="1" customWidth="1"/>
    <col min="3" max="3" width="13.33203125" style="30" bestFit="1" customWidth="1"/>
    <col min="4" max="4" width="14.44140625" style="30" bestFit="1" customWidth="1"/>
    <col min="5" max="5" width="10.33203125" style="30" bestFit="1" customWidth="1"/>
    <col min="6" max="6" width="17.33203125" style="30" bestFit="1" customWidth="1"/>
    <col min="7" max="7" width="11.33203125" style="30" bestFit="1" customWidth="1"/>
    <col min="8" max="8" width="15.77734375" style="30" bestFit="1" customWidth="1"/>
    <col min="9" max="9" width="9.33203125" style="30" bestFit="1" customWidth="1"/>
    <col min="10" max="10" width="23.33203125" style="30" bestFit="1" customWidth="1"/>
    <col min="11" max="11" width="8.88671875" style="30"/>
    <col min="12" max="12" width="14.5546875" style="30" bestFit="1" customWidth="1"/>
    <col min="13" max="13" width="10.33203125" style="30" bestFit="1" customWidth="1"/>
    <col min="14" max="14" width="11.21875" style="30" bestFit="1" customWidth="1"/>
    <col min="15" max="16384" width="8.88671875" style="30"/>
  </cols>
  <sheetData>
    <row r="1" spans="1:14" x14ac:dyDescent="0.3">
      <c r="A1" s="41" t="s">
        <v>26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4" x14ac:dyDescent="0.3">
      <c r="A2" s="31" t="s">
        <v>27</v>
      </c>
      <c r="B2" s="31" t="s">
        <v>28</v>
      </c>
      <c r="C2" s="31" t="s">
        <v>29</v>
      </c>
      <c r="D2" s="31" t="s">
        <v>30</v>
      </c>
      <c r="E2" s="31" t="s">
        <v>31</v>
      </c>
      <c r="F2" s="31" t="s">
        <v>0</v>
      </c>
      <c r="G2" s="31" t="s">
        <v>1</v>
      </c>
      <c r="K2" s="42" t="s">
        <v>32</v>
      </c>
      <c r="L2" s="42"/>
      <c r="M2" s="42"/>
      <c r="N2" s="42"/>
    </row>
    <row r="3" spans="1:14" x14ac:dyDescent="0.3">
      <c r="A3" s="30">
        <v>1</v>
      </c>
      <c r="B3" s="30" t="s">
        <v>33</v>
      </c>
      <c r="C3" s="32">
        <f>SUMIF($M$4:$M$18,B3,$N$4:$N$18)/COUNTIF($M$4:$M$18,B3)</f>
        <v>7</v>
      </c>
      <c r="D3" s="33">
        <f>COUNTIF($M$4:$M$18,B3)/COUNT($K$4:$K$18)</f>
        <v>6.6666666666666666E-2</v>
      </c>
      <c r="E3" s="33">
        <f>D3</f>
        <v>6.6666666666666666E-2</v>
      </c>
      <c r="F3" s="32">
        <v>1</v>
      </c>
      <c r="G3" s="32">
        <f>E3*100</f>
        <v>6.666666666666667</v>
      </c>
      <c r="K3" s="34" t="s">
        <v>34</v>
      </c>
      <c r="L3" s="34" t="s">
        <v>40</v>
      </c>
      <c r="M3" s="34" t="s">
        <v>28</v>
      </c>
      <c r="N3" s="34" t="s">
        <v>36</v>
      </c>
    </row>
    <row r="4" spans="1:14" x14ac:dyDescent="0.3">
      <c r="A4" s="30">
        <v>2</v>
      </c>
      <c r="B4" s="30" t="s">
        <v>37</v>
      </c>
      <c r="C4" s="32">
        <f t="shared" ref="C4:C6" si="0">SUMIF($M$4:$M$18,B4,$N$4:$N$18)/COUNTIF($M$4:$M$18,B4)</f>
        <v>6.7142857142857144</v>
      </c>
      <c r="D4" s="33">
        <f t="shared" ref="D4:D6" si="1">COUNTIF($M$4:$M$18,B4)/COUNT($K$4:$K$18)</f>
        <v>0.46666666666666667</v>
      </c>
      <c r="E4" s="33">
        <f>E3+D4</f>
        <v>0.53333333333333333</v>
      </c>
      <c r="F4" s="32">
        <f>G3+1</f>
        <v>7.666666666666667</v>
      </c>
      <c r="G4" s="32">
        <f t="shared" ref="G4:G6" si="2">E4*100</f>
        <v>53.333333333333336</v>
      </c>
      <c r="K4" s="12">
        <v>1</v>
      </c>
      <c r="L4" s="35">
        <v>0</v>
      </c>
      <c r="M4" s="12" t="s">
        <v>33</v>
      </c>
      <c r="N4" s="12">
        <v>7</v>
      </c>
    </row>
    <row r="5" spans="1:14" x14ac:dyDescent="0.3">
      <c r="A5" s="30">
        <v>3</v>
      </c>
      <c r="B5" s="30" t="s">
        <v>38</v>
      </c>
      <c r="C5" s="32">
        <f t="shared" si="0"/>
        <v>5.5</v>
      </c>
      <c r="D5" s="33">
        <f t="shared" si="1"/>
        <v>0.13333333333333333</v>
      </c>
      <c r="E5" s="33">
        <f t="shared" ref="E5:E6" si="3">E4+D5</f>
        <v>0.66666666666666663</v>
      </c>
      <c r="F5" s="32">
        <f t="shared" ref="F5:F6" si="4">G4+1</f>
        <v>54.333333333333336</v>
      </c>
      <c r="G5" s="32">
        <f t="shared" si="2"/>
        <v>66.666666666666657</v>
      </c>
      <c r="K5" s="12">
        <f>K4+1</f>
        <v>2</v>
      </c>
      <c r="L5" s="35">
        <v>8</v>
      </c>
      <c r="M5" s="12" t="s">
        <v>39</v>
      </c>
      <c r="N5" s="12">
        <v>4</v>
      </c>
    </row>
    <row r="6" spans="1:14" x14ac:dyDescent="0.3">
      <c r="A6" s="30">
        <v>4</v>
      </c>
      <c r="B6" s="30" t="s">
        <v>39</v>
      </c>
      <c r="C6" s="32">
        <f t="shared" si="0"/>
        <v>5.8</v>
      </c>
      <c r="D6" s="33">
        <f t="shared" si="1"/>
        <v>0.33333333333333331</v>
      </c>
      <c r="E6" s="33">
        <f t="shared" si="3"/>
        <v>1</v>
      </c>
      <c r="F6" s="32">
        <f t="shared" si="4"/>
        <v>67.666666666666657</v>
      </c>
      <c r="G6" s="32">
        <f t="shared" si="2"/>
        <v>100</v>
      </c>
      <c r="K6" s="12">
        <f t="shared" ref="K6:K18" si="5">K5+1</f>
        <v>3</v>
      </c>
      <c r="L6" s="35">
        <v>3</v>
      </c>
      <c r="M6" s="12" t="s">
        <v>39</v>
      </c>
      <c r="N6" s="12">
        <v>8</v>
      </c>
    </row>
    <row r="7" spans="1:14" x14ac:dyDescent="0.3">
      <c r="K7" s="12">
        <f t="shared" si="5"/>
        <v>4</v>
      </c>
      <c r="L7" s="35">
        <v>7</v>
      </c>
      <c r="M7" s="12" t="s">
        <v>39</v>
      </c>
      <c r="N7" s="12">
        <v>6</v>
      </c>
    </row>
    <row r="8" spans="1:14" x14ac:dyDescent="0.3">
      <c r="K8" s="12">
        <f t="shared" si="5"/>
        <v>5</v>
      </c>
      <c r="L8" s="35">
        <v>3</v>
      </c>
      <c r="M8" s="12" t="s">
        <v>37</v>
      </c>
      <c r="N8" s="12">
        <v>5</v>
      </c>
    </row>
    <row r="9" spans="1:14" x14ac:dyDescent="0.3">
      <c r="K9" s="12">
        <f t="shared" si="5"/>
        <v>6</v>
      </c>
      <c r="L9" s="35">
        <v>8</v>
      </c>
      <c r="M9" s="12" t="s">
        <v>38</v>
      </c>
      <c r="N9" s="12">
        <v>4</v>
      </c>
    </row>
    <row r="10" spans="1:14" x14ac:dyDescent="0.3">
      <c r="A10" s="36" t="s">
        <v>34</v>
      </c>
      <c r="B10" s="36" t="s">
        <v>40</v>
      </c>
      <c r="C10" s="36" t="s">
        <v>41</v>
      </c>
      <c r="D10" s="36" t="s">
        <v>42</v>
      </c>
      <c r="E10" s="36" t="s">
        <v>28</v>
      </c>
      <c r="F10" s="36" t="s">
        <v>43</v>
      </c>
      <c r="G10" s="36" t="s">
        <v>2</v>
      </c>
      <c r="H10" s="36" t="s">
        <v>44</v>
      </c>
      <c r="I10" s="36" t="s">
        <v>45</v>
      </c>
      <c r="J10" s="36" t="s">
        <v>46</v>
      </c>
      <c r="K10" s="12">
        <f t="shared" si="5"/>
        <v>7</v>
      </c>
      <c r="L10" s="35">
        <v>1</v>
      </c>
      <c r="M10" s="12" t="s">
        <v>37</v>
      </c>
      <c r="N10" s="12">
        <v>8</v>
      </c>
    </row>
    <row r="11" spans="1:14" x14ac:dyDescent="0.3">
      <c r="A11" s="30">
        <v>1</v>
      </c>
      <c r="B11" s="32">
        <f ca="1">RANDBETWEEN(MIN($L$4:$L$18),MAX($L$4:$L$18))</f>
        <v>10</v>
      </c>
      <c r="C11" s="32">
        <f ca="1">B11</f>
        <v>10</v>
      </c>
      <c r="D11" s="32">
        <f ca="1">RANDBETWEEN(F$3,G$6)</f>
        <v>39</v>
      </c>
      <c r="E11" s="30" t="str">
        <f ca="1">LOOKUP(D11,$F$3:$G$6,$B$3:$B$6)</f>
        <v>Software</v>
      </c>
      <c r="F11" s="32">
        <f ca="1">C11</f>
        <v>10</v>
      </c>
      <c r="G11" s="32">
        <f ca="1">LOOKUP(D11,F3:G6,C3:C6)</f>
        <v>6.7142857142857144</v>
      </c>
      <c r="H11" s="32">
        <f ca="1">F11+G11</f>
        <v>16.714285714285715</v>
      </c>
      <c r="I11" s="32" t="str">
        <f ca="1">IF(C11=F11,"In Service",F11-C11)</f>
        <v>In Service</v>
      </c>
      <c r="J11" s="30" t="str">
        <f ca="1">IF(C11=0,"Busy","Idle")</f>
        <v>Idle</v>
      </c>
      <c r="K11" s="12">
        <f t="shared" si="5"/>
        <v>8</v>
      </c>
      <c r="L11" s="35">
        <v>10</v>
      </c>
      <c r="M11" s="12" t="s">
        <v>37</v>
      </c>
      <c r="N11" s="12">
        <v>7</v>
      </c>
    </row>
    <row r="12" spans="1:14" x14ac:dyDescent="0.3">
      <c r="A12" s="30">
        <f>A11+1</f>
        <v>2</v>
      </c>
      <c r="B12" s="32">
        <f t="shared" ref="B12:B25" ca="1" si="6">RANDBETWEEN(MIN($L$4:$L$18),MAX($L$4:$L$18))</f>
        <v>4</v>
      </c>
      <c r="C12" s="32">
        <f ca="1">C11+B12</f>
        <v>14</v>
      </c>
      <c r="D12" s="32">
        <f t="shared" ref="D12:D25" ca="1" si="7">RANDBETWEEN(F$3,G$6)</f>
        <v>92</v>
      </c>
      <c r="E12" s="30" t="str">
        <f t="shared" ref="E12:E25" ca="1" si="8">LOOKUP(D12,$F$3:$G$6,$B$3:$B$6)</f>
        <v>Connection</v>
      </c>
      <c r="F12" s="32">
        <f ca="1">MAX(C12,H11)</f>
        <v>16.714285714285715</v>
      </c>
      <c r="G12" s="32">
        <f t="shared" ref="G12:G25" ca="1" si="9">LOOKUP(D12,$F$3:$G$6,$C$3:$C$6)</f>
        <v>5.8</v>
      </c>
      <c r="H12" s="32">
        <f t="shared" ref="H12:H25" ca="1" si="10">F12+G12</f>
        <v>22.514285714285716</v>
      </c>
      <c r="I12" s="32">
        <f t="shared" ref="I12:I25" ca="1" si="11">IF(C12=F12,"In Service",F12-C12)</f>
        <v>2.7142857142857153</v>
      </c>
      <c r="J12" s="30" t="str">
        <f ca="1">IF(F12&gt;H11,"Idle","Busy")</f>
        <v>Busy</v>
      </c>
      <c r="K12" s="12">
        <f t="shared" si="5"/>
        <v>9</v>
      </c>
      <c r="L12" s="35">
        <v>5</v>
      </c>
      <c r="M12" s="12" t="s">
        <v>39</v>
      </c>
      <c r="N12" s="12">
        <v>6</v>
      </c>
    </row>
    <row r="13" spans="1:14" x14ac:dyDescent="0.3">
      <c r="A13" s="30">
        <f t="shared" ref="A13:A25" si="12">A12+1</f>
        <v>3</v>
      </c>
      <c r="B13" s="32">
        <f t="shared" ca="1" si="6"/>
        <v>8</v>
      </c>
      <c r="C13" s="32">
        <f t="shared" ref="C13:C25" ca="1" si="13">C12+B13</f>
        <v>22</v>
      </c>
      <c r="D13" s="32">
        <f t="shared" ca="1" si="7"/>
        <v>72</v>
      </c>
      <c r="E13" s="30" t="str">
        <f t="shared" ca="1" si="8"/>
        <v>Connection</v>
      </c>
      <c r="F13" s="32">
        <f t="shared" ref="F13:F25" ca="1" si="14">MAX(C13,H12)</f>
        <v>22.514285714285716</v>
      </c>
      <c r="G13" s="32">
        <f t="shared" ca="1" si="9"/>
        <v>5.8</v>
      </c>
      <c r="H13" s="32">
        <f t="shared" ca="1" si="10"/>
        <v>28.314285714285717</v>
      </c>
      <c r="I13" s="32">
        <f t="shared" ca="1" si="11"/>
        <v>0.51428571428571601</v>
      </c>
      <c r="J13" s="30" t="str">
        <f t="shared" ref="J13:J25" ca="1" si="15">IF(F13&gt;H12,"Idle","Busy")</f>
        <v>Busy</v>
      </c>
      <c r="K13" s="12">
        <f t="shared" si="5"/>
        <v>10</v>
      </c>
      <c r="L13" s="35">
        <v>5</v>
      </c>
      <c r="M13" s="12" t="s">
        <v>39</v>
      </c>
      <c r="N13" s="12">
        <v>5</v>
      </c>
    </row>
    <row r="14" spans="1:14" x14ac:dyDescent="0.3">
      <c r="A14" s="30">
        <f t="shared" si="12"/>
        <v>4</v>
      </c>
      <c r="B14" s="32">
        <f t="shared" ca="1" si="6"/>
        <v>2</v>
      </c>
      <c r="C14" s="32">
        <f t="shared" ca="1" si="13"/>
        <v>24</v>
      </c>
      <c r="D14" s="32">
        <f t="shared" ca="1" si="7"/>
        <v>93</v>
      </c>
      <c r="E14" s="30" t="str">
        <f t="shared" ca="1" si="8"/>
        <v>Connection</v>
      </c>
      <c r="F14" s="32">
        <f t="shared" ca="1" si="14"/>
        <v>28.314285714285717</v>
      </c>
      <c r="G14" s="32">
        <f t="shared" ca="1" si="9"/>
        <v>5.8</v>
      </c>
      <c r="H14" s="32">
        <f t="shared" ca="1" si="10"/>
        <v>34.114285714285714</v>
      </c>
      <c r="I14" s="32">
        <f t="shared" ca="1" si="11"/>
        <v>4.3142857142857167</v>
      </c>
      <c r="J14" s="30" t="str">
        <f t="shared" ca="1" si="15"/>
        <v>Busy</v>
      </c>
      <c r="K14" s="12">
        <f t="shared" si="5"/>
        <v>11</v>
      </c>
      <c r="L14" s="35">
        <v>2</v>
      </c>
      <c r="M14" s="12" t="s">
        <v>38</v>
      </c>
      <c r="N14" s="12">
        <v>7</v>
      </c>
    </row>
    <row r="15" spans="1:14" x14ac:dyDescent="0.3">
      <c r="A15" s="30">
        <f t="shared" si="12"/>
        <v>5</v>
      </c>
      <c r="B15" s="32">
        <f t="shared" ca="1" si="6"/>
        <v>8</v>
      </c>
      <c r="C15" s="32">
        <f t="shared" ca="1" si="13"/>
        <v>32</v>
      </c>
      <c r="D15" s="32">
        <f t="shared" ca="1" si="7"/>
        <v>70</v>
      </c>
      <c r="E15" s="30" t="str">
        <f t="shared" ca="1" si="8"/>
        <v>Connection</v>
      </c>
      <c r="F15" s="32">
        <f t="shared" ca="1" si="14"/>
        <v>34.114285714285714</v>
      </c>
      <c r="G15" s="32">
        <f t="shared" ca="1" si="9"/>
        <v>5.8</v>
      </c>
      <c r="H15" s="32">
        <f t="shared" ca="1" si="10"/>
        <v>39.914285714285711</v>
      </c>
      <c r="I15" s="32">
        <f t="shared" ca="1" si="11"/>
        <v>2.1142857142857139</v>
      </c>
      <c r="J15" s="30" t="str">
        <f t="shared" ca="1" si="15"/>
        <v>Busy</v>
      </c>
      <c r="K15" s="12">
        <f t="shared" si="5"/>
        <v>12</v>
      </c>
      <c r="L15" s="35">
        <v>4</v>
      </c>
      <c r="M15" s="12" t="s">
        <v>37</v>
      </c>
      <c r="N15" s="12">
        <v>8</v>
      </c>
    </row>
    <row r="16" spans="1:14" x14ac:dyDescent="0.3">
      <c r="A16" s="30">
        <f t="shared" si="12"/>
        <v>6</v>
      </c>
      <c r="B16" s="32">
        <f t="shared" ca="1" si="6"/>
        <v>9</v>
      </c>
      <c r="C16" s="32">
        <f t="shared" ca="1" si="13"/>
        <v>41</v>
      </c>
      <c r="D16" s="32">
        <f t="shared" ca="1" si="7"/>
        <v>72</v>
      </c>
      <c r="E16" s="30" t="str">
        <f t="shared" ca="1" si="8"/>
        <v>Connection</v>
      </c>
      <c r="F16" s="32">
        <f t="shared" ca="1" si="14"/>
        <v>41</v>
      </c>
      <c r="G16" s="32">
        <f t="shared" ca="1" si="9"/>
        <v>5.8</v>
      </c>
      <c r="H16" s="32">
        <f t="shared" ca="1" si="10"/>
        <v>46.8</v>
      </c>
      <c r="I16" s="32" t="str">
        <f t="shared" ca="1" si="11"/>
        <v>In Service</v>
      </c>
      <c r="J16" s="30" t="str">
        <f t="shared" ca="1" si="15"/>
        <v>Idle</v>
      </c>
      <c r="K16" s="12">
        <f t="shared" si="5"/>
        <v>13</v>
      </c>
      <c r="L16" s="35">
        <v>4</v>
      </c>
      <c r="M16" s="12" t="s">
        <v>37</v>
      </c>
      <c r="N16" s="12">
        <v>4</v>
      </c>
    </row>
    <row r="17" spans="1:14" x14ac:dyDescent="0.3">
      <c r="A17" s="30">
        <f t="shared" si="12"/>
        <v>7</v>
      </c>
      <c r="B17" s="32">
        <f t="shared" ca="1" si="6"/>
        <v>3</v>
      </c>
      <c r="C17" s="32">
        <f t="shared" ca="1" si="13"/>
        <v>44</v>
      </c>
      <c r="D17" s="32">
        <f t="shared" ca="1" si="7"/>
        <v>1</v>
      </c>
      <c r="E17" s="30" t="str">
        <f t="shared" ca="1" si="8"/>
        <v>Hardware</v>
      </c>
      <c r="F17" s="32">
        <f t="shared" ca="1" si="14"/>
        <v>46.8</v>
      </c>
      <c r="G17" s="32">
        <f t="shared" ca="1" si="9"/>
        <v>7</v>
      </c>
      <c r="H17" s="32">
        <f t="shared" ca="1" si="10"/>
        <v>53.8</v>
      </c>
      <c r="I17" s="32">
        <f t="shared" ca="1" si="11"/>
        <v>2.7999999999999972</v>
      </c>
      <c r="J17" s="30" t="str">
        <f t="shared" ca="1" si="15"/>
        <v>Busy</v>
      </c>
      <c r="K17" s="12">
        <f t="shared" si="5"/>
        <v>14</v>
      </c>
      <c r="L17" s="35">
        <v>10</v>
      </c>
      <c r="M17" s="12" t="s">
        <v>37</v>
      </c>
      <c r="N17" s="12">
        <v>8</v>
      </c>
    </row>
    <row r="18" spans="1:14" x14ac:dyDescent="0.3">
      <c r="A18" s="30">
        <f t="shared" si="12"/>
        <v>8</v>
      </c>
      <c r="B18" s="32">
        <f t="shared" ca="1" si="6"/>
        <v>3</v>
      </c>
      <c r="C18" s="32">
        <f t="shared" ca="1" si="13"/>
        <v>47</v>
      </c>
      <c r="D18" s="32">
        <f t="shared" ca="1" si="7"/>
        <v>70</v>
      </c>
      <c r="E18" s="30" t="str">
        <f t="shared" ca="1" si="8"/>
        <v>Connection</v>
      </c>
      <c r="F18" s="32">
        <f t="shared" ca="1" si="14"/>
        <v>53.8</v>
      </c>
      <c r="G18" s="32">
        <f t="shared" ca="1" si="9"/>
        <v>5.8</v>
      </c>
      <c r="H18" s="32">
        <f t="shared" ca="1" si="10"/>
        <v>59.599999999999994</v>
      </c>
      <c r="I18" s="32">
        <f t="shared" ca="1" si="11"/>
        <v>6.7999999999999972</v>
      </c>
      <c r="J18" s="30" t="str">
        <f t="shared" ca="1" si="15"/>
        <v>Busy</v>
      </c>
      <c r="K18" s="12">
        <f t="shared" si="5"/>
        <v>15</v>
      </c>
      <c r="L18" s="35">
        <v>2</v>
      </c>
      <c r="M18" s="12" t="s">
        <v>37</v>
      </c>
      <c r="N18" s="12">
        <v>7</v>
      </c>
    </row>
    <row r="19" spans="1:14" x14ac:dyDescent="0.3">
      <c r="A19" s="30">
        <f t="shared" si="12"/>
        <v>9</v>
      </c>
      <c r="B19" s="32">
        <f t="shared" ca="1" si="6"/>
        <v>10</v>
      </c>
      <c r="C19" s="32">
        <f t="shared" ca="1" si="13"/>
        <v>57</v>
      </c>
      <c r="D19" s="32">
        <f t="shared" ca="1" si="7"/>
        <v>98</v>
      </c>
      <c r="E19" s="30" t="str">
        <f t="shared" ca="1" si="8"/>
        <v>Connection</v>
      </c>
      <c r="F19" s="32">
        <f t="shared" ca="1" si="14"/>
        <v>59.599999999999994</v>
      </c>
      <c r="G19" s="32">
        <f t="shared" ca="1" si="9"/>
        <v>5.8</v>
      </c>
      <c r="H19" s="32">
        <f t="shared" ca="1" si="10"/>
        <v>65.399999999999991</v>
      </c>
      <c r="I19" s="32">
        <f t="shared" ca="1" si="11"/>
        <v>2.5999999999999943</v>
      </c>
      <c r="J19" s="30" t="str">
        <f t="shared" ca="1" si="15"/>
        <v>Busy</v>
      </c>
    </row>
    <row r="20" spans="1:14" x14ac:dyDescent="0.3">
      <c r="A20" s="30">
        <f t="shared" si="12"/>
        <v>10</v>
      </c>
      <c r="B20" s="32">
        <f t="shared" ca="1" si="6"/>
        <v>5</v>
      </c>
      <c r="C20" s="32">
        <f t="shared" ca="1" si="13"/>
        <v>62</v>
      </c>
      <c r="D20" s="32">
        <f t="shared" ca="1" si="7"/>
        <v>67</v>
      </c>
      <c r="E20" s="30" t="str">
        <f t="shared" ca="1" si="8"/>
        <v>Network</v>
      </c>
      <c r="F20" s="32">
        <f t="shared" ca="1" si="14"/>
        <v>65.399999999999991</v>
      </c>
      <c r="G20" s="32">
        <f t="shared" ca="1" si="9"/>
        <v>5.5</v>
      </c>
      <c r="H20" s="32">
        <f t="shared" ca="1" si="10"/>
        <v>70.899999999999991</v>
      </c>
      <c r="I20" s="32">
        <f t="shared" ca="1" si="11"/>
        <v>3.3999999999999915</v>
      </c>
      <c r="J20" s="30" t="str">
        <f t="shared" ca="1" si="15"/>
        <v>Busy</v>
      </c>
    </row>
    <row r="21" spans="1:14" x14ac:dyDescent="0.3">
      <c r="A21" s="30">
        <f t="shared" si="12"/>
        <v>11</v>
      </c>
      <c r="B21" s="32">
        <f t="shared" ca="1" si="6"/>
        <v>2</v>
      </c>
      <c r="C21" s="32">
        <f t="shared" ca="1" si="13"/>
        <v>64</v>
      </c>
      <c r="D21" s="32">
        <f t="shared" ca="1" si="7"/>
        <v>80</v>
      </c>
      <c r="E21" s="30" t="str">
        <f t="shared" ca="1" si="8"/>
        <v>Connection</v>
      </c>
      <c r="F21" s="32">
        <f t="shared" ca="1" si="14"/>
        <v>70.899999999999991</v>
      </c>
      <c r="G21" s="32">
        <f t="shared" ca="1" si="9"/>
        <v>5.8</v>
      </c>
      <c r="H21" s="32">
        <f t="shared" ca="1" si="10"/>
        <v>76.699999999999989</v>
      </c>
      <c r="I21" s="32">
        <f t="shared" ca="1" si="11"/>
        <v>6.8999999999999915</v>
      </c>
      <c r="J21" s="30" t="str">
        <f t="shared" ca="1" si="15"/>
        <v>Busy</v>
      </c>
    </row>
    <row r="22" spans="1:14" x14ac:dyDescent="0.3">
      <c r="A22" s="30">
        <f t="shared" si="12"/>
        <v>12</v>
      </c>
      <c r="B22" s="32">
        <f t="shared" ca="1" si="6"/>
        <v>4</v>
      </c>
      <c r="C22" s="32">
        <f t="shared" ca="1" si="13"/>
        <v>68</v>
      </c>
      <c r="D22" s="32">
        <f t="shared" ca="1" si="7"/>
        <v>83</v>
      </c>
      <c r="E22" s="30" t="str">
        <f t="shared" ca="1" si="8"/>
        <v>Connection</v>
      </c>
      <c r="F22" s="32">
        <f t="shared" ca="1" si="14"/>
        <v>76.699999999999989</v>
      </c>
      <c r="G22" s="32">
        <f t="shared" ca="1" si="9"/>
        <v>5.8</v>
      </c>
      <c r="H22" s="32">
        <f t="shared" ca="1" si="10"/>
        <v>82.499999999999986</v>
      </c>
      <c r="I22" s="32">
        <f t="shared" ca="1" si="11"/>
        <v>8.6999999999999886</v>
      </c>
      <c r="J22" s="30" t="str">
        <f t="shared" ca="1" si="15"/>
        <v>Busy</v>
      </c>
    </row>
    <row r="23" spans="1:14" x14ac:dyDescent="0.3">
      <c r="A23" s="30">
        <f t="shared" si="12"/>
        <v>13</v>
      </c>
      <c r="B23" s="32">
        <f t="shared" ca="1" si="6"/>
        <v>8</v>
      </c>
      <c r="C23" s="32">
        <f t="shared" ca="1" si="13"/>
        <v>76</v>
      </c>
      <c r="D23" s="32">
        <f t="shared" ca="1" si="7"/>
        <v>17</v>
      </c>
      <c r="E23" s="30" t="str">
        <f t="shared" ca="1" si="8"/>
        <v>Software</v>
      </c>
      <c r="F23" s="32">
        <f t="shared" ca="1" si="14"/>
        <v>82.499999999999986</v>
      </c>
      <c r="G23" s="32">
        <f t="shared" ca="1" si="9"/>
        <v>6.7142857142857144</v>
      </c>
      <c r="H23" s="32">
        <f t="shared" ca="1" si="10"/>
        <v>89.214285714285694</v>
      </c>
      <c r="I23" s="32">
        <f t="shared" ca="1" si="11"/>
        <v>6.4999999999999858</v>
      </c>
      <c r="J23" s="30" t="str">
        <f t="shared" ca="1" si="15"/>
        <v>Busy</v>
      </c>
    </row>
    <row r="24" spans="1:14" x14ac:dyDescent="0.3">
      <c r="A24" s="30">
        <f t="shared" si="12"/>
        <v>14</v>
      </c>
      <c r="B24" s="32">
        <f t="shared" ca="1" si="6"/>
        <v>6</v>
      </c>
      <c r="C24" s="32">
        <f t="shared" ca="1" si="13"/>
        <v>82</v>
      </c>
      <c r="D24" s="32">
        <f t="shared" ca="1" si="7"/>
        <v>11</v>
      </c>
      <c r="E24" s="30" t="str">
        <f t="shared" ca="1" si="8"/>
        <v>Software</v>
      </c>
      <c r="F24" s="32">
        <f t="shared" ca="1" si="14"/>
        <v>89.214285714285694</v>
      </c>
      <c r="G24" s="32">
        <f t="shared" ca="1" si="9"/>
        <v>6.7142857142857144</v>
      </c>
      <c r="H24" s="32">
        <f t="shared" ca="1" si="10"/>
        <v>95.928571428571402</v>
      </c>
      <c r="I24" s="32">
        <f t="shared" ca="1" si="11"/>
        <v>7.214285714285694</v>
      </c>
      <c r="J24" s="30" t="str">
        <f t="shared" ca="1" si="15"/>
        <v>Busy</v>
      </c>
    </row>
    <row r="25" spans="1:14" x14ac:dyDescent="0.3">
      <c r="A25" s="30">
        <f t="shared" si="12"/>
        <v>15</v>
      </c>
      <c r="B25" s="32">
        <f t="shared" ca="1" si="6"/>
        <v>7</v>
      </c>
      <c r="C25" s="32">
        <f t="shared" ca="1" si="13"/>
        <v>89</v>
      </c>
      <c r="D25" s="32">
        <f t="shared" ca="1" si="7"/>
        <v>33</v>
      </c>
      <c r="E25" s="30" t="str">
        <f t="shared" ca="1" si="8"/>
        <v>Software</v>
      </c>
      <c r="F25" s="32">
        <f t="shared" ca="1" si="14"/>
        <v>95.928571428571402</v>
      </c>
      <c r="G25" s="32">
        <f t="shared" ca="1" si="9"/>
        <v>6.7142857142857144</v>
      </c>
      <c r="H25" s="32">
        <f t="shared" ca="1" si="10"/>
        <v>102.64285714285711</v>
      </c>
      <c r="I25" s="32">
        <f t="shared" ca="1" si="11"/>
        <v>6.9285714285714022</v>
      </c>
      <c r="J25" s="30" t="str">
        <f t="shared" ca="1" si="15"/>
        <v>Busy</v>
      </c>
    </row>
  </sheetData>
  <mergeCells count="2">
    <mergeCell ref="A1:N1"/>
    <mergeCell ref="K2:N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Review On Single Server</vt:lpstr>
      <vt:lpstr>Statistics on Single Server</vt:lpstr>
      <vt:lpstr>Ex</vt:lpstr>
      <vt:lpstr>Ex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Moataz</dc:creator>
  <cp:lastModifiedBy>Galal Rabie</cp:lastModifiedBy>
  <dcterms:created xsi:type="dcterms:W3CDTF">2016-11-05T23:57:41Z</dcterms:created>
  <dcterms:modified xsi:type="dcterms:W3CDTF">2022-10-31T20:34:08Z</dcterms:modified>
</cp:coreProperties>
</file>