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F:\University\FYP\11 - WBS\"/>
    </mc:Choice>
  </mc:AlternateContent>
  <xr:revisionPtr revIDLastSave="0" documentId="13_ncr:1_{60B23292-7278-45D3-952E-147EC140D03E}" xr6:coauthVersionLast="47" xr6:coauthVersionMax="47" xr10:uidLastSave="{00000000-0000-0000-0000-000000000000}"/>
  <bookViews>
    <workbookView xWindow="-120" yWindow="-120" windowWidth="20730" windowHeight="11760" xr2:uid="{00000000-000D-0000-FFFF-FFFF00000000}"/>
  </bookViews>
  <sheets>
    <sheet name="Project schedule" sheetId="11" r:id="rId1"/>
    <sheet name="About" sheetId="12" r:id="rId2"/>
  </sheets>
  <definedNames>
    <definedName name="Display_Week">'Project schedule'!$P$2</definedName>
    <definedName name="_xlnm.Print_Titles" localSheetId="0">'Project schedule'!$3:$5</definedName>
    <definedName name="Project_Start">'Project schedule'!$P$1</definedName>
    <definedName name="task_end" localSheetId="0">'Project schedule'!$E1</definedName>
    <definedName name="task_progress" localSheetId="0">'Project schedule'!$C1</definedName>
    <definedName name="task_start" localSheetId="0">'Project 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 i="11" l="1"/>
  <c r="D31" i="11" s="1"/>
  <c r="E31" i="11" s="1"/>
  <c r="E26" i="11"/>
  <c r="D27" i="11" s="1"/>
  <c r="E27" i="11" s="1"/>
  <c r="E22" i="11"/>
  <c r="D23" i="11" s="1"/>
  <c r="E23" i="11" s="1"/>
  <c r="G6" i="11"/>
  <c r="D32" i="11" l="1"/>
  <c r="E32" i="11" s="1"/>
  <c r="D28" i="11"/>
  <c r="E28" i="11" s="1"/>
  <c r="D8" i="11"/>
  <c r="E18" i="11" l="1"/>
  <c r="D19" i="11" s="1"/>
  <c r="E8" i="11"/>
  <c r="D9" i="11" s="1"/>
  <c r="H4" i="11"/>
  <c r="G21" i="11"/>
  <c r="G17" i="11"/>
  <c r="G11" i="11"/>
  <c r="G7" i="11"/>
  <c r="D20" i="11" l="1"/>
  <c r="E20" i="11" s="1"/>
  <c r="E19" i="11"/>
  <c r="G18" i="11"/>
  <c r="G19" i="11"/>
  <c r="G8" i="11"/>
  <c r="E9" i="11"/>
  <c r="D13" i="11"/>
  <c r="H5" i="11"/>
  <c r="D24" i="11" l="1"/>
  <c r="E24" i="11" s="1"/>
  <c r="G22" i="11"/>
  <c r="G9" i="11"/>
  <c r="G20" i="11"/>
  <c r="E13" i="11"/>
  <c r="G12" i="11"/>
  <c r="I4" i="11"/>
  <c r="J4" i="11" s="1"/>
  <c r="K4" i="11" s="1"/>
  <c r="L4" i="11" s="1"/>
  <c r="M4" i="11" s="1"/>
  <c r="N4" i="11" s="1"/>
  <c r="O4" i="11" s="1"/>
  <c r="H3" i="11"/>
  <c r="G23" i="11" l="1"/>
  <c r="G24" i="11"/>
  <c r="G13" i="11"/>
  <c r="D14" i="11"/>
  <c r="D15" i="11" s="1"/>
  <c r="G10" i="11"/>
  <c r="O3" i="11"/>
  <c r="P4" i="11"/>
  <c r="Q4" i="11" s="1"/>
  <c r="R4" i="11" s="1"/>
  <c r="S4" i="11" s="1"/>
  <c r="T4" i="11" s="1"/>
  <c r="U4" i="11" s="1"/>
  <c r="V4" i="11" s="1"/>
  <c r="I5" i="11"/>
  <c r="D16" i="11" l="1"/>
  <c r="E16" i="11" s="1"/>
  <c r="E15" i="11"/>
  <c r="G16" i="11"/>
  <c r="G15" i="11"/>
  <c r="E14" i="11"/>
  <c r="G14" i="11" s="1"/>
  <c r="V3" i="11"/>
  <c r="W4" i="11"/>
  <c r="X4" i="11" s="1"/>
  <c r="Y4" i="11" s="1"/>
  <c r="Z4" i="11" s="1"/>
  <c r="AA4" i="11" s="1"/>
  <c r="AB4" i="11" s="1"/>
  <c r="AC4" i="11" s="1"/>
  <c r="J5" i="11"/>
  <c r="AD4" i="11" l="1"/>
  <c r="AE4" i="11" s="1"/>
  <c r="AF4" i="11" s="1"/>
  <c r="AG4" i="11" s="1"/>
  <c r="AH4" i="11" s="1"/>
  <c r="AI4" i="11" s="1"/>
  <c r="AC3" i="11"/>
  <c r="K5" i="11"/>
  <c r="AJ4" i="11" l="1"/>
  <c r="AK4" i="11" s="1"/>
  <c r="AL4" i="11" s="1"/>
  <c r="AM4" i="11" s="1"/>
  <c r="AN4" i="11" s="1"/>
  <c r="AO4" i="11" s="1"/>
  <c r="AP4" i="11" s="1"/>
  <c r="L5" i="11"/>
  <c r="AQ4" i="11" l="1"/>
  <c r="AR4" i="11" s="1"/>
  <c r="AJ3" i="11"/>
  <c r="M5" i="11"/>
  <c r="AS4" i="11" l="1"/>
  <c r="AR5" i="11"/>
  <c r="AQ3" i="11"/>
  <c r="N5" i="11"/>
  <c r="AT4" i="11" l="1"/>
  <c r="AS5" i="11"/>
  <c r="AU4" i="11" l="1"/>
  <c r="AT5" i="11"/>
  <c r="O5" i="11"/>
  <c r="P5" i="11"/>
  <c r="AV4" i="11" l="1"/>
  <c r="AU5" i="11"/>
  <c r="Q5" i="11"/>
  <c r="AW4" i="11" l="1"/>
  <c r="AX4" i="11" s="1"/>
  <c r="AV5" i="11"/>
  <c r="R5" i="11"/>
  <c r="AX5" i="11" l="1"/>
  <c r="AY4" i="11"/>
  <c r="AX3" i="11"/>
  <c r="AW5" i="11"/>
  <c r="S5" i="11"/>
  <c r="AZ4" i="11" l="1"/>
  <c r="AY5" i="11"/>
  <c r="T5" i="11"/>
  <c r="AZ5" i="11" l="1"/>
  <c r="BA4" i="11"/>
  <c r="U5" i="11"/>
  <c r="BA5" i="11" l="1"/>
  <c r="BB4" i="11"/>
  <c r="V5" i="11"/>
  <c r="BB5" i="11" l="1"/>
  <c r="BC4" i="11"/>
  <c r="W5" i="11"/>
  <c r="BD4" i="11" l="1"/>
  <c r="BC5" i="11"/>
  <c r="X5" i="11"/>
  <c r="BD5" i="11" l="1"/>
  <c r="BE4" i="11"/>
  <c r="BE3" i="11" s="1"/>
  <c r="Y5" i="11"/>
  <c r="BE5" i="11" l="1"/>
  <c r="BF4" i="11"/>
  <c r="Z5" i="11"/>
  <c r="BF5" i="11" l="1"/>
  <c r="BG4" i="11"/>
  <c r="AA5" i="11"/>
  <c r="BH4" i="11" l="1"/>
  <c r="BG5" i="11"/>
  <c r="AB5" i="11"/>
  <c r="BI4" i="11" l="1"/>
  <c r="BH5" i="11"/>
  <c r="AC5" i="11"/>
  <c r="BJ4" i="11" l="1"/>
  <c r="BI5" i="11"/>
  <c r="AD5" i="11"/>
  <c r="BK4" i="11" l="1"/>
  <c r="BJ5" i="11"/>
  <c r="AE5" i="11"/>
  <c r="BK5" i="11" l="1"/>
  <c r="AF5" i="11"/>
  <c r="AG5" i="11" l="1"/>
  <c r="AH5" i="11" l="1"/>
  <c r="AI5" i="11" l="1"/>
  <c r="AJ5" i="11" l="1"/>
  <c r="AK5" i="11" l="1"/>
  <c r="AL5" i="11" l="1"/>
  <c r="AM5" i="11" l="1"/>
  <c r="AN5" i="11" l="1"/>
  <c r="AO5" i="11" l="1"/>
  <c r="AP5" i="11" l="1"/>
  <c r="AQ5" i="11" l="1"/>
</calcChain>
</file>

<file path=xl/sharedStrings.xml><?xml version="1.0" encoding="utf-8"?>
<sst xmlns="http://schemas.openxmlformats.org/spreadsheetml/2006/main" count="47" uniqueCount="47">
  <si>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</si>
  <si>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</si>
  <si>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</si>
  <si>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</si>
  <si>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</si>
  <si>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</si>
  <si>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</si>
  <si>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</si>
  <si>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</si>
  <si>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</si>
  <si>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</si>
  <si>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</si>
  <si>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</si>
  <si>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</si>
  <si>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</si>
  <si>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</si>
  <si>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</si>
  <si>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</si>
  <si>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</si>
  <si>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Create schedule</t>
  </si>
  <si>
    <t>Identify deliverables</t>
  </si>
  <si>
    <t>Develop budget</t>
  </si>
  <si>
    <t>Define scope</t>
  </si>
  <si>
    <t>Identify risks</t>
  </si>
  <si>
    <t>Display week:</t>
  </si>
  <si>
    <t>Initiation Phase</t>
  </si>
  <si>
    <t>Stakeholder engagement</t>
  </si>
  <si>
    <t>create Project Chamber</t>
  </si>
  <si>
    <t>Requirement Gathering</t>
  </si>
  <si>
    <t xml:space="preserve">Planning </t>
  </si>
  <si>
    <t>System Design</t>
  </si>
  <si>
    <t>System Architecture</t>
  </si>
  <si>
    <t>Design Database</t>
  </si>
  <si>
    <t>Interface Design</t>
  </si>
  <si>
    <t>Development</t>
  </si>
  <si>
    <t>Frontend Development</t>
  </si>
  <si>
    <t>Backend Development</t>
  </si>
  <si>
    <t>Integration</t>
  </si>
  <si>
    <t>Testing</t>
  </si>
  <si>
    <t>Unit Testing</t>
  </si>
  <si>
    <t>System Testing</t>
  </si>
  <si>
    <t>Deployment</t>
  </si>
  <si>
    <t>Pre-Deployment</t>
  </si>
  <si>
    <t>Deployment to Production</t>
  </si>
  <si>
    <t>Post Deployment</t>
  </si>
  <si>
    <t xml:space="preserve"> Project Start:</t>
  </si>
  <si>
    <t>Acceptance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</si>
</sst>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6"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sz val="11"/>
      <color theme="1"/>
      <name val="Arial"/>
      <family val="2"/>
    </font>
    <font>
      <sz val="16"/>
      <color theme="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b/>
      <sz val="28"/>
      <color theme="9"/>
      <name val="Arial Black"/>
      <family val="2"/>
      <scheme val="maj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1"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88">
    <xf numFmtId="0" fontId="0" fillId="0" borderId="0" xfId="0"/>
    <xf numFmtId="0" fontId="1" fillId="0" borderId="0" xfId="0" applyFont="1"/>
    <xf numFmtId="0" fontId="0" fillId="0" borderId="0" xfId="0" applyAlignment="1">
      <alignment horizontal="center"/>
    </xf>
    <xf numFmtId="0" fontId="3" fillId="0" borderId="1" xfId="0" applyFont="1" applyBorder="1" applyAlignment="1">
      <alignment horizontal="center" vertical="center"/>
    </xf>
    <xf numFmtId="0" fontId="1"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1" fillId="0" borderId="0" xfId="0" applyFont="1" applyAlignment="1">
      <alignment horizontal="left" vertical="top"/>
    </xf>
    <xf numFmtId="0" fontId="9" fillId="0" borderId="0" xfId="0" applyFont="1" applyAlignment="1">
      <alignment vertical="top"/>
    </xf>
    <xf numFmtId="0" fontId="11" fillId="0" borderId="0" xfId="3"/>
    <xf numFmtId="0" fontId="11" fillId="0" borderId="0" xfId="3" applyAlignment="1">
      <alignment wrapText="1"/>
    </xf>
    <xf numFmtId="0" fontId="3" fillId="0" borderId="0" xfId="0" applyFont="1" applyAlignment="1">
      <alignment horizontal="center" vertical="center"/>
    </xf>
    <xf numFmtId="0" fontId="12" fillId="0" borderId="0" xfId="0" applyFont="1"/>
    <xf numFmtId="0" fontId="12" fillId="0" borderId="0" xfId="0" applyFont="1" applyAlignment="1">
      <alignment horizontal="center"/>
    </xf>
    <xf numFmtId="0" fontId="12" fillId="0" borderId="0" xfId="0" applyFont="1" applyAlignment="1">
      <alignment horizontal="center" vertical="center"/>
    </xf>
    <xf numFmtId="0" fontId="13" fillId="0" borderId="0" xfId="0" applyFont="1"/>
    <xf numFmtId="0" fontId="13" fillId="0" borderId="0" xfId="0" applyFont="1" applyAlignment="1">
      <alignment horizontal="center"/>
    </xf>
    <xf numFmtId="0" fontId="14" fillId="0" borderId="0" xfId="0" applyFont="1"/>
    <xf numFmtId="0" fontId="4" fillId="0" borderId="0" xfId="0" applyFont="1"/>
    <xf numFmtId="0" fontId="1" fillId="0" borderId="0" xfId="1" applyFont="1" applyAlignment="1" applyProtection="1">
      <alignment horizontal="left" vertical="top" indent="1"/>
    </xf>
    <xf numFmtId="0" fontId="4" fillId="0" borderId="0" xfId="0" applyFont="1" applyAlignment="1">
      <alignment horizontal="left" indent="1"/>
    </xf>
    <xf numFmtId="167" fontId="17" fillId="12" borderId="20" xfId="0" applyNumberFormat="1" applyFont="1" applyFill="1" applyBorder="1" applyAlignment="1">
      <alignment horizontal="center" vertical="center"/>
    </xf>
    <xf numFmtId="167" fontId="17" fillId="12" borderId="18" xfId="0" applyNumberFormat="1" applyFont="1" applyFill="1" applyBorder="1" applyAlignment="1">
      <alignment horizontal="center" vertical="center"/>
    </xf>
    <xf numFmtId="167" fontId="17" fillId="12" borderId="19" xfId="0" applyNumberFormat="1" applyFont="1" applyFill="1" applyBorder="1" applyAlignment="1">
      <alignment horizontal="center" vertical="center"/>
    </xf>
    <xf numFmtId="0" fontId="18" fillId="2" borderId="17" xfId="0" applyFont="1" applyFill="1" applyBorder="1" applyAlignment="1">
      <alignment horizontal="center" vertical="center" shrinkToFit="1"/>
    </xf>
    <xf numFmtId="0" fontId="18" fillId="2" borderId="14" xfId="0" applyFont="1" applyFill="1" applyBorder="1" applyAlignment="1">
      <alignment horizontal="center" vertical="center" shrinkToFit="1"/>
    </xf>
    <xf numFmtId="0" fontId="18" fillId="2" borderId="15" xfId="0" applyFont="1" applyFill="1" applyBorder="1" applyAlignment="1">
      <alignment horizontal="center" vertical="center" shrinkToFit="1"/>
    </xf>
    <xf numFmtId="0" fontId="15" fillId="0" borderId="0" xfId="0" applyFont="1"/>
    <xf numFmtId="0" fontId="4" fillId="0" borderId="3" xfId="0" applyFont="1" applyBorder="1" applyAlignment="1">
      <alignment vertical="center"/>
    </xf>
    <xf numFmtId="0" fontId="19" fillId="6" borderId="0" xfId="0" applyFont="1" applyFill="1" applyAlignment="1">
      <alignment horizontal="left" vertical="center" indent="1"/>
    </xf>
    <xf numFmtId="9" fontId="1" fillId="6" borderId="0" xfId="2" applyFont="1" applyFill="1" applyBorder="1" applyAlignment="1">
      <alignment horizontal="center" vertical="center"/>
    </xf>
    <xf numFmtId="164" fontId="15"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5" fillId="3" borderId="6" xfId="12" applyFont="1" applyFill="1" applyBorder="1">
      <alignment horizontal="left" vertical="center" indent="2"/>
    </xf>
    <xf numFmtId="9" fontId="1" fillId="3" borderId="6" xfId="2" applyFont="1" applyFill="1" applyBorder="1" applyAlignment="1">
      <alignment horizontal="center" vertical="center"/>
    </xf>
    <xf numFmtId="164" fontId="15" fillId="3" borderId="6" xfId="10" applyFont="1" applyFill="1" applyBorder="1">
      <alignment horizontal="center" vertical="center"/>
    </xf>
    <xf numFmtId="0" fontId="4" fillId="0" borderId="4" xfId="0" applyFont="1" applyBorder="1" applyAlignment="1">
      <alignment vertical="center"/>
    </xf>
    <xf numFmtId="0" fontId="15" fillId="3" borderId="7" xfId="12" applyFont="1" applyFill="1" applyBorder="1">
      <alignment horizontal="left" vertical="center" indent="2"/>
    </xf>
    <xf numFmtId="9" fontId="1" fillId="3" borderId="7" xfId="2" applyFont="1" applyFill="1" applyBorder="1" applyAlignment="1">
      <alignment horizontal="center" vertical="center"/>
    </xf>
    <xf numFmtId="164" fontId="15" fillId="3" borderId="7" xfId="10" applyFont="1" applyFill="1" applyBorder="1">
      <alignment horizontal="center" vertical="center"/>
    </xf>
    <xf numFmtId="0" fontId="4" fillId="0" borderId="4" xfId="0" applyFont="1" applyBorder="1" applyAlignment="1">
      <alignment horizontal="right" vertical="center"/>
    </xf>
    <xf numFmtId="0" fontId="19" fillId="7" borderId="0" xfId="0" applyFont="1" applyFill="1" applyAlignment="1">
      <alignment horizontal="left" vertical="center" indent="1"/>
    </xf>
    <xf numFmtId="9" fontId="1" fillId="7" borderId="0" xfId="2" applyFont="1" applyFill="1" applyBorder="1" applyAlignment="1">
      <alignment horizontal="center" vertical="center"/>
    </xf>
    <xf numFmtId="164" fontId="15"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5" fillId="4" borderId="5" xfId="12" applyFont="1" applyFill="1" applyBorder="1">
      <alignment horizontal="left" vertical="center" indent="2"/>
    </xf>
    <xf numFmtId="9" fontId="1" fillId="4" borderId="5" xfId="2" applyFont="1" applyFill="1" applyBorder="1" applyAlignment="1">
      <alignment horizontal="center" vertical="center"/>
    </xf>
    <xf numFmtId="164" fontId="15" fillId="4" borderId="5" xfId="10" applyFont="1" applyFill="1" applyBorder="1">
      <alignment horizontal="center" vertical="center"/>
    </xf>
    <xf numFmtId="0" fontId="19" fillId="8" borderId="0" xfId="0" applyFont="1" applyFill="1" applyAlignment="1">
      <alignment horizontal="left" vertical="center" indent="1"/>
    </xf>
    <xf numFmtId="164" fontId="15"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5" fillId="5" borderId="8" xfId="12" applyFont="1" applyFill="1" applyBorder="1">
      <alignment horizontal="left" vertical="center" indent="2"/>
    </xf>
    <xf numFmtId="9" fontId="1" fillId="5" borderId="8" xfId="2" applyFont="1" applyFill="1" applyBorder="1" applyAlignment="1">
      <alignment horizontal="center" vertical="center"/>
    </xf>
    <xf numFmtId="164" fontId="15" fillId="5" borderId="8" xfId="10" applyFont="1" applyFill="1" applyBorder="1">
      <alignment horizontal="center" vertical="center"/>
    </xf>
    <xf numFmtId="0" fontId="19" fillId="9" borderId="0" xfId="0" applyFont="1" applyFill="1" applyAlignment="1">
      <alignment horizontal="left" vertical="center" indent="1"/>
    </xf>
    <xf numFmtId="9" fontId="1" fillId="9" borderId="0" xfId="2" applyFont="1" applyFill="1" applyBorder="1" applyAlignment="1">
      <alignment horizontal="center" vertical="center"/>
    </xf>
    <xf numFmtId="164" fontId="15"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5" fillId="10" borderId="9" xfId="12" applyFont="1" applyFill="1" applyBorder="1">
      <alignment horizontal="left" vertical="center" indent="2"/>
    </xf>
    <xf numFmtId="9" fontId="1" fillId="10" borderId="9" xfId="2" applyFont="1" applyFill="1" applyBorder="1" applyAlignment="1">
      <alignment horizontal="center" vertical="center"/>
    </xf>
    <xf numFmtId="164" fontId="15" fillId="10" borderId="9" xfId="10" applyFont="1" applyFill="1" applyBorder="1">
      <alignment horizontal="center" vertical="center"/>
    </xf>
    <xf numFmtId="0" fontId="20" fillId="0" borderId="0" xfId="6" applyFont="1" applyAlignment="1">
      <alignment horizontal="left" vertical="center" indent="1"/>
    </xf>
    <xf numFmtId="0" fontId="7" fillId="0" borderId="0" xfId="0" applyFont="1" applyAlignment="1">
      <alignment horizontal="left" vertical="center" indent="1"/>
    </xf>
    <xf numFmtId="0" fontId="3" fillId="0" borderId="0" xfId="0" applyFont="1" applyAlignment="1">
      <alignment horizontal="left" vertical="top" indent="1"/>
    </xf>
    <xf numFmtId="0" fontId="20" fillId="0" borderId="0" xfId="0" applyFont="1" applyAlignment="1">
      <alignment horizontal="left" vertical="center" indent="1"/>
    </xf>
    <xf numFmtId="0" fontId="23" fillId="0" borderId="0" xfId="0" applyFont="1" applyAlignment="1">
      <alignment horizontal="left" vertical="top" wrapText="1" indent="1"/>
    </xf>
    <xf numFmtId="0" fontId="0" fillId="0" borderId="0" xfId="0" applyAlignment="1">
      <alignment horizontal="left" vertical="top" wrapText="1" indent="1"/>
    </xf>
    <xf numFmtId="0" fontId="24" fillId="0" borderId="0" xfId="1" applyFont="1" applyAlignment="1" applyProtection="1">
      <alignment horizontal="left" vertical="top" indent="1"/>
    </xf>
    <xf numFmtId="0" fontId="1" fillId="0" borderId="0" xfId="0" applyFont="1" applyAlignment="1">
      <alignment horizontal="left" vertical="top" indent="1"/>
    </xf>
    <xf numFmtId="0" fontId="25" fillId="0" borderId="0" xfId="5" applyFont="1" applyAlignment="1">
      <alignment horizontal="left"/>
    </xf>
    <xf numFmtId="0" fontId="21" fillId="0" borderId="0" xfId="0" applyFont="1" applyAlignment="1">
      <alignment horizontal="left"/>
    </xf>
    <xf numFmtId="0" fontId="22" fillId="0" borderId="0" xfId="0" applyFont="1"/>
    <xf numFmtId="165" fontId="21" fillId="0" borderId="0" xfId="9" applyFont="1" applyBorder="1" applyAlignment="1">
      <alignment horizontal="left"/>
    </xf>
    <xf numFmtId="0" fontId="20" fillId="0" borderId="0" xfId="8" applyFont="1" applyAlignment="1">
      <alignment horizontal="left"/>
    </xf>
    <xf numFmtId="0" fontId="4" fillId="0" borderId="0" xfId="0" applyFont="1"/>
    <xf numFmtId="166" fontId="15" fillId="2" borderId="13" xfId="0" applyNumberFormat="1" applyFont="1" applyFill="1" applyBorder="1" applyAlignment="1">
      <alignment horizontal="center" vertical="center" wrapText="1"/>
    </xf>
    <xf numFmtId="166" fontId="15" fillId="2" borderId="19" xfId="0" applyNumberFormat="1" applyFont="1" applyFill="1" applyBorder="1" applyAlignment="1">
      <alignment horizontal="center" vertical="center" wrapText="1"/>
    </xf>
    <xf numFmtId="166" fontId="15" fillId="2" borderId="18" xfId="0" applyNumberFormat="1" applyFont="1" applyFill="1" applyBorder="1" applyAlignment="1">
      <alignment horizontal="center" vertical="center" wrapText="1"/>
    </xf>
    <xf numFmtId="0" fontId="11" fillId="0" borderId="0" xfId="3" applyAlignment="1">
      <alignment wrapText="1"/>
    </xf>
    <xf numFmtId="0" fontId="16"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6" fillId="11" borderId="16" xfId="0" applyFont="1" applyFill="1" applyBorder="1" applyAlignment="1">
      <alignment horizontal="center" vertical="center"/>
    </xf>
    <xf numFmtId="0" fontId="4" fillId="2" borderId="21" xfId="0" applyFont="1" applyFill="1" applyBorder="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4">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R32"/>
  <sheetViews>
    <sheetView showGridLines="0" tabSelected="1" showRuler="0" zoomScale="70" zoomScaleNormal="70" zoomScalePageLayoutView="70" workbookViewId="0">
      <selection activeCell="D29" sqref="D29"/>
    </sheetView>
  </sheetViews>
  <sheetFormatPr defaultColWidth="8.75" defaultRowHeight="30" customHeight="1" x14ac:dyDescent="0.2"/>
  <cols>
    <col min="1" max="1" width="2.75" style="10" customWidth="1"/>
    <col min="2" max="2" width="22.75" customWidth="1"/>
    <col min="3" max="3" width="10.75" customWidth="1"/>
    <col min="4" max="4" width="10.75" style="2" customWidth="1"/>
    <col min="5" max="5" width="10.75" customWidth="1"/>
    <col min="6" max="6" width="2.75" customWidth="1"/>
    <col min="7" max="7" width="6" hidden="1" customWidth="1"/>
    <col min="8" max="64" width="2.75" customWidth="1"/>
    <col min="65" max="65" width="5.625" customWidth="1"/>
    <col min="66" max="69" width="8.75" customWidth="1"/>
  </cols>
  <sheetData>
    <row r="1" spans="1:70" ht="90" customHeight="1" x14ac:dyDescent="0.8">
      <c r="A1" s="11"/>
      <c r="B1" s="74"/>
      <c r="C1" s="13"/>
      <c r="D1" s="14"/>
      <c r="E1" s="15"/>
      <c r="G1" s="1"/>
      <c r="H1" s="78" t="s">
        <v>45</v>
      </c>
      <c r="I1" s="79"/>
      <c r="J1" s="79"/>
      <c r="K1" s="79"/>
      <c r="L1" s="79"/>
      <c r="M1" s="79"/>
      <c r="N1" s="79"/>
      <c r="O1" s="18"/>
      <c r="P1" s="77">
        <v>45447</v>
      </c>
      <c r="Q1" s="76"/>
      <c r="R1" s="76"/>
      <c r="S1" s="76"/>
      <c r="T1" s="76"/>
      <c r="U1" s="76"/>
      <c r="V1" s="76"/>
      <c r="W1" s="76"/>
      <c r="X1" s="76"/>
      <c r="Y1" s="76"/>
    </row>
    <row r="2" spans="1:70" ht="30" customHeight="1" x14ac:dyDescent="0.5">
      <c r="B2" s="66"/>
      <c r="C2" s="16"/>
      <c r="D2" s="17"/>
      <c r="E2" s="16"/>
      <c r="H2" s="78" t="s">
        <v>24</v>
      </c>
      <c r="I2" s="79"/>
      <c r="J2" s="79"/>
      <c r="K2" s="79"/>
      <c r="L2" s="79"/>
      <c r="M2" s="79"/>
      <c r="N2" s="79"/>
      <c r="O2" s="18"/>
      <c r="P2" s="75">
        <v>1</v>
      </c>
      <c r="Q2" s="76"/>
      <c r="R2" s="76"/>
      <c r="S2" s="76"/>
      <c r="T2" s="76"/>
      <c r="U2" s="76"/>
      <c r="V2" s="76"/>
      <c r="W2" s="76"/>
      <c r="X2" s="76"/>
      <c r="Y2" s="76"/>
    </row>
    <row r="3" spans="1:70" s="19" customFormat="1" ht="30" customHeight="1" x14ac:dyDescent="0.2">
      <c r="A3" s="11"/>
      <c r="B3" s="20"/>
      <c r="D3" s="21"/>
      <c r="H3" s="82">
        <f>H4</f>
        <v>45446</v>
      </c>
      <c r="I3" s="80"/>
      <c r="J3" s="80"/>
      <c r="K3" s="80"/>
      <c r="L3" s="80"/>
      <c r="M3" s="80"/>
      <c r="N3" s="80"/>
      <c r="O3" s="80">
        <f>O4</f>
        <v>45453</v>
      </c>
      <c r="P3" s="80"/>
      <c r="Q3" s="80"/>
      <c r="R3" s="80"/>
      <c r="S3" s="80"/>
      <c r="T3" s="80"/>
      <c r="U3" s="80"/>
      <c r="V3" s="80">
        <f>V4</f>
        <v>45460</v>
      </c>
      <c r="W3" s="80"/>
      <c r="X3" s="80"/>
      <c r="Y3" s="80"/>
      <c r="Z3" s="80"/>
      <c r="AA3" s="80"/>
      <c r="AB3" s="80"/>
      <c r="AC3" s="80">
        <f>AC4</f>
        <v>45467</v>
      </c>
      <c r="AD3" s="80"/>
      <c r="AE3" s="80"/>
      <c r="AF3" s="80"/>
      <c r="AG3" s="80"/>
      <c r="AH3" s="80"/>
      <c r="AI3" s="80"/>
      <c r="AJ3" s="80">
        <f>AJ4</f>
        <v>45474</v>
      </c>
      <c r="AK3" s="80"/>
      <c r="AL3" s="80"/>
      <c r="AM3" s="80"/>
      <c r="AN3" s="80"/>
      <c r="AO3" s="80"/>
      <c r="AP3" s="80"/>
      <c r="AQ3" s="80">
        <f>AQ4</f>
        <v>45481</v>
      </c>
      <c r="AR3" s="80"/>
      <c r="AS3" s="80"/>
      <c r="AT3" s="80"/>
      <c r="AU3" s="80"/>
      <c r="AV3" s="80"/>
      <c r="AW3" s="80"/>
      <c r="AX3" s="80">
        <f>AX4</f>
        <v>45488</v>
      </c>
      <c r="AY3" s="80"/>
      <c r="AZ3" s="80"/>
      <c r="BA3" s="80"/>
      <c r="BB3" s="80"/>
      <c r="BC3" s="80"/>
      <c r="BD3" s="80"/>
      <c r="BE3" s="80">
        <f>BE4</f>
        <v>45495</v>
      </c>
      <c r="BF3" s="80"/>
      <c r="BG3" s="80"/>
      <c r="BH3" s="80"/>
      <c r="BI3" s="80"/>
      <c r="BJ3" s="80"/>
      <c r="BK3" s="81"/>
      <c r="BL3" s="80"/>
      <c r="BM3" s="80"/>
      <c r="BN3" s="80"/>
      <c r="BO3" s="80"/>
      <c r="BP3" s="80"/>
      <c r="BQ3" s="80"/>
      <c r="BR3" s="81"/>
    </row>
    <row r="4" spans="1:70" s="19" customFormat="1" ht="15" customHeight="1" x14ac:dyDescent="0.2">
      <c r="A4" s="83"/>
      <c r="B4" s="84" t="s">
        <v>4</v>
      </c>
      <c r="C4" s="86" t="s">
        <v>0</v>
      </c>
      <c r="D4" s="86" t="s">
        <v>2</v>
      </c>
      <c r="E4" s="86" t="s">
        <v>3</v>
      </c>
      <c r="H4" s="22">
        <f>Project_Start-WEEKDAY(Project_Start,1)+2+7*(Display_Week-1)</f>
        <v>45446</v>
      </c>
      <c r="I4" s="22">
        <f>H4+1</f>
        <v>45447</v>
      </c>
      <c r="J4" s="22">
        <f t="shared" ref="J4:AW4" si="0">I4+1</f>
        <v>45448</v>
      </c>
      <c r="K4" s="22">
        <f t="shared" si="0"/>
        <v>45449</v>
      </c>
      <c r="L4" s="22">
        <f t="shared" si="0"/>
        <v>45450</v>
      </c>
      <c r="M4" s="22">
        <f t="shared" si="0"/>
        <v>45451</v>
      </c>
      <c r="N4" s="23">
        <f t="shared" si="0"/>
        <v>45452</v>
      </c>
      <c r="O4" s="24">
        <f>N4+1</f>
        <v>45453</v>
      </c>
      <c r="P4" s="22">
        <f>O4+1</f>
        <v>45454</v>
      </c>
      <c r="Q4" s="22">
        <f t="shared" si="0"/>
        <v>45455</v>
      </c>
      <c r="R4" s="22">
        <f t="shared" si="0"/>
        <v>45456</v>
      </c>
      <c r="S4" s="22">
        <f t="shared" si="0"/>
        <v>45457</v>
      </c>
      <c r="T4" s="22">
        <f t="shared" si="0"/>
        <v>45458</v>
      </c>
      <c r="U4" s="23">
        <f t="shared" si="0"/>
        <v>45459</v>
      </c>
      <c r="V4" s="24">
        <f>U4+1</f>
        <v>45460</v>
      </c>
      <c r="W4" s="22">
        <f>V4+1</f>
        <v>45461</v>
      </c>
      <c r="X4" s="22">
        <f t="shared" si="0"/>
        <v>45462</v>
      </c>
      <c r="Y4" s="22">
        <f t="shared" si="0"/>
        <v>45463</v>
      </c>
      <c r="Z4" s="22">
        <f t="shared" si="0"/>
        <v>45464</v>
      </c>
      <c r="AA4" s="22">
        <f t="shared" si="0"/>
        <v>45465</v>
      </c>
      <c r="AB4" s="23">
        <f t="shared" si="0"/>
        <v>45466</v>
      </c>
      <c r="AC4" s="24">
        <f>AB4+1</f>
        <v>45467</v>
      </c>
      <c r="AD4" s="22">
        <f>AC4+1</f>
        <v>45468</v>
      </c>
      <c r="AE4" s="22">
        <f t="shared" si="0"/>
        <v>45469</v>
      </c>
      <c r="AF4" s="22">
        <f t="shared" si="0"/>
        <v>45470</v>
      </c>
      <c r="AG4" s="22">
        <f t="shared" si="0"/>
        <v>45471</v>
      </c>
      <c r="AH4" s="22">
        <f t="shared" si="0"/>
        <v>45472</v>
      </c>
      <c r="AI4" s="23">
        <f t="shared" si="0"/>
        <v>45473</v>
      </c>
      <c r="AJ4" s="24">
        <f>AI4+1</f>
        <v>45474</v>
      </c>
      <c r="AK4" s="22">
        <f>AJ4+1</f>
        <v>45475</v>
      </c>
      <c r="AL4" s="22">
        <f t="shared" si="0"/>
        <v>45476</v>
      </c>
      <c r="AM4" s="22">
        <f t="shared" si="0"/>
        <v>45477</v>
      </c>
      <c r="AN4" s="22">
        <f t="shared" si="0"/>
        <v>45478</v>
      </c>
      <c r="AO4" s="22">
        <f t="shared" si="0"/>
        <v>45479</v>
      </c>
      <c r="AP4" s="23">
        <f t="shared" si="0"/>
        <v>45480</v>
      </c>
      <c r="AQ4" s="24">
        <f>AP4+1</f>
        <v>45481</v>
      </c>
      <c r="AR4" s="22">
        <f>AQ4+1</f>
        <v>45482</v>
      </c>
      <c r="AS4" s="22">
        <f t="shared" si="0"/>
        <v>45483</v>
      </c>
      <c r="AT4" s="22">
        <f t="shared" si="0"/>
        <v>45484</v>
      </c>
      <c r="AU4" s="22">
        <f t="shared" si="0"/>
        <v>45485</v>
      </c>
      <c r="AV4" s="22">
        <f t="shared" si="0"/>
        <v>45486</v>
      </c>
      <c r="AW4" s="23">
        <f t="shared" si="0"/>
        <v>45487</v>
      </c>
      <c r="AX4" s="24">
        <f>AW4+1</f>
        <v>45488</v>
      </c>
      <c r="AY4" s="22">
        <f>AX4+1</f>
        <v>45489</v>
      </c>
      <c r="AZ4" s="22">
        <f t="shared" ref="AZ4:BD4" si="1">AY4+1</f>
        <v>45490</v>
      </c>
      <c r="BA4" s="22">
        <f t="shared" si="1"/>
        <v>45491</v>
      </c>
      <c r="BB4" s="22">
        <f t="shared" si="1"/>
        <v>45492</v>
      </c>
      <c r="BC4" s="22">
        <f t="shared" si="1"/>
        <v>45493</v>
      </c>
      <c r="BD4" s="23">
        <f t="shared" si="1"/>
        <v>45494</v>
      </c>
      <c r="BE4" s="24">
        <f>BD4+1</f>
        <v>45495</v>
      </c>
      <c r="BF4" s="22">
        <f>BE4+1</f>
        <v>45496</v>
      </c>
      <c r="BG4" s="22">
        <f t="shared" ref="BG4:BK4" si="2">BF4+1</f>
        <v>45497</v>
      </c>
      <c r="BH4" s="22">
        <f t="shared" si="2"/>
        <v>45498</v>
      </c>
      <c r="BI4" s="22">
        <f t="shared" si="2"/>
        <v>45499</v>
      </c>
      <c r="BJ4" s="22">
        <f t="shared" si="2"/>
        <v>45500</v>
      </c>
      <c r="BK4" s="22">
        <f t="shared" si="2"/>
        <v>45501</v>
      </c>
    </row>
    <row r="5" spans="1:70" s="19" customFormat="1" ht="15" customHeight="1" thickBot="1" x14ac:dyDescent="0.25">
      <c r="A5" s="83"/>
      <c r="B5" s="85"/>
      <c r="C5" s="87"/>
      <c r="D5" s="87"/>
      <c r="E5" s="87"/>
      <c r="H5" s="25" t="str">
        <f t="shared" ref="H5:AM5" si="3">LEFT(TEXT(H4,"ddd"),1)</f>
        <v>M</v>
      </c>
      <c r="I5" s="26" t="str">
        <f t="shared" si="3"/>
        <v>T</v>
      </c>
      <c r="J5" s="26" t="str">
        <f t="shared" si="3"/>
        <v>W</v>
      </c>
      <c r="K5" s="26" t="str">
        <f t="shared" si="3"/>
        <v>T</v>
      </c>
      <c r="L5" s="26" t="str">
        <f t="shared" si="3"/>
        <v>F</v>
      </c>
      <c r="M5" s="26" t="str">
        <f t="shared" si="3"/>
        <v>S</v>
      </c>
      <c r="N5" s="26" t="str">
        <f t="shared" si="3"/>
        <v>S</v>
      </c>
      <c r="O5" s="26" t="str">
        <f t="shared" si="3"/>
        <v>M</v>
      </c>
      <c r="P5" s="26" t="str">
        <f t="shared" si="3"/>
        <v>T</v>
      </c>
      <c r="Q5" s="26" t="str">
        <f t="shared" si="3"/>
        <v>W</v>
      </c>
      <c r="R5" s="26" t="str">
        <f t="shared" si="3"/>
        <v>T</v>
      </c>
      <c r="S5" s="26" t="str">
        <f t="shared" si="3"/>
        <v>F</v>
      </c>
      <c r="T5" s="26" t="str">
        <f t="shared" si="3"/>
        <v>S</v>
      </c>
      <c r="U5" s="26" t="str">
        <f t="shared" si="3"/>
        <v>S</v>
      </c>
      <c r="V5" s="26" t="str">
        <f t="shared" si="3"/>
        <v>M</v>
      </c>
      <c r="W5" s="26" t="str">
        <f t="shared" si="3"/>
        <v>T</v>
      </c>
      <c r="X5" s="26" t="str">
        <f t="shared" si="3"/>
        <v>W</v>
      </c>
      <c r="Y5" s="26" t="str">
        <f t="shared" si="3"/>
        <v>T</v>
      </c>
      <c r="Z5" s="26" t="str">
        <f t="shared" si="3"/>
        <v>F</v>
      </c>
      <c r="AA5" s="26" t="str">
        <f t="shared" si="3"/>
        <v>S</v>
      </c>
      <c r="AB5" s="26" t="str">
        <f t="shared" si="3"/>
        <v>S</v>
      </c>
      <c r="AC5" s="26" t="str">
        <f t="shared" si="3"/>
        <v>M</v>
      </c>
      <c r="AD5" s="26" t="str">
        <f t="shared" si="3"/>
        <v>T</v>
      </c>
      <c r="AE5" s="26" t="str">
        <f t="shared" si="3"/>
        <v>W</v>
      </c>
      <c r="AF5" s="26" t="str">
        <f t="shared" si="3"/>
        <v>T</v>
      </c>
      <c r="AG5" s="26" t="str">
        <f t="shared" si="3"/>
        <v>F</v>
      </c>
      <c r="AH5" s="26" t="str">
        <f t="shared" si="3"/>
        <v>S</v>
      </c>
      <c r="AI5" s="26" t="str">
        <f t="shared" si="3"/>
        <v>S</v>
      </c>
      <c r="AJ5" s="26" t="str">
        <f t="shared" si="3"/>
        <v>M</v>
      </c>
      <c r="AK5" s="26" t="str">
        <f t="shared" si="3"/>
        <v>T</v>
      </c>
      <c r="AL5" s="26" t="str">
        <f t="shared" si="3"/>
        <v>W</v>
      </c>
      <c r="AM5" s="26" t="str">
        <f t="shared" si="3"/>
        <v>T</v>
      </c>
      <c r="AN5" s="26" t="str">
        <f t="shared" ref="AN5:BS5" si="4">LEFT(TEXT(AN4,"ddd"),1)</f>
        <v>F</v>
      </c>
      <c r="AO5" s="26" t="str">
        <f t="shared" si="4"/>
        <v>S</v>
      </c>
      <c r="AP5" s="26" t="str">
        <f t="shared" si="4"/>
        <v>S</v>
      </c>
      <c r="AQ5" s="26" t="str">
        <f t="shared" si="4"/>
        <v>M</v>
      </c>
      <c r="AR5" s="26" t="str">
        <f t="shared" si="4"/>
        <v>T</v>
      </c>
      <c r="AS5" s="26" t="str">
        <f t="shared" si="4"/>
        <v>W</v>
      </c>
      <c r="AT5" s="26" t="str">
        <f t="shared" si="4"/>
        <v>T</v>
      </c>
      <c r="AU5" s="26" t="str">
        <f t="shared" si="4"/>
        <v>F</v>
      </c>
      <c r="AV5" s="26" t="str">
        <f t="shared" si="4"/>
        <v>S</v>
      </c>
      <c r="AW5" s="26" t="str">
        <f t="shared" si="4"/>
        <v>S</v>
      </c>
      <c r="AX5" s="26" t="str">
        <f t="shared" si="4"/>
        <v>M</v>
      </c>
      <c r="AY5" s="26" t="str">
        <f t="shared" si="4"/>
        <v>T</v>
      </c>
      <c r="AZ5" s="26" t="str">
        <f t="shared" si="4"/>
        <v>W</v>
      </c>
      <c r="BA5" s="26" t="str">
        <f t="shared" si="4"/>
        <v>T</v>
      </c>
      <c r="BB5" s="26" t="str">
        <f t="shared" si="4"/>
        <v>F</v>
      </c>
      <c r="BC5" s="26" t="str">
        <f t="shared" si="4"/>
        <v>S</v>
      </c>
      <c r="BD5" s="26" t="str">
        <f t="shared" si="4"/>
        <v>S</v>
      </c>
      <c r="BE5" s="26" t="str">
        <f t="shared" si="4"/>
        <v>M</v>
      </c>
      <c r="BF5" s="26" t="str">
        <f t="shared" si="4"/>
        <v>T</v>
      </c>
      <c r="BG5" s="26" t="str">
        <f t="shared" si="4"/>
        <v>W</v>
      </c>
      <c r="BH5" s="26" t="str">
        <f t="shared" si="4"/>
        <v>T</v>
      </c>
      <c r="BI5" s="26" t="str">
        <f t="shared" si="4"/>
        <v>F</v>
      </c>
      <c r="BJ5" s="26" t="str">
        <f t="shared" si="4"/>
        <v>S</v>
      </c>
      <c r="BK5" s="27" t="str">
        <f t="shared" si="4"/>
        <v>S</v>
      </c>
    </row>
    <row r="6" spans="1:70" s="19" customFormat="1" ht="30" hidden="1" customHeight="1" thickBot="1" x14ac:dyDescent="0.25">
      <c r="A6" s="10" t="s">
        <v>18</v>
      </c>
      <c r="B6" s="28"/>
      <c r="C6" s="28"/>
      <c r="D6" s="28"/>
      <c r="E6" s="28"/>
      <c r="G6" s="19" t="str">
        <f>IF(OR(ISBLANK(task_start),ISBLANK(task_end)),"",task_end-task_start+1)</f>
        <v/>
      </c>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row>
    <row r="7" spans="1:70" s="35" customFormat="1" ht="30" customHeight="1" thickBot="1" x14ac:dyDescent="0.25">
      <c r="A7" s="11"/>
      <c r="B7" s="30" t="s">
        <v>25</v>
      </c>
      <c r="C7" s="31"/>
      <c r="D7" s="32"/>
      <c r="E7" s="33"/>
      <c r="F7" s="12"/>
      <c r="G7" s="3" t="str">
        <f t="shared" ref="G7:G24" si="5">IF(OR(ISBLANK(task_start),ISBLANK(task_end)),"",task_end-task_start+1)</f>
        <v/>
      </c>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34"/>
      <c r="BG7" s="34"/>
      <c r="BH7" s="34"/>
      <c r="BI7" s="34"/>
      <c r="BJ7" s="34"/>
      <c r="BK7" s="34"/>
    </row>
    <row r="8" spans="1:70" s="35" customFormat="1" ht="30" customHeight="1" thickBot="1" x14ac:dyDescent="0.25">
      <c r="A8" s="11"/>
      <c r="B8" s="36" t="s">
        <v>26</v>
      </c>
      <c r="C8" s="37">
        <v>1</v>
      </c>
      <c r="D8" s="38">
        <f>Project_Start</f>
        <v>45447</v>
      </c>
      <c r="E8" s="38">
        <f>D8+3</f>
        <v>45450</v>
      </c>
      <c r="F8" s="12"/>
      <c r="G8" s="3">
        <f t="shared" si="5"/>
        <v>4</v>
      </c>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row>
    <row r="9" spans="1:70" s="35" customFormat="1" ht="30" customHeight="1" thickBot="1" x14ac:dyDescent="0.25">
      <c r="A9" s="11"/>
      <c r="B9" s="40" t="s">
        <v>27</v>
      </c>
      <c r="C9" s="41">
        <v>1</v>
      </c>
      <c r="D9" s="42">
        <f>E8</f>
        <v>45450</v>
      </c>
      <c r="E9" s="42">
        <f>D9+2</f>
        <v>45452</v>
      </c>
      <c r="F9" s="12"/>
      <c r="G9" s="3">
        <f t="shared" si="5"/>
        <v>3</v>
      </c>
      <c r="H9" s="39"/>
      <c r="I9" s="39"/>
      <c r="J9" s="39"/>
      <c r="K9" s="39"/>
      <c r="L9" s="39"/>
      <c r="M9" s="39"/>
      <c r="N9" s="39"/>
      <c r="O9" s="39"/>
      <c r="P9" s="39"/>
      <c r="Q9" s="39"/>
      <c r="R9" s="39"/>
      <c r="S9" s="39"/>
      <c r="T9" s="43"/>
      <c r="U9" s="43"/>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row>
    <row r="10" spans="1:70" s="35" customFormat="1" ht="30" customHeight="1" thickBot="1" x14ac:dyDescent="0.25">
      <c r="A10" s="10"/>
      <c r="B10" s="40" t="s">
        <v>28</v>
      </c>
      <c r="C10" s="41">
        <v>0.9</v>
      </c>
      <c r="D10" s="42">
        <v>45453</v>
      </c>
      <c r="E10" s="42">
        <v>45454</v>
      </c>
      <c r="F10" s="12"/>
      <c r="G10" s="3">
        <f t="shared" si="5"/>
        <v>2</v>
      </c>
      <c r="H10" s="39"/>
      <c r="I10" s="39"/>
      <c r="J10" s="39"/>
      <c r="K10" s="39"/>
      <c r="L10" s="39"/>
      <c r="M10" s="39"/>
      <c r="N10" s="39"/>
      <c r="O10" s="39"/>
      <c r="P10" s="39"/>
      <c r="Q10" s="39"/>
      <c r="R10" s="39"/>
      <c r="S10" s="39"/>
      <c r="T10" s="39"/>
      <c r="U10" s="39"/>
      <c r="V10" s="39"/>
      <c r="W10" s="39"/>
      <c r="X10" s="43"/>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row>
    <row r="11" spans="1:70" s="35" customFormat="1" ht="30" customHeight="1" thickBot="1" x14ac:dyDescent="0.25">
      <c r="A11" s="11"/>
      <c r="B11" s="44" t="s">
        <v>29</v>
      </c>
      <c r="C11" s="45"/>
      <c r="D11" s="46"/>
      <c r="E11" s="47"/>
      <c r="F11" s="12"/>
      <c r="G11" s="3" t="str">
        <f t="shared" si="5"/>
        <v/>
      </c>
    </row>
    <row r="12" spans="1:70" s="35" customFormat="1" ht="30" customHeight="1" thickBot="1" x14ac:dyDescent="0.25">
      <c r="A12" s="11"/>
      <c r="B12" s="48" t="s">
        <v>19</v>
      </c>
      <c r="C12" s="49">
        <v>0.9</v>
      </c>
      <c r="D12" s="50">
        <v>45455</v>
      </c>
      <c r="E12" s="50">
        <v>45456</v>
      </c>
      <c r="F12" s="12"/>
      <c r="G12" s="3">
        <f t="shared" si="5"/>
        <v>2</v>
      </c>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row>
    <row r="13" spans="1:70" s="35" customFormat="1" ht="30" customHeight="1" thickBot="1" x14ac:dyDescent="0.25">
      <c r="A13" s="10"/>
      <c r="B13" s="48" t="s">
        <v>20</v>
      </c>
      <c r="C13" s="49">
        <v>1</v>
      </c>
      <c r="D13" s="50">
        <f>D12+2</f>
        <v>45457</v>
      </c>
      <c r="E13" s="50">
        <f>D13+5</f>
        <v>45462</v>
      </c>
      <c r="F13" s="12"/>
      <c r="G13" s="3">
        <f t="shared" si="5"/>
        <v>6</v>
      </c>
      <c r="H13" s="39"/>
      <c r="I13" s="39"/>
      <c r="J13" s="39"/>
      <c r="K13" s="39"/>
      <c r="L13" s="39"/>
      <c r="M13" s="39"/>
      <c r="N13" s="39"/>
      <c r="O13" s="39"/>
      <c r="P13" s="39"/>
      <c r="Q13" s="39"/>
      <c r="R13" s="39"/>
      <c r="S13" s="39"/>
      <c r="T13" s="43"/>
      <c r="U13" s="43"/>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row>
    <row r="14" spans="1:70" s="35" customFormat="1" ht="30" customHeight="1" thickBot="1" x14ac:dyDescent="0.25">
      <c r="A14" s="10"/>
      <c r="B14" s="48" t="s">
        <v>21</v>
      </c>
      <c r="C14" s="49">
        <v>1</v>
      </c>
      <c r="D14" s="50">
        <f>E13</f>
        <v>45462</v>
      </c>
      <c r="E14" s="50">
        <f>D14+3</f>
        <v>45465</v>
      </c>
      <c r="F14" s="12"/>
      <c r="G14" s="3">
        <f t="shared" si="5"/>
        <v>4</v>
      </c>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row>
    <row r="15" spans="1:70" s="35" customFormat="1" ht="30" customHeight="1" thickBot="1" x14ac:dyDescent="0.25">
      <c r="A15" s="10"/>
      <c r="B15" s="48" t="s">
        <v>22</v>
      </c>
      <c r="C15" s="49">
        <v>1</v>
      </c>
      <c r="D15" s="50">
        <f>D14</f>
        <v>45462</v>
      </c>
      <c r="E15" s="50">
        <f>D15+7</f>
        <v>45469</v>
      </c>
      <c r="F15" s="12"/>
      <c r="G15" s="3">
        <f t="shared" si="5"/>
        <v>8</v>
      </c>
      <c r="H15" s="39"/>
      <c r="I15" s="39"/>
      <c r="J15" s="39"/>
      <c r="K15" s="39"/>
      <c r="L15" s="39"/>
      <c r="M15" s="39"/>
      <c r="N15" s="39"/>
      <c r="O15" s="39"/>
      <c r="P15" s="39"/>
      <c r="Q15" s="39"/>
      <c r="R15" s="39"/>
      <c r="S15" s="39"/>
      <c r="T15" s="39"/>
      <c r="U15" s="39"/>
      <c r="V15" s="39"/>
      <c r="W15" s="39"/>
      <c r="X15" s="43"/>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row>
    <row r="16" spans="1:70" s="35" customFormat="1" ht="30" customHeight="1" thickBot="1" x14ac:dyDescent="0.25">
      <c r="A16" s="10"/>
      <c r="B16" s="48" t="s">
        <v>23</v>
      </c>
      <c r="C16" s="49">
        <v>0.8</v>
      </c>
      <c r="D16" s="50">
        <f>D15</f>
        <v>45462</v>
      </c>
      <c r="E16" s="50">
        <f>D16+3</f>
        <v>45465</v>
      </c>
      <c r="F16" s="12"/>
      <c r="G16" s="3">
        <f t="shared" si="5"/>
        <v>4</v>
      </c>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row>
    <row r="17" spans="1:70" s="35" customFormat="1" ht="30" customHeight="1" thickBot="1" x14ac:dyDescent="0.25">
      <c r="A17" s="10"/>
      <c r="B17" s="51" t="s">
        <v>30</v>
      </c>
      <c r="D17" s="52"/>
      <c r="E17" s="53"/>
      <c r="F17" s="12"/>
      <c r="G17" s="3" t="str">
        <f t="shared" si="5"/>
        <v/>
      </c>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c r="BD17" s="54"/>
      <c r="BE17" s="54"/>
      <c r="BF17" s="54"/>
      <c r="BG17" s="54"/>
      <c r="BH17" s="54"/>
      <c r="BI17" s="54"/>
      <c r="BJ17" s="54"/>
      <c r="BK17" s="54"/>
    </row>
    <row r="18" spans="1:70" s="35" customFormat="1" ht="30" customHeight="1" thickBot="1" x14ac:dyDescent="0.25">
      <c r="A18" s="10"/>
      <c r="B18" s="55" t="s">
        <v>31</v>
      </c>
      <c r="C18" s="56">
        <v>0.7</v>
      </c>
      <c r="D18" s="57">
        <v>45466</v>
      </c>
      <c r="E18" s="57">
        <f>D18+5</f>
        <v>45471</v>
      </c>
      <c r="F18" s="12"/>
      <c r="G18" s="3">
        <f t="shared" si="5"/>
        <v>6</v>
      </c>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row>
    <row r="19" spans="1:70" s="35" customFormat="1" ht="30" customHeight="1" thickBot="1" x14ac:dyDescent="0.25">
      <c r="A19" s="10"/>
      <c r="B19" s="55" t="s">
        <v>32</v>
      </c>
      <c r="C19" s="56">
        <v>0.6</v>
      </c>
      <c r="D19" s="57">
        <f>E18+1</f>
        <v>45472</v>
      </c>
      <c r="E19" s="57">
        <f>D19+12</f>
        <v>45484</v>
      </c>
      <c r="F19" s="12"/>
      <c r="G19" s="3">
        <f t="shared" si="5"/>
        <v>13</v>
      </c>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row>
    <row r="20" spans="1:70" s="35" customFormat="1" ht="30" customHeight="1" thickBot="1" x14ac:dyDescent="0.25">
      <c r="A20" s="10"/>
      <c r="B20" s="55" t="s">
        <v>33</v>
      </c>
      <c r="C20" s="56">
        <v>0.5</v>
      </c>
      <c r="D20" s="57">
        <f>D19+5</f>
        <v>45477</v>
      </c>
      <c r="E20" s="57">
        <f>D20+15</f>
        <v>45492</v>
      </c>
      <c r="F20" s="12"/>
      <c r="G20" s="3">
        <f t="shared" si="5"/>
        <v>16</v>
      </c>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row>
    <row r="21" spans="1:70" s="35" customFormat="1" ht="30" customHeight="1" thickBot="1" x14ac:dyDescent="0.25">
      <c r="A21" s="10"/>
      <c r="B21" s="58" t="s">
        <v>34</v>
      </c>
      <c r="C21" s="59"/>
      <c r="D21" s="60"/>
      <c r="E21" s="61"/>
      <c r="F21" s="12"/>
      <c r="G21" s="3" t="str">
        <f t="shared" si="5"/>
        <v/>
      </c>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row>
    <row r="22" spans="1:70" s="35" customFormat="1" ht="30" customHeight="1" thickBot="1" x14ac:dyDescent="0.25">
      <c r="A22" s="10"/>
      <c r="B22" s="63" t="s">
        <v>35</v>
      </c>
      <c r="C22" s="64">
        <v>0.25</v>
      </c>
      <c r="D22" s="65">
        <v>45483</v>
      </c>
      <c r="E22" s="65">
        <f>D22+30</f>
        <v>45513</v>
      </c>
      <c r="F22" s="12"/>
      <c r="G22" s="3">
        <f t="shared" si="5"/>
        <v>31</v>
      </c>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row>
    <row r="23" spans="1:70" s="35" customFormat="1" ht="30" customHeight="1" thickBot="1" x14ac:dyDescent="0.25">
      <c r="A23" s="10"/>
      <c r="B23" s="63" t="s">
        <v>36</v>
      </c>
      <c r="C23" s="64">
        <v>0.1</v>
      </c>
      <c r="D23" s="65">
        <f>E22-20</f>
        <v>45493</v>
      </c>
      <c r="E23" s="65">
        <f>D23+30</f>
        <v>45523</v>
      </c>
      <c r="F23" s="12"/>
      <c r="G23" s="3">
        <f t="shared" si="5"/>
        <v>31</v>
      </c>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row>
    <row r="24" spans="1:70" s="35" customFormat="1" ht="30" customHeight="1" thickBot="1" x14ac:dyDescent="0.25">
      <c r="A24" s="10"/>
      <c r="B24" s="63" t="s">
        <v>37</v>
      </c>
      <c r="C24" s="64">
        <v>0.5</v>
      </c>
      <c r="D24" s="65">
        <f>E23+1</f>
        <v>45524</v>
      </c>
      <c r="E24" s="65">
        <f>D24+7</f>
        <v>45531</v>
      </c>
      <c r="F24" s="12"/>
      <c r="G24" s="3">
        <f t="shared" si="5"/>
        <v>8</v>
      </c>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row>
    <row r="25" spans="1:70" ht="30" customHeight="1" x14ac:dyDescent="0.2">
      <c r="B25" s="58" t="s">
        <v>38</v>
      </c>
      <c r="C25" s="59"/>
      <c r="D25" s="60"/>
      <c r="E25" s="61"/>
    </row>
    <row r="26" spans="1:70" ht="30" customHeight="1" x14ac:dyDescent="0.2">
      <c r="B26" s="63" t="s">
        <v>39</v>
      </c>
      <c r="C26" s="64">
        <v>0.25</v>
      </c>
      <c r="D26" s="65">
        <v>45524</v>
      </c>
      <c r="E26" s="65">
        <f>D26+5</f>
        <v>45529</v>
      </c>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row>
    <row r="27" spans="1:70" ht="30" customHeight="1" x14ac:dyDescent="0.2">
      <c r="B27" s="63" t="s">
        <v>40</v>
      </c>
      <c r="C27" s="64">
        <v>0.1</v>
      </c>
      <c r="D27" s="65">
        <f>E26</f>
        <v>45529</v>
      </c>
      <c r="E27" s="65">
        <f>D27+10</f>
        <v>45539</v>
      </c>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row>
    <row r="28" spans="1:70" ht="30" customHeight="1" x14ac:dyDescent="0.2">
      <c r="B28" s="63" t="s">
        <v>46</v>
      </c>
      <c r="C28" s="64">
        <v>0.5</v>
      </c>
      <c r="D28" s="65">
        <f>E27+1</f>
        <v>45540</v>
      </c>
      <c r="E28" s="65">
        <f>D28+2</f>
        <v>45542</v>
      </c>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row>
    <row r="29" spans="1:70" ht="30" customHeight="1" x14ac:dyDescent="0.2">
      <c r="B29" s="58" t="s">
        <v>41</v>
      </c>
      <c r="C29" s="59"/>
      <c r="D29" s="60"/>
      <c r="E29" s="61"/>
    </row>
    <row r="30" spans="1:70" ht="30" customHeight="1" x14ac:dyDescent="0.2">
      <c r="B30" s="63" t="s">
        <v>42</v>
      </c>
      <c r="C30" s="64">
        <v>0.25</v>
      </c>
      <c r="D30" s="65">
        <v>45543</v>
      </c>
      <c r="E30" s="65">
        <f>D30+1</f>
        <v>45544</v>
      </c>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row>
    <row r="31" spans="1:70" ht="30" customHeight="1" x14ac:dyDescent="0.2">
      <c r="B31" s="63" t="s">
        <v>43</v>
      </c>
      <c r="C31" s="64">
        <v>0.1</v>
      </c>
      <c r="D31" s="65">
        <f>E30</f>
        <v>45544</v>
      </c>
      <c r="E31" s="65">
        <f>D31+3</f>
        <v>45547</v>
      </c>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row>
    <row r="32" spans="1:70" ht="30" customHeight="1" x14ac:dyDescent="0.2">
      <c r="B32" s="63" t="s">
        <v>44</v>
      </c>
      <c r="C32" s="64">
        <v>0.5</v>
      </c>
      <c r="D32" s="65">
        <f>E31+1</f>
        <v>45548</v>
      </c>
      <c r="E32" s="65">
        <f>D32+3</f>
        <v>45551</v>
      </c>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row>
  </sheetData>
  <mergeCells count="18">
    <mergeCell ref="BL3:BR3"/>
    <mergeCell ref="A4:A5"/>
    <mergeCell ref="B4:B5"/>
    <mergeCell ref="C4:C5"/>
    <mergeCell ref="D4:D5"/>
    <mergeCell ref="E4:E5"/>
    <mergeCell ref="P2:Y2"/>
    <mergeCell ref="P1:Y1"/>
    <mergeCell ref="H1:N1"/>
    <mergeCell ref="H2:N2"/>
    <mergeCell ref="BE3:BK3"/>
    <mergeCell ref="H3:N3"/>
    <mergeCell ref="O3:U3"/>
    <mergeCell ref="V3:AB3"/>
    <mergeCell ref="AC3:AI3"/>
    <mergeCell ref="AJ3:AP3"/>
    <mergeCell ref="AQ3:AW3"/>
    <mergeCell ref="AX3:BD3"/>
  </mergeCells>
  <conditionalFormatting sqref="C6:C16 B18 C18:C28">
    <cfRule type="dataBar" priority="32">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C29:C32">
    <cfRule type="dataBar" priority="7">
      <dataBar>
        <cfvo type="num" val="0"/>
        <cfvo type="num" val="1"/>
        <color theme="0"/>
      </dataBar>
      <extLst>
        <ext xmlns:x14="http://schemas.microsoft.com/office/spreadsheetml/2009/9/main" uri="{B025F937-C7B1-47D3-B67F-A62EFF666E3E}">
          <x14:id>{6A98A93E-78A0-4A7E-BAD5-066C92A4BED9}</x14:id>
        </ext>
      </extLst>
    </cfRule>
  </conditionalFormatting>
  <conditionalFormatting sqref="H3:BK24 BL3:BR3">
    <cfRule type="expression" dxfId="14" priority="10">
      <formula>AND(TODAY()&gt;=H$4, TODAY()&lt;I$4)</formula>
    </cfRule>
  </conditionalFormatting>
  <conditionalFormatting sqref="H8:BK10">
    <cfRule type="expression" dxfId="13" priority="15">
      <formula>AND(task_start&lt;=H$4,ROUNDDOWN((task_end-task_start+1)*task_progress,0)+task_start-1&gt;=H$4)</formula>
    </cfRule>
    <cfRule type="expression" dxfId="12" priority="16" stopIfTrue="1">
      <formula>AND(task_end&gt;=H$4,task_start&lt;I$4)</formula>
    </cfRule>
  </conditionalFormatting>
  <conditionalFormatting sqref="H12:BK16">
    <cfRule type="expression" dxfId="11" priority="13">
      <formula>AND(task_start&lt;=H$4,ROUNDDOWN((task_end-task_start+1)*task_progress,0)+task_start-1&gt;=H$4)</formula>
    </cfRule>
    <cfRule type="expression" dxfId="10" priority="14" stopIfTrue="1">
      <formula>AND(task_end&gt;=H$4,task_start&lt;I$4)</formula>
    </cfRule>
  </conditionalFormatting>
  <conditionalFormatting sqref="H18:BK20">
    <cfRule type="expression" dxfId="9" priority="11">
      <formula>AND(task_start&lt;=H$4,ROUNDDOWN((task_end-task_start+1)*task_progress,0)+task_start-1&gt;=H$4)</formula>
    </cfRule>
    <cfRule type="expression" dxfId="8" priority="12" stopIfTrue="1">
      <formula>AND(task_end&gt;=H$4,task_start&lt;I$4)</formula>
    </cfRule>
  </conditionalFormatting>
  <conditionalFormatting sqref="H22:BK24">
    <cfRule type="expression" dxfId="7" priority="45">
      <formula>AND(task_start&lt;=H$4,ROUNDDOWN((task_end-task_start+1)*task_progress,0)+task_start-1&gt;=H$4)</formula>
    </cfRule>
    <cfRule type="expression" dxfId="6" priority="46" stopIfTrue="1">
      <formula>AND(task_end&gt;=H$4,task_start&lt;I$4)</formula>
    </cfRule>
  </conditionalFormatting>
  <conditionalFormatting sqref="H26:BK28">
    <cfRule type="expression" dxfId="5" priority="4">
      <formula>AND(TODAY()&gt;=H$4, TODAY()&lt;I$4)</formula>
    </cfRule>
    <cfRule type="expression" dxfId="4" priority="5">
      <formula>AND(task_start&lt;=H$4,ROUNDDOWN((task_end-task_start+1)*task_progress,0)+task_start-1&gt;=H$4)</formula>
    </cfRule>
    <cfRule type="expression" dxfId="3" priority="6" stopIfTrue="1">
      <formula>AND(task_end&gt;=H$4,task_start&lt;I$4)</formula>
    </cfRule>
  </conditionalFormatting>
  <conditionalFormatting sqref="H30:BK32 BL30:BR30">
    <cfRule type="expression" dxfId="2" priority="1">
      <formula>AND(TODAY()&gt;=H$4, TODAY()&lt;I$4)</formula>
    </cfRule>
    <cfRule type="expression" dxfId="1" priority="2">
      <formula>AND(task_start&lt;=H$4,ROUNDDOWN((task_end-task_start+1)*task_progress,0)+task_start-1&gt;=H$4)</formula>
    </cfRule>
    <cfRule type="expression" dxfId="0" priority="3" stopIfTrue="1">
      <formula>AND(task_end&gt;=H$4,task_start&lt;I$4)</formula>
    </cfRule>
  </conditionalFormatting>
  <dataValidations count="11">
    <dataValidation type="whole" operator="greaterThanOrEqual" allowBlank="1" showInputMessage="1" promptTitle="Display Week" prompt="Changing this number will scroll the Gantt Chart view." sqref="P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3"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4:A5" xr:uid="{7A3789A6-A3FB-43B6-A4F7-8C0AC564F67E}"/>
    <dataValidation allowBlank="1" showInputMessage="1" showErrorMessage="1" prompt="Cell B8 contains the Phase 1 sample title. Enter a new title in cell B8._x000a_To delete the phase and work only from tasks, simply delete this row." sqref="A7"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8"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9"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1" xr:uid="{4F48FC41-E335-47F1-87AA-3333A52AD81C}"/>
    <dataValidation allowBlank="1" showInputMessage="1" showErrorMessage="1" prompt="Phase 3's sample block starts in cell B20." sqref="A17" xr:uid="{956902D1-D3B5-416D-BB69-9362D193BC0A}"/>
    <dataValidation allowBlank="1" showInputMessage="1" showErrorMessage="1" prompt="Phase 4's sample block starts in cell B26." sqref="A21" xr:uid="{DE54E5DE-526D-4D71-8D03-E99B4AB2FEE5}"/>
  </dataValidations>
  <printOptions horizontalCentered="1"/>
  <pageMargins left="0.35" right="0.35" top="0.35" bottom="0.5" header="0.3" footer="0.3"/>
  <pageSetup scale="45" fitToHeight="0" orientation="landscape" r:id="rId1"/>
  <headerFooter differentFirst="1" scaleWithDoc="0">
    <oddFooter>Page &amp;P of &amp;N</oddFooter>
  </headerFooter>
  <ignoredErrors>
    <ignoredError sqref="D20"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C6:C16 B18 C18:C28</xm:sqref>
        </x14:conditionalFormatting>
        <x14:conditionalFormatting xmlns:xm="http://schemas.microsoft.com/office/excel/2006/main">
          <x14:cfRule type="dataBar" id="{6A98A93E-78A0-4A7E-BAD5-066C92A4BED9}">
            <x14:dataBar minLength="0" maxLength="100" gradient="0">
              <x14:cfvo type="num">
                <xm:f>0</xm:f>
              </x14:cfvo>
              <x14:cfvo type="num">
                <xm:f>1</xm:f>
              </x14:cfvo>
              <x14:negativeFillColor rgb="FFFF0000"/>
              <x14:axisColor rgb="FF000000"/>
            </x14:dataBar>
          </x14:cfRule>
          <xm:sqref>C29:C32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2"/>
  <cols>
    <col min="1" max="1" width="87" style="4" customWidth="1"/>
    <col min="2" max="16384" width="9" style="1"/>
  </cols>
  <sheetData>
    <row r="1" spans="1:2" ht="46.5" customHeight="1" x14ac:dyDescent="0.2"/>
    <row r="2" spans="1:2" s="6" customFormat="1" ht="15.75" x14ac:dyDescent="0.2">
      <c r="A2" s="67" t="s">
        <v>7</v>
      </c>
      <c r="B2" s="5"/>
    </row>
    <row r="3" spans="1:2" s="8" customFormat="1" ht="27" customHeight="1" x14ac:dyDescent="0.2">
      <c r="A3" s="68"/>
      <c r="B3" s="9"/>
    </row>
    <row r="4" spans="1:2" s="7" customFormat="1" ht="31.5" x14ac:dyDescent="0.6">
      <c r="A4" s="69" t="s">
        <v>6</v>
      </c>
    </row>
    <row r="5" spans="1:2" ht="74.25" customHeight="1" x14ac:dyDescent="0.2">
      <c r="A5" s="70" t="s">
        <v>14</v>
      </c>
    </row>
    <row r="6" spans="1:2" ht="26.25" customHeight="1" x14ac:dyDescent="0.2">
      <c r="A6" s="69" t="s">
        <v>17</v>
      </c>
    </row>
    <row r="7" spans="1:2" s="4" customFormat="1" ht="205.15" customHeight="1" x14ac:dyDescent="0.2">
      <c r="A7" s="71" t="s">
        <v>16</v>
      </c>
    </row>
    <row r="8" spans="1:2" s="7" customFormat="1" ht="31.5" x14ac:dyDescent="0.6">
      <c r="A8" s="69" t="s">
        <v>8</v>
      </c>
    </row>
    <row r="9" spans="1:2" ht="57" x14ac:dyDescent="0.2">
      <c r="A9" s="70" t="s">
        <v>15</v>
      </c>
    </row>
    <row r="10" spans="1:2" s="4" customFormat="1" ht="28.15" customHeight="1" x14ac:dyDescent="0.2">
      <c r="A10" s="72" t="s">
        <v>13</v>
      </c>
    </row>
    <row r="11" spans="1:2" s="7" customFormat="1" ht="31.5" x14ac:dyDescent="0.6">
      <c r="A11" s="69" t="s">
        <v>5</v>
      </c>
    </row>
    <row r="12" spans="1:2" ht="28.5" x14ac:dyDescent="0.2">
      <c r="A12" s="70" t="s">
        <v>12</v>
      </c>
    </row>
    <row r="13" spans="1:2" s="4" customFormat="1" ht="28.15" customHeight="1" x14ac:dyDescent="0.2">
      <c r="A13" s="72" t="s">
        <v>1</v>
      </c>
    </row>
    <row r="14" spans="1:2" s="7" customFormat="1" ht="31.5" x14ac:dyDescent="0.6">
      <c r="A14" s="69" t="s">
        <v>9</v>
      </c>
    </row>
    <row r="15" spans="1:2" ht="75" customHeight="1" x14ac:dyDescent="0.2">
      <c r="A15" s="70" t="s">
        <v>10</v>
      </c>
    </row>
    <row r="16" spans="1:2" ht="71.25" x14ac:dyDescent="0.2">
      <c r="A16" s="70" t="s">
        <v>11</v>
      </c>
    </row>
    <row r="17" spans="1:1" x14ac:dyDescent="0.2">
      <c r="A17" s="73"/>
    </row>
    <row r="18" spans="1:1" x14ac:dyDescent="0.2">
      <c r="A18" s="73"/>
    </row>
    <row r="19" spans="1:1" x14ac:dyDescent="0.2">
      <c r="A19" s="73"/>
    </row>
    <row r="20" spans="1:1" x14ac:dyDescent="0.2">
      <c r="A20" s="73"/>
    </row>
    <row r="21" spans="1:1" x14ac:dyDescent="0.2">
      <c r="A21" s="73"/>
    </row>
    <row r="22" spans="1:1" x14ac:dyDescent="0.2">
      <c r="A22" s="73"/>
    </row>
    <row r="23" spans="1:1" x14ac:dyDescent="0.2">
      <c r="A23" s="73"/>
    </row>
    <row r="24" spans="1:1" x14ac:dyDescent="0.2">
      <c r="A24" s="73"/>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Huzaifa BinShahzad</dc:creator>
  <dc:description/>
  <cp:lastModifiedBy>21-arid-737</cp:lastModifiedBy>
  <cp:lastPrinted>2024-11-20T18:54:02Z</cp:lastPrinted>
  <dcterms:created xsi:type="dcterms:W3CDTF">2022-03-11T22:41:12Z</dcterms:created>
  <dcterms:modified xsi:type="dcterms:W3CDTF">2024-11-20T19:08:43Z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