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o\Desktop\EE223\HW\EE223_HW1-20180912T153112Z-001\"/>
    </mc:Choice>
  </mc:AlternateContent>
  <xr:revisionPtr revIDLastSave="0" documentId="10_ncr:100000_{1B90BF23-65B2-49A7-8CC3-CFE1EA024C4B}" xr6:coauthVersionLast="31" xr6:coauthVersionMax="31" xr10:uidLastSave="{00000000-0000-0000-0000-000000000000}"/>
  <bookViews>
    <workbookView xWindow="0" yWindow="0" windowWidth="12780" windowHeight="4100" activeTab="1" xr2:uid="{05959797-A95A-43FF-9F1A-DB4ABD02064D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2" l="1"/>
  <c r="O7" i="2"/>
  <c r="O6" i="2"/>
  <c r="O5" i="2"/>
  <c r="O4" i="2"/>
  <c r="O3" i="2"/>
  <c r="K8" i="2"/>
  <c r="K7" i="2"/>
  <c r="K6" i="2"/>
  <c r="K5" i="2"/>
  <c r="K4" i="2"/>
  <c r="K3" i="2"/>
  <c r="G4" i="2"/>
  <c r="G5" i="2"/>
  <c r="G6" i="2"/>
  <c r="G7" i="2"/>
  <c r="G8" i="2"/>
  <c r="C4" i="2"/>
  <c r="C5" i="2"/>
  <c r="C6" i="2"/>
  <c r="C7" i="2"/>
  <c r="C8" i="2"/>
  <c r="C3" i="2"/>
  <c r="G3" i="2"/>
  <c r="F13" i="1"/>
  <c r="E11" i="1"/>
  <c r="E10" i="1"/>
  <c r="F11" i="1"/>
  <c r="F10" i="1"/>
  <c r="F7" i="1"/>
  <c r="E5" i="1"/>
  <c r="F5" i="1"/>
  <c r="F2" i="1"/>
  <c r="E13" i="1"/>
  <c r="E7" i="1"/>
  <c r="E2" i="1"/>
  <c r="D13" i="1"/>
  <c r="D11" i="1"/>
  <c r="D10" i="1"/>
  <c r="D7" i="1"/>
  <c r="D5" i="1"/>
  <c r="D2" i="1"/>
  <c r="C13" i="1"/>
  <c r="C11" i="1"/>
  <c r="C10" i="1"/>
  <c r="C7" i="1"/>
  <c r="C5" i="1"/>
</calcChain>
</file>

<file path=xl/sharedStrings.xml><?xml version="1.0" encoding="utf-8"?>
<sst xmlns="http://schemas.openxmlformats.org/spreadsheetml/2006/main" count="46" uniqueCount="26">
  <si>
    <t>Parameter</t>
  </si>
  <si>
    <t>Source</t>
  </si>
  <si>
    <t>Nmos1v</t>
  </si>
  <si>
    <t>Nmos2v</t>
  </si>
  <si>
    <t>Pmos2v</t>
  </si>
  <si>
    <t>Pmos1v</t>
  </si>
  <si>
    <t>Id</t>
  </si>
  <si>
    <t>Vth</t>
  </si>
  <si>
    <t>Vdsat</t>
  </si>
  <si>
    <t>Vth+Vdsat</t>
  </si>
  <si>
    <t>Vgs</t>
  </si>
  <si>
    <t>2Id/Vdsat</t>
  </si>
  <si>
    <t>gm</t>
  </si>
  <si>
    <t>gds</t>
  </si>
  <si>
    <t>gm/gds</t>
  </si>
  <si>
    <t>gain(dB)</t>
  </si>
  <si>
    <t>betaeff</t>
  </si>
  <si>
    <t>Kp(=ucox)</t>
  </si>
  <si>
    <t>calculation</t>
  </si>
  <si>
    <t>from sim</t>
  </si>
  <si>
    <t>20log(gm/gds)</t>
  </si>
  <si>
    <t>given</t>
  </si>
  <si>
    <t>temp©</t>
  </si>
  <si>
    <t>Kp</t>
  </si>
  <si>
    <t>PM2:betaeff</t>
  </si>
  <si>
    <t>NM1:betaeff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</si>
</sst>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Nmos1v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Sheet2!$A$3:$A$8</c:f>
              <c:numCache>
                <c:formatCode>General</c:formatCode>
                <c:ptCount val="6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</c:numCache>
            </c:numRef>
          </c:xVal>
          <c:yVal>
            <c:numRef>
              <c:f>Sheet2!$C$3:$C$8</c:f>
              <c:numCache>
                <c:formatCode>General</c:formatCode>
                <c:ptCount val="6"/>
                <c:pt idx="0">
                  <c:v>2.4500000000000001E-2</c:v>
                </c:pt>
                <c:pt idx="1">
                  <c:v>2.4500000000000001E-2</c:v>
                </c:pt>
                <c:pt idx="2">
                  <c:v>2.4500000000000001E-2</c:v>
                </c:pt>
                <c:pt idx="3">
                  <c:v>2.4500000000000001E-2</c:v>
                </c:pt>
                <c:pt idx="4">
                  <c:v>2.4500000000000001E-2</c:v>
                </c:pt>
                <c:pt idx="5">
                  <c:v>2.4500000000000001E-2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9-4462-AD3A-AE0FBF22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15824"/>
        <c:axId val="260132208"/>
      </c:scatterChart>
      <c:valAx>
        <c:axId val="26151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32208"/>
        <c:crosses val="autoZero"/>
        <c:crossBetween val="midCat"/>
      </c:valAx>
      <c:valAx>
        <c:axId val="2601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1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Pmos1v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Sheet2!$E$3:$E$8</c:f>
              <c:numCache>
                <c:formatCode>General</c:formatCode>
                <c:ptCount val="6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</c:numCache>
            </c:numRef>
          </c:xVal>
          <c:yVal>
            <c:numRef>
              <c:f>Sheet2!$G$3:$G$8</c:f>
              <c:numCache>
                <c:formatCode>General</c:formatCode>
                <c:ptCount val="6"/>
                <c:pt idx="0">
                  <c:v>5.1269999999999994E-4</c:v>
                </c:pt>
                <c:pt idx="1">
                  <c:v>3.6030000000000003E-4</c:v>
                </c:pt>
                <c:pt idx="2">
                  <c:v>2.656E-4</c:v>
                </c:pt>
                <c:pt idx="3">
                  <c:v>2.0330000000000001E-4</c:v>
                </c:pt>
                <c:pt idx="4">
                  <c:v>1.607E-4</c:v>
                </c:pt>
                <c:pt idx="5">
                  <c:v>1.304E-4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6-4978-ACDB-FBF89BFA6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15824"/>
        <c:axId val="260132208"/>
      </c:scatterChart>
      <c:valAx>
        <c:axId val="26151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˚c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32208"/>
        <c:crosses val="autoZero"/>
        <c:crossBetween val="midCat"/>
      </c:valAx>
      <c:valAx>
        <c:axId val="2601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1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Nmos2v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Nmos2v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Sheet2!$I$3:$I$8</c:f>
              <c:numCache>
                <c:formatCode>General</c:formatCode>
                <c:ptCount val="6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</c:numCache>
            </c:numRef>
          </c:xVal>
          <c:yVal>
            <c:numRef>
              <c:f>Sheet2!$K$3:$K$8</c:f>
              <c:numCache>
                <c:formatCode>General</c:formatCode>
                <c:ptCount val="6"/>
                <c:pt idx="0">
                  <c:v>4.0520000000000004E-4</c:v>
                </c:pt>
                <c:pt idx="1">
                  <c:v>3.3940000000000001E-4</c:v>
                </c:pt>
                <c:pt idx="2">
                  <c:v>2.9090000000000002E-4</c:v>
                </c:pt>
                <c:pt idx="3">
                  <c:v>2.5400000000000005E-4</c:v>
                </c:pt>
                <c:pt idx="4">
                  <c:v>2.2499999999999999E-4</c:v>
                </c:pt>
                <c:pt idx="5">
                  <c:v>2.018E-4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C-4C2C-ADE0-E570CE19E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15824"/>
        <c:axId val="260132208"/>
      </c:scatterChart>
      <c:valAx>
        <c:axId val="26151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Temperature ˚c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32208"/>
        <c:crosses val="autoZero"/>
        <c:crossBetween val="midCat"/>
      </c:valAx>
      <c:valAx>
        <c:axId val="2601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1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Pmos2v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Nmos2v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Sheet2!$M$3:$M$8</c:f>
              <c:numCache>
                <c:formatCode>General</c:formatCode>
                <c:ptCount val="6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</c:numCache>
            </c:numRef>
          </c:xVal>
          <c:yVal>
            <c:numRef>
              <c:f>Sheet2!$O$3:$O$8</c:f>
              <c:numCache>
                <c:formatCode>General</c:formatCode>
                <c:ptCount val="6"/>
                <c:pt idx="0">
                  <c:v>2.608E-4</c:v>
                </c:pt>
                <c:pt idx="1">
                  <c:v>1.9880000000000003E-4</c:v>
                </c:pt>
                <c:pt idx="2">
                  <c:v>1.5680000000000002E-4</c:v>
                </c:pt>
                <c:pt idx="3">
                  <c:v>1.272E-4</c:v>
                </c:pt>
                <c:pt idx="4">
                  <c:v>1.055E-4</c:v>
                </c:pt>
                <c:pt idx="5">
                  <c:v>8.9229999999999998E-5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5-46F1-A15D-6CF1BA85B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15824"/>
        <c:axId val="260132208"/>
      </c:scatterChart>
      <c:valAx>
        <c:axId val="26151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Temperature ˚c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32208"/>
        <c:crosses val="autoZero"/>
        <c:crossBetween val="midCat"/>
      </c:valAx>
      <c:valAx>
        <c:axId val="2601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1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53975</xdr:rowOff>
    </xdr:from>
    <xdr:to>
      <xdr:col>7</xdr:col>
      <xdr:colOff>304800</xdr:colOff>
      <xdr:row>24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6F8EE-AA75-4D32-8D13-42389127F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8</xdr:row>
      <xdr:rowOff>177800</xdr:rowOff>
    </xdr:from>
    <xdr:to>
      <xdr:col>15</xdr:col>
      <xdr:colOff>50800</xdr:colOff>
      <xdr:row>23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6EDDC1-CF8F-4ED7-8A44-5AD341D3F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177800</xdr:colOff>
      <xdr:row>8</xdr:row>
      <xdr:rowOff>133350</xdr:rowOff>
    </xdr:from>
    <xdr:to>
      <xdr:col>22</xdr:col>
      <xdr:colOff>482600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561A4E-87A0-42F7-9863-CA48D9731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114300</xdr:colOff>
      <xdr:row>4</xdr:row>
      <xdr:rowOff>177800</xdr:rowOff>
    </xdr:from>
    <xdr:to>
      <xdr:col>29</xdr:col>
      <xdr:colOff>419100</xdr:colOff>
      <xdr:row>19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7EC5E7-9D4C-4F0F-B813-031EF751D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DC1A-67AA-48FD-96BD-00DE56F02C67}">
  <dimension ref="A1:F13"/>
  <sheetViews>
    <sheetView workbookViewId="0">
      <selection activeCell="F13" sqref="A1:F13"/>
    </sheetView>
  </sheetViews>
  <sheetFormatPr defaultRowHeight="14.5" x14ac:dyDescent="0.35"/>
  <cols>
    <col min="1" max="1" width="15.54296875" customWidth="1"/>
    <col min="2" max="2" width="17.453125" customWidth="1"/>
    <col min="6" max="6" width="11.81640625" bestFit="1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4</v>
      </c>
    </row>
    <row r="2" spans="1:6" x14ac:dyDescent="0.35">
      <c r="A2" s="3" t="s">
        <v>6</v>
      </c>
      <c r="B2" s="3" t="s">
        <v>21</v>
      </c>
      <c r="C2" s="2">
        <v>5.0000000000000004E-6</v>
      </c>
      <c r="D2" s="2">
        <f>C2</f>
        <v>5.0000000000000004E-6</v>
      </c>
      <c r="E2" s="2">
        <f>D2</f>
        <v>5.0000000000000004E-6</v>
      </c>
      <c r="F2" s="2">
        <f>E2</f>
        <v>5.0000000000000004E-6</v>
      </c>
    </row>
    <row r="3" spans="1:6" x14ac:dyDescent="0.35">
      <c r="A3" s="3" t="s">
        <v>7</v>
      </c>
      <c r="B3" s="3" t="s">
        <v>19</v>
      </c>
      <c r="C3" s="1">
        <v>0.398453</v>
      </c>
      <c r="D3" s="2">
        <v>-0.334565</v>
      </c>
      <c r="E3" s="2">
        <v>0.47088200000000002</v>
      </c>
      <c r="F3" s="2">
        <v>-0.416323</v>
      </c>
    </row>
    <row r="4" spans="1:6" x14ac:dyDescent="0.35">
      <c r="A4" s="3" t="s">
        <v>8</v>
      </c>
      <c r="B4" s="3" t="s">
        <v>19</v>
      </c>
      <c r="C4" s="1">
        <v>7.3047500000000001E-2</v>
      </c>
      <c r="D4" s="2">
        <v>-7.2840699999999994E-2</v>
      </c>
      <c r="E4" s="2">
        <v>7.7170600000000006E-2</v>
      </c>
      <c r="F4" s="2">
        <v>-9.7154900000000002E-2</v>
      </c>
    </row>
    <row r="5" spans="1:6" x14ac:dyDescent="0.35">
      <c r="A5" s="3" t="s">
        <v>9</v>
      </c>
      <c r="B5" s="3" t="s">
        <v>18</v>
      </c>
      <c r="C5" s="1">
        <f>C3+C4</f>
        <v>0.47150049999999999</v>
      </c>
      <c r="D5" s="2">
        <f>D3+D4</f>
        <v>-0.40740569999999998</v>
      </c>
      <c r="E5" s="2">
        <f>E3+E4</f>
        <v>0.5480526</v>
      </c>
      <c r="F5" s="2">
        <f>F3+F4</f>
        <v>-0.51347790000000004</v>
      </c>
    </row>
    <row r="6" spans="1:6" x14ac:dyDescent="0.35">
      <c r="A6" s="3" t="s">
        <v>10</v>
      </c>
      <c r="B6" s="3" t="s">
        <v>19</v>
      </c>
      <c r="C6" s="1">
        <v>0.39712500000000001</v>
      </c>
      <c r="D6" s="2">
        <v>-0.39586100000000002</v>
      </c>
      <c r="E6" s="2">
        <v>0.463922</v>
      </c>
      <c r="F6" s="2">
        <v>-4.7965600000000002E-4</v>
      </c>
    </row>
    <row r="7" spans="1:6" x14ac:dyDescent="0.35">
      <c r="A7" s="3" t="s">
        <v>11</v>
      </c>
      <c r="B7" s="3" t="s">
        <v>18</v>
      </c>
      <c r="C7" s="2">
        <f>C2*2/C4</f>
        <v>1.3689722440877512E-4</v>
      </c>
      <c r="D7" s="2">
        <f>2*D2/D4</f>
        <v>-1.3728588550082581E-4</v>
      </c>
      <c r="E7" s="1">
        <f>2*E2/E4</f>
        <v>1.2958302773335959E-4</v>
      </c>
      <c r="F7" s="2">
        <f>2*F2/F4</f>
        <v>-1.029284163742642E-4</v>
      </c>
    </row>
    <row r="8" spans="1:6" x14ac:dyDescent="0.35">
      <c r="A8" s="3" t="s">
        <v>12</v>
      </c>
      <c r="B8" s="3" t="s">
        <v>19</v>
      </c>
      <c r="C8" s="2">
        <v>9.7620000000000004E-5</v>
      </c>
      <c r="D8" s="2">
        <v>1.18022E-4</v>
      </c>
      <c r="E8" s="2">
        <v>9.1349999999999998E-5</v>
      </c>
      <c r="F8" s="2">
        <v>1.0055099999999999E-4</v>
      </c>
    </row>
    <row r="9" spans="1:6" x14ac:dyDescent="0.35">
      <c r="A9" s="3" t="s">
        <v>13</v>
      </c>
      <c r="B9" s="3" t="s">
        <v>19</v>
      </c>
      <c r="C9" s="2">
        <v>2.65609E-6</v>
      </c>
      <c r="D9" s="2">
        <v>2.0774100000000001E-6</v>
      </c>
      <c r="E9" s="2">
        <v>2.44005E-6</v>
      </c>
      <c r="F9" s="2">
        <v>1.72197E-6</v>
      </c>
    </row>
    <row r="10" spans="1:6" x14ac:dyDescent="0.35">
      <c r="A10" s="3" t="s">
        <v>14</v>
      </c>
      <c r="B10" s="3" t="s">
        <v>18</v>
      </c>
      <c r="C10" s="2">
        <f>C8/C9</f>
        <v>36.753272667718342</v>
      </c>
      <c r="D10" s="2">
        <f>D8/D9</f>
        <v>56.812088128968284</v>
      </c>
      <c r="E10" s="2">
        <f>E8/E9</f>
        <v>37.437757423003625</v>
      </c>
      <c r="F10" s="2">
        <f>F8/F9</f>
        <v>58.393003362427912</v>
      </c>
    </row>
    <row r="11" spans="1:6" x14ac:dyDescent="0.35">
      <c r="A11" s="3" t="s">
        <v>15</v>
      </c>
      <c r="B11" s="3" t="s">
        <v>20</v>
      </c>
      <c r="C11" s="2">
        <f>20*LOG10(C10)</f>
        <v>31.305920331397434</v>
      </c>
      <c r="D11" s="2">
        <f>20*LOG10(D10)</f>
        <v>35.08881504138828</v>
      </c>
      <c r="E11" s="2">
        <f>20*LOG10(E10)</f>
        <v>31.466196519278419</v>
      </c>
      <c r="F11" s="2">
        <f>20*LOG10(F10)</f>
        <v>35.327216263095785</v>
      </c>
    </row>
    <row r="12" spans="1:6" x14ac:dyDescent="0.35">
      <c r="A12" s="3" t="s">
        <v>16</v>
      </c>
      <c r="B12" s="3" t="s">
        <v>19</v>
      </c>
      <c r="C12" s="2">
        <v>3.3628299999999998E-3</v>
      </c>
      <c r="D12" s="2">
        <v>2.9188700000000001E-3</v>
      </c>
      <c r="E12" s="2">
        <v>3.0520999999999999E-3</v>
      </c>
      <c r="F12" s="2">
        <v>1.6882399999999999E-3</v>
      </c>
    </row>
    <row r="13" spans="1:6" x14ac:dyDescent="0.35">
      <c r="A13" s="3" t="s">
        <v>17</v>
      </c>
      <c r="B13" s="3" t="s">
        <v>18</v>
      </c>
      <c r="C13" s="1">
        <f>C12*(0.000001/0.00001)</f>
        <v>3.3628299999999994E-4</v>
      </c>
      <c r="D13" s="1">
        <f>D12*(0.000001/0.00001)</f>
        <v>2.9188700000000001E-4</v>
      </c>
      <c r="E13" s="1">
        <f>E12*(1/10)</f>
        <v>3.0520999999999999E-4</v>
      </c>
      <c r="F13" s="1">
        <f>F12*(1/10)</f>
        <v>1.6882400000000001E-4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7D70A-E959-46D7-A8BF-E855A10875EC}">
  <dimension ref="A1:O8"/>
  <sheetViews>
    <sheetView tabSelected="1" topLeftCell="L1" workbookViewId="0">
      <selection activeCell="M2" sqref="M2"/>
    </sheetView>
  </sheetViews>
  <sheetFormatPr defaultRowHeight="14.5" x14ac:dyDescent="0.35"/>
  <sheetData>
    <row r="1" spans="1:15" x14ac:dyDescent="0.35">
      <c r="A1" s="4" t="s">
        <v>2</v>
      </c>
      <c r="B1" s="4"/>
      <c r="C1" s="4"/>
      <c r="E1" s="4" t="s">
        <v>5</v>
      </c>
      <c r="F1" s="4"/>
      <c r="G1" s="4"/>
      <c r="I1" s="4" t="s">
        <v>3</v>
      </c>
      <c r="J1" s="4"/>
      <c r="K1" s="4"/>
      <c r="M1" s="4" t="s">
        <v>4</v>
      </c>
      <c r="N1" s="4"/>
      <c r="O1" s="4"/>
    </row>
    <row r="2" spans="1:15" x14ac:dyDescent="0.35">
      <c r="A2" s="1" t="s">
        <v>22</v>
      </c>
      <c r="B2" s="1" t="s">
        <v>25</v>
      </c>
      <c r="C2" s="1" t="s">
        <v>23</v>
      </c>
      <c r="E2" s="1" t="s">
        <v>22</v>
      </c>
      <c r="F2" s="1" t="s">
        <v>24</v>
      </c>
      <c r="G2" s="1" t="s">
        <v>23</v>
      </c>
      <c r="I2" s="1" t="s">
        <v>22</v>
      </c>
      <c r="J2" s="1" t="s">
        <v>25</v>
      </c>
      <c r="K2" s="1" t="s">
        <v>23</v>
      </c>
      <c r="M2" s="1" t="s">
        <v>22</v>
      </c>
      <c r="N2" s="1" t="s">
        <v>24</v>
      </c>
      <c r="O2" s="1" t="s">
        <v>23</v>
      </c>
    </row>
    <row r="3" spans="1:15" x14ac:dyDescent="0.35">
      <c r="A3" s="1">
        <v>-40</v>
      </c>
      <c r="B3" s="2">
        <v>0.245</v>
      </c>
      <c r="C3" s="1">
        <f>B3*(1/10)</f>
        <v>2.4500000000000001E-2</v>
      </c>
      <c r="E3" s="1">
        <v>-40</v>
      </c>
      <c r="F3" s="2">
        <v>5.1269999999999996E-3</v>
      </c>
      <c r="G3" s="1">
        <f>F3*(1/10)</f>
        <v>5.1269999999999994E-4</v>
      </c>
      <c r="I3" s="1">
        <v>-40</v>
      </c>
      <c r="J3" s="2">
        <v>4.052E-3</v>
      </c>
      <c r="K3" s="1">
        <f>J3*(1/10)</f>
        <v>4.0520000000000004E-4</v>
      </c>
      <c r="M3" s="1">
        <v>-40</v>
      </c>
      <c r="N3" s="2">
        <v>2.6080000000000001E-3</v>
      </c>
      <c r="O3" s="1">
        <f>N3*(1/10)</f>
        <v>2.608E-4</v>
      </c>
    </row>
    <row r="4" spans="1:15" x14ac:dyDescent="0.35">
      <c r="A4" s="1">
        <v>0</v>
      </c>
      <c r="B4" s="2">
        <v>0.245</v>
      </c>
      <c r="C4" s="1">
        <f t="shared" ref="C4:C8" si="0">B4*(1/10)</f>
        <v>2.4500000000000001E-2</v>
      </c>
      <c r="E4" s="1">
        <v>0</v>
      </c>
      <c r="F4" s="2">
        <v>3.6029999999999999E-3</v>
      </c>
      <c r="G4" s="1">
        <f t="shared" ref="G4:G8" si="1">F4*(1/10)</f>
        <v>3.6030000000000003E-4</v>
      </c>
      <c r="I4" s="1">
        <v>0</v>
      </c>
      <c r="J4" s="2">
        <v>3.3939999999999999E-3</v>
      </c>
      <c r="K4" s="1">
        <f t="shared" ref="K4:K8" si="2">J4*(1/10)</f>
        <v>3.3940000000000001E-4</v>
      </c>
      <c r="M4" s="1">
        <v>0</v>
      </c>
      <c r="N4" s="2">
        <v>1.9880000000000002E-3</v>
      </c>
      <c r="O4" s="1">
        <f t="shared" ref="O4:O8" si="3">N4*(1/10)</f>
        <v>1.9880000000000003E-4</v>
      </c>
    </row>
    <row r="5" spans="1:15" x14ac:dyDescent="0.35">
      <c r="A5" s="1">
        <v>40</v>
      </c>
      <c r="B5" s="2">
        <v>0.245</v>
      </c>
      <c r="C5" s="1">
        <f t="shared" si="0"/>
        <v>2.4500000000000001E-2</v>
      </c>
      <c r="E5" s="1">
        <v>40</v>
      </c>
      <c r="F5" s="2">
        <v>2.6559999999999999E-3</v>
      </c>
      <c r="G5" s="1">
        <f t="shared" si="1"/>
        <v>2.656E-4</v>
      </c>
      <c r="I5" s="1">
        <v>40</v>
      </c>
      <c r="J5" s="2">
        <v>2.9090000000000001E-3</v>
      </c>
      <c r="K5" s="1">
        <f t="shared" si="2"/>
        <v>2.9090000000000002E-4</v>
      </c>
      <c r="M5" s="1">
        <v>40</v>
      </c>
      <c r="N5" s="2">
        <v>1.5679999999999999E-3</v>
      </c>
      <c r="O5" s="1">
        <f t="shared" si="3"/>
        <v>1.5680000000000002E-4</v>
      </c>
    </row>
    <row r="6" spans="1:15" x14ac:dyDescent="0.35">
      <c r="A6" s="1">
        <v>80</v>
      </c>
      <c r="B6" s="2">
        <v>0.245</v>
      </c>
      <c r="C6" s="1">
        <f t="shared" si="0"/>
        <v>2.4500000000000001E-2</v>
      </c>
      <c r="E6" s="1">
        <v>80</v>
      </c>
      <c r="F6" s="2">
        <v>2.0330000000000001E-3</v>
      </c>
      <c r="G6" s="1">
        <f t="shared" si="1"/>
        <v>2.0330000000000001E-4</v>
      </c>
      <c r="I6" s="1">
        <v>80</v>
      </c>
      <c r="J6" s="2">
        <v>2.5400000000000002E-3</v>
      </c>
      <c r="K6" s="1">
        <f t="shared" si="2"/>
        <v>2.5400000000000005E-4</v>
      </c>
      <c r="M6" s="1">
        <v>80</v>
      </c>
      <c r="N6" s="2">
        <v>1.2719999999999999E-3</v>
      </c>
      <c r="O6" s="1">
        <f t="shared" si="3"/>
        <v>1.272E-4</v>
      </c>
    </row>
    <row r="7" spans="1:15" x14ac:dyDescent="0.35">
      <c r="A7" s="1">
        <v>120</v>
      </c>
      <c r="B7" s="2">
        <v>0.245</v>
      </c>
      <c r="C7" s="1">
        <f t="shared" si="0"/>
        <v>2.4500000000000001E-2</v>
      </c>
      <c r="E7" s="1">
        <v>120</v>
      </c>
      <c r="F7" s="2">
        <v>1.6069999999999999E-3</v>
      </c>
      <c r="G7" s="1">
        <f t="shared" si="1"/>
        <v>1.607E-4</v>
      </c>
      <c r="I7" s="1">
        <v>120</v>
      </c>
      <c r="J7" s="2">
        <v>2.2499999999999998E-3</v>
      </c>
      <c r="K7" s="1">
        <f t="shared" si="2"/>
        <v>2.2499999999999999E-4</v>
      </c>
      <c r="M7" s="1">
        <v>120</v>
      </c>
      <c r="N7" s="2">
        <v>1.0549999999999999E-3</v>
      </c>
      <c r="O7" s="1">
        <f t="shared" si="3"/>
        <v>1.055E-4</v>
      </c>
    </row>
    <row r="8" spans="1:15" x14ac:dyDescent="0.35">
      <c r="A8" s="1">
        <v>160</v>
      </c>
      <c r="B8" s="2">
        <v>0.245</v>
      </c>
      <c r="C8" s="1">
        <f t="shared" si="0"/>
        <v>2.4500000000000001E-2</v>
      </c>
      <c r="E8" s="1">
        <v>160</v>
      </c>
      <c r="F8" s="2">
        <v>1.304E-3</v>
      </c>
      <c r="G8" s="1">
        <f t="shared" si="1"/>
        <v>1.304E-4</v>
      </c>
      <c r="I8" s="1">
        <v>160</v>
      </c>
      <c r="J8" s="2">
        <v>2.0179999999999998E-3</v>
      </c>
      <c r="K8" s="1">
        <f t="shared" si="2"/>
        <v>2.018E-4</v>
      </c>
      <c r="M8" s="1">
        <v>160</v>
      </c>
      <c r="N8" s="2">
        <v>8.9229999999999995E-4</v>
      </c>
      <c r="O8" s="1">
        <f t="shared" si="3"/>
        <v>8.9229999999999998E-5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hernandez</dc:creator>
  <cp:lastModifiedBy>enrique hernandez</cp:lastModifiedBy>
  <dcterms:created xsi:type="dcterms:W3CDTF">2018-09-12T05:35:49Z</dcterms:created>
  <dcterms:modified xsi:type="dcterms:W3CDTF">2018-09-13T00:14:31Z</dcterms:modified>
</cp:coreProperties>
</file>