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\Pemrograman Simulasi\"/>
    </mc:Choice>
  </mc:AlternateContent>
  <xr:revisionPtr revIDLastSave="0" documentId="13_ncr:1_{DD68A1A2-3869-4ED5-B8B6-E41DBBBEF336}" xr6:coauthVersionLast="46" xr6:coauthVersionMax="46" xr10:uidLastSave="{00000000-0000-0000-0000-000000000000}"/>
  <bookViews>
    <workbookView xWindow="20370" yWindow="-120" windowWidth="19440" windowHeight="10590" xr2:uid="{503E4116-9C59-4C26-BBE1-29F6F3EC6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M18" i="1" l="1"/>
  <c r="M19" i="1"/>
  <c r="K20" i="1"/>
  <c r="K19" i="1"/>
  <c r="K18" i="1"/>
  <c r="L10" i="1"/>
  <c r="M10" i="1"/>
  <c r="K4" i="1"/>
  <c r="L4" i="1"/>
  <c r="J12" i="1" l="1"/>
  <c r="K16" i="1" s="1"/>
  <c r="J6" i="1"/>
  <c r="K10" i="1"/>
  <c r="J10" i="1"/>
  <c r="M4" i="1"/>
  <c r="J4" i="1"/>
  <c r="H3" i="1"/>
  <c r="E14" i="1" l="1"/>
  <c r="F14" i="1"/>
  <c r="G14" i="1"/>
  <c r="D15" i="1" l="1"/>
  <c r="C15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F15" i="1" l="1"/>
  <c r="E15" i="1"/>
  <c r="G15" i="1"/>
</calcChain>
</file>

<file path=xl/sharedStrings.xml><?xml version="1.0" encoding="utf-8"?>
<sst xmlns="http://schemas.openxmlformats.org/spreadsheetml/2006/main" count="25" uniqueCount="18">
  <si>
    <t>XY</t>
  </si>
  <si>
    <t>JUMLAH</t>
  </si>
  <si>
    <t>Sertifikat</t>
  </si>
  <si>
    <t>Poin</t>
  </si>
  <si>
    <t>No</t>
  </si>
  <si>
    <t>N</t>
  </si>
  <si>
    <t>X</t>
  </si>
  <si>
    <t>Y</t>
  </si>
  <si>
    <t>Paket 1</t>
  </si>
  <si>
    <t>Paket 2</t>
  </si>
  <si>
    <t>Konstanta (a)</t>
  </si>
  <si>
    <t>Paket 3</t>
  </si>
  <si>
    <t>Paket 4</t>
  </si>
  <si>
    <t>Hasil</t>
  </si>
  <si>
    <t>Konstanta (b)</t>
  </si>
  <si>
    <t>Forecasting</t>
  </si>
  <si>
    <t>r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</si>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</sst>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</xdr:row>
      <xdr:rowOff>28575</xdr:rowOff>
    </xdr:from>
    <xdr:ext cx="1950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D9AF30-3BD8-4B87-8FC6-6D050CB1B62F}"/>
                </a:ext>
              </a:extLst>
            </xdr:cNvPr>
            <xdr:cNvSpPr txBox="1"/>
          </xdr:nvSpPr>
          <xdr:spPr>
            <a:xfrm>
              <a:off x="3181350" y="219075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D9AF30-3BD8-4B87-8FC6-6D050CB1B62F}"/>
                </a:ext>
              </a:extLst>
            </xdr:cNvPr>
            <xdr:cNvSpPr txBox="1"/>
          </xdr:nvSpPr>
          <xdr:spPr>
            <a:xfrm>
              <a:off x="3181350" y="219075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333375</xdr:colOff>
      <xdr:row>1</xdr:row>
      <xdr:rowOff>19050</xdr:rowOff>
    </xdr:from>
    <xdr:ext cx="1881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AB5B5D-9366-43D9-9D96-6C84C08FA5C3}"/>
                </a:ext>
              </a:extLst>
            </xdr:cNvPr>
            <xdr:cNvSpPr txBox="1"/>
          </xdr:nvSpPr>
          <xdr:spPr>
            <a:xfrm>
              <a:off x="4229100" y="209550"/>
              <a:ext cx="1881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AB5B5D-9366-43D9-9D96-6C84C08FA5C3}"/>
                </a:ext>
              </a:extLst>
            </xdr:cNvPr>
            <xdr:cNvSpPr txBox="1"/>
          </xdr:nvSpPr>
          <xdr:spPr>
            <a:xfrm>
              <a:off x="4229100" y="209550"/>
              <a:ext cx="1881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986-2CB9-4479-AA1F-AFFE311731F8}">
  <dimension ref="B1:M23"/>
  <sheetViews>
    <sheetView tabSelected="1" topLeftCell="B1" workbookViewId="0">
      <selection activeCell="O7" sqref="O7"/>
    </sheetView>
  </sheetViews>
  <sheetFormatPr defaultRowHeight="15" x14ac:dyDescent="0.25"/>
  <cols>
    <col min="3" max="3" width="16.85546875" customWidth="1"/>
    <col min="4" max="4" width="14.140625" customWidth="1"/>
    <col min="6" max="6" width="12.28515625" customWidth="1"/>
  </cols>
  <sheetData>
    <row r="1" spans="2:13" x14ac:dyDescent="0.25">
      <c r="B1" s="1"/>
      <c r="C1" s="1" t="s">
        <v>6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3" t="s">
        <v>4</v>
      </c>
      <c r="C2" s="3" t="s">
        <v>2</v>
      </c>
      <c r="D2" s="3" t="s">
        <v>3</v>
      </c>
      <c r="E2" s="3"/>
      <c r="F2" s="3"/>
      <c r="G2" s="3" t="s">
        <v>0</v>
      </c>
      <c r="H2" s="3" t="s">
        <v>5</v>
      </c>
      <c r="I2" s="1"/>
      <c r="J2" s="14" t="s">
        <v>10</v>
      </c>
      <c r="K2" s="6"/>
      <c r="L2" s="6"/>
      <c r="M2" s="7"/>
    </row>
    <row r="3" spans="2:13" x14ac:dyDescent="0.25">
      <c r="B3" s="2">
        <v>1</v>
      </c>
      <c r="C3" s="2">
        <v>15</v>
      </c>
      <c r="D3" s="2">
        <v>17</v>
      </c>
      <c r="E3" s="2">
        <f>C3^2</f>
        <v>225</v>
      </c>
      <c r="F3" s="2">
        <f>D3^2</f>
        <v>289</v>
      </c>
      <c r="G3" s="2">
        <f>C3*D3</f>
        <v>255</v>
      </c>
      <c r="H3" s="1">
        <f>COUNT(C3:C14)</f>
        <v>12</v>
      </c>
      <c r="I3" s="1"/>
      <c r="J3" s="8" t="s">
        <v>8</v>
      </c>
      <c r="K3" s="9" t="s">
        <v>9</v>
      </c>
      <c r="L3" s="9" t="s">
        <v>11</v>
      </c>
      <c r="M3" s="10" t="s">
        <v>12</v>
      </c>
    </row>
    <row r="4" spans="2:13" x14ac:dyDescent="0.25">
      <c r="B4" s="2">
        <v>2</v>
      </c>
      <c r="C4" s="2">
        <v>23</v>
      </c>
      <c r="D4" s="2">
        <v>19</v>
      </c>
      <c r="E4" s="2">
        <f t="shared" ref="E4:E14" si="0">C4^2</f>
        <v>529</v>
      </c>
      <c r="F4" s="2">
        <f t="shared" ref="F4:F14" si="1">D4^2</f>
        <v>361</v>
      </c>
      <c r="G4" s="2">
        <f t="shared" ref="G4:G14" si="2">C4*D4</f>
        <v>437</v>
      </c>
      <c r="H4" s="1"/>
      <c r="I4" s="1"/>
      <c r="J4" s="8">
        <f>D15*E15</f>
        <v>922412</v>
      </c>
      <c r="K4" s="9">
        <f>C15*G15</f>
        <v>911475</v>
      </c>
      <c r="L4" s="9">
        <f>H3*E15</f>
        <v>52212</v>
      </c>
      <c r="M4" s="10">
        <f>(C15)^2</f>
        <v>50625</v>
      </c>
    </row>
    <row r="5" spans="2:13" x14ac:dyDescent="0.25">
      <c r="B5" s="2">
        <v>3</v>
      </c>
      <c r="C5" s="2">
        <v>21</v>
      </c>
      <c r="D5" s="2">
        <v>17</v>
      </c>
      <c r="E5" s="2">
        <f t="shared" si="0"/>
        <v>441</v>
      </c>
      <c r="F5" s="2">
        <f t="shared" si="1"/>
        <v>289</v>
      </c>
      <c r="G5" s="2">
        <f t="shared" si="2"/>
        <v>357</v>
      </c>
      <c r="H5" s="1"/>
      <c r="I5" s="1"/>
      <c r="J5" s="8" t="s">
        <v>13</v>
      </c>
      <c r="K5" s="9"/>
      <c r="L5" s="9"/>
      <c r="M5" s="10"/>
    </row>
    <row r="6" spans="2:13" x14ac:dyDescent="0.25">
      <c r="B6" s="2">
        <v>4</v>
      </c>
      <c r="C6" s="2">
        <v>20</v>
      </c>
      <c r="D6" s="2">
        <v>17.5</v>
      </c>
      <c r="E6" s="2">
        <f t="shared" si="0"/>
        <v>400</v>
      </c>
      <c r="F6" s="2">
        <f t="shared" si="1"/>
        <v>306.25</v>
      </c>
      <c r="G6" s="2">
        <f t="shared" si="2"/>
        <v>350</v>
      </c>
      <c r="H6" s="1"/>
      <c r="I6" s="1"/>
      <c r="J6" s="11">
        <f>ROUND(((J4-K4)/(L4-M4)),2)</f>
        <v>6.89</v>
      </c>
      <c r="K6" s="12"/>
      <c r="L6" s="12"/>
      <c r="M6" s="13"/>
    </row>
    <row r="7" spans="2:13" x14ac:dyDescent="0.25">
      <c r="B7" s="2">
        <v>5</v>
      </c>
      <c r="C7" s="2">
        <v>13</v>
      </c>
      <c r="D7" s="2">
        <v>12.5</v>
      </c>
      <c r="E7" s="2">
        <f t="shared" si="0"/>
        <v>169</v>
      </c>
      <c r="F7" s="2">
        <f t="shared" si="1"/>
        <v>156.25</v>
      </c>
      <c r="G7" s="2">
        <f t="shared" si="2"/>
        <v>162.5</v>
      </c>
      <c r="H7" s="1"/>
      <c r="I7" s="1"/>
      <c r="J7" s="1"/>
      <c r="K7" s="1"/>
      <c r="L7" s="1"/>
      <c r="M7" s="1"/>
    </row>
    <row r="8" spans="2:13" x14ac:dyDescent="0.25">
      <c r="B8" s="2">
        <v>6</v>
      </c>
      <c r="C8" s="2">
        <v>24</v>
      </c>
      <c r="D8" s="2">
        <v>21</v>
      </c>
      <c r="E8" s="2">
        <f t="shared" si="0"/>
        <v>576</v>
      </c>
      <c r="F8" s="2">
        <f t="shared" si="1"/>
        <v>441</v>
      </c>
      <c r="G8" s="2">
        <f t="shared" si="2"/>
        <v>504</v>
      </c>
      <c r="H8" s="1"/>
      <c r="I8" s="1"/>
      <c r="J8" s="14" t="s">
        <v>14</v>
      </c>
      <c r="K8" s="6"/>
      <c r="L8" s="6"/>
      <c r="M8" s="7"/>
    </row>
    <row r="9" spans="2:13" x14ac:dyDescent="0.25">
      <c r="B9" s="2">
        <v>7</v>
      </c>
      <c r="C9" s="2">
        <v>20</v>
      </c>
      <c r="D9" s="2">
        <v>18.5</v>
      </c>
      <c r="E9" s="2">
        <f t="shared" si="0"/>
        <v>400</v>
      </c>
      <c r="F9" s="2">
        <f t="shared" si="1"/>
        <v>342.25</v>
      </c>
      <c r="G9" s="2">
        <f t="shared" si="2"/>
        <v>370</v>
      </c>
      <c r="H9" s="1"/>
      <c r="I9" s="1"/>
      <c r="J9" s="8" t="s">
        <v>8</v>
      </c>
      <c r="K9" s="9" t="s">
        <v>9</v>
      </c>
      <c r="L9" s="9" t="s">
        <v>11</v>
      </c>
      <c r="M9" s="10" t="s">
        <v>12</v>
      </c>
    </row>
    <row r="10" spans="2:13" x14ac:dyDescent="0.25">
      <c r="B10" s="2">
        <v>8</v>
      </c>
      <c r="C10" s="2">
        <v>21</v>
      </c>
      <c r="D10" s="2">
        <v>19.5</v>
      </c>
      <c r="E10" s="2">
        <f t="shared" si="0"/>
        <v>441</v>
      </c>
      <c r="F10" s="2">
        <f t="shared" si="1"/>
        <v>380.25</v>
      </c>
      <c r="G10" s="2">
        <f t="shared" si="2"/>
        <v>409.5</v>
      </c>
      <c r="H10" s="1"/>
      <c r="I10" s="1"/>
      <c r="J10" s="8">
        <f>H3*G15</f>
        <v>48612</v>
      </c>
      <c r="K10" s="9">
        <f>C15*D15</f>
        <v>47700</v>
      </c>
      <c r="L10" s="9">
        <f>H3*E15</f>
        <v>52212</v>
      </c>
      <c r="M10" s="10">
        <f>(C15)^2</f>
        <v>50625</v>
      </c>
    </row>
    <row r="11" spans="2:13" x14ac:dyDescent="0.25">
      <c r="B11" s="2">
        <v>9</v>
      </c>
      <c r="C11" s="2">
        <v>15</v>
      </c>
      <c r="D11" s="2">
        <v>14</v>
      </c>
      <c r="E11" s="2">
        <f t="shared" si="0"/>
        <v>225</v>
      </c>
      <c r="F11" s="2">
        <f t="shared" si="1"/>
        <v>196</v>
      </c>
      <c r="G11" s="2">
        <f t="shared" si="2"/>
        <v>210</v>
      </c>
      <c r="H11" s="1"/>
      <c r="I11" s="1"/>
      <c r="J11" s="8" t="s">
        <v>13</v>
      </c>
      <c r="K11" s="9"/>
      <c r="L11" s="9"/>
      <c r="M11" s="10"/>
    </row>
    <row r="12" spans="2:13" x14ac:dyDescent="0.25">
      <c r="B12" s="2">
        <v>10</v>
      </c>
      <c r="C12" s="2">
        <v>17</v>
      </c>
      <c r="D12" s="2">
        <v>20</v>
      </c>
      <c r="E12" s="2">
        <f t="shared" si="0"/>
        <v>289</v>
      </c>
      <c r="F12" s="2">
        <f t="shared" si="1"/>
        <v>400</v>
      </c>
      <c r="G12" s="2">
        <f t="shared" si="2"/>
        <v>340</v>
      </c>
      <c r="H12" s="1"/>
      <c r="I12" s="1"/>
      <c r="J12" s="11">
        <f>ROUND(((J10-K10)/(L10-M10)),2)</f>
        <v>0.56999999999999995</v>
      </c>
      <c r="K12" s="12"/>
      <c r="L12" s="12"/>
      <c r="M12" s="13"/>
    </row>
    <row r="13" spans="2:13" x14ac:dyDescent="0.25">
      <c r="B13" s="2">
        <v>11</v>
      </c>
      <c r="C13" s="2">
        <v>16</v>
      </c>
      <c r="D13" s="2">
        <v>16</v>
      </c>
      <c r="E13" s="2">
        <f t="shared" si="0"/>
        <v>256</v>
      </c>
      <c r="F13" s="2">
        <f t="shared" si="1"/>
        <v>256</v>
      </c>
      <c r="G13" s="2">
        <f t="shared" si="2"/>
        <v>256</v>
      </c>
      <c r="H13" s="1"/>
      <c r="I13" s="1"/>
      <c r="J13" s="1"/>
      <c r="K13" s="1"/>
      <c r="L13" s="1"/>
      <c r="M13" s="1"/>
    </row>
    <row r="14" spans="2:13" x14ac:dyDescent="0.25">
      <c r="B14" s="2">
        <v>12</v>
      </c>
      <c r="C14" s="2">
        <v>20</v>
      </c>
      <c r="D14" s="2">
        <v>20</v>
      </c>
      <c r="E14" s="2">
        <f t="shared" si="0"/>
        <v>400</v>
      </c>
      <c r="F14" s="2">
        <f t="shared" si="1"/>
        <v>400</v>
      </c>
      <c r="G14" s="2">
        <f t="shared" si="2"/>
        <v>400</v>
      </c>
      <c r="H14" s="1"/>
      <c r="I14" s="1"/>
      <c r="J14" s="14" t="s">
        <v>15</v>
      </c>
      <c r="K14" s="7"/>
      <c r="L14" s="1"/>
      <c r="M14" s="1"/>
    </row>
    <row r="15" spans="2:13" x14ac:dyDescent="0.25">
      <c r="B15" s="5" t="s">
        <v>1</v>
      </c>
      <c r="C15" s="2">
        <f>SUM(C3:C14)</f>
        <v>225</v>
      </c>
      <c r="D15" s="2">
        <f>SUM(D3:D14)</f>
        <v>212</v>
      </c>
      <c r="E15" s="4">
        <f>SUM(E3:E14)</f>
        <v>4351</v>
      </c>
      <c r="F15" s="4">
        <f>SUM(F3:F14)</f>
        <v>3817</v>
      </c>
      <c r="G15" s="4">
        <f>SUM(G3:G14)</f>
        <v>4051</v>
      </c>
      <c r="H15" s="1"/>
      <c r="I15" s="1"/>
      <c r="J15" s="8" t="s">
        <v>6</v>
      </c>
      <c r="K15" s="10">
        <v>20</v>
      </c>
      <c r="L15" s="1"/>
      <c r="M15" s="1"/>
    </row>
    <row r="16" spans="2:13" x14ac:dyDescent="0.25">
      <c r="J16" s="11" t="s">
        <v>7</v>
      </c>
      <c r="K16" s="13">
        <f>J6+(J12*K15)</f>
        <v>18.29</v>
      </c>
    </row>
    <row r="17" spans="2:13" x14ac:dyDescent="0.25">
      <c r="B17" s="1"/>
    </row>
    <row r="18" spans="2:13" x14ac:dyDescent="0.25">
      <c r="B18" s="1"/>
      <c r="J18" s="15" t="s">
        <v>16</v>
      </c>
      <c r="K18" s="16">
        <f>PEARSON(C3:C14,D3:D14)</f>
        <v>0.78065141155852169</v>
      </c>
      <c r="M18" t="str">
        <f>"Nilai korelasi tersebut adalah "&amp;IF(K18&lt;0,"Negatif","Positif")&amp;" yang mengartikan bahwa "</f>
        <v xml:space="preserve">Nilai korelasi tersebut adalah Positif yang mengartikan bahwa </v>
      </c>
    </row>
    <row r="19" spans="2:13" x14ac:dyDescent="0.25">
      <c r="J19" s="17" t="s">
        <v>17</v>
      </c>
      <c r="K19" s="18">
        <f>(K18^2)*100</f>
        <v>60.941662636831239</v>
      </c>
      <c r="M19" t="str">
        <f>"perbandingannya adalah "&amp;IF(K18&lt;0,"terbalik","searah")</f>
        <v>perbandingannya adalah searah</v>
      </c>
    </row>
    <row r="20" spans="2:13" x14ac:dyDescent="0.25">
      <c r="B20" s="1"/>
      <c r="J20" s="19"/>
      <c r="K20" s="20">
        <f>ROUND(K19,2)</f>
        <v>60.94</v>
      </c>
    </row>
    <row r="22" spans="2:13" x14ac:dyDescent="0.25">
      <c r="B22" s="1"/>
      <c r="J22" t="str">
        <f>"Besar kontribusi variable sertifikat terhadap poin adalah "&amp;K20&amp;" %"</f>
        <v>Besar kontribusi variable sertifikat terhadap poin adalah 60.94 %</v>
      </c>
    </row>
    <row r="23" spans="2:13" x14ac:dyDescent="0.25">
      <c r="J23" t="str">
        <f>"dan sisanya yaitu sebesar "&amp;100-K20&amp;" % dipengaruhi oleh variable selain sertifikat"</f>
        <v>dan sisanya yaitu sebesar 39.06 % dipengaruhi oleh variable selain sertifikat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MAssidiqFattah</dc:creator>
  <cp:lastModifiedBy>MAssidiqFattah</cp:lastModifiedBy>
  <dcterms:created xsi:type="dcterms:W3CDTF">2020-03-06T09:02:35Z</dcterms:created>
  <dcterms:modified xsi:type="dcterms:W3CDTF">2021-03-03T11:52:58Z</dcterms:modified>
</cp:coreProperties>
</file>