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Kuliah\SEMESTER 6\spk\"/>
    </mc:Choice>
  </mc:AlternateContent>
  <xr:revisionPtr revIDLastSave="0" documentId="8_{C417BA13-4322-441B-A477-291480FA835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1" l="1"/>
  <c r="D64" i="1" s="1"/>
  <c r="D45" i="1"/>
  <c r="B46" i="1"/>
  <c r="C46" i="1"/>
  <c r="D46" i="1"/>
  <c r="C47" i="1"/>
  <c r="D57" i="1" s="1"/>
  <c r="D47" i="1"/>
  <c r="C44" i="1"/>
  <c r="C48" i="1" s="1"/>
  <c r="D44" i="1"/>
  <c r="D48" i="1" s="1"/>
  <c r="C54" i="1" s="1"/>
  <c r="B44" i="1"/>
  <c r="F38" i="1"/>
  <c r="B47" i="1" s="1"/>
  <c r="C57" i="1" s="1"/>
  <c r="C36" i="1"/>
  <c r="B45" i="1" s="1"/>
  <c r="C55" i="1" s="1"/>
  <c r="D36" i="1"/>
  <c r="C45" i="1" s="1"/>
  <c r="I36" i="1"/>
  <c r="F35" i="1"/>
  <c r="E56" i="1" l="1"/>
  <c r="B48" i="1"/>
  <c r="D54" i="1"/>
  <c r="D56" i="1"/>
  <c r="C56" i="1"/>
  <c r="E55" i="1"/>
  <c r="D55" i="1"/>
  <c r="E57" i="1"/>
  <c r="D86" i="1"/>
  <c r="D83" i="1"/>
  <c r="D84" i="1"/>
  <c r="D85" i="1"/>
  <c r="C64" i="1"/>
  <c r="E54" i="1"/>
  <c r="F64" i="1"/>
  <c r="E64" i="1"/>
  <c r="F84" i="1" l="1"/>
  <c r="F85" i="1"/>
  <c r="F86" i="1"/>
  <c r="F83" i="1"/>
  <c r="E84" i="1"/>
  <c r="E85" i="1"/>
  <c r="E86" i="1"/>
  <c r="E83" i="1"/>
  <c r="G64" i="1"/>
  <c r="C84" i="1"/>
  <c r="G84" i="1" s="1"/>
  <c r="E90" i="1" s="1"/>
  <c r="C85" i="1"/>
  <c r="C86" i="1"/>
  <c r="G86" i="1" s="1"/>
  <c r="E92" i="1" s="1"/>
  <c r="C83" i="1"/>
  <c r="G85" i="1" l="1"/>
  <c r="E91" i="1" s="1"/>
  <c r="G83" i="1"/>
  <c r="E89" i="1" s="1"/>
  <c r="F89" i="1" s="1"/>
  <c r="F92" i="1" l="1"/>
  <c r="F91" i="1"/>
  <c r="F90" i="1"/>
</calcChain>
</file>

<file path=xl/sharedStrings.xml><?xml version="1.0" encoding="utf-8"?>
<sst xmlns="http://schemas.openxmlformats.org/spreadsheetml/2006/main" count="99" uniqueCount="36">
  <si>
    <t>UJIAN AKHIR SEMESTER SPK</t>
  </si>
  <si>
    <t>RAGA DWIARNINGGA WICAKSEGARA</t>
  </si>
  <si>
    <t>G.231.20.0071</t>
  </si>
  <si>
    <t>1. Menentukan matrix perbandingan berpasangan antar kriteria</t>
  </si>
  <si>
    <t>C1</t>
  </si>
  <si>
    <t>C2</t>
  </si>
  <si>
    <t>C3</t>
  </si>
  <si>
    <t>C4</t>
  </si>
  <si>
    <t>2. Mengkonversi nilai perbandingan berpasangan antar kriteria ke matrix pairwair comparison antar kriteria</t>
  </si>
  <si>
    <t>l</t>
  </si>
  <si>
    <t>m</t>
  </si>
  <si>
    <t>u</t>
  </si>
  <si>
    <t>Didapat nilai Fuzzy tringular number :</t>
  </si>
  <si>
    <t>FUZZY TRINGULAR NUMBER</t>
  </si>
  <si>
    <t>3. Mencari nilai sintetis fuzzy unuk masing masing kriteria</t>
  </si>
  <si>
    <t>Nilai sinetis fuzzy untuk kriteria</t>
  </si>
  <si>
    <t>4. Menenukan derajat keanggotaan kriteria</t>
  </si>
  <si>
    <t>Normalisasi  Bobot vektor untuk kriteria</t>
  </si>
  <si>
    <t>Kriteria</t>
  </si>
  <si>
    <t>W\'</t>
  </si>
  <si>
    <t xml:space="preserve">W </t>
  </si>
  <si>
    <t>Total</t>
  </si>
  <si>
    <t>5.Proses Perankingan</t>
  </si>
  <si>
    <t>Kode</t>
  </si>
  <si>
    <t>Alternatif</t>
  </si>
  <si>
    <t>A1</t>
  </si>
  <si>
    <t>A2</t>
  </si>
  <si>
    <t>A3</t>
  </si>
  <si>
    <t>A4</t>
  </si>
  <si>
    <t>Bumbu Cina</t>
  </si>
  <si>
    <t xml:space="preserve">Bumbu Kuning </t>
  </si>
  <si>
    <t>Kaktus Minima Blue</t>
  </si>
  <si>
    <t>Oxalis (Kupu-Kupu)</t>
  </si>
  <si>
    <t>Bobot Kriteria dengan alternatif</t>
  </si>
  <si>
    <t>Nilai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</si>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</sst>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16</xdr:row>
      <xdr:rowOff>171449</xdr:rowOff>
    </xdr:from>
    <xdr:to>
      <xdr:col>8</xdr:col>
      <xdr:colOff>506290</xdr:colOff>
      <xdr:row>30</xdr:row>
      <xdr:rowOff>180974</xdr:rowOff>
    </xdr:to>
    <xdr:pic>
      <xdr:nvPicPr>
        <xdr:cNvPr id="2" name="Gamba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1136" t="44016" r="5185" b="22126"/>
        <a:stretch/>
      </xdr:blipFill>
      <xdr:spPr>
        <a:xfrm>
          <a:off x="647700" y="3219449"/>
          <a:ext cx="4735390" cy="2676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92"/>
  <sheetViews>
    <sheetView tabSelected="1" zoomScale="90" zoomScaleNormal="90" workbookViewId="0">
      <selection activeCell="B66" sqref="B66:D66"/>
    </sheetView>
  </sheetViews>
  <sheetFormatPr defaultRowHeight="14.4" x14ac:dyDescent="0.3"/>
  <cols>
    <col min="2" max="4" width="9.109375" customWidth="1"/>
  </cols>
  <sheetData>
    <row r="3" spans="2:9" x14ac:dyDescent="0.3">
      <c r="B3" s="14" t="s">
        <v>0</v>
      </c>
      <c r="C3" s="14"/>
      <c r="D3" s="14"/>
      <c r="E3" s="14"/>
    </row>
    <row r="4" spans="2:9" x14ac:dyDescent="0.3">
      <c r="B4" s="14" t="s">
        <v>1</v>
      </c>
      <c r="C4" s="14"/>
      <c r="D4" s="14"/>
      <c r="E4" s="14"/>
    </row>
    <row r="5" spans="2:9" x14ac:dyDescent="0.3">
      <c r="B5" s="14" t="s">
        <v>2</v>
      </c>
      <c r="C5" s="14"/>
      <c r="D5" s="14"/>
      <c r="E5" s="14"/>
    </row>
    <row r="7" spans="2:9" x14ac:dyDescent="0.3">
      <c r="B7" t="s">
        <v>3</v>
      </c>
    </row>
    <row r="9" spans="2:9" x14ac:dyDescent="0.3">
      <c r="B9" s="2"/>
      <c r="C9" s="6" t="s">
        <v>4</v>
      </c>
      <c r="D9" s="6" t="s">
        <v>5</v>
      </c>
      <c r="E9" s="6" t="s">
        <v>6</v>
      </c>
      <c r="F9" s="6" t="s">
        <v>7</v>
      </c>
    </row>
    <row r="10" spans="2:9" x14ac:dyDescent="0.3">
      <c r="B10" s="6" t="s">
        <v>4</v>
      </c>
      <c r="C10" s="2">
        <v>1</v>
      </c>
      <c r="D10" s="2">
        <v>5</v>
      </c>
      <c r="E10" s="2">
        <v>2</v>
      </c>
      <c r="F10" s="2">
        <v>3</v>
      </c>
    </row>
    <row r="11" spans="2:9" x14ac:dyDescent="0.3">
      <c r="B11" s="6" t="s">
        <v>5</v>
      </c>
      <c r="C11" s="2">
        <v>0</v>
      </c>
      <c r="D11" s="2">
        <v>1</v>
      </c>
      <c r="E11" s="2">
        <v>3</v>
      </c>
      <c r="F11" s="2">
        <v>7</v>
      </c>
    </row>
    <row r="12" spans="2:9" x14ac:dyDescent="0.3">
      <c r="B12" s="6" t="s">
        <v>6</v>
      </c>
      <c r="C12" s="2">
        <v>0</v>
      </c>
      <c r="D12" s="2">
        <v>0</v>
      </c>
      <c r="E12" s="2">
        <v>1</v>
      </c>
      <c r="F12" s="2">
        <v>3</v>
      </c>
    </row>
    <row r="13" spans="2:9" x14ac:dyDescent="0.3">
      <c r="B13" s="6" t="s">
        <v>7</v>
      </c>
      <c r="C13" s="2">
        <v>0</v>
      </c>
      <c r="D13" s="2">
        <v>0</v>
      </c>
      <c r="E13" s="2">
        <v>0</v>
      </c>
      <c r="F13" s="2">
        <v>1</v>
      </c>
    </row>
    <row r="15" spans="2:9" x14ac:dyDescent="0.3">
      <c r="B15" s="16" t="s">
        <v>8</v>
      </c>
      <c r="C15" s="16"/>
      <c r="D15" s="16"/>
      <c r="E15" s="16"/>
      <c r="F15" s="16"/>
      <c r="G15" s="16"/>
      <c r="H15" s="16"/>
      <c r="I15" s="16"/>
    </row>
    <row r="16" spans="2:9" x14ac:dyDescent="0.3">
      <c r="B16" s="16"/>
      <c r="C16" s="16"/>
      <c r="D16" s="16"/>
      <c r="E16" s="16"/>
      <c r="F16" s="16"/>
      <c r="G16" s="16"/>
      <c r="H16" s="16"/>
      <c r="I16" s="16"/>
    </row>
    <row r="33" spans="2:14" x14ac:dyDescent="0.3">
      <c r="B33" s="2"/>
      <c r="C33" s="13" t="s">
        <v>4</v>
      </c>
      <c r="D33" s="13"/>
      <c r="E33" s="13"/>
      <c r="F33" s="13" t="s">
        <v>5</v>
      </c>
      <c r="G33" s="13"/>
      <c r="H33" s="13"/>
      <c r="I33" s="13" t="s">
        <v>6</v>
      </c>
      <c r="J33" s="13"/>
      <c r="K33" s="13"/>
      <c r="L33" s="13" t="s">
        <v>7</v>
      </c>
      <c r="M33" s="13"/>
      <c r="N33" s="13"/>
    </row>
    <row r="34" spans="2:14" x14ac:dyDescent="0.3">
      <c r="B34" s="2"/>
      <c r="C34" s="6" t="s">
        <v>9</v>
      </c>
      <c r="D34" s="6" t="s">
        <v>10</v>
      </c>
      <c r="E34" s="6" t="s">
        <v>11</v>
      </c>
      <c r="F34" s="6" t="s">
        <v>9</v>
      </c>
      <c r="G34" s="6" t="s">
        <v>10</v>
      </c>
      <c r="H34" s="6" t="s">
        <v>11</v>
      </c>
      <c r="I34" s="6" t="s">
        <v>9</v>
      </c>
      <c r="J34" s="6" t="s">
        <v>10</v>
      </c>
      <c r="K34" s="6" t="s">
        <v>11</v>
      </c>
      <c r="L34" s="6" t="s">
        <v>9</v>
      </c>
      <c r="M34" s="6" t="s">
        <v>10</v>
      </c>
      <c r="N34" s="6" t="s">
        <v>11</v>
      </c>
    </row>
    <row r="35" spans="2:14" x14ac:dyDescent="0.3">
      <c r="B35" s="6" t="s">
        <v>4</v>
      </c>
      <c r="C35" s="2">
        <v>1</v>
      </c>
      <c r="D35" s="2">
        <v>1</v>
      </c>
      <c r="E35" s="2">
        <v>1</v>
      </c>
      <c r="F35" s="2">
        <f>1/2</f>
        <v>0.5</v>
      </c>
      <c r="G35" s="2">
        <v>1</v>
      </c>
      <c r="H35" s="3">
        <v>1.5</v>
      </c>
      <c r="I35" s="2">
        <v>1</v>
      </c>
      <c r="J35" s="2">
        <v>1.5</v>
      </c>
      <c r="K35" s="2">
        <v>2</v>
      </c>
      <c r="L35" s="2">
        <v>1.5</v>
      </c>
      <c r="M35" s="2">
        <v>2</v>
      </c>
      <c r="N35" s="2">
        <v>2.5</v>
      </c>
    </row>
    <row r="36" spans="2:14" x14ac:dyDescent="0.3">
      <c r="B36" s="6" t="s">
        <v>5</v>
      </c>
      <c r="C36" s="2">
        <f>1/5</f>
        <v>0.2</v>
      </c>
      <c r="D36" s="2">
        <f>1/2</f>
        <v>0.5</v>
      </c>
      <c r="E36" s="4">
        <v>0.67</v>
      </c>
      <c r="F36" s="2">
        <v>1</v>
      </c>
      <c r="G36" s="2">
        <v>1</v>
      </c>
      <c r="H36" s="2">
        <v>1</v>
      </c>
      <c r="I36" s="2">
        <f>1/2</f>
        <v>0.5</v>
      </c>
      <c r="J36" s="2">
        <v>1</v>
      </c>
      <c r="K36" s="2">
        <v>1.5</v>
      </c>
      <c r="L36" s="2">
        <v>1</v>
      </c>
      <c r="M36" s="2">
        <v>1.5</v>
      </c>
      <c r="N36" s="2">
        <v>2</v>
      </c>
    </row>
    <row r="37" spans="2:14" x14ac:dyDescent="0.3">
      <c r="B37" s="6" t="s">
        <v>6</v>
      </c>
      <c r="C37" s="2">
        <v>0.4</v>
      </c>
      <c r="D37" s="4">
        <v>0.67</v>
      </c>
      <c r="E37" s="2">
        <v>1</v>
      </c>
      <c r="F37" s="2">
        <v>0.67</v>
      </c>
      <c r="G37" s="2">
        <v>0.4</v>
      </c>
      <c r="H37" s="2">
        <v>0.5</v>
      </c>
      <c r="I37" s="2">
        <v>1</v>
      </c>
      <c r="J37" s="2">
        <v>1</v>
      </c>
      <c r="K37" s="2">
        <v>1</v>
      </c>
      <c r="L37" s="2">
        <v>0.5</v>
      </c>
      <c r="M37" s="2">
        <v>1</v>
      </c>
      <c r="N37" s="2">
        <v>1.5</v>
      </c>
    </row>
    <row r="38" spans="2:14" x14ac:dyDescent="0.3">
      <c r="B38" s="6" t="s">
        <v>7</v>
      </c>
      <c r="C38" s="2">
        <v>0.4</v>
      </c>
      <c r="D38" s="4">
        <v>0.67</v>
      </c>
      <c r="E38" s="2">
        <v>0.5</v>
      </c>
      <c r="F38" s="2">
        <f>1/2</f>
        <v>0.5</v>
      </c>
      <c r="G38" s="2">
        <v>0.4</v>
      </c>
      <c r="H38" s="2">
        <v>0.33</v>
      </c>
      <c r="I38" s="2">
        <v>0.66700000000000004</v>
      </c>
      <c r="J38" s="2">
        <v>0.4</v>
      </c>
      <c r="K38" s="2">
        <v>0.5</v>
      </c>
      <c r="L38" s="2">
        <v>1</v>
      </c>
      <c r="M38" s="2">
        <v>1</v>
      </c>
      <c r="N38" s="2">
        <v>1</v>
      </c>
    </row>
    <row r="40" spans="2:14" x14ac:dyDescent="0.3">
      <c r="B40" t="s">
        <v>12</v>
      </c>
    </row>
    <row r="42" spans="2:14" x14ac:dyDescent="0.3">
      <c r="B42" s="13" t="s">
        <v>13</v>
      </c>
      <c r="C42" s="13"/>
      <c r="D42" s="13"/>
    </row>
    <row r="43" spans="2:14" x14ac:dyDescent="0.3">
      <c r="B43" s="6" t="s">
        <v>9</v>
      </c>
      <c r="C43" s="6" t="s">
        <v>10</v>
      </c>
      <c r="D43" s="6" t="s">
        <v>11</v>
      </c>
    </row>
    <row r="44" spans="2:14" x14ac:dyDescent="0.3">
      <c r="B44" s="5">
        <f>C35+F35+I35+L35</f>
        <v>4</v>
      </c>
      <c r="C44" s="5">
        <f t="shared" ref="C44:D44" si="0">D35+G35+J35+M35</f>
        <v>5.5</v>
      </c>
      <c r="D44" s="5">
        <f t="shared" si="0"/>
        <v>7</v>
      </c>
    </row>
    <row r="45" spans="2:14" x14ac:dyDescent="0.3">
      <c r="B45" s="5">
        <f t="shared" ref="B45:B47" si="1">C36+F36+I36+L36</f>
        <v>2.7</v>
      </c>
      <c r="C45" s="5">
        <f t="shared" ref="C45:C47" si="2">D36+G36+J36+M36</f>
        <v>4</v>
      </c>
      <c r="D45" s="5">
        <f t="shared" ref="D45:D47" si="3">E36+H36+K36+N36</f>
        <v>5.17</v>
      </c>
    </row>
    <row r="46" spans="2:14" x14ac:dyDescent="0.3">
      <c r="B46" s="5">
        <f t="shared" si="1"/>
        <v>2.5700000000000003</v>
      </c>
      <c r="C46" s="5">
        <f t="shared" si="2"/>
        <v>3.0700000000000003</v>
      </c>
      <c r="D46" s="5">
        <f t="shared" si="3"/>
        <v>4</v>
      </c>
    </row>
    <row r="47" spans="2:14" x14ac:dyDescent="0.3">
      <c r="B47" s="5">
        <f t="shared" si="1"/>
        <v>2.5670000000000002</v>
      </c>
      <c r="C47" s="5">
        <f t="shared" si="2"/>
        <v>2.4700000000000002</v>
      </c>
      <c r="D47" s="5">
        <f t="shared" si="3"/>
        <v>2.33</v>
      </c>
    </row>
    <row r="48" spans="2:14" x14ac:dyDescent="0.3">
      <c r="B48" s="5">
        <f>SUM(B44:B47)</f>
        <v>11.837</v>
      </c>
      <c r="C48" s="5">
        <f t="shared" ref="C48:D48" si="4">SUM(C44:C47)</f>
        <v>15.040000000000001</v>
      </c>
      <c r="D48" s="5">
        <f t="shared" si="4"/>
        <v>18.5</v>
      </c>
    </row>
    <row r="50" spans="2:9" x14ac:dyDescent="0.3">
      <c r="B50" t="s">
        <v>14</v>
      </c>
    </row>
    <row r="52" spans="2:9" x14ac:dyDescent="0.3">
      <c r="B52" s="13" t="s">
        <v>15</v>
      </c>
      <c r="C52" s="13"/>
      <c r="D52" s="13"/>
      <c r="E52" s="13"/>
    </row>
    <row r="53" spans="2:9" x14ac:dyDescent="0.3">
      <c r="B53" s="2"/>
      <c r="C53" s="6" t="s">
        <v>9</v>
      </c>
      <c r="D53" s="6" t="s">
        <v>10</v>
      </c>
      <c r="E53" s="6" t="s">
        <v>11</v>
      </c>
    </row>
    <row r="54" spans="2:9" x14ac:dyDescent="0.3">
      <c r="B54" s="6" t="s">
        <v>4</v>
      </c>
      <c r="C54" s="5">
        <f>B44*(1/$D$48)</f>
        <v>0.21621621621621623</v>
      </c>
      <c r="D54" s="5">
        <f>C44*(1/$C$48)</f>
        <v>0.36569148936170215</v>
      </c>
      <c r="E54" s="5">
        <f>D44*(1/$B$48)</f>
        <v>0.59136605558840916</v>
      </c>
      <c r="G54" s="1"/>
      <c r="I54" s="7"/>
    </row>
    <row r="55" spans="2:9" x14ac:dyDescent="0.3">
      <c r="B55" s="6" t="s">
        <v>5</v>
      </c>
      <c r="C55" s="5">
        <f t="shared" ref="C55:C57" si="5">B45*(1/$D$48)</f>
        <v>0.14594594594594595</v>
      </c>
      <c r="D55" s="5">
        <f t="shared" ref="D55:D57" si="6">C45*(1/$C$48)</f>
        <v>0.26595744680851063</v>
      </c>
      <c r="E55" s="5">
        <f t="shared" ref="E55:E57" si="7">D45*(1/$B$48)</f>
        <v>0.43676607248458221</v>
      </c>
      <c r="G55" s="1"/>
    </row>
    <row r="56" spans="2:9" x14ac:dyDescent="0.3">
      <c r="B56" s="6" t="s">
        <v>6</v>
      </c>
      <c r="C56" s="5">
        <f t="shared" si="5"/>
        <v>0.13891891891891894</v>
      </c>
      <c r="D56" s="5">
        <f t="shared" si="6"/>
        <v>0.20412234042553193</v>
      </c>
      <c r="E56" s="5">
        <f t="shared" si="7"/>
        <v>0.33792346033623383</v>
      </c>
      <c r="G56" s="1"/>
    </row>
    <row r="57" spans="2:9" x14ac:dyDescent="0.3">
      <c r="B57" s="6" t="s">
        <v>7</v>
      </c>
      <c r="C57" s="5">
        <f t="shared" si="5"/>
        <v>0.13875675675675678</v>
      </c>
      <c r="D57" s="5">
        <f t="shared" si="6"/>
        <v>0.16422872340425532</v>
      </c>
      <c r="E57" s="5">
        <f t="shared" si="7"/>
        <v>0.19684041564585622</v>
      </c>
      <c r="G57" s="1"/>
    </row>
    <row r="58" spans="2:9" x14ac:dyDescent="0.3">
      <c r="C58" s="1"/>
      <c r="D58" s="1"/>
      <c r="E58" s="1"/>
    </row>
    <row r="59" spans="2:9" x14ac:dyDescent="0.3">
      <c r="B59" t="s">
        <v>16</v>
      </c>
    </row>
    <row r="61" spans="2:9" x14ac:dyDescent="0.3">
      <c r="B61" s="14" t="s">
        <v>17</v>
      </c>
      <c r="C61" s="14"/>
      <c r="D61" s="14"/>
      <c r="E61" s="14"/>
      <c r="F61" s="14"/>
      <c r="G61" s="14"/>
    </row>
    <row r="62" spans="2:9" x14ac:dyDescent="0.3">
      <c r="B62" s="6" t="s">
        <v>18</v>
      </c>
      <c r="C62" s="6" t="s">
        <v>4</v>
      </c>
      <c r="D62" s="6" t="s">
        <v>5</v>
      </c>
      <c r="E62" s="6" t="s">
        <v>6</v>
      </c>
      <c r="F62" s="6" t="s">
        <v>7</v>
      </c>
      <c r="G62" s="6" t="s">
        <v>21</v>
      </c>
    </row>
    <row r="63" spans="2:9" x14ac:dyDescent="0.3">
      <c r="B63" s="6" t="s">
        <v>19</v>
      </c>
      <c r="C63" s="2">
        <v>1</v>
      </c>
      <c r="D63" s="2">
        <v>0.68799999999999994</v>
      </c>
      <c r="E63" s="2">
        <v>0.42899999999999999</v>
      </c>
      <c r="F63" s="2">
        <v>0.34399999999999997</v>
      </c>
      <c r="G63" s="2">
        <f>SUM(C63:F63)</f>
        <v>2.4609999999999999</v>
      </c>
    </row>
    <row r="64" spans="2:9" x14ac:dyDescent="0.3">
      <c r="B64" s="6" t="s">
        <v>20</v>
      </c>
      <c r="C64" s="5">
        <f>C63/$G$63</f>
        <v>0.40633888663145068</v>
      </c>
      <c r="D64" s="5">
        <f t="shared" ref="D64:F64" si="8">D63/$G$63</f>
        <v>0.27956115400243803</v>
      </c>
      <c r="E64" s="5">
        <f t="shared" si="8"/>
        <v>0.17431938236489233</v>
      </c>
      <c r="F64" s="5">
        <f t="shared" si="8"/>
        <v>0.13978057700121901</v>
      </c>
      <c r="G64" s="2">
        <f>SUM(C64:F64)</f>
        <v>1</v>
      </c>
    </row>
    <row r="66" spans="2:6" x14ac:dyDescent="0.3">
      <c r="B66" s="15" t="s">
        <v>22</v>
      </c>
      <c r="C66" s="15"/>
      <c r="D66" s="15"/>
    </row>
    <row r="67" spans="2:6" x14ac:dyDescent="0.3">
      <c r="B67" s="8"/>
    </row>
    <row r="68" spans="2:6" x14ac:dyDescent="0.3">
      <c r="B68" s="9" t="s">
        <v>23</v>
      </c>
      <c r="C68" s="12" t="s">
        <v>24</v>
      </c>
      <c r="D68" s="12"/>
    </row>
    <row r="69" spans="2:6" x14ac:dyDescent="0.3">
      <c r="B69" s="9" t="s">
        <v>25</v>
      </c>
      <c r="C69" s="10" t="s">
        <v>29</v>
      </c>
      <c r="D69" s="10"/>
    </row>
    <row r="70" spans="2:6" x14ac:dyDescent="0.3">
      <c r="B70" s="9" t="s">
        <v>26</v>
      </c>
      <c r="C70" s="10" t="s">
        <v>30</v>
      </c>
      <c r="D70" s="10"/>
    </row>
    <row r="71" spans="2:6" x14ac:dyDescent="0.3">
      <c r="B71" s="9" t="s">
        <v>27</v>
      </c>
      <c r="C71" s="10" t="s">
        <v>31</v>
      </c>
      <c r="D71" s="10"/>
    </row>
    <row r="72" spans="2:6" x14ac:dyDescent="0.3">
      <c r="B72" s="9" t="s">
        <v>28</v>
      </c>
      <c r="C72" s="10" t="s">
        <v>32</v>
      </c>
      <c r="D72" s="10"/>
    </row>
    <row r="75" spans="2:6" x14ac:dyDescent="0.3">
      <c r="B75" s="2" t="s">
        <v>24</v>
      </c>
      <c r="C75" s="2" t="s">
        <v>4</v>
      </c>
      <c r="D75" s="2" t="s">
        <v>5</v>
      </c>
      <c r="E75" s="2" t="s">
        <v>6</v>
      </c>
      <c r="F75" s="2" t="s">
        <v>7</v>
      </c>
    </row>
    <row r="76" spans="2:6" x14ac:dyDescent="0.3">
      <c r="B76" s="2" t="s">
        <v>25</v>
      </c>
      <c r="C76" s="2">
        <v>3</v>
      </c>
      <c r="D76" s="2">
        <v>3</v>
      </c>
      <c r="E76" s="2">
        <v>2</v>
      </c>
      <c r="F76" s="2">
        <v>2</v>
      </c>
    </row>
    <row r="77" spans="2:6" x14ac:dyDescent="0.3">
      <c r="B77" s="2" t="s">
        <v>26</v>
      </c>
      <c r="C77" s="2">
        <v>5</v>
      </c>
      <c r="D77" s="2">
        <v>3</v>
      </c>
      <c r="E77" s="2">
        <v>2</v>
      </c>
      <c r="F77" s="2">
        <v>2</v>
      </c>
    </row>
    <row r="78" spans="2:6" x14ac:dyDescent="0.3">
      <c r="B78" s="2" t="s">
        <v>27</v>
      </c>
      <c r="C78" s="2">
        <v>1</v>
      </c>
      <c r="D78" s="2">
        <v>1</v>
      </c>
      <c r="E78" s="2">
        <v>3</v>
      </c>
      <c r="F78" s="2">
        <v>1</v>
      </c>
    </row>
    <row r="79" spans="2:6" x14ac:dyDescent="0.3">
      <c r="B79" s="2" t="s">
        <v>28</v>
      </c>
      <c r="C79" s="2">
        <v>2</v>
      </c>
      <c r="D79" s="2">
        <v>1</v>
      </c>
      <c r="E79" s="2">
        <v>3</v>
      </c>
      <c r="F79" s="2">
        <v>1</v>
      </c>
    </row>
    <row r="81" spans="2:7" x14ac:dyDescent="0.3">
      <c r="B81" s="11" t="s">
        <v>33</v>
      </c>
      <c r="C81" s="11"/>
      <c r="D81" s="11"/>
      <c r="E81" s="11"/>
      <c r="F81" s="11"/>
      <c r="G81" s="11"/>
    </row>
    <row r="82" spans="2:7" x14ac:dyDescent="0.3">
      <c r="B82" s="2"/>
      <c r="C82" s="2" t="s">
        <v>4</v>
      </c>
      <c r="D82" s="2" t="s">
        <v>5</v>
      </c>
      <c r="E82" s="2" t="s">
        <v>6</v>
      </c>
      <c r="F82" s="2" t="s">
        <v>7</v>
      </c>
      <c r="G82" s="2" t="s">
        <v>21</v>
      </c>
    </row>
    <row r="83" spans="2:7" x14ac:dyDescent="0.3">
      <c r="B83" s="2" t="s">
        <v>25</v>
      </c>
      <c r="C83" s="5">
        <f>$C$64*C76</f>
        <v>1.2190166598943519</v>
      </c>
      <c r="D83" s="5">
        <f>$D$64*D76</f>
        <v>0.83868346200731403</v>
      </c>
      <c r="E83" s="5">
        <f>$E$64*E76</f>
        <v>0.34863876472978467</v>
      </c>
      <c r="F83" s="5">
        <f>$F$64*F76</f>
        <v>0.27956115400243803</v>
      </c>
      <c r="G83" s="5">
        <f>SUM(C83:F83)</f>
        <v>2.6859000406338889</v>
      </c>
    </row>
    <row r="84" spans="2:7" x14ac:dyDescent="0.3">
      <c r="B84" s="2" t="s">
        <v>26</v>
      </c>
      <c r="C84" s="5">
        <f t="shared" ref="C84:C86" si="9">$C$64*C77</f>
        <v>2.0316944331572535</v>
      </c>
      <c r="D84" s="5">
        <f t="shared" ref="D84:D86" si="10">$D$64*D77</f>
        <v>0.83868346200731403</v>
      </c>
      <c r="E84" s="5">
        <f t="shared" ref="E84:E86" si="11">$E$64*E77</f>
        <v>0.34863876472978467</v>
      </c>
      <c r="F84" s="5">
        <f t="shared" ref="F84:F86" si="12">$F$64*F77</f>
        <v>0.27956115400243803</v>
      </c>
      <c r="G84" s="5">
        <f t="shared" ref="G84:G86" si="13">SUM(C84:F84)</f>
        <v>3.4985778138967905</v>
      </c>
    </row>
    <row r="85" spans="2:7" x14ac:dyDescent="0.3">
      <c r="B85" s="2" t="s">
        <v>27</v>
      </c>
      <c r="C85" s="5">
        <f t="shared" si="9"/>
        <v>0.40633888663145068</v>
      </c>
      <c r="D85" s="5">
        <f t="shared" si="10"/>
        <v>0.27956115400243803</v>
      </c>
      <c r="E85" s="5">
        <f t="shared" si="11"/>
        <v>0.52295814709467703</v>
      </c>
      <c r="F85" s="5">
        <f t="shared" si="12"/>
        <v>0.13978057700121901</v>
      </c>
      <c r="G85" s="5">
        <f t="shared" si="13"/>
        <v>1.3486387647297848</v>
      </c>
    </row>
    <row r="86" spans="2:7" x14ac:dyDescent="0.3">
      <c r="B86" s="2" t="s">
        <v>28</v>
      </c>
      <c r="C86" s="5">
        <f t="shared" si="9"/>
        <v>0.81267777326290136</v>
      </c>
      <c r="D86" s="5">
        <f t="shared" si="10"/>
        <v>0.27956115400243803</v>
      </c>
      <c r="E86" s="5">
        <f t="shared" si="11"/>
        <v>0.52295814709467703</v>
      </c>
      <c r="F86" s="5">
        <f t="shared" si="12"/>
        <v>0.13978057700121901</v>
      </c>
      <c r="G86" s="5">
        <f t="shared" si="13"/>
        <v>1.7549776513612356</v>
      </c>
    </row>
    <row r="88" spans="2:7" x14ac:dyDescent="0.3">
      <c r="B88" s="2" t="s">
        <v>23</v>
      </c>
      <c r="C88" s="12" t="s">
        <v>24</v>
      </c>
      <c r="D88" s="12"/>
      <c r="E88" s="2" t="s">
        <v>34</v>
      </c>
      <c r="F88" s="2" t="s">
        <v>35</v>
      </c>
    </row>
    <row r="89" spans="2:7" x14ac:dyDescent="0.3">
      <c r="B89" s="2" t="s">
        <v>25</v>
      </c>
      <c r="C89" s="10" t="s">
        <v>29</v>
      </c>
      <c r="D89" s="10"/>
      <c r="E89" s="5">
        <f>G83</f>
        <v>2.6859000406338889</v>
      </c>
      <c r="F89" s="2">
        <f>RANK(E89,$E$89:$E$92,0)</f>
        <v>2</v>
      </c>
    </row>
    <row r="90" spans="2:7" x14ac:dyDescent="0.3">
      <c r="B90" s="2" t="s">
        <v>26</v>
      </c>
      <c r="C90" s="10" t="s">
        <v>30</v>
      </c>
      <c r="D90" s="10"/>
      <c r="E90" s="5">
        <f t="shared" ref="E90:E92" si="14">G84</f>
        <v>3.4985778138967905</v>
      </c>
      <c r="F90" s="2">
        <f t="shared" ref="F90:F92" si="15">RANK(E90,$E$89:$E$92,0)</f>
        <v>1</v>
      </c>
    </row>
    <row r="91" spans="2:7" x14ac:dyDescent="0.3">
      <c r="B91" s="2" t="s">
        <v>27</v>
      </c>
      <c r="C91" s="10" t="s">
        <v>31</v>
      </c>
      <c r="D91" s="10"/>
      <c r="E91" s="5">
        <f t="shared" si="14"/>
        <v>1.3486387647297848</v>
      </c>
      <c r="F91" s="2">
        <f t="shared" si="15"/>
        <v>4</v>
      </c>
    </row>
    <row r="92" spans="2:7" x14ac:dyDescent="0.3">
      <c r="B92" s="2" t="s">
        <v>28</v>
      </c>
      <c r="C92" s="10" t="s">
        <v>32</v>
      </c>
      <c r="D92" s="10"/>
      <c r="E92" s="5">
        <f t="shared" si="14"/>
        <v>1.7549776513612356</v>
      </c>
      <c r="F92" s="2">
        <f t="shared" si="15"/>
        <v>3</v>
      </c>
    </row>
  </sheetData>
  <mergeCells count="23">
    <mergeCell ref="C68:D68"/>
    <mergeCell ref="B3:E3"/>
    <mergeCell ref="B4:E4"/>
    <mergeCell ref="B5:E5"/>
    <mergeCell ref="B15:I16"/>
    <mergeCell ref="C33:E33"/>
    <mergeCell ref="F33:H33"/>
    <mergeCell ref="I33:K33"/>
    <mergeCell ref="L33:N33"/>
    <mergeCell ref="B42:D42"/>
    <mergeCell ref="B52:E52"/>
    <mergeCell ref="B61:G61"/>
    <mergeCell ref="B66:D66"/>
    <mergeCell ref="C89:D89"/>
    <mergeCell ref="C90:D90"/>
    <mergeCell ref="C91:D91"/>
    <mergeCell ref="C92:D92"/>
    <mergeCell ref="C69:D69"/>
    <mergeCell ref="C70:D70"/>
    <mergeCell ref="C71:D71"/>
    <mergeCell ref="C72:D72"/>
    <mergeCell ref="B81:G81"/>
    <mergeCell ref="C88:D8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Mayang Arnindika</dc:creator>
  <cp:lastModifiedBy>Dzaky</cp:lastModifiedBy>
  <dcterms:created xsi:type="dcterms:W3CDTF">2023-06-23T11:22:42Z</dcterms:created>
  <dcterms:modified xsi:type="dcterms:W3CDTF">2023-06-25T03:16:25Z</dcterms:modified>
</cp:coreProperties>
</file>