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eid/QUIC-vs-TCP-A-Performance-Evaluation-over-LTE-with-NS-3/Results/"/>
    </mc:Choice>
  </mc:AlternateContent>
  <xr:revisionPtr revIDLastSave="0" documentId="13_ncr:1_{0FA8B1B0-E664-AD4B-AE58-BEAD485253C8}" xr6:coauthVersionLast="47" xr6:coauthVersionMax="47" xr10:uidLastSave="{00000000-0000-0000-0000-000000000000}"/>
  <bookViews>
    <workbookView xWindow="0" yWindow="760" windowWidth="30240" windowHeight="17520" xr2:uid="{25610A07-67B7-2141-A430-FF45769AE4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D2" i="1"/>
  <c r="B2" i="1"/>
  <c r="D22" i="1"/>
  <c r="C22" i="1"/>
  <c r="B4" i="1" l="1"/>
  <c r="B3" i="1"/>
  <c r="O27" i="1"/>
  <c r="P27" i="1"/>
  <c r="N27" i="1"/>
  <c r="M27" i="1"/>
  <c r="L27" i="1"/>
  <c r="K27" i="1"/>
  <c r="K10" i="1"/>
  <c r="N6" i="1"/>
  <c r="N7" i="1"/>
  <c r="N8" i="1"/>
  <c r="N9" i="1"/>
  <c r="N5" i="1"/>
  <c r="L10" i="1"/>
  <c r="M10" i="1"/>
  <c r="D4" i="1" l="1"/>
  <c r="E4" i="1" s="1"/>
  <c r="D3" i="1"/>
  <c r="E3" i="1" s="1"/>
  <c r="N10" i="1"/>
  <c r="F4" i="1" l="1"/>
  <c r="F3" i="1"/>
</calcChain>
</file>

<file path=xl/sharedStrings.xml><?xml version="1.0" encoding="utf-8"?>
<sst xmlns="http://schemas.openxmlformats.org/spreadsheetml/2006/main" count="32" uniqueCount="19">
  <si>
    <t>QUIC</t>
  </si>
  <si>
    <t>TCP1</t>
  </si>
  <si>
    <t>TCP2</t>
  </si>
  <si>
    <t>diff between TCPs</t>
  </si>
  <si>
    <t>Flows</t>
  </si>
  <si>
    <t>QUIC Avg. Throughput</t>
  </si>
  <si>
    <t>TCP Avg. Throughput</t>
  </si>
  <si>
    <t>1 QUIC vs. 2 TCP</t>
  </si>
  <si>
    <t>AVERAGE</t>
  </si>
  <si>
    <t>1 QUIC vs. 5 TCP</t>
  </si>
  <si>
    <t>TCP3</t>
  </si>
  <si>
    <t>TCP4</t>
  </si>
  <si>
    <t>TCP5</t>
  </si>
  <si>
    <t>Results</t>
  </si>
  <si>
    <t>QUIC Std. Dev.</t>
  </si>
  <si>
    <t>-</t>
  </si>
  <si>
    <t>TCP Std. Dev.</t>
  </si>
  <si>
    <t>QUIC Avg. / TCP Avg.</t>
  </si>
  <si>
    <t>1 QUIC vs. 1 TCP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</si>
</sst>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FFEE95"/>
      <name val="Courie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2" borderId="0" xfId="0" applyFont="1" applyFill="1"/>
    <xf numFmtId="0" fontId="1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9D27-FA2D-724B-92B3-FA3672BC3DF3}">
  <dimension ref="A1:P27"/>
  <sheetViews>
    <sheetView tabSelected="1" zoomScale="120" zoomScaleNormal="120" workbookViewId="0">
      <selection activeCell="F1" sqref="F1:F4"/>
    </sheetView>
  </sheetViews>
  <sheetFormatPr baseColWidth="10" defaultRowHeight="16"/>
  <cols>
    <col min="1" max="1" width="14.5" bestFit="1" customWidth="1"/>
    <col min="2" max="2" width="19.33203125" bestFit="1" customWidth="1"/>
    <col min="3" max="4" width="18.1640625" bestFit="1" customWidth="1"/>
    <col min="5" max="5" width="11.83203125" bestFit="1" customWidth="1"/>
    <col min="6" max="7" width="18.33203125" bestFit="1" customWidth="1"/>
    <col min="9" max="9" width="14.5" bestFit="1" customWidth="1"/>
    <col min="10" max="10" width="9.1640625" bestFit="1" customWidth="1"/>
    <col min="11" max="11" width="9.33203125" bestFit="1" customWidth="1"/>
    <col min="12" max="13" width="10.5" bestFit="1" customWidth="1"/>
    <col min="14" max="14" width="16" bestFit="1" customWidth="1"/>
    <col min="15" max="15" width="9.33203125" bestFit="1" customWidth="1"/>
    <col min="16" max="17" width="10.5" bestFit="1" customWidth="1"/>
    <col min="18" max="18" width="10.83203125" customWidth="1"/>
  </cols>
  <sheetData>
    <row r="1" spans="1:14">
      <c r="A1" t="s">
        <v>4</v>
      </c>
      <c r="B1" t="s">
        <v>5</v>
      </c>
      <c r="C1" t="s">
        <v>14</v>
      </c>
      <c r="D1" t="s">
        <v>6</v>
      </c>
      <c r="E1" t="s">
        <v>16</v>
      </c>
      <c r="F1" t="s">
        <v>17</v>
      </c>
    </row>
    <row r="2" spans="1:14">
      <c r="A2" t="s">
        <v>18</v>
      </c>
      <c r="B2">
        <f>(C17+C18+C19+C20+C21)/5</f>
        <v>1.0801159999999999</v>
      </c>
      <c r="C2" t="s">
        <v>15</v>
      </c>
      <c r="D2">
        <f>(D17+D18+D19+D20+D21)/5</f>
        <v>0.53894639999999994</v>
      </c>
      <c r="E2" t="s">
        <v>15</v>
      </c>
      <c r="F2">
        <f>(B2/D2)</f>
        <v>2.0041250855372632</v>
      </c>
    </row>
    <row r="3" spans="1:14">
      <c r="A3" t="s">
        <v>7</v>
      </c>
      <c r="B3">
        <f>(K5+K6+K7+K8+K9)/5</f>
        <v>0.76128260000000003</v>
      </c>
      <c r="C3" t="s">
        <v>15</v>
      </c>
      <c r="D3">
        <f>(L10+M10)/2</f>
        <v>0.43003259999999999</v>
      </c>
      <c r="E3">
        <f>SQRT(((L5-D3)^2+(L6-D3)^2+(L7-D3)^2+(L8-D3)^2+(L9-D3)^2+(M5-D3)^2+(M6-D3)^2+(M7-D3)^2+(M8-D3)^2+(M9-D3)^2)/10)</f>
        <v>5.2027233715045813E-2</v>
      </c>
      <c r="F3">
        <f>(B3/D3)</f>
        <v>1.7702904384458296</v>
      </c>
    </row>
    <row r="4" spans="1:14">
      <c r="A4" t="s">
        <v>9</v>
      </c>
      <c r="B4">
        <f>(K22+K23+K24+K25+K26)/5</f>
        <v>0.36278775999999996</v>
      </c>
      <c r="C4" t="s">
        <v>15</v>
      </c>
      <c r="D4">
        <f>(L27+M27+N27+O27+P27)/5</f>
        <v>0.24810815999999999</v>
      </c>
      <c r="E4">
        <f>SQRT((((L22-D4)^2+(L23-D4)^2+(L24-D4)^2+(L25-D4)^2+(L26-D4)^2+(M22-D4)^2+(M23-D4)^2+(M24-D4)^2+(M25-D4)^2+(M26-D4)^2+(N22-D4)^2+(N23-D4)^2+(N24-D4)^2+(N25-D4)^2+(N26-D4)^2+(O22-D4)^2+(O23-D4)^2+(O24-D4)^2+(O25-D4)^2+(O26-D4)^2+(P22-D4)^2+(P23-D4)^2+(P24-D4)^2+(P25-D4)^2+(P26-D4)^2))/25)</f>
        <v>6.6208257507159932E-2</v>
      </c>
      <c r="F4">
        <f>(B4/D4)</f>
        <v>1.4622161560506513</v>
      </c>
      <c r="K4" t="s">
        <v>0</v>
      </c>
      <c r="L4" t="s">
        <v>1</v>
      </c>
      <c r="M4" t="s">
        <v>2</v>
      </c>
      <c r="N4" t="s">
        <v>3</v>
      </c>
    </row>
    <row r="5" spans="1:14" ht="17">
      <c r="K5" s="4">
        <v>0.84726800000000002</v>
      </c>
      <c r="L5" s="4">
        <v>0.401893</v>
      </c>
      <c r="M5" s="4">
        <v>0.36898199999999998</v>
      </c>
      <c r="N5" s="1">
        <f>ABS(L5-M5)</f>
        <v>3.2911000000000024E-2</v>
      </c>
    </row>
    <row r="6" spans="1:14" ht="17">
      <c r="K6" s="4">
        <v>0.76302800000000004</v>
      </c>
      <c r="L6" s="4">
        <v>0.475966</v>
      </c>
      <c r="M6" s="4">
        <v>0.38120300000000001</v>
      </c>
      <c r="N6" s="1">
        <f t="shared" ref="N6:N9" si="0">ABS(L6-M6)</f>
        <v>9.4762999999999986E-2</v>
      </c>
    </row>
    <row r="7" spans="1:14" ht="17">
      <c r="I7" s="3" t="s">
        <v>7</v>
      </c>
      <c r="K7" s="4">
        <v>0.7379</v>
      </c>
      <c r="L7" s="4">
        <v>0.46835700000000002</v>
      </c>
      <c r="M7" s="4">
        <v>0.42365399999999998</v>
      </c>
      <c r="N7" s="1">
        <f t="shared" si="0"/>
        <v>4.4703000000000048E-2</v>
      </c>
    </row>
    <row r="8" spans="1:14" ht="17">
      <c r="K8" s="4">
        <v>0.68773899999999999</v>
      </c>
      <c r="L8" s="4">
        <v>0.38270399999999999</v>
      </c>
      <c r="M8" s="4">
        <v>0.54779199999999995</v>
      </c>
      <c r="N8" s="1">
        <f t="shared" si="0"/>
        <v>0.16508799999999996</v>
      </c>
    </row>
    <row r="9" spans="1:14" ht="17">
      <c r="K9" s="4">
        <v>0.770478</v>
      </c>
      <c r="L9" s="4">
        <v>0.41100500000000001</v>
      </c>
      <c r="M9" s="4">
        <v>0.43876999999999999</v>
      </c>
      <c r="N9" s="1">
        <f t="shared" si="0"/>
        <v>2.7764999999999984E-2</v>
      </c>
    </row>
    <row r="10" spans="1:14">
      <c r="J10" t="s">
        <v>8</v>
      </c>
      <c r="K10" s="2">
        <f>(K5+K6+K7+K8+K9)/5</f>
        <v>0.76128260000000003</v>
      </c>
      <c r="L10" s="2">
        <f t="shared" ref="L10:N10" si="1">(L5+L6+L7+L8+L9)/5</f>
        <v>0.42798499999999995</v>
      </c>
      <c r="M10" s="2">
        <f t="shared" si="1"/>
        <v>0.43208019999999997</v>
      </c>
      <c r="N10" s="2">
        <f t="shared" si="1"/>
        <v>7.3046E-2</v>
      </c>
    </row>
    <row r="13" spans="1:14">
      <c r="I13" t="s">
        <v>13</v>
      </c>
    </row>
    <row r="16" spans="1:14">
      <c r="C16" t="s">
        <v>0</v>
      </c>
      <c r="D16" t="s">
        <v>1</v>
      </c>
    </row>
    <row r="17" spans="1:16" ht="17">
      <c r="C17" s="4">
        <v>1.0886499999999999</v>
      </c>
      <c r="D17" s="4">
        <v>0.52210999999999996</v>
      </c>
    </row>
    <row r="18" spans="1:16" ht="17">
      <c r="C18" s="4">
        <v>1.1082399999999999</v>
      </c>
      <c r="D18" s="4">
        <v>0.50587700000000002</v>
      </c>
    </row>
    <row r="19" spans="1:16" ht="17">
      <c r="A19" s="3" t="s">
        <v>7</v>
      </c>
      <c r="C19" s="4">
        <v>1.0935699999999999</v>
      </c>
      <c r="D19" s="4">
        <v>0.53449899999999995</v>
      </c>
    </row>
    <row r="20" spans="1:16" ht="17">
      <c r="C20" s="4">
        <v>1.03244</v>
      </c>
      <c r="D20" s="4">
        <v>0.57962999999999998</v>
      </c>
    </row>
    <row r="21" spans="1:16" ht="17">
      <c r="C21" s="4">
        <v>1.07768</v>
      </c>
      <c r="D21" s="4">
        <v>0.552616</v>
      </c>
      <c r="K21" t="s">
        <v>0</v>
      </c>
      <c r="L21" t="s">
        <v>1</v>
      </c>
      <c r="M21" t="s">
        <v>2</v>
      </c>
      <c r="N21" t="s">
        <v>10</v>
      </c>
      <c r="O21" t="s">
        <v>11</v>
      </c>
      <c r="P21" t="s">
        <v>12</v>
      </c>
    </row>
    <row r="22" spans="1:16" ht="17">
      <c r="B22" t="s">
        <v>8</v>
      </c>
      <c r="C22" s="2">
        <f>(C17+C18+C19+C20+C21)/5</f>
        <v>1.0801159999999999</v>
      </c>
      <c r="D22" s="2">
        <f t="shared" ref="D22" si="2">(D17+D18+D19+D20+D21)/5</f>
        <v>0.53894639999999994</v>
      </c>
      <c r="K22" s="4">
        <v>0.45482</v>
      </c>
      <c r="L22" s="4">
        <v>0.18470600000000001</v>
      </c>
      <c r="M22" s="4">
        <v>0.24077100000000001</v>
      </c>
      <c r="N22" s="4">
        <v>0.17227000000000001</v>
      </c>
      <c r="O22" s="4">
        <v>0.29061900000000002</v>
      </c>
      <c r="P22" s="4">
        <v>0.269179</v>
      </c>
    </row>
    <row r="23" spans="1:16" ht="17">
      <c r="K23" s="4">
        <v>0.441247</v>
      </c>
      <c r="L23" s="4">
        <v>0.33371400000000001</v>
      </c>
      <c r="M23" s="4">
        <v>0.23755499999999999</v>
      </c>
      <c r="N23" s="4">
        <v>0.23605400000000001</v>
      </c>
      <c r="O23" s="4">
        <v>0.21322099999999999</v>
      </c>
      <c r="P23" s="4">
        <v>0.15501100000000001</v>
      </c>
    </row>
    <row r="24" spans="1:16" ht="17">
      <c r="I24" s="3" t="s">
        <v>9</v>
      </c>
      <c r="K24" s="4">
        <v>3.7561799999999999E-2</v>
      </c>
      <c r="L24" s="4">
        <v>0.32674599999999998</v>
      </c>
      <c r="M24" s="4">
        <v>0.227907</v>
      </c>
      <c r="N24" s="4">
        <v>0.43255700000000002</v>
      </c>
      <c r="O24" s="4">
        <v>0.234125</v>
      </c>
      <c r="P24" s="4">
        <v>0.28547400000000001</v>
      </c>
    </row>
    <row r="25" spans="1:16" ht="17">
      <c r="K25" s="4">
        <v>0.48065799999999997</v>
      </c>
      <c r="L25" s="4">
        <v>0.17355699999999999</v>
      </c>
      <c r="M25" s="4">
        <v>0.29469299999999998</v>
      </c>
      <c r="N25" s="4">
        <v>0.178595</v>
      </c>
      <c r="O25" s="4">
        <v>0.25620799999999999</v>
      </c>
      <c r="P25" s="4">
        <v>0.23916299999999999</v>
      </c>
    </row>
    <row r="26" spans="1:16" ht="17">
      <c r="K26" s="4">
        <v>0.39965200000000001</v>
      </c>
      <c r="L26" s="4">
        <v>0.31924200000000003</v>
      </c>
      <c r="M26" s="4">
        <v>0.202822</v>
      </c>
      <c r="N26" s="4">
        <v>0.13089100000000001</v>
      </c>
      <c r="O26" s="4">
        <v>0.31323800000000002</v>
      </c>
      <c r="P26" s="4">
        <v>0.254386</v>
      </c>
    </row>
    <row r="27" spans="1:16">
      <c r="J27" t="s">
        <v>8</v>
      </c>
      <c r="K27" s="2">
        <f>(K22+K23+K24+K25+K26)/5</f>
        <v>0.36278775999999996</v>
      </c>
      <c r="L27" s="2">
        <f t="shared" ref="L27" si="3">(L22+L23+L24+L25+L26)/5</f>
        <v>0.26759300000000003</v>
      </c>
      <c r="M27" s="2">
        <f t="shared" ref="M27:N27" si="4">(M22+M23+M24+M25+M26)/5</f>
        <v>0.24074960000000001</v>
      </c>
      <c r="N27" s="2">
        <f t="shared" si="4"/>
        <v>0.23007340000000004</v>
      </c>
      <c r="O27" s="2">
        <f t="shared" ref="O27" si="5">(O22+O23+O24+O25+O26)/5</f>
        <v>0.2614822</v>
      </c>
      <c r="P27" s="2">
        <f t="shared" ref="P27" si="6">(P22+P23+P24+P25+P26)/5</f>
        <v>0.24064260000000001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Eid</dc:creator>
  <cp:lastModifiedBy>Muhammad Eid</cp:lastModifiedBy>
  <dcterms:created xsi:type="dcterms:W3CDTF">2024-03-21T11:49:27Z</dcterms:created>
  <dcterms:modified xsi:type="dcterms:W3CDTF">2024-04-02T04:25:00Z</dcterms:modified>
</cp:coreProperties>
</file>