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roskas/GENT_shared/GE11_Production_GENT/GE11-X-L-GHENT-0005/QC3/"/>
    </mc:Choice>
  </mc:AlternateContent>
  <bookViews>
    <workbookView xWindow="1480" yWindow="440" windowWidth="25600" windowHeight="1600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K40" i="1"/>
  <c r="K41" i="1"/>
  <c r="K39" i="1"/>
  <c r="L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L33" i="1"/>
  <c r="K33" i="1"/>
  <c r="K35" i="1"/>
  <c r="K36" i="1"/>
  <c r="K37" i="1"/>
  <c r="K38" i="1"/>
  <c r="K34" i="1"/>
</calcChain>
</file>

<file path=xl/sharedStrings.xml><?xml version="1.0" encoding="utf-8"?>
<sst xmlns="http://schemas.openxmlformats.org/spreadsheetml/2006/main" count="29" uniqueCount="27">
  <si>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</si>
  <si>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</si>
  <si>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</si>
  <si>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</si>
  <si>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</si>
  <si>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</si>
  <si>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</si>
  <si>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</si>
  <si>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</si>
  <si>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</si>
  <si>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</si>
  <si>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</si>
  <si>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</si>
  <si>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</si>
  <si>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</si>
  <si>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</si>
  <si>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T [K]</t>
  </si>
  <si>
    <t>Time [hr]</t>
  </si>
  <si>
    <t>Duration [hr]</t>
  </si>
  <si>
    <t>Time constant (hr)</t>
  </si>
  <si>
    <t>QC3 Template</t>
  </si>
  <si>
    <t>V2</t>
  </si>
  <si>
    <t>For Ana. Framework</t>
  </si>
  <si>
    <t>Date (dd/mm/yyyy)</t>
  </si>
  <si>
    <t>Detector ID (GE1/1-X-A-SITE-BBBB)</t>
  </si>
  <si>
    <t>Christos Roskas</t>
  </si>
  <si>
    <t>GE1/1-X-L-GHENT-0005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</si>
</sst>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6"/>
      <name val="Arial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right" wrapText="1"/>
    </xf>
    <xf numFmtId="0" fontId="6" fillId="2" borderId="1" xfId="0" applyFont="1" applyFill="1" applyBorder="1" applyAlignment="1" applyProtection="1">
      <alignment horizontal="center"/>
    </xf>
    <xf numFmtId="14" fontId="6" fillId="2" borderId="1" xfId="0" applyNumberFormat="1" applyFont="1" applyFill="1" applyBorder="1" applyProtection="1"/>
    <xf numFmtId="164" fontId="2" fillId="5" borderId="1" xfId="0" applyNumberFormat="1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8" fillId="7" borderId="1" xfId="0" applyFont="1" applyFill="1" applyBorder="1" applyAlignment="1" applyProtection="1">
      <alignment horizontal="right"/>
      <protection locked="0"/>
    </xf>
    <xf numFmtId="14" fontId="8" fillId="7" borderId="1" xfId="0" applyNumberFormat="1" applyFont="1" applyFill="1" applyBorder="1" applyAlignment="1" applyProtection="1">
      <alignment horizontal="right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Sheet1!$K$3</c:f>
          <c:strCache>
            <c:ptCount val="1"/>
            <c:pt idx="0">
              <c:v>GE1/1-X-L-GHENT-0005</c:v>
            </c:pt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102432778489117"/>
                  <c:y val="-0.108880572437951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24.94</c:v>
                </c:pt>
                <c:pt idx="1">
                  <c:v>24.75</c:v>
                </c:pt>
                <c:pt idx="2">
                  <c:v>24.56</c:v>
                </c:pt>
                <c:pt idx="3">
                  <c:v>24.36</c:v>
                </c:pt>
                <c:pt idx="4">
                  <c:v>24.6</c:v>
                </c:pt>
                <c:pt idx="5">
                  <c:v>24.39</c:v>
                </c:pt>
                <c:pt idx="6">
                  <c:v>24.23</c:v>
                </c:pt>
                <c:pt idx="7">
                  <c:v>23.82</c:v>
                </c:pt>
                <c:pt idx="8">
                  <c:v>23.6</c:v>
                </c:pt>
                <c:pt idx="9">
                  <c:v>23.51</c:v>
                </c:pt>
                <c:pt idx="10">
                  <c:v>23.28</c:v>
                </c:pt>
                <c:pt idx="11">
                  <c:v>23.1</c:v>
                </c:pt>
                <c:pt idx="12">
                  <c:v>22.93</c:v>
                </c:pt>
                <c:pt idx="13">
                  <c:v>22.7</c:v>
                </c:pt>
                <c:pt idx="14">
                  <c:v>22.51</c:v>
                </c:pt>
                <c:pt idx="15">
                  <c:v>22.35</c:v>
                </c:pt>
                <c:pt idx="16">
                  <c:v>22.21</c:v>
                </c:pt>
                <c:pt idx="17">
                  <c:v>22.02</c:v>
                </c:pt>
                <c:pt idx="18">
                  <c:v>21.87</c:v>
                </c:pt>
                <c:pt idx="19">
                  <c:v>21.75</c:v>
                </c:pt>
                <c:pt idx="20">
                  <c:v>21.62</c:v>
                </c:pt>
                <c:pt idx="21">
                  <c:v>21.41</c:v>
                </c:pt>
                <c:pt idx="22">
                  <c:v>21.27</c:v>
                </c:pt>
                <c:pt idx="23">
                  <c:v>21.16</c:v>
                </c:pt>
                <c:pt idx="24">
                  <c:v>21.04</c:v>
                </c:pt>
                <c:pt idx="25">
                  <c:v>20.91</c:v>
                </c:pt>
                <c:pt idx="26">
                  <c:v>20.73</c:v>
                </c:pt>
                <c:pt idx="27">
                  <c:v>20.62</c:v>
                </c:pt>
                <c:pt idx="28">
                  <c:v>20.51</c:v>
                </c:pt>
                <c:pt idx="29">
                  <c:v>20.4</c:v>
                </c:pt>
                <c:pt idx="30">
                  <c:v>20.3</c:v>
                </c:pt>
                <c:pt idx="31">
                  <c:v>20.21</c:v>
                </c:pt>
                <c:pt idx="32">
                  <c:v>20.03</c:v>
                </c:pt>
                <c:pt idx="33">
                  <c:v>19.87</c:v>
                </c:pt>
                <c:pt idx="34">
                  <c:v>19.86</c:v>
                </c:pt>
                <c:pt idx="35">
                  <c:v>19.75</c:v>
                </c:pt>
                <c:pt idx="36">
                  <c:v>19.65</c:v>
                </c:pt>
                <c:pt idx="37">
                  <c:v>19.47</c:v>
                </c:pt>
                <c:pt idx="38">
                  <c:v>19.34</c:v>
                </c:pt>
                <c:pt idx="39">
                  <c:v>19.21</c:v>
                </c:pt>
                <c:pt idx="40">
                  <c:v>19.08</c:v>
                </c:pt>
                <c:pt idx="41">
                  <c:v>18.93</c:v>
                </c:pt>
                <c:pt idx="42">
                  <c:v>18.75</c:v>
                </c:pt>
                <c:pt idx="43">
                  <c:v>18.62</c:v>
                </c:pt>
                <c:pt idx="44">
                  <c:v>18.48</c:v>
                </c:pt>
                <c:pt idx="45">
                  <c:v>18.29</c:v>
                </c:pt>
                <c:pt idx="46">
                  <c:v>18.14</c:v>
                </c:pt>
                <c:pt idx="47">
                  <c:v>18.01</c:v>
                </c:pt>
                <c:pt idx="48">
                  <c:v>17.88</c:v>
                </c:pt>
                <c:pt idx="49">
                  <c:v>17.77</c:v>
                </c:pt>
                <c:pt idx="50">
                  <c:v>17.68</c:v>
                </c:pt>
                <c:pt idx="51">
                  <c:v>17.51</c:v>
                </c:pt>
                <c:pt idx="52">
                  <c:v>17.43</c:v>
                </c:pt>
                <c:pt idx="53">
                  <c:v>17.32</c:v>
                </c:pt>
                <c:pt idx="54">
                  <c:v>17.22</c:v>
                </c:pt>
                <c:pt idx="55">
                  <c:v>17.15</c:v>
                </c:pt>
                <c:pt idx="56">
                  <c:v>16.98</c:v>
                </c:pt>
                <c:pt idx="57">
                  <c:v>16.89</c:v>
                </c:pt>
                <c:pt idx="58">
                  <c:v>16.78</c:v>
                </c:pt>
                <c:pt idx="59">
                  <c:v>16.73</c:v>
                </c:pt>
                <c:pt idx="60">
                  <c:v>16.63</c:v>
                </c:pt>
                <c:pt idx="61">
                  <c:v>23.28</c:v>
                </c:pt>
                <c:pt idx="62">
                  <c:v>23.17</c:v>
                </c:pt>
                <c:pt idx="63">
                  <c:v>23.14</c:v>
                </c:pt>
                <c:pt idx="64">
                  <c:v>23.12</c:v>
                </c:pt>
                <c:pt idx="65">
                  <c:v>23.08</c:v>
                </c:pt>
                <c:pt idx="66">
                  <c:v>23.04</c:v>
                </c:pt>
                <c:pt idx="67">
                  <c:v>23.02</c:v>
                </c:pt>
                <c:pt idx="68">
                  <c:v>23.01</c:v>
                </c:pt>
                <c:pt idx="69">
                  <c:v>23.01</c:v>
                </c:pt>
                <c:pt idx="70">
                  <c:v>23.0</c:v>
                </c:pt>
                <c:pt idx="71">
                  <c:v>23.0</c:v>
                </c:pt>
                <c:pt idx="72">
                  <c:v>22.99</c:v>
                </c:pt>
                <c:pt idx="73">
                  <c:v>23.0</c:v>
                </c:pt>
                <c:pt idx="74">
                  <c:v>22.99</c:v>
                </c:pt>
                <c:pt idx="75">
                  <c:v>22.99</c:v>
                </c:pt>
                <c:pt idx="76">
                  <c:v>23.0</c:v>
                </c:pt>
                <c:pt idx="77">
                  <c:v>22.99</c:v>
                </c:pt>
                <c:pt idx="78">
                  <c:v>22.99</c:v>
                </c:pt>
                <c:pt idx="79">
                  <c:v>22.99</c:v>
                </c:pt>
                <c:pt idx="80">
                  <c:v>22.99</c:v>
                </c:pt>
                <c:pt idx="81">
                  <c:v>22.98</c:v>
                </c:pt>
                <c:pt idx="82">
                  <c:v>22.98</c:v>
                </c:pt>
                <c:pt idx="83">
                  <c:v>22.98</c:v>
                </c:pt>
                <c:pt idx="84">
                  <c:v>22.98</c:v>
                </c:pt>
                <c:pt idx="85">
                  <c:v>22.96</c:v>
                </c:pt>
                <c:pt idx="86">
                  <c:v>22.94</c:v>
                </c:pt>
                <c:pt idx="87">
                  <c:v>22.92</c:v>
                </c:pt>
                <c:pt idx="88">
                  <c:v>22.89</c:v>
                </c:pt>
                <c:pt idx="89">
                  <c:v>22.86</c:v>
                </c:pt>
                <c:pt idx="90">
                  <c:v>22.85</c:v>
                </c:pt>
                <c:pt idx="91">
                  <c:v>22.84</c:v>
                </c:pt>
                <c:pt idx="92">
                  <c:v>22.84</c:v>
                </c:pt>
                <c:pt idx="93">
                  <c:v>22.84</c:v>
                </c:pt>
                <c:pt idx="94">
                  <c:v>22.83</c:v>
                </c:pt>
                <c:pt idx="95">
                  <c:v>22.83</c:v>
                </c:pt>
                <c:pt idx="96">
                  <c:v>22.83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21.57</c:v>
                </c:pt>
                <c:pt idx="1">
                  <c:v>21.63</c:v>
                </c:pt>
                <c:pt idx="2">
                  <c:v>21.57</c:v>
                </c:pt>
                <c:pt idx="3">
                  <c:v>21.44</c:v>
                </c:pt>
                <c:pt idx="4">
                  <c:v>21.43</c:v>
                </c:pt>
                <c:pt idx="5">
                  <c:v>21.38</c:v>
                </c:pt>
                <c:pt idx="6">
                  <c:v>21.3</c:v>
                </c:pt>
                <c:pt idx="7">
                  <c:v>21.19</c:v>
                </c:pt>
                <c:pt idx="8">
                  <c:v>21.15</c:v>
                </c:pt>
                <c:pt idx="9">
                  <c:v>21.13</c:v>
                </c:pt>
                <c:pt idx="10">
                  <c:v>21.03</c:v>
                </c:pt>
                <c:pt idx="11">
                  <c:v>21.0</c:v>
                </c:pt>
                <c:pt idx="12">
                  <c:v>20.98</c:v>
                </c:pt>
                <c:pt idx="13">
                  <c:v>20.96</c:v>
                </c:pt>
                <c:pt idx="14">
                  <c:v>20.95</c:v>
                </c:pt>
                <c:pt idx="15">
                  <c:v>20.98</c:v>
                </c:pt>
                <c:pt idx="16">
                  <c:v>21.03</c:v>
                </c:pt>
                <c:pt idx="17">
                  <c:v>21.08</c:v>
                </c:pt>
                <c:pt idx="18">
                  <c:v>21.12</c:v>
                </c:pt>
                <c:pt idx="19">
                  <c:v>21.16</c:v>
                </c:pt>
                <c:pt idx="20">
                  <c:v>21.21</c:v>
                </c:pt>
                <c:pt idx="21">
                  <c:v>21.26</c:v>
                </c:pt>
                <c:pt idx="22">
                  <c:v>21.26</c:v>
                </c:pt>
                <c:pt idx="23">
                  <c:v>21.31</c:v>
                </c:pt>
                <c:pt idx="24">
                  <c:v>21.33</c:v>
                </c:pt>
                <c:pt idx="25">
                  <c:v>21.33</c:v>
                </c:pt>
                <c:pt idx="26">
                  <c:v>21.38</c:v>
                </c:pt>
                <c:pt idx="27">
                  <c:v>21.38</c:v>
                </c:pt>
                <c:pt idx="28">
                  <c:v>21.4</c:v>
                </c:pt>
                <c:pt idx="29">
                  <c:v>21.43</c:v>
                </c:pt>
                <c:pt idx="30">
                  <c:v>21.45</c:v>
                </c:pt>
                <c:pt idx="31">
                  <c:v>21.46</c:v>
                </c:pt>
                <c:pt idx="32">
                  <c:v>21.43</c:v>
                </c:pt>
                <c:pt idx="33">
                  <c:v>21.08</c:v>
                </c:pt>
                <c:pt idx="34">
                  <c:v>21.5</c:v>
                </c:pt>
                <c:pt idx="35">
                  <c:v>21.51</c:v>
                </c:pt>
                <c:pt idx="36">
                  <c:v>21.49</c:v>
                </c:pt>
                <c:pt idx="37">
                  <c:v>21.43</c:v>
                </c:pt>
                <c:pt idx="38">
                  <c:v>21.37</c:v>
                </c:pt>
                <c:pt idx="39">
                  <c:v>21.27</c:v>
                </c:pt>
                <c:pt idx="40">
                  <c:v>21.21</c:v>
                </c:pt>
                <c:pt idx="41">
                  <c:v>21.13</c:v>
                </c:pt>
                <c:pt idx="42">
                  <c:v>21.08</c:v>
                </c:pt>
                <c:pt idx="43">
                  <c:v>21.07</c:v>
                </c:pt>
                <c:pt idx="44">
                  <c:v>21.02</c:v>
                </c:pt>
                <c:pt idx="45">
                  <c:v>20.91</c:v>
                </c:pt>
                <c:pt idx="46">
                  <c:v>20.93</c:v>
                </c:pt>
                <c:pt idx="47">
                  <c:v>20.92</c:v>
                </c:pt>
                <c:pt idx="48">
                  <c:v>20.91</c:v>
                </c:pt>
                <c:pt idx="49">
                  <c:v>20.97</c:v>
                </c:pt>
                <c:pt idx="50">
                  <c:v>21.05</c:v>
                </c:pt>
                <c:pt idx="51">
                  <c:v>21.1</c:v>
                </c:pt>
                <c:pt idx="52">
                  <c:v>21.11</c:v>
                </c:pt>
                <c:pt idx="53">
                  <c:v>21.2</c:v>
                </c:pt>
                <c:pt idx="54">
                  <c:v>21.22</c:v>
                </c:pt>
                <c:pt idx="55">
                  <c:v>21.23</c:v>
                </c:pt>
                <c:pt idx="56">
                  <c:v>21.29</c:v>
                </c:pt>
                <c:pt idx="57">
                  <c:v>21.28</c:v>
                </c:pt>
                <c:pt idx="58">
                  <c:v>21.35</c:v>
                </c:pt>
                <c:pt idx="59">
                  <c:v>21.38</c:v>
                </c:pt>
                <c:pt idx="60">
                  <c:v>21.38</c:v>
                </c:pt>
                <c:pt idx="61">
                  <c:v>20.08</c:v>
                </c:pt>
                <c:pt idx="62">
                  <c:v>20.01</c:v>
                </c:pt>
                <c:pt idx="63">
                  <c:v>19.93</c:v>
                </c:pt>
                <c:pt idx="64">
                  <c:v>19.97</c:v>
                </c:pt>
                <c:pt idx="65">
                  <c:v>20.06</c:v>
                </c:pt>
                <c:pt idx="66">
                  <c:v>20.12</c:v>
                </c:pt>
                <c:pt idx="67">
                  <c:v>20.2</c:v>
                </c:pt>
                <c:pt idx="68">
                  <c:v>20.28</c:v>
                </c:pt>
                <c:pt idx="69">
                  <c:v>20.27</c:v>
                </c:pt>
                <c:pt idx="70">
                  <c:v>20.31</c:v>
                </c:pt>
                <c:pt idx="71">
                  <c:v>20.34</c:v>
                </c:pt>
                <c:pt idx="72">
                  <c:v>20.32</c:v>
                </c:pt>
                <c:pt idx="73">
                  <c:v>20.4</c:v>
                </c:pt>
                <c:pt idx="74">
                  <c:v>20.38</c:v>
                </c:pt>
                <c:pt idx="75">
                  <c:v>20.4</c:v>
                </c:pt>
                <c:pt idx="76">
                  <c:v>20.46</c:v>
                </c:pt>
                <c:pt idx="77">
                  <c:v>20.43</c:v>
                </c:pt>
                <c:pt idx="78">
                  <c:v>20.45</c:v>
                </c:pt>
                <c:pt idx="79">
                  <c:v>20.46</c:v>
                </c:pt>
                <c:pt idx="80">
                  <c:v>20.47</c:v>
                </c:pt>
                <c:pt idx="81">
                  <c:v>20.5</c:v>
                </c:pt>
                <c:pt idx="82">
                  <c:v>20.49</c:v>
                </c:pt>
                <c:pt idx="83">
                  <c:v>20.53</c:v>
                </c:pt>
                <c:pt idx="84">
                  <c:v>20.54</c:v>
                </c:pt>
                <c:pt idx="85">
                  <c:v>20.5</c:v>
                </c:pt>
                <c:pt idx="86">
                  <c:v>20.54</c:v>
                </c:pt>
                <c:pt idx="87">
                  <c:v>20.56</c:v>
                </c:pt>
                <c:pt idx="88">
                  <c:v>20.57</c:v>
                </c:pt>
                <c:pt idx="89">
                  <c:v>20.56</c:v>
                </c:pt>
                <c:pt idx="90">
                  <c:v>20.58</c:v>
                </c:pt>
                <c:pt idx="91">
                  <c:v>20.61</c:v>
                </c:pt>
                <c:pt idx="92">
                  <c:v>20.59</c:v>
                </c:pt>
                <c:pt idx="93">
                  <c:v>20.63</c:v>
                </c:pt>
                <c:pt idx="94">
                  <c:v>20.59</c:v>
                </c:pt>
                <c:pt idx="95">
                  <c:v>20.61</c:v>
                </c:pt>
                <c:pt idx="96">
                  <c:v>20.65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744"/>
        <c:axId val="56996624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1010.3</c:v>
                </c:pt>
                <c:pt idx="1">
                  <c:v>1009.73</c:v>
                </c:pt>
                <c:pt idx="2">
                  <c:v>1009.59</c:v>
                </c:pt>
                <c:pt idx="3">
                  <c:v>1009.49</c:v>
                </c:pt>
                <c:pt idx="4">
                  <c:v>1009.43</c:v>
                </c:pt>
                <c:pt idx="5">
                  <c:v>1009.4</c:v>
                </c:pt>
                <c:pt idx="6">
                  <c:v>1009.36</c:v>
                </c:pt>
                <c:pt idx="7">
                  <c:v>1009.35</c:v>
                </c:pt>
                <c:pt idx="8">
                  <c:v>1009.31</c:v>
                </c:pt>
                <c:pt idx="9">
                  <c:v>1009.28</c:v>
                </c:pt>
                <c:pt idx="10">
                  <c:v>1009.28</c:v>
                </c:pt>
                <c:pt idx="11">
                  <c:v>1009.27</c:v>
                </c:pt>
                <c:pt idx="12">
                  <c:v>1009.28</c:v>
                </c:pt>
                <c:pt idx="13">
                  <c:v>1009.29</c:v>
                </c:pt>
                <c:pt idx="14">
                  <c:v>1009.28</c:v>
                </c:pt>
                <c:pt idx="15">
                  <c:v>1009.35</c:v>
                </c:pt>
                <c:pt idx="16">
                  <c:v>1009.43</c:v>
                </c:pt>
                <c:pt idx="17">
                  <c:v>1009.49</c:v>
                </c:pt>
                <c:pt idx="18">
                  <c:v>1009.56</c:v>
                </c:pt>
                <c:pt idx="19">
                  <c:v>1009.62</c:v>
                </c:pt>
                <c:pt idx="20">
                  <c:v>1009.72</c:v>
                </c:pt>
                <c:pt idx="21">
                  <c:v>1009.8</c:v>
                </c:pt>
                <c:pt idx="22">
                  <c:v>1009.86</c:v>
                </c:pt>
                <c:pt idx="23">
                  <c:v>1009.91</c:v>
                </c:pt>
                <c:pt idx="24">
                  <c:v>1009.93</c:v>
                </c:pt>
                <c:pt idx="25">
                  <c:v>1009.94</c:v>
                </c:pt>
                <c:pt idx="26">
                  <c:v>1009.97</c:v>
                </c:pt>
                <c:pt idx="27">
                  <c:v>1010.0</c:v>
                </c:pt>
                <c:pt idx="28">
                  <c:v>1010.01</c:v>
                </c:pt>
                <c:pt idx="29">
                  <c:v>1010.03</c:v>
                </c:pt>
                <c:pt idx="30">
                  <c:v>1010.04</c:v>
                </c:pt>
                <c:pt idx="31">
                  <c:v>1010.05</c:v>
                </c:pt>
                <c:pt idx="32">
                  <c:v>1010.07</c:v>
                </c:pt>
                <c:pt idx="33">
                  <c:v>1010.08</c:v>
                </c:pt>
                <c:pt idx="34">
                  <c:v>1010.08</c:v>
                </c:pt>
                <c:pt idx="35">
                  <c:v>1010.06</c:v>
                </c:pt>
                <c:pt idx="36">
                  <c:v>1009.96</c:v>
                </c:pt>
                <c:pt idx="37">
                  <c:v>1009.82</c:v>
                </c:pt>
                <c:pt idx="38">
                  <c:v>1009.65</c:v>
                </c:pt>
                <c:pt idx="39">
                  <c:v>1009.57</c:v>
                </c:pt>
                <c:pt idx="40">
                  <c:v>1009.47</c:v>
                </c:pt>
                <c:pt idx="41">
                  <c:v>1009.42</c:v>
                </c:pt>
                <c:pt idx="42">
                  <c:v>1009.4</c:v>
                </c:pt>
                <c:pt idx="43">
                  <c:v>1009.4</c:v>
                </c:pt>
                <c:pt idx="44">
                  <c:v>1009.4</c:v>
                </c:pt>
                <c:pt idx="45">
                  <c:v>1009.39</c:v>
                </c:pt>
                <c:pt idx="46">
                  <c:v>1009.4</c:v>
                </c:pt>
                <c:pt idx="47">
                  <c:v>1009.35</c:v>
                </c:pt>
                <c:pt idx="48">
                  <c:v>1009.37</c:v>
                </c:pt>
                <c:pt idx="49">
                  <c:v>1009.42</c:v>
                </c:pt>
                <c:pt idx="50">
                  <c:v>1009.46</c:v>
                </c:pt>
                <c:pt idx="51">
                  <c:v>1009.48</c:v>
                </c:pt>
                <c:pt idx="52">
                  <c:v>1009.5</c:v>
                </c:pt>
                <c:pt idx="53">
                  <c:v>1009.52</c:v>
                </c:pt>
                <c:pt idx="54">
                  <c:v>1009.55</c:v>
                </c:pt>
                <c:pt idx="55">
                  <c:v>1009.61</c:v>
                </c:pt>
                <c:pt idx="56">
                  <c:v>1009.62</c:v>
                </c:pt>
                <c:pt idx="57">
                  <c:v>1009.67</c:v>
                </c:pt>
                <c:pt idx="58">
                  <c:v>1009.65</c:v>
                </c:pt>
                <c:pt idx="59">
                  <c:v>1009.62</c:v>
                </c:pt>
                <c:pt idx="60">
                  <c:v>1009.65</c:v>
                </c:pt>
                <c:pt idx="61">
                  <c:v>990.66</c:v>
                </c:pt>
                <c:pt idx="62">
                  <c:v>990.62</c:v>
                </c:pt>
                <c:pt idx="63">
                  <c:v>990.61</c:v>
                </c:pt>
                <c:pt idx="64">
                  <c:v>990.62</c:v>
                </c:pt>
                <c:pt idx="65">
                  <c:v>990.66</c:v>
                </c:pt>
                <c:pt idx="66">
                  <c:v>990.67</c:v>
                </c:pt>
                <c:pt idx="67">
                  <c:v>990.69</c:v>
                </c:pt>
                <c:pt idx="68">
                  <c:v>990.7</c:v>
                </c:pt>
                <c:pt idx="69">
                  <c:v>990.69</c:v>
                </c:pt>
                <c:pt idx="70">
                  <c:v>990.7</c:v>
                </c:pt>
                <c:pt idx="71">
                  <c:v>990.71</c:v>
                </c:pt>
                <c:pt idx="72">
                  <c:v>990.71</c:v>
                </c:pt>
                <c:pt idx="73">
                  <c:v>990.7</c:v>
                </c:pt>
                <c:pt idx="74">
                  <c:v>990.7</c:v>
                </c:pt>
                <c:pt idx="75">
                  <c:v>990.7</c:v>
                </c:pt>
                <c:pt idx="76">
                  <c:v>990.69</c:v>
                </c:pt>
                <c:pt idx="77">
                  <c:v>990.69</c:v>
                </c:pt>
                <c:pt idx="78">
                  <c:v>990.68</c:v>
                </c:pt>
                <c:pt idx="79">
                  <c:v>990.68</c:v>
                </c:pt>
                <c:pt idx="80">
                  <c:v>990.68</c:v>
                </c:pt>
                <c:pt idx="81">
                  <c:v>990.69</c:v>
                </c:pt>
                <c:pt idx="82">
                  <c:v>990.68</c:v>
                </c:pt>
                <c:pt idx="83">
                  <c:v>990.67</c:v>
                </c:pt>
                <c:pt idx="84">
                  <c:v>990.66</c:v>
                </c:pt>
                <c:pt idx="85">
                  <c:v>990.68</c:v>
                </c:pt>
                <c:pt idx="86">
                  <c:v>990.68</c:v>
                </c:pt>
                <c:pt idx="87">
                  <c:v>990.67</c:v>
                </c:pt>
                <c:pt idx="88">
                  <c:v>990.68</c:v>
                </c:pt>
                <c:pt idx="89">
                  <c:v>990.68</c:v>
                </c:pt>
                <c:pt idx="90">
                  <c:v>990.66</c:v>
                </c:pt>
                <c:pt idx="91">
                  <c:v>990.64</c:v>
                </c:pt>
                <c:pt idx="92">
                  <c:v>990.62</c:v>
                </c:pt>
                <c:pt idx="93">
                  <c:v>990.62</c:v>
                </c:pt>
                <c:pt idx="94">
                  <c:v>990.61</c:v>
                </c:pt>
                <c:pt idx="95">
                  <c:v>990.61</c:v>
                </c:pt>
                <c:pt idx="96">
                  <c:v>990.6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5248"/>
        <c:axId val="56990144"/>
      </c:scatterChart>
      <c:valAx>
        <c:axId val="57101744"/>
        <c:scaling>
          <c:orientation val="minMax"/>
          <c:max val="1.1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[hr]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56996624"/>
        <c:crosses val="autoZero"/>
        <c:crossBetween val="midCat"/>
      </c:valAx>
      <c:valAx>
        <c:axId val="56996624"/>
        <c:scaling>
          <c:orientation val="minMax"/>
          <c:max val="3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57101744"/>
        <c:crosses val="autoZero"/>
        <c:crossBetween val="midCat"/>
      </c:valAx>
      <c:valAx>
        <c:axId val="56990144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56965248"/>
        <c:crosses val="max"/>
        <c:crossBetween val="midCat"/>
      </c:valAx>
      <c:valAx>
        <c:axId val="56965248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5699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930429582378"/>
          <c:y val="0.659380457670928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69850</xdr:rowOff>
    </xdr:from>
    <xdr:to>
      <xdr:col>18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6"/>
  <sheetViews>
    <sheetView tabSelected="1" workbookViewId="0">
      <selection activeCell="A2" sqref="A2:E62"/>
    </sheetView>
  </sheetViews>
  <sheetFormatPr baseColWidth="10" defaultRowHeight="16" x14ac:dyDescent="0.2"/>
  <cols>
    <col min="1" max="1" width="7.83203125" style="4" bestFit="1" customWidth="1"/>
    <col min="2" max="2" width="8.1640625" style="4" bestFit="1" customWidth="1"/>
    <col min="3" max="3" width="14.33203125" style="4" bestFit="1" customWidth="1"/>
    <col min="4" max="4" width="14.1640625" style="4" bestFit="1" customWidth="1"/>
    <col min="5" max="5" width="18" style="4" bestFit="1" customWidth="1"/>
    <col min="6" max="8" width="18" style="4" customWidth="1"/>
    <col min="9" max="9" width="10.83203125" style="4"/>
    <col min="10" max="10" width="36" style="4" bestFit="1" customWidth="1"/>
    <col min="11" max="11" width="24.33203125" style="4" customWidth="1"/>
    <col min="12" max="12" width="10.83203125" style="4"/>
    <col min="13" max="13" width="14.5" style="4" bestFit="1" customWidth="1"/>
    <col min="14" max="14" width="11.33203125" style="4" bestFit="1" customWidth="1"/>
    <col min="15" max="16384" width="10.83203125" style="4"/>
  </cols>
  <sheetData>
    <row r="1" spans="1:23" ht="17" customHeight="1" x14ac:dyDescent="0.2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17</v>
      </c>
      <c r="G1" s="12" t="s">
        <v>16</v>
      </c>
      <c r="H1" s="12" t="s">
        <v>22</v>
      </c>
      <c r="I1" s="1" t="s">
        <v>5</v>
      </c>
      <c r="J1" s="2" t="s">
        <v>23</v>
      </c>
      <c r="K1" s="31">
        <v>43164</v>
      </c>
      <c r="L1" s="1"/>
      <c r="M1" s="24" t="s">
        <v>20</v>
      </c>
      <c r="N1" s="25" t="s">
        <v>21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34">
        <v>0.62548611111111108</v>
      </c>
      <c r="B2" s="35">
        <v>1</v>
      </c>
      <c r="C2" s="36">
        <v>24.94</v>
      </c>
      <c r="D2" s="36">
        <v>21.57</v>
      </c>
      <c r="E2" s="36">
        <v>1010.3</v>
      </c>
      <c r="F2" s="28">
        <f>B2/3600</f>
        <v>2.7777777777777778E-4</v>
      </c>
      <c r="G2" s="19">
        <f>D2+273.15</f>
        <v>294.71999999999997</v>
      </c>
      <c r="H2" s="29" t="str">
        <f t="shared" ref="H2:H61" si="0">CONCATENATE(F2,",",C2)</f>
        <v>0.000277777777777778,24.94</v>
      </c>
      <c r="I2" s="7"/>
      <c r="J2" s="8" t="s">
        <v>6</v>
      </c>
      <c r="K2" s="30" t="s">
        <v>25</v>
      </c>
      <c r="L2" s="7"/>
      <c r="M2" s="26" t="s">
        <v>7</v>
      </c>
      <c r="N2" s="27">
        <v>43195</v>
      </c>
      <c r="O2" s="9"/>
      <c r="P2" s="9"/>
      <c r="Q2" s="9"/>
      <c r="R2" s="9"/>
      <c r="S2" s="9"/>
      <c r="T2" s="9"/>
      <c r="U2" s="9"/>
      <c r="V2" s="9"/>
      <c r="W2" s="9"/>
    </row>
    <row r="3" spans="1:23" x14ac:dyDescent="0.2">
      <c r="A3" s="34">
        <v>0.62618055555555563</v>
      </c>
      <c r="B3" s="35">
        <v>62</v>
      </c>
      <c r="C3" s="36">
        <v>24.75</v>
      </c>
      <c r="D3" s="37">
        <v>21.63</v>
      </c>
      <c r="E3" s="36">
        <v>1009.73</v>
      </c>
      <c r="F3" s="28">
        <f t="shared" ref="F3:F61" si="1">B3/3600</f>
        <v>1.7222222222222222E-2</v>
      </c>
      <c r="G3" s="19">
        <f t="shared" ref="G3:G61" si="2">D3+273.15</f>
        <v>294.77999999999997</v>
      </c>
      <c r="H3" s="29" t="str">
        <f t="shared" si="0"/>
        <v>0.0172222222222222,24.75</v>
      </c>
      <c r="I3" s="7"/>
      <c r="J3" s="8" t="s">
        <v>24</v>
      </c>
      <c r="K3" s="30" t="s">
        <v>26</v>
      </c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">
      <c r="A4" s="34">
        <v>0.62687499999999996</v>
      </c>
      <c r="B4" s="35">
        <v>123</v>
      </c>
      <c r="C4" s="36">
        <v>24.56</v>
      </c>
      <c r="D4" s="36">
        <v>21.57</v>
      </c>
      <c r="E4" s="36">
        <v>1009.59</v>
      </c>
      <c r="F4" s="28">
        <f t="shared" si="1"/>
        <v>3.4166666666666665E-2</v>
      </c>
      <c r="G4" s="19">
        <f t="shared" si="2"/>
        <v>294.71999999999997</v>
      </c>
      <c r="H4" s="29" t="str">
        <f t="shared" si="0"/>
        <v>0.0341666666666667,24.56</v>
      </c>
      <c r="I4" s="7"/>
      <c r="J4" s="8" t="s">
        <v>18</v>
      </c>
      <c r="K4" s="30">
        <v>1</v>
      </c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">
      <c r="A5" s="34">
        <v>0.62756944444444451</v>
      </c>
      <c r="B5" s="35">
        <v>184</v>
      </c>
      <c r="C5" s="36">
        <v>24.36</v>
      </c>
      <c r="D5" s="37">
        <v>21.44</v>
      </c>
      <c r="E5" s="36">
        <v>1009.49</v>
      </c>
      <c r="F5" s="28">
        <f t="shared" si="1"/>
        <v>5.1111111111111114E-2</v>
      </c>
      <c r="G5" s="19">
        <f t="shared" si="2"/>
        <v>294.58999999999997</v>
      </c>
      <c r="H5" s="29" t="str">
        <f t="shared" si="0"/>
        <v>0.0511111111111111,24.36</v>
      </c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">
      <c r="A6" s="34">
        <v>0.62826388888888884</v>
      </c>
      <c r="B6" s="35">
        <v>245</v>
      </c>
      <c r="C6" s="36">
        <v>24.6</v>
      </c>
      <c r="D6" s="36">
        <v>21.43</v>
      </c>
      <c r="E6" s="36">
        <v>1009.43</v>
      </c>
      <c r="F6" s="28">
        <f t="shared" si="1"/>
        <v>6.805555555555555E-2</v>
      </c>
      <c r="G6" s="19">
        <f t="shared" si="2"/>
        <v>294.58</v>
      </c>
      <c r="H6" s="29" t="str">
        <f t="shared" si="0"/>
        <v>0.0680555555555555,24.6</v>
      </c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">
      <c r="A7" s="34">
        <v>0.6289583333333334</v>
      </c>
      <c r="B7" s="35">
        <v>306</v>
      </c>
      <c r="C7" s="36">
        <v>24.39</v>
      </c>
      <c r="D7" s="37">
        <v>21.38</v>
      </c>
      <c r="E7" s="36">
        <v>1009.4</v>
      </c>
      <c r="F7" s="28">
        <f t="shared" si="1"/>
        <v>8.5000000000000006E-2</v>
      </c>
      <c r="G7" s="19">
        <f t="shared" si="2"/>
        <v>294.52999999999997</v>
      </c>
      <c r="H7" s="29" t="str">
        <f t="shared" si="0"/>
        <v>0.085,24.39</v>
      </c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">
      <c r="A8" s="34">
        <v>0.62965277777777773</v>
      </c>
      <c r="B8" s="35">
        <v>367</v>
      </c>
      <c r="C8" s="36">
        <v>24.23</v>
      </c>
      <c r="D8" s="36">
        <v>21.3</v>
      </c>
      <c r="E8" s="36">
        <v>1009.36</v>
      </c>
      <c r="F8" s="28">
        <f t="shared" si="1"/>
        <v>0.10194444444444445</v>
      </c>
      <c r="G8" s="19">
        <f t="shared" si="2"/>
        <v>294.45</v>
      </c>
      <c r="H8" s="29" t="str">
        <f t="shared" si="0"/>
        <v>0.101944444444444,24.23</v>
      </c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">
      <c r="A9" s="34">
        <v>0.63034722222222228</v>
      </c>
      <c r="B9" s="35">
        <v>428</v>
      </c>
      <c r="C9" s="36">
        <v>23.82</v>
      </c>
      <c r="D9" s="37">
        <v>21.19</v>
      </c>
      <c r="E9" s="36">
        <v>1009.35</v>
      </c>
      <c r="F9" s="28">
        <f t="shared" si="1"/>
        <v>0.11888888888888889</v>
      </c>
      <c r="G9" s="19">
        <f t="shared" si="2"/>
        <v>294.33999999999997</v>
      </c>
      <c r="H9" s="29" t="str">
        <f t="shared" si="0"/>
        <v>0.118888888888889,23.82</v>
      </c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">
      <c r="A10" s="34">
        <v>0.63104166666666661</v>
      </c>
      <c r="B10" s="35">
        <v>489</v>
      </c>
      <c r="C10" s="36">
        <v>23.6</v>
      </c>
      <c r="D10" s="36">
        <v>21.15</v>
      </c>
      <c r="E10" s="36">
        <v>1009.31</v>
      </c>
      <c r="F10" s="28">
        <f t="shared" si="1"/>
        <v>0.13583333333333333</v>
      </c>
      <c r="G10" s="19">
        <f t="shared" si="2"/>
        <v>294.29999999999995</v>
      </c>
      <c r="H10" s="29" t="str">
        <f t="shared" si="0"/>
        <v>0.135833333333333,23.6</v>
      </c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">
      <c r="A11" s="34">
        <v>0.63173611111111116</v>
      </c>
      <c r="B11" s="35">
        <v>550</v>
      </c>
      <c r="C11" s="36">
        <v>23.51</v>
      </c>
      <c r="D11" s="37">
        <v>21.13</v>
      </c>
      <c r="E11" s="36">
        <v>1009.28</v>
      </c>
      <c r="F11" s="28">
        <f t="shared" si="1"/>
        <v>0.15277777777777779</v>
      </c>
      <c r="G11" s="19">
        <f t="shared" si="2"/>
        <v>294.27999999999997</v>
      </c>
      <c r="H11" s="29" t="str">
        <f t="shared" si="0"/>
        <v>0.152777777777778,23.51</v>
      </c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">
      <c r="A12" s="34">
        <v>0.6324305555555555</v>
      </c>
      <c r="B12" s="35">
        <v>611</v>
      </c>
      <c r="C12" s="36">
        <v>23.28</v>
      </c>
      <c r="D12" s="36">
        <v>21.03</v>
      </c>
      <c r="E12" s="36">
        <v>1009.28</v>
      </c>
      <c r="F12" s="28">
        <f t="shared" si="1"/>
        <v>0.16972222222222222</v>
      </c>
      <c r="G12" s="19">
        <f t="shared" si="2"/>
        <v>294.17999999999995</v>
      </c>
      <c r="H12" s="29" t="str">
        <f t="shared" si="0"/>
        <v>0.169722222222222,23.28</v>
      </c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">
      <c r="A13" s="34">
        <v>0.63312500000000005</v>
      </c>
      <c r="B13" s="35">
        <v>672</v>
      </c>
      <c r="C13" s="36">
        <v>23.1</v>
      </c>
      <c r="D13" s="37">
        <v>21</v>
      </c>
      <c r="E13" s="36">
        <v>1009.27</v>
      </c>
      <c r="F13" s="28">
        <f t="shared" si="1"/>
        <v>0.18666666666666668</v>
      </c>
      <c r="G13" s="19">
        <f t="shared" si="2"/>
        <v>294.14999999999998</v>
      </c>
      <c r="H13" s="29" t="str">
        <f t="shared" si="0"/>
        <v>0.186666666666667,23.1</v>
      </c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">
      <c r="A14" s="34">
        <v>0.63381944444444438</v>
      </c>
      <c r="B14" s="35">
        <v>733</v>
      </c>
      <c r="C14" s="36">
        <v>22.93</v>
      </c>
      <c r="D14" s="36">
        <v>20.98</v>
      </c>
      <c r="E14" s="36">
        <v>1009.28</v>
      </c>
      <c r="F14" s="28">
        <f t="shared" si="1"/>
        <v>0.2036111111111111</v>
      </c>
      <c r="G14" s="19">
        <f t="shared" si="2"/>
        <v>294.13</v>
      </c>
      <c r="H14" s="29" t="str">
        <f t="shared" si="0"/>
        <v>0.203611111111111,22.93</v>
      </c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">
      <c r="A15" s="34">
        <v>0.63451388888888893</v>
      </c>
      <c r="B15" s="35">
        <v>794</v>
      </c>
      <c r="C15" s="36">
        <v>22.7</v>
      </c>
      <c r="D15" s="37">
        <v>20.96</v>
      </c>
      <c r="E15" s="36">
        <v>1009.29</v>
      </c>
      <c r="F15" s="28">
        <f t="shared" si="1"/>
        <v>0.22055555555555556</v>
      </c>
      <c r="G15" s="19">
        <f t="shared" si="2"/>
        <v>294.10999999999996</v>
      </c>
      <c r="H15" s="29" t="str">
        <f t="shared" si="0"/>
        <v>0.220555555555556,22.7</v>
      </c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">
      <c r="A16" s="34">
        <v>0.63520833333333326</v>
      </c>
      <c r="B16" s="35">
        <v>855</v>
      </c>
      <c r="C16" s="36">
        <v>22.51</v>
      </c>
      <c r="D16" s="36">
        <v>20.95</v>
      </c>
      <c r="E16" s="36">
        <v>1009.28</v>
      </c>
      <c r="F16" s="28">
        <f t="shared" si="1"/>
        <v>0.23749999999999999</v>
      </c>
      <c r="G16" s="19">
        <f t="shared" si="2"/>
        <v>294.09999999999997</v>
      </c>
      <c r="H16" s="29" t="str">
        <f t="shared" si="0"/>
        <v>0.2375,22.51</v>
      </c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">
      <c r="A17" s="34">
        <v>0.63590277777777782</v>
      </c>
      <c r="B17" s="35">
        <v>916</v>
      </c>
      <c r="C17" s="36">
        <v>22.35</v>
      </c>
      <c r="D17" s="37">
        <v>20.98</v>
      </c>
      <c r="E17" s="36">
        <v>1009.35</v>
      </c>
      <c r="F17" s="28">
        <f t="shared" si="1"/>
        <v>0.25444444444444442</v>
      </c>
      <c r="G17" s="19">
        <f t="shared" si="2"/>
        <v>294.13</v>
      </c>
      <c r="H17" s="29" t="str">
        <f t="shared" si="0"/>
        <v>0.254444444444444,22.35</v>
      </c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">
      <c r="A18" s="34">
        <v>0.63659722222222215</v>
      </c>
      <c r="B18" s="35">
        <v>977</v>
      </c>
      <c r="C18" s="36">
        <v>22.21</v>
      </c>
      <c r="D18" s="36">
        <v>21.03</v>
      </c>
      <c r="E18" s="36">
        <v>1009.43</v>
      </c>
      <c r="F18" s="28">
        <f t="shared" si="1"/>
        <v>0.2713888888888889</v>
      </c>
      <c r="G18" s="19">
        <f t="shared" si="2"/>
        <v>294.17999999999995</v>
      </c>
      <c r="H18" s="29" t="str">
        <f t="shared" si="0"/>
        <v>0.271388888888889,22.21</v>
      </c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">
      <c r="A19" s="34">
        <v>0.6372916666666667</v>
      </c>
      <c r="B19" s="35">
        <v>1038</v>
      </c>
      <c r="C19" s="36">
        <v>22.02</v>
      </c>
      <c r="D19" s="37">
        <v>21.08</v>
      </c>
      <c r="E19" s="36">
        <v>1009.49</v>
      </c>
      <c r="F19" s="28">
        <f t="shared" si="1"/>
        <v>0.28833333333333333</v>
      </c>
      <c r="G19" s="19">
        <f t="shared" si="2"/>
        <v>294.22999999999996</v>
      </c>
      <c r="H19" s="29" t="str">
        <f t="shared" si="0"/>
        <v>0.288333333333333,22.02</v>
      </c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">
      <c r="A20" s="34">
        <v>0.63798611111111114</v>
      </c>
      <c r="B20" s="35">
        <v>1099</v>
      </c>
      <c r="C20" s="36">
        <v>21.87</v>
      </c>
      <c r="D20" s="36">
        <v>21.12</v>
      </c>
      <c r="E20" s="36">
        <v>1009.56</v>
      </c>
      <c r="F20" s="28">
        <f t="shared" si="1"/>
        <v>0.30527777777777776</v>
      </c>
      <c r="G20" s="19">
        <f t="shared" si="2"/>
        <v>294.27</v>
      </c>
      <c r="H20" s="29" t="str">
        <f t="shared" si="0"/>
        <v>0.305277777777778,21.87</v>
      </c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">
      <c r="A21" s="34">
        <v>0.63868055555555558</v>
      </c>
      <c r="B21" s="35">
        <v>1160</v>
      </c>
      <c r="C21" s="36">
        <v>21.75</v>
      </c>
      <c r="D21" s="37">
        <v>21.16</v>
      </c>
      <c r="E21" s="36">
        <v>1009.62</v>
      </c>
      <c r="F21" s="28">
        <f t="shared" si="1"/>
        <v>0.32222222222222224</v>
      </c>
      <c r="G21" s="19">
        <f t="shared" si="2"/>
        <v>294.31</v>
      </c>
      <c r="H21" s="29" t="str">
        <f t="shared" si="0"/>
        <v>0.322222222222222,21.75</v>
      </c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">
      <c r="A22" s="34">
        <v>0.63937500000000003</v>
      </c>
      <c r="B22" s="35">
        <v>1221</v>
      </c>
      <c r="C22" s="36">
        <v>21.62</v>
      </c>
      <c r="D22" s="36">
        <v>21.21</v>
      </c>
      <c r="E22" s="36">
        <v>1009.72</v>
      </c>
      <c r="F22" s="28">
        <f t="shared" si="1"/>
        <v>0.33916666666666667</v>
      </c>
      <c r="G22" s="19">
        <f t="shared" si="2"/>
        <v>294.35999999999996</v>
      </c>
      <c r="H22" s="29" t="str">
        <f t="shared" si="0"/>
        <v>0.339166666666667,21.62</v>
      </c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">
      <c r="A23" s="34">
        <v>0.64006944444444447</v>
      </c>
      <c r="B23" s="35">
        <v>1282</v>
      </c>
      <c r="C23" s="36">
        <v>21.41</v>
      </c>
      <c r="D23" s="37">
        <v>21.26</v>
      </c>
      <c r="E23" s="36">
        <v>1009.8</v>
      </c>
      <c r="F23" s="28">
        <f t="shared" si="1"/>
        <v>0.3561111111111111</v>
      </c>
      <c r="G23" s="19">
        <f t="shared" si="2"/>
        <v>294.40999999999997</v>
      </c>
      <c r="H23" s="29" t="str">
        <f t="shared" si="0"/>
        <v>0.356111111111111,21.41</v>
      </c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">
      <c r="A24" s="34">
        <v>0.64076388888888891</v>
      </c>
      <c r="B24" s="35">
        <v>1343</v>
      </c>
      <c r="C24" s="36">
        <v>21.27</v>
      </c>
      <c r="D24" s="36">
        <v>21.26</v>
      </c>
      <c r="E24" s="36">
        <v>1009.86</v>
      </c>
      <c r="F24" s="28">
        <f t="shared" si="1"/>
        <v>0.37305555555555553</v>
      </c>
      <c r="G24" s="19">
        <f t="shared" si="2"/>
        <v>294.40999999999997</v>
      </c>
      <c r="H24" s="29" t="str">
        <f t="shared" si="0"/>
        <v>0.373055555555556,21.27</v>
      </c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">
      <c r="A25" s="34">
        <v>0.64145833333333335</v>
      </c>
      <c r="B25" s="35">
        <v>1404</v>
      </c>
      <c r="C25" s="36">
        <v>21.16</v>
      </c>
      <c r="D25" s="37">
        <v>21.31</v>
      </c>
      <c r="E25" s="36">
        <v>1009.91</v>
      </c>
      <c r="F25" s="28">
        <f t="shared" si="1"/>
        <v>0.39</v>
      </c>
      <c r="G25" s="19">
        <f t="shared" si="2"/>
        <v>294.45999999999998</v>
      </c>
      <c r="H25" s="29" t="str">
        <f t="shared" si="0"/>
        <v>0.39,21.16</v>
      </c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">
      <c r="A26" s="34">
        <v>0.64215277777777779</v>
      </c>
      <c r="B26" s="35">
        <v>1465</v>
      </c>
      <c r="C26" s="36">
        <v>21.04</v>
      </c>
      <c r="D26" s="36">
        <v>21.33</v>
      </c>
      <c r="E26" s="36">
        <v>1009.93</v>
      </c>
      <c r="F26" s="28">
        <f t="shared" si="1"/>
        <v>0.40694444444444444</v>
      </c>
      <c r="G26" s="19">
        <f t="shared" si="2"/>
        <v>294.47999999999996</v>
      </c>
      <c r="H26" s="29" t="str">
        <f t="shared" si="0"/>
        <v>0.406944444444444,21.04</v>
      </c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">
      <c r="A27" s="34">
        <v>0.64284722222222224</v>
      </c>
      <c r="B27" s="35">
        <v>1526</v>
      </c>
      <c r="C27" s="36">
        <v>20.91</v>
      </c>
      <c r="D27" s="37">
        <v>21.33</v>
      </c>
      <c r="E27" s="36">
        <v>1009.94</v>
      </c>
      <c r="F27" s="28">
        <f t="shared" si="1"/>
        <v>0.42388888888888887</v>
      </c>
      <c r="G27" s="19">
        <f t="shared" si="2"/>
        <v>294.47999999999996</v>
      </c>
      <c r="H27" s="29" t="str">
        <f t="shared" si="0"/>
        <v>0.423888888888889,20.91</v>
      </c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">
      <c r="A28" s="34">
        <v>0.64354166666666668</v>
      </c>
      <c r="B28" s="35">
        <v>1587</v>
      </c>
      <c r="C28" s="36">
        <v>20.73</v>
      </c>
      <c r="D28" s="36">
        <v>21.38</v>
      </c>
      <c r="E28" s="36">
        <v>1009.97</v>
      </c>
      <c r="F28" s="28">
        <f t="shared" si="1"/>
        <v>0.44083333333333335</v>
      </c>
      <c r="G28" s="19">
        <f t="shared" si="2"/>
        <v>294.52999999999997</v>
      </c>
      <c r="H28" s="29" t="str">
        <f t="shared" si="0"/>
        <v>0.440833333333333,20.73</v>
      </c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">
      <c r="A29" s="34">
        <v>0.64423611111111112</v>
      </c>
      <c r="B29" s="35">
        <v>1648</v>
      </c>
      <c r="C29" s="36">
        <v>20.62</v>
      </c>
      <c r="D29" s="37">
        <v>21.38</v>
      </c>
      <c r="E29" s="36">
        <v>1010</v>
      </c>
      <c r="F29" s="28">
        <f t="shared" si="1"/>
        <v>0.45777777777777778</v>
      </c>
      <c r="G29" s="19">
        <f t="shared" si="2"/>
        <v>294.52999999999997</v>
      </c>
      <c r="H29" s="29" t="str">
        <f t="shared" si="0"/>
        <v>0.457777777777778,20.62</v>
      </c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">
      <c r="A30" s="34">
        <v>0.64493055555555556</v>
      </c>
      <c r="B30" s="35">
        <v>1709</v>
      </c>
      <c r="C30" s="36">
        <v>20.51</v>
      </c>
      <c r="D30" s="36">
        <v>21.4</v>
      </c>
      <c r="E30" s="36">
        <v>1010.01</v>
      </c>
      <c r="F30" s="28">
        <f t="shared" si="1"/>
        <v>0.47472222222222221</v>
      </c>
      <c r="G30" s="19">
        <f t="shared" si="2"/>
        <v>294.54999999999995</v>
      </c>
      <c r="H30" s="29" t="str">
        <f t="shared" si="0"/>
        <v>0.474722222222222,20.51</v>
      </c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">
      <c r="A31" s="34">
        <v>0.645625</v>
      </c>
      <c r="B31" s="35">
        <v>1770</v>
      </c>
      <c r="C31" s="36">
        <v>20.399999999999999</v>
      </c>
      <c r="D31" s="37">
        <v>21.43</v>
      </c>
      <c r="E31" s="36">
        <v>1010.03</v>
      </c>
      <c r="F31" s="28">
        <f t="shared" si="1"/>
        <v>0.49166666666666664</v>
      </c>
      <c r="G31" s="19">
        <f t="shared" si="2"/>
        <v>294.58</v>
      </c>
      <c r="H31" s="29" t="str">
        <f t="shared" si="0"/>
        <v>0.491666666666667,20.4</v>
      </c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">
      <c r="A32" s="34">
        <v>0.64631944444444445</v>
      </c>
      <c r="B32" s="35">
        <v>1831</v>
      </c>
      <c r="C32" s="36">
        <v>20.3</v>
      </c>
      <c r="D32" s="36">
        <v>21.45</v>
      </c>
      <c r="E32" s="36">
        <v>1010.04</v>
      </c>
      <c r="F32" s="28">
        <f t="shared" si="1"/>
        <v>0.50861111111111112</v>
      </c>
      <c r="G32" s="19">
        <f t="shared" si="2"/>
        <v>294.59999999999997</v>
      </c>
      <c r="H32" s="29" t="str">
        <f t="shared" si="0"/>
        <v>0.508611111111111,20.3</v>
      </c>
      <c r="I32" s="7"/>
      <c r="J32" s="32" t="s">
        <v>8</v>
      </c>
      <c r="K32" s="33"/>
      <c r="L32" s="16" t="s">
        <v>9</v>
      </c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">
      <c r="A33" s="34">
        <v>0.64701388888888889</v>
      </c>
      <c r="B33" s="35">
        <v>1892</v>
      </c>
      <c r="C33" s="36">
        <v>20.21</v>
      </c>
      <c r="D33" s="37">
        <v>21.46</v>
      </c>
      <c r="E33" s="36">
        <v>1010.05</v>
      </c>
      <c r="F33" s="28">
        <f t="shared" si="1"/>
        <v>0.52555555555555555</v>
      </c>
      <c r="G33" s="19">
        <f t="shared" si="2"/>
        <v>294.60999999999996</v>
      </c>
      <c r="H33" s="29" t="str">
        <f t="shared" si="0"/>
        <v>0.525555555555556,20.21</v>
      </c>
      <c r="I33" s="7"/>
      <c r="J33" s="17" t="s">
        <v>3</v>
      </c>
      <c r="K33" s="20">
        <f>AVERAGE(G2:G135)</f>
        <v>294.37866666666662</v>
      </c>
      <c r="L33" s="20">
        <f>_xlfn.STDEV.P(G2:G61)</f>
        <v>0.19254840661217618</v>
      </c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">
      <c r="A34" s="34">
        <v>0.64770833333333333</v>
      </c>
      <c r="B34" s="35">
        <v>1953</v>
      </c>
      <c r="C34" s="36">
        <v>20.03</v>
      </c>
      <c r="D34" s="36">
        <v>21.43</v>
      </c>
      <c r="E34" s="36">
        <v>1010.07</v>
      </c>
      <c r="F34" s="28">
        <f t="shared" si="1"/>
        <v>0.54249999999999998</v>
      </c>
      <c r="G34" s="19">
        <f t="shared" si="2"/>
        <v>294.58</v>
      </c>
      <c r="H34" s="29" t="str">
        <f t="shared" si="0"/>
        <v>0.5425,20.03</v>
      </c>
      <c r="I34" s="7"/>
      <c r="J34" s="17" t="s">
        <v>4</v>
      </c>
      <c r="K34" s="20">
        <f>AVERAGE(E2:E135)</f>
        <v>1002.5876288659792</v>
      </c>
      <c r="L34" s="20">
        <f>_xlfn.STDEV.P(E2:E61)</f>
        <v>0.27410683237664518</v>
      </c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">
      <c r="A35" s="34">
        <v>0.64840277777777777</v>
      </c>
      <c r="B35" s="35">
        <v>2014</v>
      </c>
      <c r="C35" s="36">
        <v>19.87</v>
      </c>
      <c r="D35" s="36">
        <v>21.08</v>
      </c>
      <c r="E35" s="36">
        <v>1010.08</v>
      </c>
      <c r="F35" s="28">
        <f t="shared" si="1"/>
        <v>0.55944444444444441</v>
      </c>
      <c r="G35" s="19">
        <f t="shared" si="2"/>
        <v>294.22999999999996</v>
      </c>
      <c r="H35" s="29" t="str">
        <f t="shared" si="0"/>
        <v>0.559444444444444,19.87</v>
      </c>
      <c r="I35" s="7"/>
      <c r="J35" s="18" t="s">
        <v>10</v>
      </c>
      <c r="K35" s="21">
        <f>C2</f>
        <v>24.94</v>
      </c>
      <c r="L35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">
      <c r="A36" s="34">
        <v>0.64909722222222221</v>
      </c>
      <c r="B36" s="35">
        <v>2075</v>
      </c>
      <c r="C36" s="36">
        <v>19.86</v>
      </c>
      <c r="D36" s="36">
        <v>21.5</v>
      </c>
      <c r="E36" s="36">
        <v>1010.08</v>
      </c>
      <c r="F36" s="28">
        <f t="shared" si="1"/>
        <v>0.57638888888888884</v>
      </c>
      <c r="G36" s="19">
        <f t="shared" si="2"/>
        <v>294.64999999999998</v>
      </c>
      <c r="H36" s="29" t="str">
        <f t="shared" si="0"/>
        <v>0.576388888888889,19.86</v>
      </c>
      <c r="I36" s="7"/>
      <c r="J36" s="18" t="s">
        <v>11</v>
      </c>
      <c r="K36" s="21">
        <f>MAX(C58:C61)</f>
        <v>16.98</v>
      </c>
      <c r="L36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">
      <c r="A37" s="34">
        <v>0.64979166666666666</v>
      </c>
      <c r="B37" s="35">
        <v>2136</v>
      </c>
      <c r="C37" s="36">
        <v>19.75</v>
      </c>
      <c r="D37" s="36">
        <v>21.51</v>
      </c>
      <c r="E37" s="36">
        <v>1010.06</v>
      </c>
      <c r="F37" s="28">
        <f t="shared" si="1"/>
        <v>0.59333333333333338</v>
      </c>
      <c r="G37" s="19">
        <f t="shared" si="2"/>
        <v>294.65999999999997</v>
      </c>
      <c r="H37" s="29" t="str">
        <f t="shared" si="0"/>
        <v>0.593333333333333,19.75</v>
      </c>
      <c r="I37" s="7"/>
      <c r="J37" s="18" t="s">
        <v>12</v>
      </c>
      <c r="K37" s="21">
        <f>K4</f>
        <v>1</v>
      </c>
      <c r="L3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">
      <c r="A38" s="34">
        <v>0.6504861111111111</v>
      </c>
      <c r="B38" s="35">
        <v>2197</v>
      </c>
      <c r="C38" s="36">
        <v>19.649999999999999</v>
      </c>
      <c r="D38" s="36">
        <v>21.49</v>
      </c>
      <c r="E38" s="36">
        <v>1009.96</v>
      </c>
      <c r="F38" s="28">
        <f t="shared" si="1"/>
        <v>0.61027777777777781</v>
      </c>
      <c r="G38" s="19">
        <f t="shared" si="2"/>
        <v>294.64</v>
      </c>
      <c r="H38" s="29" t="str">
        <f t="shared" si="0"/>
        <v>0.610277777777778,19.65</v>
      </c>
      <c r="I38" s="7"/>
      <c r="J38" s="18" t="s">
        <v>13</v>
      </c>
      <c r="K38" s="21">
        <f>(K35-K36)/K37</f>
        <v>7.9600000000000009</v>
      </c>
      <c r="L38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">
      <c r="A39" s="34">
        <v>0.65118055555555554</v>
      </c>
      <c r="B39" s="35">
        <v>2258</v>
      </c>
      <c r="C39" s="36">
        <v>19.47</v>
      </c>
      <c r="D39" s="36">
        <v>21.43</v>
      </c>
      <c r="E39" s="36">
        <v>1009.82</v>
      </c>
      <c r="F39" s="28">
        <f t="shared" si="1"/>
        <v>0.62722222222222224</v>
      </c>
      <c r="G39" s="19">
        <f t="shared" si="2"/>
        <v>294.58</v>
      </c>
      <c r="H39" s="29" t="str">
        <f t="shared" si="0"/>
        <v>0.627222222222222,19.47</v>
      </c>
      <c r="I39" s="7"/>
      <c r="J39" s="18" t="s">
        <v>14</v>
      </c>
      <c r="K39" s="22">
        <f>EXP(INDEX(LINEST(LN(C2:C61),F2:F61),1,2))</f>
        <v>24.913409851496933</v>
      </c>
      <c r="L3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">
      <c r="A40" s="34">
        <v>0.65187499999999998</v>
      </c>
      <c r="B40" s="35">
        <v>2319</v>
      </c>
      <c r="C40" s="36">
        <v>19.34</v>
      </c>
      <c r="D40" s="36">
        <v>21.37</v>
      </c>
      <c r="E40" s="36">
        <v>1009.65</v>
      </c>
      <c r="F40" s="28">
        <f t="shared" si="1"/>
        <v>0.64416666666666667</v>
      </c>
      <c r="G40" s="19">
        <f t="shared" si="2"/>
        <v>294.52</v>
      </c>
      <c r="H40" s="29" t="str">
        <f t="shared" si="0"/>
        <v>0.644166666666667,19.34</v>
      </c>
      <c r="I40" s="7"/>
      <c r="J40" s="18" t="s">
        <v>15</v>
      </c>
      <c r="K40" s="23">
        <f>INDEX(LINEST(LN(C2:C61),F2:F61),1)</f>
        <v>-0.40308740486178474</v>
      </c>
      <c r="L40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">
      <c r="A41" s="34">
        <v>0.65256944444444442</v>
      </c>
      <c r="B41" s="35">
        <v>2380</v>
      </c>
      <c r="C41" s="36">
        <v>19.21</v>
      </c>
      <c r="D41" s="36">
        <v>21.27</v>
      </c>
      <c r="E41" s="36">
        <v>1009.57</v>
      </c>
      <c r="F41" s="28">
        <f t="shared" si="1"/>
        <v>0.66111111111111109</v>
      </c>
      <c r="G41" s="19">
        <f t="shared" si="2"/>
        <v>294.41999999999996</v>
      </c>
      <c r="H41" s="29" t="str">
        <f t="shared" si="0"/>
        <v>0.661111111111111,19.21</v>
      </c>
      <c r="I41" s="7"/>
      <c r="J41" s="18" t="s">
        <v>19</v>
      </c>
      <c r="K41" s="23">
        <f>-1/K40</f>
        <v>2.4808515174094601</v>
      </c>
      <c r="L41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">
      <c r="A42" s="34">
        <v>0.65326388888888887</v>
      </c>
      <c r="B42" s="35">
        <v>2441</v>
      </c>
      <c r="C42" s="36">
        <v>19.079999999999998</v>
      </c>
      <c r="D42" s="36">
        <v>21.21</v>
      </c>
      <c r="E42" s="36">
        <v>1009.47</v>
      </c>
      <c r="F42" s="28">
        <f t="shared" si="1"/>
        <v>0.67805555555555552</v>
      </c>
      <c r="G42" s="19">
        <f t="shared" si="2"/>
        <v>294.35999999999996</v>
      </c>
      <c r="H42" s="29" t="str">
        <f t="shared" si="0"/>
        <v>0.678055555555556,19.08</v>
      </c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">
      <c r="A43" s="34">
        <v>0.65395833333333331</v>
      </c>
      <c r="B43" s="35">
        <v>2502</v>
      </c>
      <c r="C43" s="36">
        <v>18.93</v>
      </c>
      <c r="D43" s="36">
        <v>21.13</v>
      </c>
      <c r="E43" s="36">
        <v>1009.42</v>
      </c>
      <c r="F43" s="28">
        <f t="shared" si="1"/>
        <v>0.69499999999999995</v>
      </c>
      <c r="G43" s="19">
        <f t="shared" si="2"/>
        <v>294.27999999999997</v>
      </c>
      <c r="H43" s="29" t="str">
        <f t="shared" si="0"/>
        <v>0.695,18.93</v>
      </c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">
      <c r="A44" s="34">
        <v>0.65465277777777775</v>
      </c>
      <c r="B44" s="35">
        <v>2563</v>
      </c>
      <c r="C44" s="36">
        <v>18.75</v>
      </c>
      <c r="D44" s="36">
        <v>21.08</v>
      </c>
      <c r="E44" s="36">
        <v>1009.4</v>
      </c>
      <c r="F44" s="28">
        <f t="shared" si="1"/>
        <v>0.71194444444444449</v>
      </c>
      <c r="G44" s="19">
        <f t="shared" si="2"/>
        <v>294.22999999999996</v>
      </c>
      <c r="H44" s="29" t="str">
        <f t="shared" si="0"/>
        <v>0.711944444444444,18.75</v>
      </c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">
      <c r="A45" s="34">
        <v>0.65534722222222219</v>
      </c>
      <c r="B45" s="35">
        <v>2624</v>
      </c>
      <c r="C45" s="36">
        <v>18.62</v>
      </c>
      <c r="D45" s="36">
        <v>21.07</v>
      </c>
      <c r="E45" s="36">
        <v>1009.4</v>
      </c>
      <c r="F45" s="28">
        <f t="shared" si="1"/>
        <v>0.72888888888888892</v>
      </c>
      <c r="G45" s="19">
        <f t="shared" si="2"/>
        <v>294.21999999999997</v>
      </c>
      <c r="H45" s="29" t="str">
        <f t="shared" si="0"/>
        <v>0.728888888888889,18.62</v>
      </c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">
      <c r="A46" s="34">
        <v>0.65604166666666663</v>
      </c>
      <c r="B46" s="35">
        <v>2685</v>
      </c>
      <c r="C46" s="36">
        <v>18.48</v>
      </c>
      <c r="D46" s="36">
        <v>21.02</v>
      </c>
      <c r="E46" s="36">
        <v>1009.4</v>
      </c>
      <c r="F46" s="28">
        <f t="shared" si="1"/>
        <v>0.74583333333333335</v>
      </c>
      <c r="G46" s="19">
        <f t="shared" si="2"/>
        <v>294.16999999999996</v>
      </c>
      <c r="H46" s="29" t="str">
        <f t="shared" si="0"/>
        <v>0.745833333333333,18.48</v>
      </c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">
      <c r="A47" s="34">
        <v>0.65673611111111108</v>
      </c>
      <c r="B47" s="35">
        <v>2746</v>
      </c>
      <c r="C47" s="36">
        <v>18.29</v>
      </c>
      <c r="D47" s="36">
        <v>20.91</v>
      </c>
      <c r="E47" s="36">
        <v>1009.39</v>
      </c>
      <c r="F47" s="28">
        <f t="shared" si="1"/>
        <v>0.76277777777777778</v>
      </c>
      <c r="G47" s="19">
        <f t="shared" si="2"/>
        <v>294.06</v>
      </c>
      <c r="H47" s="29" t="str">
        <f t="shared" si="0"/>
        <v>0.762777777777778,18.29</v>
      </c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">
      <c r="A48" s="34">
        <v>0.65743055555555563</v>
      </c>
      <c r="B48" s="35">
        <v>2807</v>
      </c>
      <c r="C48" s="36">
        <v>18.14</v>
      </c>
      <c r="D48" s="36">
        <v>20.93</v>
      </c>
      <c r="E48" s="36">
        <v>1009.4</v>
      </c>
      <c r="F48" s="28">
        <f t="shared" si="1"/>
        <v>0.77972222222222221</v>
      </c>
      <c r="G48" s="19">
        <f t="shared" si="2"/>
        <v>294.08</v>
      </c>
      <c r="H48" s="29" t="str">
        <f t="shared" si="0"/>
        <v>0.779722222222222,18.14</v>
      </c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">
      <c r="A49" s="34">
        <v>0.65812499999999996</v>
      </c>
      <c r="B49" s="35">
        <v>2868</v>
      </c>
      <c r="C49" s="36">
        <v>18.010000000000002</v>
      </c>
      <c r="D49" s="36">
        <v>20.92</v>
      </c>
      <c r="E49" s="36">
        <v>1009.35</v>
      </c>
      <c r="F49" s="28">
        <f t="shared" si="1"/>
        <v>0.79666666666666663</v>
      </c>
      <c r="G49" s="19">
        <f t="shared" si="2"/>
        <v>294.07</v>
      </c>
      <c r="H49" s="29" t="str">
        <f t="shared" si="0"/>
        <v>0.796666666666667,18.01</v>
      </c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">
      <c r="A50" s="34">
        <v>0.65881944444444451</v>
      </c>
      <c r="B50" s="35">
        <v>2929</v>
      </c>
      <c r="C50" s="36">
        <v>17.88</v>
      </c>
      <c r="D50" s="36">
        <v>20.91</v>
      </c>
      <c r="E50" s="36">
        <v>1009.37</v>
      </c>
      <c r="F50" s="28">
        <f t="shared" si="1"/>
        <v>0.81361111111111106</v>
      </c>
      <c r="G50" s="19">
        <f t="shared" si="2"/>
        <v>294.06</v>
      </c>
      <c r="H50" s="29" t="str">
        <f t="shared" si="0"/>
        <v>0.813611111111111,17.88</v>
      </c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">
      <c r="A51" s="34">
        <v>0.65951388888888884</v>
      </c>
      <c r="B51" s="35">
        <v>2990</v>
      </c>
      <c r="C51" s="36">
        <v>17.77</v>
      </c>
      <c r="D51" s="36">
        <v>20.97</v>
      </c>
      <c r="E51" s="36">
        <v>1009.42</v>
      </c>
      <c r="F51" s="28">
        <f t="shared" si="1"/>
        <v>0.8305555555555556</v>
      </c>
      <c r="G51" s="19">
        <f t="shared" si="2"/>
        <v>294.12</v>
      </c>
      <c r="H51" s="29" t="str">
        <f t="shared" si="0"/>
        <v>0.830555555555556,17.77</v>
      </c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">
      <c r="A52" s="34">
        <v>0.6602083333333334</v>
      </c>
      <c r="B52" s="35">
        <v>3051</v>
      </c>
      <c r="C52" s="36">
        <v>17.68</v>
      </c>
      <c r="D52" s="36">
        <v>21.05</v>
      </c>
      <c r="E52" s="36">
        <v>1009.46</v>
      </c>
      <c r="F52" s="28">
        <f t="shared" si="1"/>
        <v>0.84750000000000003</v>
      </c>
      <c r="G52" s="19">
        <f t="shared" si="2"/>
        <v>294.2</v>
      </c>
      <c r="H52" s="29" t="str">
        <f t="shared" si="0"/>
        <v>0.8475,17.68</v>
      </c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">
      <c r="A53" s="34">
        <v>0.66090277777777773</v>
      </c>
      <c r="B53" s="35">
        <v>3112</v>
      </c>
      <c r="C53" s="36">
        <v>17.510000000000002</v>
      </c>
      <c r="D53" s="36">
        <v>21.1</v>
      </c>
      <c r="E53" s="36">
        <v>1009.48</v>
      </c>
      <c r="F53" s="28">
        <f t="shared" si="1"/>
        <v>0.86444444444444446</v>
      </c>
      <c r="G53" s="19">
        <f t="shared" si="2"/>
        <v>294.25</v>
      </c>
      <c r="H53" s="29" t="str">
        <f t="shared" si="0"/>
        <v>0.864444444444444,17.51</v>
      </c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">
      <c r="A54" s="34">
        <v>0.66159722222222228</v>
      </c>
      <c r="B54" s="35">
        <v>3173</v>
      </c>
      <c r="C54" s="36">
        <v>17.43</v>
      </c>
      <c r="D54" s="36">
        <v>21.11</v>
      </c>
      <c r="E54" s="36">
        <v>1009.5</v>
      </c>
      <c r="F54" s="28">
        <f t="shared" si="1"/>
        <v>0.88138888888888889</v>
      </c>
      <c r="G54" s="19">
        <f t="shared" si="2"/>
        <v>294.26</v>
      </c>
      <c r="H54" s="29" t="str">
        <f t="shared" si="0"/>
        <v>0.881388888888889,17.43</v>
      </c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">
      <c r="A55" s="34">
        <v>0.66229166666666661</v>
      </c>
      <c r="B55" s="35">
        <v>3234</v>
      </c>
      <c r="C55" s="36">
        <v>17.32</v>
      </c>
      <c r="D55" s="36">
        <v>21.2</v>
      </c>
      <c r="E55" s="36">
        <v>1009.52</v>
      </c>
      <c r="F55" s="28">
        <f t="shared" si="1"/>
        <v>0.89833333333333332</v>
      </c>
      <c r="G55" s="19">
        <f t="shared" si="2"/>
        <v>294.34999999999997</v>
      </c>
      <c r="H55" s="29" t="str">
        <f t="shared" si="0"/>
        <v>0.898333333333333,17.32</v>
      </c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">
      <c r="A56" s="34">
        <v>0.66298611111111116</v>
      </c>
      <c r="B56" s="35">
        <v>3295</v>
      </c>
      <c r="C56" s="36">
        <v>17.22</v>
      </c>
      <c r="D56" s="36">
        <v>21.22</v>
      </c>
      <c r="E56" s="36">
        <v>1009.55</v>
      </c>
      <c r="F56" s="28">
        <f t="shared" si="1"/>
        <v>0.91527777777777775</v>
      </c>
      <c r="G56" s="19">
        <f t="shared" si="2"/>
        <v>294.37</v>
      </c>
      <c r="H56" s="29" t="str">
        <f t="shared" si="0"/>
        <v>0.915277777777778,17.22</v>
      </c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">
      <c r="A57" s="34">
        <v>0.6636805555555555</v>
      </c>
      <c r="B57" s="35">
        <v>3356</v>
      </c>
      <c r="C57" s="36">
        <v>17.149999999999999</v>
      </c>
      <c r="D57" s="36">
        <v>21.23</v>
      </c>
      <c r="E57" s="36">
        <v>1009.61</v>
      </c>
      <c r="F57" s="28">
        <f t="shared" si="1"/>
        <v>0.93222222222222217</v>
      </c>
      <c r="G57" s="19">
        <f t="shared" si="2"/>
        <v>294.38</v>
      </c>
      <c r="H57" s="29" t="str">
        <f t="shared" si="0"/>
        <v>0.932222222222222,17.15</v>
      </c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">
      <c r="A58" s="34">
        <v>0.66437500000000005</v>
      </c>
      <c r="B58" s="35">
        <v>3417</v>
      </c>
      <c r="C58" s="36">
        <v>16.98</v>
      </c>
      <c r="D58" s="36">
        <v>21.29</v>
      </c>
      <c r="E58" s="36">
        <v>1009.62</v>
      </c>
      <c r="F58" s="28">
        <f t="shared" si="1"/>
        <v>0.94916666666666671</v>
      </c>
      <c r="G58" s="19">
        <f t="shared" si="2"/>
        <v>294.44</v>
      </c>
      <c r="H58" s="29" t="str">
        <f t="shared" si="0"/>
        <v>0.949166666666667,16.98</v>
      </c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">
      <c r="A59" s="34">
        <v>0.66506944444444438</v>
      </c>
      <c r="B59" s="35">
        <v>3478</v>
      </c>
      <c r="C59" s="36">
        <v>16.89</v>
      </c>
      <c r="D59" s="36">
        <v>21.28</v>
      </c>
      <c r="E59" s="36">
        <v>1009.67</v>
      </c>
      <c r="F59" s="28">
        <f t="shared" si="1"/>
        <v>0.96611111111111114</v>
      </c>
      <c r="G59" s="19">
        <f t="shared" si="2"/>
        <v>294.42999999999995</v>
      </c>
      <c r="H59" s="29" t="str">
        <f t="shared" si="0"/>
        <v>0.966111111111111,16.89</v>
      </c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">
      <c r="A60" s="34">
        <v>0.66576388888888893</v>
      </c>
      <c r="B60" s="35">
        <v>3539</v>
      </c>
      <c r="C60" s="36">
        <v>16.78</v>
      </c>
      <c r="D60" s="36">
        <v>21.35</v>
      </c>
      <c r="E60" s="36">
        <v>1009.65</v>
      </c>
      <c r="F60" s="28">
        <f t="shared" si="1"/>
        <v>0.98305555555555557</v>
      </c>
      <c r="G60" s="19">
        <f t="shared" si="2"/>
        <v>294.5</v>
      </c>
      <c r="H60" s="29" t="str">
        <f t="shared" si="0"/>
        <v>0.983055555555556,16.78</v>
      </c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2">
      <c r="A61" s="34">
        <v>0.66645833333333326</v>
      </c>
      <c r="B61" s="35">
        <v>3600</v>
      </c>
      <c r="C61" s="36">
        <v>16.73</v>
      </c>
      <c r="D61" s="36">
        <v>21.38</v>
      </c>
      <c r="E61" s="36">
        <v>1009.62</v>
      </c>
      <c r="F61" s="28">
        <f t="shared" si="1"/>
        <v>1</v>
      </c>
      <c r="G61" s="19">
        <f t="shared" si="2"/>
        <v>294.52999999999997</v>
      </c>
      <c r="H61" s="29" t="str">
        <f t="shared" si="0"/>
        <v>1,16.73</v>
      </c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customFormat="1" x14ac:dyDescent="0.2">
      <c r="A62" s="34">
        <v>0.66715277777777782</v>
      </c>
      <c r="B62" s="35">
        <v>3661</v>
      </c>
      <c r="C62" s="36">
        <v>16.63</v>
      </c>
      <c r="D62" s="36">
        <v>21.38</v>
      </c>
      <c r="E62" s="36">
        <v>1009.65</v>
      </c>
      <c r="F62" s="4"/>
      <c r="G62" s="4"/>
      <c r="H62" s="4"/>
    </row>
    <row r="63" spans="1:23" customFormat="1" x14ac:dyDescent="0.2">
      <c r="A63" s="13">
        <v>0.65481481481481485</v>
      </c>
      <c r="B63" s="14">
        <v>3722</v>
      </c>
      <c r="C63" s="15">
        <v>23.28</v>
      </c>
      <c r="D63" s="15">
        <v>20.079999999999998</v>
      </c>
      <c r="E63" s="15">
        <v>990.66</v>
      </c>
      <c r="F63" s="4"/>
      <c r="G63" s="4"/>
      <c r="H63" s="4"/>
    </row>
    <row r="64" spans="1:23" customFormat="1" x14ac:dyDescent="0.2">
      <c r="A64" s="13">
        <v>0.65550925925925929</v>
      </c>
      <c r="B64" s="14">
        <v>3783</v>
      </c>
      <c r="C64" s="15">
        <v>23.17</v>
      </c>
      <c r="D64" s="15">
        <v>20.010000000000002</v>
      </c>
      <c r="E64" s="15">
        <v>990.62</v>
      </c>
      <c r="F64" s="4"/>
      <c r="G64" s="4"/>
      <c r="H64" s="4"/>
    </row>
    <row r="65" spans="1:8" customFormat="1" x14ac:dyDescent="0.2">
      <c r="A65" s="13">
        <v>0.65620370370370373</v>
      </c>
      <c r="B65" s="14">
        <v>3844</v>
      </c>
      <c r="C65" s="15">
        <v>23.14</v>
      </c>
      <c r="D65" s="15">
        <v>19.93</v>
      </c>
      <c r="E65" s="15">
        <v>990.61</v>
      </c>
      <c r="F65" s="4"/>
      <c r="G65" s="4"/>
      <c r="H65" s="4"/>
    </row>
    <row r="66" spans="1:8" customFormat="1" x14ac:dyDescent="0.2">
      <c r="A66" s="13">
        <v>0.65689814814814818</v>
      </c>
      <c r="B66" s="14">
        <v>3905</v>
      </c>
      <c r="C66" s="15">
        <v>23.12</v>
      </c>
      <c r="D66" s="15">
        <v>19.97</v>
      </c>
      <c r="E66" s="15">
        <v>990.62</v>
      </c>
      <c r="F66" s="4"/>
      <c r="G66" s="4"/>
      <c r="H66" s="4"/>
    </row>
    <row r="67" spans="1:8" customFormat="1" x14ac:dyDescent="0.2">
      <c r="A67" s="13">
        <v>0.65759259259259262</v>
      </c>
      <c r="B67" s="14">
        <v>3966</v>
      </c>
      <c r="C67" s="15">
        <v>23.08</v>
      </c>
      <c r="D67" s="15">
        <v>20.059999999999999</v>
      </c>
      <c r="E67" s="15">
        <v>990.66</v>
      </c>
      <c r="F67" s="4"/>
      <c r="G67" s="4"/>
      <c r="H67" s="4"/>
    </row>
    <row r="68" spans="1:8" customFormat="1" x14ac:dyDescent="0.2">
      <c r="A68" s="13">
        <v>0.65828703703703706</v>
      </c>
      <c r="B68" s="14">
        <v>4027</v>
      </c>
      <c r="C68" s="15">
        <v>23.04</v>
      </c>
      <c r="D68" s="15">
        <v>20.12</v>
      </c>
      <c r="E68" s="15">
        <v>990.67</v>
      </c>
      <c r="F68" s="4"/>
      <c r="G68" s="4"/>
      <c r="H68" s="4"/>
    </row>
    <row r="69" spans="1:8" customFormat="1" x14ac:dyDescent="0.2">
      <c r="A69" s="13">
        <v>0.6589814814814815</v>
      </c>
      <c r="B69" s="14">
        <v>4088</v>
      </c>
      <c r="C69" s="15">
        <v>23.02</v>
      </c>
      <c r="D69" s="15">
        <v>20.2</v>
      </c>
      <c r="E69" s="15">
        <v>990.69</v>
      </c>
      <c r="F69" s="4"/>
      <c r="G69" s="4"/>
      <c r="H69" s="4"/>
    </row>
    <row r="70" spans="1:8" customFormat="1" x14ac:dyDescent="0.2">
      <c r="A70" s="13">
        <v>0.65967592592592594</v>
      </c>
      <c r="B70" s="14">
        <v>4149</v>
      </c>
      <c r="C70" s="15">
        <v>23.01</v>
      </c>
      <c r="D70" s="15">
        <v>20.28</v>
      </c>
      <c r="E70" s="15">
        <v>990.7</v>
      </c>
      <c r="F70" s="4"/>
      <c r="G70" s="4"/>
      <c r="H70" s="4"/>
    </row>
    <row r="71" spans="1:8" customFormat="1" x14ac:dyDescent="0.2">
      <c r="A71" s="13">
        <v>0.66037037037037039</v>
      </c>
      <c r="B71" s="14">
        <v>4210</v>
      </c>
      <c r="C71" s="15">
        <v>23.01</v>
      </c>
      <c r="D71" s="15">
        <v>20.27</v>
      </c>
      <c r="E71" s="15">
        <v>990.69</v>
      </c>
      <c r="F71" s="4"/>
      <c r="G71" s="4"/>
      <c r="H71" s="4"/>
    </row>
    <row r="72" spans="1:8" customFormat="1" x14ac:dyDescent="0.2">
      <c r="A72" s="13">
        <v>0.66106481481481483</v>
      </c>
      <c r="B72" s="14">
        <v>4271</v>
      </c>
      <c r="C72" s="15">
        <v>23</v>
      </c>
      <c r="D72" s="15">
        <v>20.309999999999999</v>
      </c>
      <c r="E72" s="15">
        <v>990.7</v>
      </c>
      <c r="F72" s="4"/>
      <c r="G72" s="4"/>
      <c r="H72" s="4"/>
    </row>
    <row r="73" spans="1:8" customFormat="1" x14ac:dyDescent="0.2">
      <c r="A73" s="13">
        <v>0.66175925925925927</v>
      </c>
      <c r="B73" s="14">
        <v>4332</v>
      </c>
      <c r="C73" s="15">
        <v>23</v>
      </c>
      <c r="D73" s="15">
        <v>20.34</v>
      </c>
      <c r="E73" s="15">
        <v>990.71</v>
      </c>
      <c r="F73" s="4"/>
      <c r="G73" s="4"/>
      <c r="H73" s="4"/>
    </row>
    <row r="74" spans="1:8" customFormat="1" x14ac:dyDescent="0.2">
      <c r="A74" s="13">
        <v>0.66245370370370371</v>
      </c>
      <c r="B74" s="14">
        <v>4393</v>
      </c>
      <c r="C74" s="15">
        <v>22.99</v>
      </c>
      <c r="D74" s="15">
        <v>20.32</v>
      </c>
      <c r="E74" s="15">
        <v>990.71</v>
      </c>
      <c r="F74" s="4"/>
      <c r="G74" s="4"/>
      <c r="H74" s="4"/>
    </row>
    <row r="75" spans="1:8" customFormat="1" x14ac:dyDescent="0.2">
      <c r="A75" s="13">
        <v>0.66314814814814815</v>
      </c>
      <c r="B75" s="14">
        <v>4454</v>
      </c>
      <c r="C75" s="15">
        <v>23</v>
      </c>
      <c r="D75" s="15">
        <v>20.399999999999999</v>
      </c>
      <c r="E75" s="15">
        <v>990.7</v>
      </c>
      <c r="F75" s="4"/>
      <c r="G75" s="4"/>
      <c r="H75" s="4"/>
    </row>
    <row r="76" spans="1:8" customFormat="1" x14ac:dyDescent="0.2">
      <c r="A76" s="13">
        <v>0.6638425925925926</v>
      </c>
      <c r="B76" s="14">
        <v>4515</v>
      </c>
      <c r="C76" s="15">
        <v>22.99</v>
      </c>
      <c r="D76" s="15">
        <v>20.38</v>
      </c>
      <c r="E76" s="15">
        <v>990.7</v>
      </c>
      <c r="F76" s="4"/>
      <c r="G76" s="4"/>
      <c r="H76" s="4"/>
    </row>
    <row r="77" spans="1:8" customFormat="1" x14ac:dyDescent="0.2">
      <c r="A77" s="13">
        <v>0.66453703703703704</v>
      </c>
      <c r="B77" s="14">
        <v>4576</v>
      </c>
      <c r="C77" s="15">
        <v>22.99</v>
      </c>
      <c r="D77" s="15">
        <v>20.399999999999999</v>
      </c>
      <c r="E77" s="15">
        <v>990.7</v>
      </c>
      <c r="F77" s="4"/>
      <c r="G77" s="4"/>
      <c r="H77" s="4"/>
    </row>
    <row r="78" spans="1:8" customFormat="1" x14ac:dyDescent="0.2">
      <c r="A78" s="13">
        <v>0.66523148148148148</v>
      </c>
      <c r="B78" s="14">
        <v>4637</v>
      </c>
      <c r="C78" s="15">
        <v>23</v>
      </c>
      <c r="D78" s="15">
        <v>20.46</v>
      </c>
      <c r="E78" s="15">
        <v>990.69</v>
      </c>
      <c r="F78" s="4"/>
      <c r="G78" s="4"/>
      <c r="H78" s="4"/>
    </row>
    <row r="79" spans="1:8" customFormat="1" x14ac:dyDescent="0.2">
      <c r="A79" s="13">
        <v>0.66592592592592592</v>
      </c>
      <c r="B79" s="14">
        <v>4698</v>
      </c>
      <c r="C79" s="15">
        <v>22.99</v>
      </c>
      <c r="D79" s="15">
        <v>20.43</v>
      </c>
      <c r="E79" s="15">
        <v>990.69</v>
      </c>
      <c r="F79" s="4"/>
      <c r="G79" s="4"/>
      <c r="H79" s="4"/>
    </row>
    <row r="80" spans="1:8" customFormat="1" x14ac:dyDescent="0.2">
      <c r="A80" s="13">
        <v>0.66662037037037036</v>
      </c>
      <c r="B80" s="14">
        <v>4759</v>
      </c>
      <c r="C80" s="15">
        <v>22.99</v>
      </c>
      <c r="D80" s="15">
        <v>20.45</v>
      </c>
      <c r="E80" s="15">
        <v>990.68</v>
      </c>
      <c r="F80" s="4"/>
      <c r="G80" s="4"/>
      <c r="H80" s="4"/>
    </row>
    <row r="81" spans="1:8" customFormat="1" x14ac:dyDescent="0.2">
      <c r="A81" s="13">
        <v>0.66731481481481481</v>
      </c>
      <c r="B81" s="14">
        <v>4820</v>
      </c>
      <c r="C81" s="15">
        <v>22.99</v>
      </c>
      <c r="D81" s="15">
        <v>20.46</v>
      </c>
      <c r="E81" s="15">
        <v>990.68</v>
      </c>
      <c r="F81" s="4"/>
      <c r="G81" s="4"/>
      <c r="H81" s="4"/>
    </row>
    <row r="82" spans="1:8" customFormat="1" x14ac:dyDescent="0.2">
      <c r="A82" s="13">
        <v>0.66800925925925936</v>
      </c>
      <c r="B82" s="14">
        <v>4881</v>
      </c>
      <c r="C82" s="15">
        <v>22.99</v>
      </c>
      <c r="D82" s="15">
        <v>20.47</v>
      </c>
      <c r="E82" s="15">
        <v>990.68</v>
      </c>
      <c r="F82" s="4"/>
      <c r="G82" s="4"/>
      <c r="H82" s="4"/>
    </row>
    <row r="83" spans="1:8" customFormat="1" x14ac:dyDescent="0.2">
      <c r="A83" s="13">
        <v>0.66870370370370369</v>
      </c>
      <c r="B83" s="14">
        <v>4942</v>
      </c>
      <c r="C83" s="15">
        <v>22.98</v>
      </c>
      <c r="D83" s="15">
        <v>20.5</v>
      </c>
      <c r="E83" s="15">
        <v>990.69</v>
      </c>
      <c r="F83" s="4"/>
      <c r="G83" s="4"/>
      <c r="H83" s="4"/>
    </row>
    <row r="84" spans="1:8" customFormat="1" x14ac:dyDescent="0.2">
      <c r="A84" s="13">
        <v>0.66939814814814813</v>
      </c>
      <c r="B84" s="14">
        <v>5003</v>
      </c>
      <c r="C84" s="15">
        <v>22.98</v>
      </c>
      <c r="D84" s="15">
        <v>20.49</v>
      </c>
      <c r="E84" s="15">
        <v>990.68</v>
      </c>
      <c r="F84" s="4"/>
      <c r="G84" s="4"/>
      <c r="H84" s="4"/>
    </row>
    <row r="85" spans="1:8" customFormat="1" x14ac:dyDescent="0.2">
      <c r="A85" s="13">
        <v>0.67009259259259257</v>
      </c>
      <c r="B85" s="14">
        <v>5064</v>
      </c>
      <c r="C85" s="15">
        <v>22.98</v>
      </c>
      <c r="D85" s="15">
        <v>20.53</v>
      </c>
      <c r="E85" s="15">
        <v>990.67</v>
      </c>
      <c r="F85" s="4"/>
      <c r="G85" s="4"/>
      <c r="H85" s="4"/>
    </row>
    <row r="86" spans="1:8" customFormat="1" x14ac:dyDescent="0.2">
      <c r="A86" s="13">
        <v>0.67078703703703713</v>
      </c>
      <c r="B86" s="14">
        <v>5125</v>
      </c>
      <c r="C86" s="15">
        <v>22.98</v>
      </c>
      <c r="D86" s="15">
        <v>20.54</v>
      </c>
      <c r="E86" s="15">
        <v>990.66</v>
      </c>
      <c r="F86" s="4"/>
      <c r="G86" s="4"/>
      <c r="H86" s="4"/>
    </row>
    <row r="87" spans="1:8" customFormat="1" x14ac:dyDescent="0.2">
      <c r="A87" s="13">
        <v>0.67148148148148146</v>
      </c>
      <c r="B87" s="14">
        <v>5186</v>
      </c>
      <c r="C87" s="15">
        <v>22.96</v>
      </c>
      <c r="D87" s="15">
        <v>20.5</v>
      </c>
      <c r="E87" s="15">
        <v>990.68</v>
      </c>
      <c r="F87" s="4"/>
      <c r="G87" s="4"/>
      <c r="H87" s="4"/>
    </row>
    <row r="88" spans="1:8" customFormat="1" x14ac:dyDescent="0.2">
      <c r="A88" s="13">
        <v>0.6721759259259259</v>
      </c>
      <c r="B88" s="14">
        <v>5247</v>
      </c>
      <c r="C88" s="15">
        <v>22.94</v>
      </c>
      <c r="D88" s="15">
        <v>20.54</v>
      </c>
      <c r="E88" s="15">
        <v>990.68</v>
      </c>
      <c r="F88" s="4"/>
      <c r="G88" s="4"/>
      <c r="H88" s="4"/>
    </row>
    <row r="89" spans="1:8" customFormat="1" x14ac:dyDescent="0.2">
      <c r="A89" s="13">
        <v>0.67287037037037034</v>
      </c>
      <c r="B89" s="14">
        <v>5308</v>
      </c>
      <c r="C89" s="15">
        <v>22.92</v>
      </c>
      <c r="D89" s="15">
        <v>20.56</v>
      </c>
      <c r="E89" s="15">
        <v>990.67</v>
      </c>
      <c r="F89" s="4"/>
      <c r="G89" s="4"/>
      <c r="H89" s="4"/>
    </row>
    <row r="90" spans="1:8" customFormat="1" x14ac:dyDescent="0.2">
      <c r="A90" s="13">
        <v>0.67356481481481489</v>
      </c>
      <c r="B90" s="14">
        <v>5369</v>
      </c>
      <c r="C90" s="15">
        <v>22.89</v>
      </c>
      <c r="D90" s="15">
        <v>20.57</v>
      </c>
      <c r="E90" s="15">
        <v>990.68</v>
      </c>
      <c r="F90" s="4"/>
      <c r="G90" s="4"/>
      <c r="H90" s="4"/>
    </row>
    <row r="91" spans="1:8" customFormat="1" x14ac:dyDescent="0.2">
      <c r="A91" s="13">
        <v>0.67425925925925922</v>
      </c>
      <c r="B91" s="14">
        <v>5430</v>
      </c>
      <c r="C91" s="15">
        <v>22.86</v>
      </c>
      <c r="D91" s="15">
        <v>20.56</v>
      </c>
      <c r="E91" s="15">
        <v>990.68</v>
      </c>
      <c r="F91" s="4"/>
      <c r="G91" s="4"/>
      <c r="H91" s="4"/>
    </row>
    <row r="92" spans="1:8" customFormat="1" x14ac:dyDescent="0.2">
      <c r="A92" s="13">
        <v>0.67495370370370367</v>
      </c>
      <c r="B92" s="14">
        <v>5491</v>
      </c>
      <c r="C92" s="15">
        <v>22.85</v>
      </c>
      <c r="D92" s="15">
        <v>20.58</v>
      </c>
      <c r="E92" s="15">
        <v>990.66</v>
      </c>
      <c r="F92" s="4"/>
      <c r="G92" s="4"/>
      <c r="H92" s="4"/>
    </row>
    <row r="93" spans="1:8" customFormat="1" x14ac:dyDescent="0.2">
      <c r="A93" s="13">
        <v>0.67564814814814822</v>
      </c>
      <c r="B93" s="14">
        <v>5552</v>
      </c>
      <c r="C93" s="15">
        <v>22.84</v>
      </c>
      <c r="D93" s="15">
        <v>20.61</v>
      </c>
      <c r="E93" s="15">
        <v>990.64</v>
      </c>
      <c r="F93" s="4"/>
      <c r="G93" s="4"/>
      <c r="H93" s="4"/>
    </row>
    <row r="94" spans="1:8" customFormat="1" x14ac:dyDescent="0.2">
      <c r="A94" s="13">
        <v>0.67634259259259266</v>
      </c>
      <c r="B94" s="14">
        <v>5613</v>
      </c>
      <c r="C94" s="15">
        <v>22.84</v>
      </c>
      <c r="D94" s="15">
        <v>20.59</v>
      </c>
      <c r="E94" s="15">
        <v>990.62</v>
      </c>
      <c r="F94" s="4"/>
      <c r="G94" s="4"/>
      <c r="H94" s="4"/>
    </row>
    <row r="95" spans="1:8" customFormat="1" x14ac:dyDescent="0.2">
      <c r="A95" s="13">
        <v>0.67703703703703699</v>
      </c>
      <c r="B95" s="14">
        <v>5674</v>
      </c>
      <c r="C95" s="15">
        <v>22.84</v>
      </c>
      <c r="D95" s="15">
        <v>20.63</v>
      </c>
      <c r="E95" s="15">
        <v>990.62</v>
      </c>
      <c r="F95" s="4"/>
      <c r="G95" s="4"/>
      <c r="H95" s="4"/>
    </row>
    <row r="96" spans="1:8" customFormat="1" x14ac:dyDescent="0.2">
      <c r="A96" s="13">
        <v>0.67773148148148143</v>
      </c>
      <c r="B96" s="14">
        <v>5735</v>
      </c>
      <c r="C96" s="15">
        <v>22.83</v>
      </c>
      <c r="D96" s="15">
        <v>20.59</v>
      </c>
      <c r="E96" s="15">
        <v>990.61</v>
      </c>
      <c r="F96" s="4"/>
      <c r="G96" s="4"/>
      <c r="H96" s="4"/>
    </row>
    <row r="97" spans="1:8" customFormat="1" x14ac:dyDescent="0.2">
      <c r="A97" s="13">
        <v>0.67842592592592599</v>
      </c>
      <c r="B97" s="14">
        <v>5796</v>
      </c>
      <c r="C97" s="15">
        <v>22.83</v>
      </c>
      <c r="D97" s="15">
        <v>20.61</v>
      </c>
      <c r="E97" s="15">
        <v>990.61</v>
      </c>
      <c r="F97" s="4"/>
      <c r="G97" s="4"/>
      <c r="H97" s="4"/>
    </row>
    <row r="98" spans="1:8" customFormat="1" x14ac:dyDescent="0.2">
      <c r="A98" s="13">
        <v>0.67912037037037043</v>
      </c>
      <c r="B98" s="14">
        <v>5857</v>
      </c>
      <c r="C98" s="15">
        <v>22.83</v>
      </c>
      <c r="D98" s="15">
        <v>20.65</v>
      </c>
      <c r="E98" s="15">
        <v>990.6</v>
      </c>
      <c r="F98" s="4"/>
      <c r="G98" s="4"/>
      <c r="H98" s="4"/>
    </row>
    <row r="99" spans="1:8" customFormat="1" x14ac:dyDescent="0.2">
      <c r="F99" s="4"/>
      <c r="G99" s="4"/>
      <c r="H99" s="4"/>
    </row>
    <row r="100" spans="1:8" customFormat="1" x14ac:dyDescent="0.2">
      <c r="F100" s="4"/>
      <c r="G100" s="4"/>
      <c r="H100" s="4"/>
    </row>
    <row r="101" spans="1:8" customFormat="1" x14ac:dyDescent="0.2">
      <c r="F101" s="4"/>
      <c r="G101" s="4"/>
      <c r="H101" s="4"/>
    </row>
    <row r="102" spans="1:8" customFormat="1" x14ac:dyDescent="0.2">
      <c r="F102" s="4"/>
      <c r="G102" s="4"/>
      <c r="H102" s="4"/>
    </row>
    <row r="103" spans="1:8" customFormat="1" x14ac:dyDescent="0.2">
      <c r="F103" s="4"/>
      <c r="G103" s="4"/>
      <c r="H103" s="4"/>
    </row>
    <row r="104" spans="1:8" customFormat="1" x14ac:dyDescent="0.2">
      <c r="F104" s="4"/>
      <c r="G104" s="4"/>
      <c r="H104" s="4"/>
    </row>
    <row r="105" spans="1:8" customFormat="1" x14ac:dyDescent="0.2">
      <c r="F105" s="4"/>
      <c r="G105" s="4"/>
      <c r="H105" s="4"/>
    </row>
    <row r="106" spans="1:8" customFormat="1" x14ac:dyDescent="0.2">
      <c r="F106" s="4"/>
      <c r="G106" s="4"/>
      <c r="H106" s="4"/>
    </row>
    <row r="107" spans="1:8" customFormat="1" x14ac:dyDescent="0.2">
      <c r="F107" s="4"/>
      <c r="G107" s="4"/>
      <c r="H107" s="4"/>
    </row>
    <row r="108" spans="1:8" customFormat="1" x14ac:dyDescent="0.2">
      <c r="F108" s="4"/>
      <c r="G108" s="4"/>
      <c r="H108" s="4"/>
    </row>
    <row r="109" spans="1:8" customFormat="1" x14ac:dyDescent="0.2">
      <c r="F109" s="4"/>
      <c r="G109" s="4"/>
      <c r="H109" s="4"/>
    </row>
    <row r="110" spans="1:8" customFormat="1" x14ac:dyDescent="0.2">
      <c r="F110" s="4"/>
      <c r="G110" s="4"/>
      <c r="H110" s="4"/>
    </row>
    <row r="111" spans="1:8" customFormat="1" x14ac:dyDescent="0.2">
      <c r="F111" s="4"/>
      <c r="G111" s="4"/>
      <c r="H111" s="4"/>
    </row>
    <row r="112" spans="1:8" customFormat="1" x14ac:dyDescent="0.2">
      <c r="F112" s="4"/>
      <c r="G112" s="4"/>
      <c r="H112" s="4"/>
    </row>
    <row r="113" spans="6:8" customFormat="1" x14ac:dyDescent="0.2">
      <c r="F113" s="4"/>
      <c r="G113" s="4"/>
      <c r="H113" s="4"/>
    </row>
    <row r="114" spans="6:8" customFormat="1" x14ac:dyDescent="0.2">
      <c r="F114" s="4"/>
      <c r="G114" s="4"/>
      <c r="H114" s="4"/>
    </row>
    <row r="115" spans="6:8" customFormat="1" x14ac:dyDescent="0.2">
      <c r="F115" s="4"/>
      <c r="G115" s="4"/>
      <c r="H115" s="4"/>
    </row>
    <row r="116" spans="6:8" customFormat="1" x14ac:dyDescent="0.2">
      <c r="F116" s="4"/>
      <c r="G116" s="4"/>
      <c r="H116" s="4"/>
    </row>
    <row r="117" spans="6:8" customFormat="1" x14ac:dyDescent="0.2">
      <c r="F117" s="4"/>
      <c r="G117" s="4"/>
      <c r="H117" s="4"/>
    </row>
    <row r="118" spans="6:8" customFormat="1" x14ac:dyDescent="0.2">
      <c r="F118" s="4"/>
      <c r="G118" s="4"/>
      <c r="H118" s="4"/>
    </row>
    <row r="119" spans="6:8" customFormat="1" x14ac:dyDescent="0.2">
      <c r="F119" s="4"/>
      <c r="G119" s="4"/>
      <c r="H119" s="4"/>
    </row>
    <row r="120" spans="6:8" customFormat="1" x14ac:dyDescent="0.2">
      <c r="F120" s="4"/>
      <c r="G120" s="4"/>
      <c r="H120" s="4"/>
    </row>
    <row r="121" spans="6:8" customFormat="1" x14ac:dyDescent="0.2">
      <c r="F121" s="4"/>
      <c r="G121" s="4"/>
      <c r="H121" s="4"/>
    </row>
    <row r="122" spans="6:8" customFormat="1" x14ac:dyDescent="0.2">
      <c r="F122" s="4"/>
      <c r="G122" s="4"/>
      <c r="H122" s="4"/>
    </row>
    <row r="123" spans="6:8" customFormat="1" x14ac:dyDescent="0.2">
      <c r="F123" s="4"/>
      <c r="G123" s="4"/>
      <c r="H123" s="4"/>
    </row>
    <row r="124" spans="6:8" customFormat="1" x14ac:dyDescent="0.2">
      <c r="F124" s="4"/>
      <c r="G124" s="4"/>
      <c r="H124" s="4"/>
    </row>
    <row r="125" spans="6:8" customFormat="1" x14ac:dyDescent="0.2">
      <c r="F125" s="4"/>
      <c r="G125" s="4"/>
      <c r="H125" s="4"/>
    </row>
    <row r="126" spans="6:8" customFormat="1" x14ac:dyDescent="0.2">
      <c r="F126" s="4"/>
      <c r="G126" s="4"/>
      <c r="H126" s="4"/>
    </row>
    <row r="127" spans="6:8" customFormat="1" x14ac:dyDescent="0.2">
      <c r="F127" s="4"/>
      <c r="G127" s="4"/>
      <c r="H127" s="4"/>
    </row>
    <row r="128" spans="6:8" customFormat="1" x14ac:dyDescent="0.2">
      <c r="F128" s="4"/>
      <c r="G128" s="4"/>
      <c r="H128" s="4"/>
    </row>
    <row r="129" spans="1:23" customFormat="1" x14ac:dyDescent="0.2">
      <c r="F129" s="4"/>
      <c r="G129" s="4"/>
      <c r="H129" s="4"/>
    </row>
    <row r="130" spans="1:23" customFormat="1" x14ac:dyDescent="0.2">
      <c r="F130" s="4"/>
      <c r="G130" s="4"/>
      <c r="H130" s="4"/>
    </row>
    <row r="131" spans="1:23" customFormat="1" x14ac:dyDescent="0.2">
      <c r="F131" s="4"/>
      <c r="G131" s="4"/>
      <c r="H131" s="4"/>
    </row>
    <row r="132" spans="1:23" customFormat="1" x14ac:dyDescent="0.2">
      <c r="F132" s="4"/>
      <c r="G132" s="4"/>
      <c r="H132" s="4"/>
    </row>
    <row r="133" spans="1:23" customFormat="1" x14ac:dyDescent="0.2">
      <c r="F133" s="4"/>
      <c r="G133" s="4"/>
      <c r="H133" s="4"/>
    </row>
    <row r="134" spans="1:23" customFormat="1" x14ac:dyDescent="0.2">
      <c r="F134" s="4"/>
      <c r="G134" s="4"/>
      <c r="H134" s="4"/>
    </row>
    <row r="135" spans="1:23" customFormat="1" x14ac:dyDescent="0.2">
      <c r="F135" s="4"/>
      <c r="G135" s="4"/>
      <c r="H135" s="4"/>
    </row>
    <row r="136" spans="1:23" customFormat="1" x14ac:dyDescent="0.2">
      <c r="F136" s="4"/>
      <c r="G136" s="4"/>
      <c r="H136" s="4"/>
    </row>
    <row r="137" spans="1:23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</sheetData>
  <sheetProtection selectLockedCells="1"/>
  <mergeCells count="1">
    <mergeCell ref="J32:K32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Microsoft Office User</cp:lastModifiedBy>
  <dcterms:created xsi:type="dcterms:W3CDTF">2016-09-28T09:33:00Z</dcterms:created>
  <dcterms:modified xsi:type="dcterms:W3CDTF">2018-08-08T05:57:52Z</dcterms:modified>
</cp:coreProperties>
</file>