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. Imran\Downloads\"/>
    </mc:Choice>
  </mc:AlternateContent>
  <bookViews>
    <workbookView xWindow="0" yWindow="0" windowWidth="20490" windowHeight="8940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K40" i="1"/>
  <c r="K41" i="1"/>
  <c r="K39" i="1"/>
  <c r="L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L33" i="1"/>
  <c r="K33" i="1"/>
  <c r="K35" i="1"/>
  <c r="K36" i="1"/>
  <c r="K37" i="1"/>
  <c r="K38" i="1"/>
  <c r="K34" i="1"/>
</calcChain>
</file>

<file path=xl/sharedStrings.xml><?xml version="1.0" encoding="utf-8"?>
<sst xmlns="http://schemas.openxmlformats.org/spreadsheetml/2006/main" count="89" uniqueCount="87">
  <si>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</si>
  <si>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</si>
  <si>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</si>
  <si>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</si>
  <si>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</si>
  <si>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</si>
  <si>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</si>
  <si>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</si>
  <si>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</si>
  <si>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</si>
  <si>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</si>
  <si>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</si>
  <si>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</si>
  <si>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</si>
  <si>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</si>
  <si>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</si>
  <si>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T [K]</t>
  </si>
  <si>
    <t>Time [hr]</t>
  </si>
  <si>
    <t>Duration [hr]</t>
  </si>
  <si>
    <t>Time constant (hr)</t>
  </si>
  <si>
    <t>QC3 Template</t>
  </si>
  <si>
    <t>V2</t>
  </si>
  <si>
    <t>For Ana. Framework</t>
  </si>
  <si>
    <t>Date (dd/mm/yyyy)</t>
  </si>
  <si>
    <t>Detector ID (GE1/1-X-A-SITE-BBBB)</t>
  </si>
  <si>
    <t>Mohit &amp; Shivali</t>
  </si>
  <si>
    <t>GE1/1-X-S-INDIA-0003</t>
  </si>
  <si>
    <t>2018-06-05 12:38:58</t>
  </si>
  <si>
    <t>2018-06-05 12:39:58</t>
  </si>
  <si>
    <t>2018-06-05 12:40:58</t>
  </si>
  <si>
    <t>2018-06-05 12:41:58</t>
  </si>
  <si>
    <t>2018-06-05 12:42:58</t>
  </si>
  <si>
    <t>2018-06-05 12:43:58</t>
  </si>
  <si>
    <t>2018-06-05 12:44:58</t>
  </si>
  <si>
    <t>2018-06-05 12:45:58</t>
  </si>
  <si>
    <t>2018-06-05 12:46:58</t>
  </si>
  <si>
    <t>2018-06-05 12:47:58</t>
  </si>
  <si>
    <t>2018-06-05 12:48:58</t>
  </si>
  <si>
    <t>2018-06-05 12:49:58</t>
  </si>
  <si>
    <t>2018-06-05 12:50:58</t>
  </si>
  <si>
    <t>2018-06-05 12:51:58</t>
  </si>
  <si>
    <t>2018-06-05 12:52:58</t>
  </si>
  <si>
    <t>2018-06-05 12:53:58</t>
  </si>
  <si>
    <t>2018-06-05 12:54:58</t>
  </si>
  <si>
    <t>2018-06-05 12:55:58</t>
  </si>
  <si>
    <t>2018-06-05 12:56:58</t>
  </si>
  <si>
    <t>2018-06-05 12:57:58</t>
  </si>
  <si>
    <t>2018-06-05 12:58:58</t>
  </si>
  <si>
    <t>2018-06-05 12:59:58</t>
  </si>
  <si>
    <t>2018-06-05 13:00:58</t>
  </si>
  <si>
    <t>2018-06-05 13:01:58</t>
  </si>
  <si>
    <t>2018-06-05 13:02:58</t>
  </si>
  <si>
    <t>2018-06-05 13:03:58</t>
  </si>
  <si>
    <t>2018-06-05 13:04:58</t>
  </si>
  <si>
    <t>2018-06-05 13:05:58</t>
  </si>
  <si>
    <t>2018-06-05 13:06:58</t>
  </si>
  <si>
    <t>2018-06-05 13:07:58</t>
  </si>
  <si>
    <t>2018-06-05 13:08:58</t>
  </si>
  <si>
    <t>2018-06-05 13:09:58</t>
  </si>
  <si>
    <t>2018-06-05 13:10:58</t>
  </si>
  <si>
    <t>2018-06-05 13:11:58</t>
  </si>
  <si>
    <t>2018-06-05 13:12:58</t>
  </si>
  <si>
    <t>2018-06-05 13:13:58</t>
  </si>
  <si>
    <t>2018-06-05 13:14:58</t>
  </si>
  <si>
    <t>2018-06-05 13:15:58</t>
  </si>
  <si>
    <t>2018-06-05 13:16:58</t>
  </si>
  <si>
    <t>2018-06-05 13:17:58</t>
  </si>
  <si>
    <t>2018-06-05 13:18:58</t>
  </si>
  <si>
    <t>2018-06-05 13:19:58</t>
  </si>
  <si>
    <t>2018-06-05 13:20:58</t>
  </si>
  <si>
    <t>2018-06-05 13:21:58</t>
  </si>
  <si>
    <t>2018-06-05 13:22:58</t>
  </si>
  <si>
    <t>2018-06-05 13:23:58</t>
  </si>
  <si>
    <t>2018-06-05 13:24:58</t>
  </si>
  <si>
    <t>2018-06-05 13:25:58</t>
  </si>
  <si>
    <t>2018-06-05 13:26:58</t>
  </si>
  <si>
    <t>2018-06-05 13:27:58</t>
  </si>
  <si>
    <t>2018-06-05 13:28:58</t>
  </si>
  <si>
    <t>2018-06-05 13:29:58</t>
  </si>
  <si>
    <t>2018-06-05 13:30:58</t>
  </si>
  <si>
    <t>2018-06-05 13:31:58</t>
  </si>
  <si>
    <t>2018-06-05 13:32:58</t>
  </si>
  <si>
    <t>2018-06-05 13:33:58</t>
  </si>
  <si>
    <t>2018-06-05 13:34:58</t>
  </si>
  <si>
    <t>2018-06-05 13:35:59</t>
  </si>
  <si>
    <t>2018-06-05 13:36:59</t>
  </si>
  <si>
    <t>2018-06-05 13:37:59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</si>
</sst>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sz val="6"/>
      <name val="Arial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4" borderId="1" xfId="0" applyNumberFormat="1" applyFont="1" applyFill="1" applyBorder="1" applyAlignment="1" applyProtection="1">
      <alignment horizontal="center" wrapText="1"/>
    </xf>
    <xf numFmtId="2" fontId="1" fillId="4" borderId="1" xfId="0" applyNumberFormat="1" applyFont="1" applyFill="1" applyBorder="1" applyAlignment="1" applyProtection="1">
      <alignment horizontal="center" wrapText="1"/>
    </xf>
    <xf numFmtId="0" fontId="1" fillId="4" borderId="1" xfId="0" applyFont="1" applyFill="1" applyBorder="1" applyAlignment="1" applyProtection="1">
      <alignment horizontal="center" wrapText="1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 wrapText="1"/>
    </xf>
    <xf numFmtId="0" fontId="1" fillId="5" borderId="4" xfId="0" applyFont="1" applyFill="1" applyBorder="1" applyAlignment="1">
      <alignment horizontal="left"/>
    </xf>
    <xf numFmtId="0" fontId="2" fillId="4" borderId="1" xfId="0" applyFont="1" applyFill="1" applyBorder="1" applyAlignment="1" applyProtection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right" wrapText="1"/>
    </xf>
    <xf numFmtId="0" fontId="6" fillId="2" borderId="1" xfId="0" applyFont="1" applyFill="1" applyBorder="1" applyAlignment="1" applyProtection="1">
      <alignment horizontal="center"/>
    </xf>
    <xf numFmtId="14" fontId="6" fillId="2" borderId="1" xfId="0" applyNumberFormat="1" applyFont="1" applyFill="1" applyBorder="1" applyProtection="1"/>
    <xf numFmtId="164" fontId="2" fillId="4" borderId="1" xfId="0" applyNumberFormat="1" applyFont="1" applyFill="1" applyBorder="1" applyAlignment="1" applyProtection="1">
      <alignment horizontal="center"/>
    </xf>
    <xf numFmtId="0" fontId="7" fillId="4" borderId="1" xfId="0" applyFont="1" applyFill="1" applyBorder="1" applyAlignment="1" applyProtection="1">
      <alignment horizontal="center"/>
    </xf>
    <xf numFmtId="0" fontId="8" fillId="6" borderId="1" xfId="0" applyFont="1" applyFill="1" applyBorder="1" applyAlignment="1" applyProtection="1">
      <alignment horizontal="right"/>
      <protection locked="0"/>
    </xf>
    <xf numFmtId="14" fontId="8" fillId="6" borderId="1" xfId="0" applyNumberFormat="1" applyFont="1" applyFill="1" applyBorder="1" applyAlignment="1" applyProtection="1">
      <alignment horizontal="right"/>
      <protection locked="0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Sheet1!$K$3</c:f>
          <c:strCache>
            <c:ptCount val="1"/>
            <c:pt idx="0">
              <c:v>GE1/1-X-S-INDIA-0003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0.102432778489117"/>
                  <c:y val="-0.108880572437951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Sheet1!$F$2:$F$946</c:f>
              <c:numCache>
                <c:formatCode>0.00000</c:formatCode>
                <c:ptCount val="945"/>
                <c:pt idx="0">
                  <c:v>2.7777777777777778E-4</c:v>
                </c:pt>
                <c:pt idx="1">
                  <c:v>1.7222222222222222E-2</c:v>
                </c:pt>
                <c:pt idx="2">
                  <c:v>3.4166666666666665E-2</c:v>
                </c:pt>
                <c:pt idx="3">
                  <c:v>5.1111111111111114E-2</c:v>
                </c:pt>
                <c:pt idx="4">
                  <c:v>6.805555555555555E-2</c:v>
                </c:pt>
                <c:pt idx="5">
                  <c:v>8.5000000000000006E-2</c:v>
                </c:pt>
                <c:pt idx="6">
                  <c:v>0.10194444444444445</c:v>
                </c:pt>
                <c:pt idx="7">
                  <c:v>0.11888888888888889</c:v>
                </c:pt>
                <c:pt idx="8">
                  <c:v>0.13583333333333333</c:v>
                </c:pt>
                <c:pt idx="9">
                  <c:v>0.15277777777777779</c:v>
                </c:pt>
                <c:pt idx="10">
                  <c:v>0.16972222222222222</c:v>
                </c:pt>
                <c:pt idx="11">
                  <c:v>0.18666666666666668</c:v>
                </c:pt>
                <c:pt idx="12">
                  <c:v>0.2036111111111111</c:v>
                </c:pt>
                <c:pt idx="13">
                  <c:v>0.22055555555555556</c:v>
                </c:pt>
                <c:pt idx="14">
                  <c:v>0.23749999999999999</c:v>
                </c:pt>
                <c:pt idx="15">
                  <c:v>0.25444444444444442</c:v>
                </c:pt>
                <c:pt idx="16">
                  <c:v>0.2713888888888889</c:v>
                </c:pt>
                <c:pt idx="17">
                  <c:v>0.28833333333333333</c:v>
                </c:pt>
                <c:pt idx="18">
                  <c:v>0.30527777777777776</c:v>
                </c:pt>
                <c:pt idx="19">
                  <c:v>0.32222222222222224</c:v>
                </c:pt>
                <c:pt idx="20">
                  <c:v>0.33916666666666667</c:v>
                </c:pt>
                <c:pt idx="21">
                  <c:v>0.3561111111111111</c:v>
                </c:pt>
                <c:pt idx="22">
                  <c:v>0.37305555555555553</c:v>
                </c:pt>
                <c:pt idx="23">
                  <c:v>0.39</c:v>
                </c:pt>
                <c:pt idx="24">
                  <c:v>0.40694444444444444</c:v>
                </c:pt>
                <c:pt idx="25">
                  <c:v>0.42388888888888887</c:v>
                </c:pt>
                <c:pt idx="26">
                  <c:v>0.44083333333333335</c:v>
                </c:pt>
                <c:pt idx="27">
                  <c:v>0.45777777777777778</c:v>
                </c:pt>
                <c:pt idx="28">
                  <c:v>0.47472222222222221</c:v>
                </c:pt>
                <c:pt idx="29">
                  <c:v>0.49166666666666664</c:v>
                </c:pt>
                <c:pt idx="30">
                  <c:v>0.50861111111111112</c:v>
                </c:pt>
                <c:pt idx="31">
                  <c:v>0.52555555555555555</c:v>
                </c:pt>
                <c:pt idx="32">
                  <c:v>0.54249999999999998</c:v>
                </c:pt>
                <c:pt idx="33">
                  <c:v>0.55944444444444441</c:v>
                </c:pt>
                <c:pt idx="34">
                  <c:v>0.57638888888888884</c:v>
                </c:pt>
                <c:pt idx="35">
                  <c:v>0.59333333333333338</c:v>
                </c:pt>
                <c:pt idx="36">
                  <c:v>0.61027777777777781</c:v>
                </c:pt>
                <c:pt idx="37">
                  <c:v>0.62722222222222224</c:v>
                </c:pt>
                <c:pt idx="38">
                  <c:v>0.64416666666666667</c:v>
                </c:pt>
                <c:pt idx="39">
                  <c:v>0.66111111111111109</c:v>
                </c:pt>
                <c:pt idx="40">
                  <c:v>0.67805555555555552</c:v>
                </c:pt>
                <c:pt idx="41">
                  <c:v>0.69499999999999995</c:v>
                </c:pt>
                <c:pt idx="42">
                  <c:v>0.71194444444444449</c:v>
                </c:pt>
                <c:pt idx="43">
                  <c:v>0.72888888888888892</c:v>
                </c:pt>
                <c:pt idx="44">
                  <c:v>0.74583333333333335</c:v>
                </c:pt>
                <c:pt idx="45">
                  <c:v>0.76277777777777778</c:v>
                </c:pt>
                <c:pt idx="46">
                  <c:v>0.77972222222222221</c:v>
                </c:pt>
                <c:pt idx="47">
                  <c:v>0.79666666666666663</c:v>
                </c:pt>
                <c:pt idx="48">
                  <c:v>0.81361111111111106</c:v>
                </c:pt>
                <c:pt idx="49">
                  <c:v>0.8305555555555556</c:v>
                </c:pt>
                <c:pt idx="50">
                  <c:v>0.84750000000000003</c:v>
                </c:pt>
                <c:pt idx="51">
                  <c:v>0.86444444444444446</c:v>
                </c:pt>
                <c:pt idx="52">
                  <c:v>0.88138888888888889</c:v>
                </c:pt>
                <c:pt idx="53">
                  <c:v>0.89833333333333332</c:v>
                </c:pt>
                <c:pt idx="54">
                  <c:v>0.91527777777777775</c:v>
                </c:pt>
                <c:pt idx="55">
                  <c:v>0.93222222222222217</c:v>
                </c:pt>
                <c:pt idx="56">
                  <c:v>0.94916666666666671</c:v>
                </c:pt>
                <c:pt idx="57">
                  <c:v>0.96611111111111114</c:v>
                </c:pt>
                <c:pt idx="58">
                  <c:v>0.98305555555555557</c:v>
                </c:pt>
                <c:pt idx="59">
                  <c:v>1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25</c:v>
                </c:pt>
                <c:pt idx="1">
                  <c:v>24.76</c:v>
                </c:pt>
                <c:pt idx="2">
                  <c:v>24.53</c:v>
                </c:pt>
                <c:pt idx="3">
                  <c:v>24.43</c:v>
                </c:pt>
                <c:pt idx="4">
                  <c:v>24.05</c:v>
                </c:pt>
                <c:pt idx="5">
                  <c:v>23.91</c:v>
                </c:pt>
                <c:pt idx="6">
                  <c:v>23.71</c:v>
                </c:pt>
                <c:pt idx="7">
                  <c:v>23.62</c:v>
                </c:pt>
                <c:pt idx="8">
                  <c:v>23.39</c:v>
                </c:pt>
                <c:pt idx="9">
                  <c:v>23.15</c:v>
                </c:pt>
                <c:pt idx="10">
                  <c:v>23.1</c:v>
                </c:pt>
                <c:pt idx="11">
                  <c:v>23.01</c:v>
                </c:pt>
                <c:pt idx="12">
                  <c:v>22.88</c:v>
                </c:pt>
                <c:pt idx="13">
                  <c:v>22.83</c:v>
                </c:pt>
                <c:pt idx="14">
                  <c:v>22.63</c:v>
                </c:pt>
                <c:pt idx="15">
                  <c:v>22.59</c:v>
                </c:pt>
                <c:pt idx="16">
                  <c:v>22.5</c:v>
                </c:pt>
                <c:pt idx="17">
                  <c:v>22.46</c:v>
                </c:pt>
                <c:pt idx="18">
                  <c:v>22.25</c:v>
                </c:pt>
                <c:pt idx="19">
                  <c:v>22.11</c:v>
                </c:pt>
                <c:pt idx="20">
                  <c:v>22.04</c:v>
                </c:pt>
                <c:pt idx="21">
                  <c:v>21.87</c:v>
                </c:pt>
                <c:pt idx="22">
                  <c:v>21.85</c:v>
                </c:pt>
                <c:pt idx="23">
                  <c:v>21.81</c:v>
                </c:pt>
                <c:pt idx="24">
                  <c:v>21.66</c:v>
                </c:pt>
                <c:pt idx="25">
                  <c:v>21.48</c:v>
                </c:pt>
                <c:pt idx="26">
                  <c:v>21.46</c:v>
                </c:pt>
                <c:pt idx="27">
                  <c:v>21.35</c:v>
                </c:pt>
                <c:pt idx="28">
                  <c:v>21.31</c:v>
                </c:pt>
                <c:pt idx="29">
                  <c:v>21.25</c:v>
                </c:pt>
                <c:pt idx="30">
                  <c:v>21.16</c:v>
                </c:pt>
                <c:pt idx="31">
                  <c:v>21.06</c:v>
                </c:pt>
                <c:pt idx="32">
                  <c:v>20.95</c:v>
                </c:pt>
                <c:pt idx="33">
                  <c:v>20.93</c:v>
                </c:pt>
                <c:pt idx="34">
                  <c:v>20.82</c:v>
                </c:pt>
                <c:pt idx="35">
                  <c:v>20.68</c:v>
                </c:pt>
                <c:pt idx="36">
                  <c:v>20.55</c:v>
                </c:pt>
                <c:pt idx="37">
                  <c:v>20.39</c:v>
                </c:pt>
                <c:pt idx="38">
                  <c:v>20.36</c:v>
                </c:pt>
                <c:pt idx="39">
                  <c:v>20.28</c:v>
                </c:pt>
                <c:pt idx="40">
                  <c:v>20.27</c:v>
                </c:pt>
                <c:pt idx="41">
                  <c:v>20.22</c:v>
                </c:pt>
                <c:pt idx="42">
                  <c:v>20.16</c:v>
                </c:pt>
                <c:pt idx="43">
                  <c:v>20.16</c:v>
                </c:pt>
                <c:pt idx="44">
                  <c:v>20.16</c:v>
                </c:pt>
                <c:pt idx="45">
                  <c:v>20.12</c:v>
                </c:pt>
                <c:pt idx="46">
                  <c:v>20.12</c:v>
                </c:pt>
                <c:pt idx="47">
                  <c:v>20.100000000000001</c:v>
                </c:pt>
                <c:pt idx="48">
                  <c:v>20.100000000000001</c:v>
                </c:pt>
                <c:pt idx="49">
                  <c:v>20.100000000000001</c:v>
                </c:pt>
                <c:pt idx="50">
                  <c:v>20.100000000000001</c:v>
                </c:pt>
                <c:pt idx="51">
                  <c:v>20.05</c:v>
                </c:pt>
                <c:pt idx="52">
                  <c:v>20.05</c:v>
                </c:pt>
                <c:pt idx="53">
                  <c:v>20.05</c:v>
                </c:pt>
                <c:pt idx="54">
                  <c:v>20.04</c:v>
                </c:pt>
                <c:pt idx="55">
                  <c:v>20.04</c:v>
                </c:pt>
                <c:pt idx="56">
                  <c:v>20.02</c:v>
                </c:pt>
                <c:pt idx="57">
                  <c:v>20</c:v>
                </c:pt>
                <c:pt idx="58">
                  <c:v>20</c:v>
                </c:pt>
                <c:pt idx="59">
                  <c:v>19.98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6-4E37-83EA-F670C1055F3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2.7777777777777778E-4</c:v>
                </c:pt>
                <c:pt idx="1">
                  <c:v>1.7222222222222222E-2</c:v>
                </c:pt>
                <c:pt idx="2">
                  <c:v>3.4166666666666665E-2</c:v>
                </c:pt>
                <c:pt idx="3">
                  <c:v>5.1111111111111114E-2</c:v>
                </c:pt>
                <c:pt idx="4">
                  <c:v>6.805555555555555E-2</c:v>
                </c:pt>
                <c:pt idx="5">
                  <c:v>8.5000000000000006E-2</c:v>
                </c:pt>
                <c:pt idx="6">
                  <c:v>0.10194444444444445</c:v>
                </c:pt>
                <c:pt idx="7">
                  <c:v>0.11888888888888889</c:v>
                </c:pt>
                <c:pt idx="8">
                  <c:v>0.13583333333333333</c:v>
                </c:pt>
                <c:pt idx="9">
                  <c:v>0.15277777777777779</c:v>
                </c:pt>
                <c:pt idx="10">
                  <c:v>0.16972222222222222</c:v>
                </c:pt>
                <c:pt idx="11">
                  <c:v>0.18666666666666668</c:v>
                </c:pt>
                <c:pt idx="12">
                  <c:v>0.2036111111111111</c:v>
                </c:pt>
                <c:pt idx="13">
                  <c:v>0.22055555555555556</c:v>
                </c:pt>
                <c:pt idx="14">
                  <c:v>0.23749999999999999</c:v>
                </c:pt>
                <c:pt idx="15">
                  <c:v>0.25444444444444442</c:v>
                </c:pt>
                <c:pt idx="16">
                  <c:v>0.2713888888888889</c:v>
                </c:pt>
                <c:pt idx="17">
                  <c:v>0.28833333333333333</c:v>
                </c:pt>
                <c:pt idx="18">
                  <c:v>0.30527777777777776</c:v>
                </c:pt>
                <c:pt idx="19">
                  <c:v>0.32222222222222224</c:v>
                </c:pt>
                <c:pt idx="20">
                  <c:v>0.33916666666666667</c:v>
                </c:pt>
                <c:pt idx="21">
                  <c:v>0.3561111111111111</c:v>
                </c:pt>
                <c:pt idx="22">
                  <c:v>0.37305555555555553</c:v>
                </c:pt>
                <c:pt idx="23">
                  <c:v>0.39</c:v>
                </c:pt>
                <c:pt idx="24">
                  <c:v>0.40694444444444444</c:v>
                </c:pt>
                <c:pt idx="25">
                  <c:v>0.42388888888888887</c:v>
                </c:pt>
                <c:pt idx="26">
                  <c:v>0.44083333333333335</c:v>
                </c:pt>
                <c:pt idx="27">
                  <c:v>0.45777777777777778</c:v>
                </c:pt>
                <c:pt idx="28">
                  <c:v>0.47472222222222221</c:v>
                </c:pt>
                <c:pt idx="29">
                  <c:v>0.49166666666666664</c:v>
                </c:pt>
                <c:pt idx="30">
                  <c:v>0.50861111111111112</c:v>
                </c:pt>
                <c:pt idx="31">
                  <c:v>0.52555555555555555</c:v>
                </c:pt>
                <c:pt idx="32">
                  <c:v>0.54249999999999998</c:v>
                </c:pt>
                <c:pt idx="33">
                  <c:v>0.55944444444444441</c:v>
                </c:pt>
                <c:pt idx="34">
                  <c:v>0.57638888888888884</c:v>
                </c:pt>
                <c:pt idx="35">
                  <c:v>0.59333333333333338</c:v>
                </c:pt>
                <c:pt idx="36">
                  <c:v>0.61027777777777781</c:v>
                </c:pt>
                <c:pt idx="37">
                  <c:v>0.62722222222222224</c:v>
                </c:pt>
                <c:pt idx="38">
                  <c:v>0.64416666666666667</c:v>
                </c:pt>
                <c:pt idx="39">
                  <c:v>0.66111111111111109</c:v>
                </c:pt>
                <c:pt idx="40">
                  <c:v>0.67805555555555552</c:v>
                </c:pt>
                <c:pt idx="41">
                  <c:v>0.69499999999999995</c:v>
                </c:pt>
                <c:pt idx="42">
                  <c:v>0.71194444444444449</c:v>
                </c:pt>
                <c:pt idx="43">
                  <c:v>0.72888888888888892</c:v>
                </c:pt>
                <c:pt idx="44">
                  <c:v>0.74583333333333335</c:v>
                </c:pt>
                <c:pt idx="45">
                  <c:v>0.76277777777777778</c:v>
                </c:pt>
                <c:pt idx="46">
                  <c:v>0.77972222222222221</c:v>
                </c:pt>
                <c:pt idx="47">
                  <c:v>0.79666666666666663</c:v>
                </c:pt>
                <c:pt idx="48">
                  <c:v>0.81361111111111106</c:v>
                </c:pt>
                <c:pt idx="49">
                  <c:v>0.8305555555555556</c:v>
                </c:pt>
                <c:pt idx="50">
                  <c:v>0.84750000000000003</c:v>
                </c:pt>
                <c:pt idx="51">
                  <c:v>0.86444444444444446</c:v>
                </c:pt>
                <c:pt idx="52">
                  <c:v>0.88138888888888889</c:v>
                </c:pt>
                <c:pt idx="53">
                  <c:v>0.89833333333333332</c:v>
                </c:pt>
                <c:pt idx="54">
                  <c:v>0.91527777777777775</c:v>
                </c:pt>
                <c:pt idx="55">
                  <c:v>0.93222222222222217</c:v>
                </c:pt>
                <c:pt idx="56">
                  <c:v>0.94916666666666671</c:v>
                </c:pt>
                <c:pt idx="57">
                  <c:v>0.96611111111111114</c:v>
                </c:pt>
                <c:pt idx="58">
                  <c:v>0.98305555555555557</c:v>
                </c:pt>
                <c:pt idx="59">
                  <c:v>1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22.33</c:v>
                </c:pt>
                <c:pt idx="2">
                  <c:v>22.31</c:v>
                </c:pt>
                <c:pt idx="3">
                  <c:v>22.31</c:v>
                </c:pt>
                <c:pt idx="4">
                  <c:v>22.32</c:v>
                </c:pt>
                <c:pt idx="5">
                  <c:v>22.33</c:v>
                </c:pt>
                <c:pt idx="6">
                  <c:v>22.32</c:v>
                </c:pt>
                <c:pt idx="7">
                  <c:v>22.3</c:v>
                </c:pt>
                <c:pt idx="8">
                  <c:v>22.31</c:v>
                </c:pt>
                <c:pt idx="9">
                  <c:v>22.3</c:v>
                </c:pt>
                <c:pt idx="10">
                  <c:v>22.3</c:v>
                </c:pt>
                <c:pt idx="11">
                  <c:v>22.3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22.3</c:v>
                </c:pt>
                <c:pt idx="16">
                  <c:v>22.31</c:v>
                </c:pt>
                <c:pt idx="17">
                  <c:v>22.31</c:v>
                </c:pt>
                <c:pt idx="18">
                  <c:v>22.3</c:v>
                </c:pt>
                <c:pt idx="19">
                  <c:v>22.3</c:v>
                </c:pt>
                <c:pt idx="20">
                  <c:v>22.3</c:v>
                </c:pt>
                <c:pt idx="21">
                  <c:v>22.3</c:v>
                </c:pt>
                <c:pt idx="22">
                  <c:v>22.3</c:v>
                </c:pt>
                <c:pt idx="23">
                  <c:v>22.3</c:v>
                </c:pt>
                <c:pt idx="24">
                  <c:v>22.31</c:v>
                </c:pt>
                <c:pt idx="25">
                  <c:v>22.31</c:v>
                </c:pt>
                <c:pt idx="26">
                  <c:v>22.3</c:v>
                </c:pt>
                <c:pt idx="27">
                  <c:v>22.3</c:v>
                </c:pt>
                <c:pt idx="28">
                  <c:v>22.3</c:v>
                </c:pt>
                <c:pt idx="29">
                  <c:v>22.3</c:v>
                </c:pt>
                <c:pt idx="30">
                  <c:v>22.3</c:v>
                </c:pt>
                <c:pt idx="31">
                  <c:v>22.3</c:v>
                </c:pt>
                <c:pt idx="32">
                  <c:v>22.3</c:v>
                </c:pt>
                <c:pt idx="33">
                  <c:v>22.3</c:v>
                </c:pt>
                <c:pt idx="34">
                  <c:v>22.3</c:v>
                </c:pt>
                <c:pt idx="35">
                  <c:v>22.3</c:v>
                </c:pt>
                <c:pt idx="36">
                  <c:v>22.3</c:v>
                </c:pt>
                <c:pt idx="37">
                  <c:v>22.3</c:v>
                </c:pt>
                <c:pt idx="38">
                  <c:v>22.3</c:v>
                </c:pt>
                <c:pt idx="39">
                  <c:v>22.33</c:v>
                </c:pt>
                <c:pt idx="40">
                  <c:v>22.33</c:v>
                </c:pt>
                <c:pt idx="41">
                  <c:v>22.31</c:v>
                </c:pt>
                <c:pt idx="42">
                  <c:v>22.31</c:v>
                </c:pt>
                <c:pt idx="43">
                  <c:v>22.3</c:v>
                </c:pt>
                <c:pt idx="44">
                  <c:v>22.3</c:v>
                </c:pt>
                <c:pt idx="45">
                  <c:v>22.3</c:v>
                </c:pt>
                <c:pt idx="46">
                  <c:v>22.3</c:v>
                </c:pt>
                <c:pt idx="47">
                  <c:v>22.3</c:v>
                </c:pt>
                <c:pt idx="48">
                  <c:v>22.3</c:v>
                </c:pt>
                <c:pt idx="49">
                  <c:v>22.3</c:v>
                </c:pt>
                <c:pt idx="50">
                  <c:v>22.3</c:v>
                </c:pt>
                <c:pt idx="51">
                  <c:v>22.3</c:v>
                </c:pt>
                <c:pt idx="52">
                  <c:v>22.3</c:v>
                </c:pt>
                <c:pt idx="53">
                  <c:v>22.3</c:v>
                </c:pt>
                <c:pt idx="54">
                  <c:v>22.3</c:v>
                </c:pt>
                <c:pt idx="55">
                  <c:v>22.3</c:v>
                </c:pt>
                <c:pt idx="56">
                  <c:v>22.31</c:v>
                </c:pt>
                <c:pt idx="57">
                  <c:v>22.3</c:v>
                </c:pt>
                <c:pt idx="58">
                  <c:v>22.31</c:v>
                </c:pt>
                <c:pt idx="59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6-4E37-83EA-F670C105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30392"/>
        <c:axId val="-210513316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2.7777777777777778E-4</c:v>
                </c:pt>
                <c:pt idx="1">
                  <c:v>1.7222222222222222E-2</c:v>
                </c:pt>
                <c:pt idx="2">
                  <c:v>3.4166666666666665E-2</c:v>
                </c:pt>
                <c:pt idx="3">
                  <c:v>5.1111111111111114E-2</c:v>
                </c:pt>
                <c:pt idx="4">
                  <c:v>6.805555555555555E-2</c:v>
                </c:pt>
                <c:pt idx="5">
                  <c:v>8.5000000000000006E-2</c:v>
                </c:pt>
                <c:pt idx="6">
                  <c:v>0.10194444444444445</c:v>
                </c:pt>
                <c:pt idx="7">
                  <c:v>0.11888888888888889</c:v>
                </c:pt>
                <c:pt idx="8">
                  <c:v>0.13583333333333333</c:v>
                </c:pt>
                <c:pt idx="9">
                  <c:v>0.15277777777777779</c:v>
                </c:pt>
                <c:pt idx="10">
                  <c:v>0.16972222222222222</c:v>
                </c:pt>
                <c:pt idx="11">
                  <c:v>0.18666666666666668</c:v>
                </c:pt>
                <c:pt idx="12">
                  <c:v>0.2036111111111111</c:v>
                </c:pt>
                <c:pt idx="13">
                  <c:v>0.22055555555555556</c:v>
                </c:pt>
                <c:pt idx="14">
                  <c:v>0.23749999999999999</c:v>
                </c:pt>
                <c:pt idx="15">
                  <c:v>0.25444444444444442</c:v>
                </c:pt>
                <c:pt idx="16">
                  <c:v>0.2713888888888889</c:v>
                </c:pt>
                <c:pt idx="17">
                  <c:v>0.28833333333333333</c:v>
                </c:pt>
                <c:pt idx="18">
                  <c:v>0.30527777777777776</c:v>
                </c:pt>
                <c:pt idx="19">
                  <c:v>0.32222222222222224</c:v>
                </c:pt>
                <c:pt idx="20">
                  <c:v>0.33916666666666667</c:v>
                </c:pt>
                <c:pt idx="21">
                  <c:v>0.3561111111111111</c:v>
                </c:pt>
                <c:pt idx="22">
                  <c:v>0.37305555555555553</c:v>
                </c:pt>
                <c:pt idx="23">
                  <c:v>0.39</c:v>
                </c:pt>
                <c:pt idx="24">
                  <c:v>0.40694444444444444</c:v>
                </c:pt>
                <c:pt idx="25">
                  <c:v>0.42388888888888887</c:v>
                </c:pt>
                <c:pt idx="26">
                  <c:v>0.44083333333333335</c:v>
                </c:pt>
                <c:pt idx="27">
                  <c:v>0.45777777777777778</c:v>
                </c:pt>
                <c:pt idx="28">
                  <c:v>0.47472222222222221</c:v>
                </c:pt>
                <c:pt idx="29">
                  <c:v>0.49166666666666664</c:v>
                </c:pt>
                <c:pt idx="30">
                  <c:v>0.50861111111111112</c:v>
                </c:pt>
                <c:pt idx="31">
                  <c:v>0.52555555555555555</c:v>
                </c:pt>
                <c:pt idx="32">
                  <c:v>0.54249999999999998</c:v>
                </c:pt>
                <c:pt idx="33">
                  <c:v>0.55944444444444441</c:v>
                </c:pt>
                <c:pt idx="34">
                  <c:v>0.57638888888888884</c:v>
                </c:pt>
                <c:pt idx="35">
                  <c:v>0.59333333333333338</c:v>
                </c:pt>
                <c:pt idx="36">
                  <c:v>0.61027777777777781</c:v>
                </c:pt>
                <c:pt idx="37">
                  <c:v>0.62722222222222224</c:v>
                </c:pt>
                <c:pt idx="38">
                  <c:v>0.64416666666666667</c:v>
                </c:pt>
                <c:pt idx="39">
                  <c:v>0.66111111111111109</c:v>
                </c:pt>
                <c:pt idx="40">
                  <c:v>0.67805555555555552</c:v>
                </c:pt>
                <c:pt idx="41">
                  <c:v>0.69499999999999995</c:v>
                </c:pt>
                <c:pt idx="42">
                  <c:v>0.71194444444444449</c:v>
                </c:pt>
                <c:pt idx="43">
                  <c:v>0.72888888888888892</c:v>
                </c:pt>
                <c:pt idx="44">
                  <c:v>0.74583333333333335</c:v>
                </c:pt>
                <c:pt idx="45">
                  <c:v>0.76277777777777778</c:v>
                </c:pt>
                <c:pt idx="46">
                  <c:v>0.77972222222222221</c:v>
                </c:pt>
                <c:pt idx="47">
                  <c:v>0.79666666666666663</c:v>
                </c:pt>
                <c:pt idx="48">
                  <c:v>0.81361111111111106</c:v>
                </c:pt>
                <c:pt idx="49">
                  <c:v>0.8305555555555556</c:v>
                </c:pt>
                <c:pt idx="50">
                  <c:v>0.84750000000000003</c:v>
                </c:pt>
                <c:pt idx="51">
                  <c:v>0.86444444444444446</c:v>
                </c:pt>
                <c:pt idx="52">
                  <c:v>0.88138888888888889</c:v>
                </c:pt>
                <c:pt idx="53">
                  <c:v>0.89833333333333332</c:v>
                </c:pt>
                <c:pt idx="54">
                  <c:v>0.91527777777777775</c:v>
                </c:pt>
                <c:pt idx="55">
                  <c:v>0.93222222222222217</c:v>
                </c:pt>
                <c:pt idx="56">
                  <c:v>0.94916666666666671</c:v>
                </c:pt>
                <c:pt idx="57">
                  <c:v>0.96611111111111114</c:v>
                </c:pt>
                <c:pt idx="58">
                  <c:v>0.98305555555555557</c:v>
                </c:pt>
                <c:pt idx="59">
                  <c:v>1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977.72</c:v>
                </c:pt>
                <c:pt idx="1">
                  <c:v>977.8</c:v>
                </c:pt>
                <c:pt idx="2">
                  <c:v>977.8</c:v>
                </c:pt>
                <c:pt idx="3">
                  <c:v>977.79</c:v>
                </c:pt>
                <c:pt idx="4">
                  <c:v>977.78</c:v>
                </c:pt>
                <c:pt idx="5">
                  <c:v>977.79</c:v>
                </c:pt>
                <c:pt idx="6">
                  <c:v>977.79</c:v>
                </c:pt>
                <c:pt idx="7">
                  <c:v>977.78</c:v>
                </c:pt>
                <c:pt idx="8">
                  <c:v>977.74</c:v>
                </c:pt>
                <c:pt idx="9">
                  <c:v>977.77</c:v>
                </c:pt>
                <c:pt idx="10">
                  <c:v>977.74</c:v>
                </c:pt>
                <c:pt idx="11">
                  <c:v>977.78</c:v>
                </c:pt>
                <c:pt idx="12">
                  <c:v>977.75</c:v>
                </c:pt>
                <c:pt idx="13">
                  <c:v>977.74</c:v>
                </c:pt>
                <c:pt idx="14">
                  <c:v>977.73</c:v>
                </c:pt>
                <c:pt idx="15">
                  <c:v>977.74</c:v>
                </c:pt>
                <c:pt idx="16">
                  <c:v>977.74</c:v>
                </c:pt>
                <c:pt idx="17">
                  <c:v>977.75</c:v>
                </c:pt>
                <c:pt idx="18">
                  <c:v>977.73</c:v>
                </c:pt>
                <c:pt idx="19">
                  <c:v>977.73</c:v>
                </c:pt>
                <c:pt idx="20">
                  <c:v>977.74</c:v>
                </c:pt>
                <c:pt idx="21">
                  <c:v>977.74</c:v>
                </c:pt>
                <c:pt idx="22">
                  <c:v>977.74</c:v>
                </c:pt>
                <c:pt idx="23">
                  <c:v>977.74</c:v>
                </c:pt>
                <c:pt idx="24">
                  <c:v>977.75</c:v>
                </c:pt>
                <c:pt idx="25">
                  <c:v>977.75</c:v>
                </c:pt>
                <c:pt idx="26">
                  <c:v>977.74</c:v>
                </c:pt>
                <c:pt idx="27">
                  <c:v>977.73</c:v>
                </c:pt>
                <c:pt idx="28">
                  <c:v>977.73</c:v>
                </c:pt>
                <c:pt idx="29">
                  <c:v>977.73</c:v>
                </c:pt>
                <c:pt idx="30">
                  <c:v>977.72</c:v>
                </c:pt>
                <c:pt idx="31">
                  <c:v>977.72</c:v>
                </c:pt>
                <c:pt idx="32">
                  <c:v>977.72</c:v>
                </c:pt>
                <c:pt idx="33">
                  <c:v>977.72</c:v>
                </c:pt>
                <c:pt idx="34">
                  <c:v>977.72</c:v>
                </c:pt>
                <c:pt idx="35">
                  <c:v>977.72</c:v>
                </c:pt>
                <c:pt idx="36">
                  <c:v>977.72</c:v>
                </c:pt>
                <c:pt idx="37">
                  <c:v>977.72</c:v>
                </c:pt>
                <c:pt idx="38">
                  <c:v>977.72</c:v>
                </c:pt>
                <c:pt idx="39">
                  <c:v>977.72</c:v>
                </c:pt>
                <c:pt idx="40">
                  <c:v>977.72</c:v>
                </c:pt>
                <c:pt idx="41">
                  <c:v>977.72</c:v>
                </c:pt>
                <c:pt idx="42">
                  <c:v>977.72</c:v>
                </c:pt>
                <c:pt idx="43">
                  <c:v>977.72</c:v>
                </c:pt>
                <c:pt idx="44">
                  <c:v>977.72</c:v>
                </c:pt>
                <c:pt idx="45">
                  <c:v>977.72</c:v>
                </c:pt>
                <c:pt idx="46">
                  <c:v>977.72</c:v>
                </c:pt>
                <c:pt idx="47">
                  <c:v>977.71</c:v>
                </c:pt>
                <c:pt idx="48">
                  <c:v>977.71</c:v>
                </c:pt>
                <c:pt idx="49">
                  <c:v>977.7</c:v>
                </c:pt>
                <c:pt idx="50">
                  <c:v>977.69</c:v>
                </c:pt>
                <c:pt idx="51">
                  <c:v>977.69</c:v>
                </c:pt>
                <c:pt idx="52">
                  <c:v>977.68</c:v>
                </c:pt>
                <c:pt idx="53">
                  <c:v>977.69</c:v>
                </c:pt>
                <c:pt idx="54">
                  <c:v>977.69</c:v>
                </c:pt>
                <c:pt idx="55">
                  <c:v>977.71</c:v>
                </c:pt>
                <c:pt idx="56">
                  <c:v>977.69</c:v>
                </c:pt>
                <c:pt idx="57">
                  <c:v>977.66</c:v>
                </c:pt>
                <c:pt idx="58">
                  <c:v>977.65</c:v>
                </c:pt>
                <c:pt idx="59">
                  <c:v>977.67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6-4E37-83EA-F670C105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18232"/>
        <c:axId val="-2105521352"/>
      </c:scatterChart>
      <c:valAx>
        <c:axId val="-2114930392"/>
        <c:scaling>
          <c:orientation val="minMax"/>
          <c:max val="1.100000000000000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[hr]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05133160"/>
        <c:crosses val="autoZero"/>
        <c:crossBetween val="midCat"/>
      </c:valAx>
      <c:valAx>
        <c:axId val="-210513316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14930392"/>
        <c:crosses val="autoZero"/>
        <c:crossBetween val="midCat"/>
      </c:valAx>
      <c:valAx>
        <c:axId val="-2105521352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056918232"/>
        <c:crosses val="max"/>
        <c:crossBetween val="midCat"/>
      </c:valAx>
      <c:valAx>
        <c:axId val="2056918232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-2105521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930429582378"/>
          <c:y val="0.65938045767092801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69850</xdr:rowOff>
    </xdr:from>
    <xdr:to>
      <xdr:col>18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6"/>
  <sheetViews>
    <sheetView tabSelected="1" topLeftCell="C1" zoomScale="70" zoomScaleNormal="70" workbookViewId="0">
      <selection activeCell="H13" sqref="H13"/>
    </sheetView>
  </sheetViews>
  <sheetFormatPr defaultColWidth="10.875" defaultRowHeight="15.75" x14ac:dyDescent="0.25"/>
  <cols>
    <col min="1" max="1" width="18.625" style="4" customWidth="1"/>
    <col min="2" max="2" width="13" style="4" customWidth="1"/>
    <col min="3" max="3" width="14.375" style="4" bestFit="1" customWidth="1"/>
    <col min="4" max="4" width="14.125" style="4" bestFit="1" customWidth="1"/>
    <col min="5" max="5" width="18" style="4" bestFit="1" customWidth="1"/>
    <col min="6" max="8" width="18" style="4" customWidth="1"/>
    <col min="9" max="9" width="10.875" style="4"/>
    <col min="10" max="10" width="36" style="4" bestFit="1" customWidth="1"/>
    <col min="11" max="11" width="24.375" style="4" customWidth="1"/>
    <col min="12" max="12" width="10.875" style="4"/>
    <col min="13" max="13" width="14.5" style="4" bestFit="1" customWidth="1"/>
    <col min="14" max="14" width="11.375" style="4" bestFit="1" customWidth="1"/>
    <col min="15" max="16384" width="10.875" style="4"/>
  </cols>
  <sheetData>
    <row r="1" spans="1:23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17</v>
      </c>
      <c r="G1" s="12" t="s">
        <v>16</v>
      </c>
      <c r="H1" s="12" t="s">
        <v>22</v>
      </c>
      <c r="I1" s="1" t="s">
        <v>5</v>
      </c>
      <c r="J1" s="2" t="s">
        <v>23</v>
      </c>
      <c r="K1" s="28">
        <v>43137</v>
      </c>
      <c r="L1" s="1"/>
      <c r="M1" s="21" t="s">
        <v>20</v>
      </c>
      <c r="N1" s="22" t="s">
        <v>21</v>
      </c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t="s">
        <v>27</v>
      </c>
      <c r="B2">
        <v>1</v>
      </c>
      <c r="C2">
        <v>25</v>
      </c>
      <c r="D2">
        <v>22.3</v>
      </c>
      <c r="E2">
        <v>977.72</v>
      </c>
      <c r="F2" s="25">
        <f>B2/3600</f>
        <v>2.7777777777777778E-4</v>
      </c>
      <c r="G2" s="16">
        <f>D2+273.15</f>
        <v>295.45</v>
      </c>
      <c r="H2" s="26" t="str">
        <f t="shared" ref="H2:H61" si="0">CONCATENATE(F2,",",C2)</f>
        <v>0.000277777777777778,25</v>
      </c>
      <c r="I2" s="7"/>
      <c r="J2" s="8" t="s">
        <v>6</v>
      </c>
      <c r="K2" s="27" t="s">
        <v>25</v>
      </c>
      <c r="L2" s="7"/>
      <c r="M2" s="23" t="s">
        <v>7</v>
      </c>
      <c r="N2" s="24">
        <v>43195</v>
      </c>
      <c r="O2" s="9"/>
      <c r="P2" s="9"/>
      <c r="Q2" s="9"/>
      <c r="R2" s="9"/>
      <c r="S2" s="9"/>
      <c r="T2" s="9"/>
      <c r="U2" s="9"/>
      <c r="V2" s="9"/>
      <c r="W2" s="9"/>
    </row>
    <row r="3" spans="1:23" x14ac:dyDescent="0.25">
      <c r="A3" t="s">
        <v>28</v>
      </c>
      <c r="B3">
        <v>62</v>
      </c>
      <c r="C3">
        <v>24.76</v>
      </c>
      <c r="D3">
        <v>22.33</v>
      </c>
      <c r="E3">
        <v>977.8</v>
      </c>
      <c r="F3" s="25">
        <f t="shared" ref="F3:F61" si="1">B3/3600</f>
        <v>1.7222222222222222E-2</v>
      </c>
      <c r="G3" s="16">
        <f t="shared" ref="G3:G61" si="2">D3+273.15</f>
        <v>295.47999999999996</v>
      </c>
      <c r="H3" s="26" t="str">
        <f t="shared" si="0"/>
        <v>0.0172222222222222,24.76</v>
      </c>
      <c r="I3" s="7"/>
      <c r="J3" s="8" t="s">
        <v>24</v>
      </c>
      <c r="K3" s="27" t="s">
        <v>26</v>
      </c>
      <c r="L3" s="7"/>
      <c r="M3" s="7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5">
      <c r="A4" t="s">
        <v>29</v>
      </c>
      <c r="B4">
        <v>123</v>
      </c>
      <c r="C4">
        <v>24.53</v>
      </c>
      <c r="D4">
        <v>22.31</v>
      </c>
      <c r="E4">
        <v>977.8</v>
      </c>
      <c r="F4" s="25">
        <f t="shared" si="1"/>
        <v>3.4166666666666665E-2</v>
      </c>
      <c r="G4" s="16">
        <f t="shared" si="2"/>
        <v>295.45999999999998</v>
      </c>
      <c r="H4" s="26" t="str">
        <f t="shared" si="0"/>
        <v>0.0341666666666667,24.53</v>
      </c>
      <c r="I4" s="7"/>
      <c r="J4" s="8" t="s">
        <v>18</v>
      </c>
      <c r="K4" s="27">
        <v>1</v>
      </c>
      <c r="L4" s="7"/>
      <c r="M4" s="7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5">
      <c r="A5" t="s">
        <v>30</v>
      </c>
      <c r="B5">
        <v>184</v>
      </c>
      <c r="C5">
        <v>24.43</v>
      </c>
      <c r="D5">
        <v>22.31</v>
      </c>
      <c r="E5">
        <v>977.79</v>
      </c>
      <c r="F5" s="25">
        <f t="shared" si="1"/>
        <v>5.1111111111111114E-2</v>
      </c>
      <c r="G5" s="16">
        <f t="shared" si="2"/>
        <v>295.45999999999998</v>
      </c>
      <c r="H5" s="26" t="str">
        <f t="shared" si="0"/>
        <v>0.0511111111111111,24.43</v>
      </c>
      <c r="I5" s="7"/>
      <c r="J5" s="7"/>
      <c r="K5" s="7"/>
      <c r="L5" s="7"/>
      <c r="M5" s="7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t="s">
        <v>31</v>
      </c>
      <c r="B6">
        <v>245</v>
      </c>
      <c r="C6">
        <v>24.05</v>
      </c>
      <c r="D6">
        <v>22.32</v>
      </c>
      <c r="E6">
        <v>977.78</v>
      </c>
      <c r="F6" s="25">
        <f t="shared" si="1"/>
        <v>6.805555555555555E-2</v>
      </c>
      <c r="G6" s="16">
        <f t="shared" si="2"/>
        <v>295.46999999999997</v>
      </c>
      <c r="H6" s="26" t="str">
        <f t="shared" si="0"/>
        <v>0.0680555555555555,24.05</v>
      </c>
      <c r="I6" s="7"/>
      <c r="J6" s="7"/>
      <c r="K6" s="7"/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t="s">
        <v>32</v>
      </c>
      <c r="B7">
        <v>306</v>
      </c>
      <c r="C7">
        <v>23.91</v>
      </c>
      <c r="D7">
        <v>22.33</v>
      </c>
      <c r="E7">
        <v>977.79</v>
      </c>
      <c r="F7" s="25">
        <f t="shared" si="1"/>
        <v>8.5000000000000006E-2</v>
      </c>
      <c r="G7" s="16">
        <f t="shared" si="2"/>
        <v>295.47999999999996</v>
      </c>
      <c r="H7" s="26" t="str">
        <f t="shared" si="0"/>
        <v>0.085,23.91</v>
      </c>
      <c r="I7" s="7"/>
      <c r="J7" s="7"/>
      <c r="K7" s="7"/>
      <c r="L7" s="7"/>
      <c r="M7" s="7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t="s">
        <v>33</v>
      </c>
      <c r="B8">
        <v>367</v>
      </c>
      <c r="C8">
        <v>23.71</v>
      </c>
      <c r="D8">
        <v>22.32</v>
      </c>
      <c r="E8">
        <v>977.79</v>
      </c>
      <c r="F8" s="25">
        <f t="shared" si="1"/>
        <v>0.10194444444444445</v>
      </c>
      <c r="G8" s="16">
        <f t="shared" si="2"/>
        <v>295.46999999999997</v>
      </c>
      <c r="H8" s="26" t="str">
        <f t="shared" si="0"/>
        <v>0.101944444444444,23.71</v>
      </c>
      <c r="I8" s="7"/>
      <c r="J8" s="7"/>
      <c r="K8" s="7"/>
      <c r="L8" s="7"/>
      <c r="M8" s="7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t="s">
        <v>34</v>
      </c>
      <c r="B9">
        <v>428</v>
      </c>
      <c r="C9">
        <v>23.62</v>
      </c>
      <c r="D9">
        <v>22.3</v>
      </c>
      <c r="E9">
        <v>977.78</v>
      </c>
      <c r="F9" s="25">
        <f t="shared" si="1"/>
        <v>0.11888888888888889</v>
      </c>
      <c r="G9" s="16">
        <f t="shared" si="2"/>
        <v>295.45</v>
      </c>
      <c r="H9" s="26" t="str">
        <f t="shared" si="0"/>
        <v>0.118888888888889,23.62</v>
      </c>
      <c r="I9" s="7"/>
      <c r="J9" s="7"/>
      <c r="K9" s="7"/>
      <c r="L9" s="7"/>
      <c r="M9" s="7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t="s">
        <v>35</v>
      </c>
      <c r="B10">
        <v>489</v>
      </c>
      <c r="C10">
        <v>23.39</v>
      </c>
      <c r="D10">
        <v>22.31</v>
      </c>
      <c r="E10">
        <v>977.74</v>
      </c>
      <c r="F10" s="25">
        <f t="shared" si="1"/>
        <v>0.13583333333333333</v>
      </c>
      <c r="G10" s="16">
        <f t="shared" si="2"/>
        <v>295.45999999999998</v>
      </c>
      <c r="H10" s="26" t="str">
        <f t="shared" si="0"/>
        <v>0.135833333333333,23.39</v>
      </c>
      <c r="I10" s="7"/>
      <c r="J10" s="7"/>
      <c r="K10" s="7"/>
      <c r="L10" s="7"/>
      <c r="M10" s="7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t="s">
        <v>36</v>
      </c>
      <c r="B11">
        <v>550</v>
      </c>
      <c r="C11">
        <v>23.15</v>
      </c>
      <c r="D11">
        <v>22.3</v>
      </c>
      <c r="E11">
        <v>977.77</v>
      </c>
      <c r="F11" s="25">
        <f t="shared" si="1"/>
        <v>0.15277777777777779</v>
      </c>
      <c r="G11" s="16">
        <f t="shared" si="2"/>
        <v>295.45</v>
      </c>
      <c r="H11" s="26" t="str">
        <f t="shared" si="0"/>
        <v>0.152777777777778,23.15</v>
      </c>
      <c r="I11" s="7"/>
      <c r="J11" s="7"/>
      <c r="K11" s="7"/>
      <c r="L11" s="7"/>
      <c r="M11" s="7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t="s">
        <v>37</v>
      </c>
      <c r="B12">
        <v>611</v>
      </c>
      <c r="C12">
        <v>23.1</v>
      </c>
      <c r="D12">
        <v>22.3</v>
      </c>
      <c r="E12">
        <v>977.74</v>
      </c>
      <c r="F12" s="25">
        <f t="shared" si="1"/>
        <v>0.16972222222222222</v>
      </c>
      <c r="G12" s="16">
        <f t="shared" si="2"/>
        <v>295.45</v>
      </c>
      <c r="H12" s="26" t="str">
        <f t="shared" si="0"/>
        <v>0.169722222222222,23.1</v>
      </c>
      <c r="I12" s="7"/>
      <c r="J12" s="7"/>
      <c r="K12" s="7"/>
      <c r="L12" s="7"/>
      <c r="M12" s="7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t="s">
        <v>38</v>
      </c>
      <c r="B13">
        <v>672</v>
      </c>
      <c r="C13">
        <v>23.01</v>
      </c>
      <c r="D13">
        <v>22.3</v>
      </c>
      <c r="E13">
        <v>977.78</v>
      </c>
      <c r="F13" s="25">
        <f t="shared" si="1"/>
        <v>0.18666666666666668</v>
      </c>
      <c r="G13" s="16">
        <f t="shared" si="2"/>
        <v>295.45</v>
      </c>
      <c r="H13" s="26" t="str">
        <f t="shared" si="0"/>
        <v>0.186666666666667,23.01</v>
      </c>
      <c r="I13" s="7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t="s">
        <v>39</v>
      </c>
      <c r="B14">
        <v>733</v>
      </c>
      <c r="C14">
        <v>22.88</v>
      </c>
      <c r="D14">
        <v>22.3</v>
      </c>
      <c r="E14">
        <v>977.75</v>
      </c>
      <c r="F14" s="25">
        <f t="shared" si="1"/>
        <v>0.2036111111111111</v>
      </c>
      <c r="G14" s="16">
        <f t="shared" si="2"/>
        <v>295.45</v>
      </c>
      <c r="H14" s="26" t="str">
        <f t="shared" si="0"/>
        <v>0.203611111111111,22.88</v>
      </c>
      <c r="I14" s="7"/>
      <c r="J14" s="7"/>
      <c r="K14" s="7"/>
      <c r="L14" s="7"/>
      <c r="M14" s="7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A15" t="s">
        <v>40</v>
      </c>
      <c r="B15">
        <v>794</v>
      </c>
      <c r="C15">
        <v>22.83</v>
      </c>
      <c r="D15">
        <v>22.3</v>
      </c>
      <c r="E15">
        <v>977.74</v>
      </c>
      <c r="F15" s="25">
        <f t="shared" si="1"/>
        <v>0.22055555555555556</v>
      </c>
      <c r="G15" s="16">
        <f t="shared" si="2"/>
        <v>295.45</v>
      </c>
      <c r="H15" s="26" t="str">
        <f t="shared" si="0"/>
        <v>0.220555555555556,22.83</v>
      </c>
      <c r="I15" s="7"/>
      <c r="J15" s="7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t="s">
        <v>41</v>
      </c>
      <c r="B16">
        <v>855</v>
      </c>
      <c r="C16">
        <v>22.63</v>
      </c>
      <c r="D16">
        <v>22.3</v>
      </c>
      <c r="E16">
        <v>977.73</v>
      </c>
      <c r="F16" s="25">
        <f t="shared" si="1"/>
        <v>0.23749999999999999</v>
      </c>
      <c r="G16" s="16">
        <f t="shared" si="2"/>
        <v>295.45</v>
      </c>
      <c r="H16" s="26" t="str">
        <f t="shared" si="0"/>
        <v>0.2375,22.63</v>
      </c>
      <c r="I16" s="7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t="s">
        <v>42</v>
      </c>
      <c r="B17">
        <v>916</v>
      </c>
      <c r="C17">
        <v>22.59</v>
      </c>
      <c r="D17">
        <v>22.3</v>
      </c>
      <c r="E17">
        <v>977.74</v>
      </c>
      <c r="F17" s="25">
        <f t="shared" si="1"/>
        <v>0.25444444444444442</v>
      </c>
      <c r="G17" s="16">
        <f t="shared" si="2"/>
        <v>295.45</v>
      </c>
      <c r="H17" s="26" t="str">
        <f t="shared" si="0"/>
        <v>0.254444444444444,22.59</v>
      </c>
      <c r="I17" s="7"/>
      <c r="J17" s="7"/>
      <c r="K17" s="7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t="s">
        <v>43</v>
      </c>
      <c r="B18">
        <v>977</v>
      </c>
      <c r="C18">
        <v>22.5</v>
      </c>
      <c r="D18">
        <v>22.31</v>
      </c>
      <c r="E18">
        <v>977.74</v>
      </c>
      <c r="F18" s="25">
        <f t="shared" si="1"/>
        <v>0.2713888888888889</v>
      </c>
      <c r="G18" s="16">
        <f t="shared" si="2"/>
        <v>295.45999999999998</v>
      </c>
      <c r="H18" s="26" t="str">
        <f t="shared" si="0"/>
        <v>0.271388888888889,22.5</v>
      </c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t="s">
        <v>44</v>
      </c>
      <c r="B19">
        <v>1038</v>
      </c>
      <c r="C19">
        <v>22.46</v>
      </c>
      <c r="D19">
        <v>22.31</v>
      </c>
      <c r="E19">
        <v>977.75</v>
      </c>
      <c r="F19" s="25">
        <f t="shared" si="1"/>
        <v>0.28833333333333333</v>
      </c>
      <c r="G19" s="16">
        <f t="shared" si="2"/>
        <v>295.45999999999998</v>
      </c>
      <c r="H19" s="26" t="str">
        <f t="shared" si="0"/>
        <v>0.288333333333333,22.46</v>
      </c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t="s">
        <v>45</v>
      </c>
      <c r="B20">
        <v>1099</v>
      </c>
      <c r="C20">
        <v>22.25</v>
      </c>
      <c r="D20">
        <v>22.3</v>
      </c>
      <c r="E20">
        <v>977.73</v>
      </c>
      <c r="F20" s="25">
        <f t="shared" si="1"/>
        <v>0.30527777777777776</v>
      </c>
      <c r="G20" s="16">
        <f t="shared" si="2"/>
        <v>295.45</v>
      </c>
      <c r="H20" s="26" t="str">
        <f t="shared" si="0"/>
        <v>0.305277777777778,22.25</v>
      </c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t="s">
        <v>46</v>
      </c>
      <c r="B21">
        <v>1160</v>
      </c>
      <c r="C21">
        <v>22.11</v>
      </c>
      <c r="D21">
        <v>22.3</v>
      </c>
      <c r="E21">
        <v>977.73</v>
      </c>
      <c r="F21" s="25">
        <f t="shared" si="1"/>
        <v>0.32222222222222224</v>
      </c>
      <c r="G21" s="16">
        <f t="shared" si="2"/>
        <v>295.45</v>
      </c>
      <c r="H21" s="26" t="str">
        <f t="shared" si="0"/>
        <v>0.322222222222222,22.11</v>
      </c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t="s">
        <v>47</v>
      </c>
      <c r="B22">
        <v>1221</v>
      </c>
      <c r="C22">
        <v>22.04</v>
      </c>
      <c r="D22">
        <v>22.3</v>
      </c>
      <c r="E22">
        <v>977.74</v>
      </c>
      <c r="F22" s="25">
        <f t="shared" si="1"/>
        <v>0.33916666666666667</v>
      </c>
      <c r="G22" s="16">
        <f t="shared" si="2"/>
        <v>295.45</v>
      </c>
      <c r="H22" s="26" t="str">
        <f t="shared" si="0"/>
        <v>0.339166666666667,22.04</v>
      </c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t="s">
        <v>48</v>
      </c>
      <c r="B23">
        <v>1282</v>
      </c>
      <c r="C23">
        <v>21.87</v>
      </c>
      <c r="D23">
        <v>22.3</v>
      </c>
      <c r="E23">
        <v>977.74</v>
      </c>
      <c r="F23" s="25">
        <f t="shared" si="1"/>
        <v>0.3561111111111111</v>
      </c>
      <c r="G23" s="16">
        <f t="shared" si="2"/>
        <v>295.45</v>
      </c>
      <c r="H23" s="26" t="str">
        <f t="shared" si="0"/>
        <v>0.356111111111111,21.87</v>
      </c>
      <c r="I23" s="7"/>
      <c r="J23" s="7"/>
      <c r="K23" s="7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t="s">
        <v>49</v>
      </c>
      <c r="B24">
        <v>1343</v>
      </c>
      <c r="C24">
        <v>21.85</v>
      </c>
      <c r="D24">
        <v>22.3</v>
      </c>
      <c r="E24">
        <v>977.74</v>
      </c>
      <c r="F24" s="25">
        <f t="shared" si="1"/>
        <v>0.37305555555555553</v>
      </c>
      <c r="G24" s="16">
        <f t="shared" si="2"/>
        <v>295.45</v>
      </c>
      <c r="H24" s="26" t="str">
        <f t="shared" si="0"/>
        <v>0.373055555555556,21.85</v>
      </c>
      <c r="I24" s="7"/>
      <c r="J24" s="7"/>
      <c r="K24" s="7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t="s">
        <v>50</v>
      </c>
      <c r="B25">
        <v>1404</v>
      </c>
      <c r="C25">
        <v>21.81</v>
      </c>
      <c r="D25">
        <v>22.3</v>
      </c>
      <c r="E25">
        <v>977.74</v>
      </c>
      <c r="F25" s="25">
        <f t="shared" si="1"/>
        <v>0.39</v>
      </c>
      <c r="G25" s="16">
        <f t="shared" si="2"/>
        <v>295.45</v>
      </c>
      <c r="H25" s="26" t="str">
        <f t="shared" si="0"/>
        <v>0.39,21.81</v>
      </c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t="s">
        <v>51</v>
      </c>
      <c r="B26">
        <v>1465</v>
      </c>
      <c r="C26">
        <v>21.66</v>
      </c>
      <c r="D26">
        <v>22.31</v>
      </c>
      <c r="E26">
        <v>977.75</v>
      </c>
      <c r="F26" s="25">
        <f t="shared" si="1"/>
        <v>0.40694444444444444</v>
      </c>
      <c r="G26" s="16">
        <f t="shared" si="2"/>
        <v>295.45999999999998</v>
      </c>
      <c r="H26" s="26" t="str">
        <f t="shared" si="0"/>
        <v>0.406944444444444,21.66</v>
      </c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5">
      <c r="A27" t="s">
        <v>52</v>
      </c>
      <c r="B27">
        <v>1526</v>
      </c>
      <c r="C27">
        <v>21.48</v>
      </c>
      <c r="D27">
        <v>22.31</v>
      </c>
      <c r="E27">
        <v>977.75</v>
      </c>
      <c r="F27" s="25">
        <f t="shared" si="1"/>
        <v>0.42388888888888887</v>
      </c>
      <c r="G27" s="16">
        <f t="shared" si="2"/>
        <v>295.45999999999998</v>
      </c>
      <c r="H27" s="26" t="str">
        <f t="shared" si="0"/>
        <v>0.423888888888889,21.48</v>
      </c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t="s">
        <v>53</v>
      </c>
      <c r="B28">
        <v>1587</v>
      </c>
      <c r="C28">
        <v>21.46</v>
      </c>
      <c r="D28">
        <v>22.3</v>
      </c>
      <c r="E28">
        <v>977.74</v>
      </c>
      <c r="F28" s="25">
        <f t="shared" si="1"/>
        <v>0.44083333333333335</v>
      </c>
      <c r="G28" s="16">
        <f t="shared" si="2"/>
        <v>295.45</v>
      </c>
      <c r="H28" s="26" t="str">
        <f t="shared" si="0"/>
        <v>0.440833333333333,21.46</v>
      </c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5">
      <c r="A29" t="s">
        <v>54</v>
      </c>
      <c r="B29">
        <v>1648</v>
      </c>
      <c r="C29">
        <v>21.35</v>
      </c>
      <c r="D29">
        <v>22.3</v>
      </c>
      <c r="E29">
        <v>977.73</v>
      </c>
      <c r="F29" s="25">
        <f t="shared" si="1"/>
        <v>0.45777777777777778</v>
      </c>
      <c r="G29" s="16">
        <f t="shared" si="2"/>
        <v>295.45</v>
      </c>
      <c r="H29" s="26" t="str">
        <f t="shared" si="0"/>
        <v>0.457777777777778,21.35</v>
      </c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5">
      <c r="A30" t="s">
        <v>55</v>
      </c>
      <c r="B30">
        <v>1709</v>
      </c>
      <c r="C30">
        <v>21.31</v>
      </c>
      <c r="D30">
        <v>22.3</v>
      </c>
      <c r="E30">
        <v>977.73</v>
      </c>
      <c r="F30" s="25">
        <f t="shared" si="1"/>
        <v>0.47472222222222221</v>
      </c>
      <c r="G30" s="16">
        <f t="shared" si="2"/>
        <v>295.45</v>
      </c>
      <c r="H30" s="26" t="str">
        <f t="shared" si="0"/>
        <v>0.474722222222222,21.31</v>
      </c>
      <c r="I30" s="7"/>
      <c r="J30" s="7"/>
      <c r="K30" s="7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t="s">
        <v>56</v>
      </c>
      <c r="B31">
        <v>1770</v>
      </c>
      <c r="C31">
        <v>21.25</v>
      </c>
      <c r="D31">
        <v>22.3</v>
      </c>
      <c r="E31">
        <v>977.73</v>
      </c>
      <c r="F31" s="25">
        <f t="shared" si="1"/>
        <v>0.49166666666666664</v>
      </c>
      <c r="G31" s="16">
        <f t="shared" si="2"/>
        <v>295.45</v>
      </c>
      <c r="H31" s="26" t="str">
        <f t="shared" si="0"/>
        <v>0.491666666666667,21.25</v>
      </c>
      <c r="I31" s="7"/>
      <c r="J31" s="7"/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5">
      <c r="A32" t="s">
        <v>57</v>
      </c>
      <c r="B32">
        <v>1831</v>
      </c>
      <c r="C32">
        <v>21.16</v>
      </c>
      <c r="D32">
        <v>22.3</v>
      </c>
      <c r="E32">
        <v>977.72</v>
      </c>
      <c r="F32" s="25">
        <f t="shared" si="1"/>
        <v>0.50861111111111112</v>
      </c>
      <c r="G32" s="16">
        <f t="shared" si="2"/>
        <v>295.45</v>
      </c>
      <c r="H32" s="26" t="str">
        <f t="shared" si="0"/>
        <v>0.508611111111111,21.16</v>
      </c>
      <c r="I32" s="7"/>
      <c r="J32" s="29" t="s">
        <v>8</v>
      </c>
      <c r="K32" s="30"/>
      <c r="L32" s="13" t="s">
        <v>9</v>
      </c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5">
      <c r="A33" t="s">
        <v>58</v>
      </c>
      <c r="B33">
        <v>1892</v>
      </c>
      <c r="C33">
        <v>21.06</v>
      </c>
      <c r="D33">
        <v>22.3</v>
      </c>
      <c r="E33">
        <v>977.72</v>
      </c>
      <c r="F33" s="25">
        <f t="shared" si="1"/>
        <v>0.52555555555555555</v>
      </c>
      <c r="G33" s="16">
        <f t="shared" si="2"/>
        <v>295.45</v>
      </c>
      <c r="H33" s="26" t="str">
        <f t="shared" si="0"/>
        <v>0.525555555555556,21.06</v>
      </c>
      <c r="I33" s="7"/>
      <c r="J33" s="14" t="s">
        <v>3</v>
      </c>
      <c r="K33" s="17">
        <f>AVERAGE(G2:G135)</f>
        <v>295.45450000000017</v>
      </c>
      <c r="L33" s="17">
        <f>_xlfn.STDEV.P(G2:G61)</f>
        <v>8.4508382227171299E-3</v>
      </c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5">
      <c r="A34" t="s">
        <v>59</v>
      </c>
      <c r="B34">
        <v>1953</v>
      </c>
      <c r="C34">
        <v>20.95</v>
      </c>
      <c r="D34">
        <v>22.3</v>
      </c>
      <c r="E34">
        <v>977.72</v>
      </c>
      <c r="F34" s="25">
        <f t="shared" si="1"/>
        <v>0.54249999999999998</v>
      </c>
      <c r="G34" s="16">
        <f t="shared" si="2"/>
        <v>295.45</v>
      </c>
      <c r="H34" s="26" t="str">
        <f t="shared" si="0"/>
        <v>0.5425,20.95</v>
      </c>
      <c r="I34" s="7"/>
      <c r="J34" s="14" t="s">
        <v>4</v>
      </c>
      <c r="K34" s="17">
        <f>AVERAGE(E2:E135)</f>
        <v>977.7293333333339</v>
      </c>
      <c r="L34" s="17">
        <f>_xlfn.STDEV.P(E2:E61)</f>
        <v>3.2034703404609996E-2</v>
      </c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5">
      <c r="A35" t="s">
        <v>60</v>
      </c>
      <c r="B35">
        <v>2014</v>
      </c>
      <c r="C35">
        <v>20.93</v>
      </c>
      <c r="D35">
        <v>22.3</v>
      </c>
      <c r="E35">
        <v>977.72</v>
      </c>
      <c r="F35" s="25">
        <f t="shared" si="1"/>
        <v>0.55944444444444441</v>
      </c>
      <c r="G35" s="16">
        <f t="shared" si="2"/>
        <v>295.45</v>
      </c>
      <c r="H35" s="26" t="str">
        <f t="shared" si="0"/>
        <v>0.559444444444444,20.93</v>
      </c>
      <c r="I35" s="7"/>
      <c r="J35" s="15" t="s">
        <v>10</v>
      </c>
      <c r="K35" s="18">
        <f>C2</f>
        <v>25</v>
      </c>
      <c r="L35"/>
      <c r="M35" s="7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5">
      <c r="A36" t="s">
        <v>61</v>
      </c>
      <c r="B36">
        <v>2075</v>
      </c>
      <c r="C36">
        <v>20.82</v>
      </c>
      <c r="D36">
        <v>22.3</v>
      </c>
      <c r="E36">
        <v>977.72</v>
      </c>
      <c r="F36" s="25">
        <f t="shared" si="1"/>
        <v>0.57638888888888884</v>
      </c>
      <c r="G36" s="16">
        <f t="shared" si="2"/>
        <v>295.45</v>
      </c>
      <c r="H36" s="26" t="str">
        <f t="shared" si="0"/>
        <v>0.576388888888889,20.82</v>
      </c>
      <c r="I36" s="7"/>
      <c r="J36" s="15" t="s">
        <v>11</v>
      </c>
      <c r="K36" s="18">
        <f>MAX(C58:C61)</f>
        <v>20.02</v>
      </c>
      <c r="L36"/>
      <c r="M36" s="7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t="s">
        <v>62</v>
      </c>
      <c r="B37">
        <v>2136</v>
      </c>
      <c r="C37">
        <v>20.68</v>
      </c>
      <c r="D37">
        <v>22.3</v>
      </c>
      <c r="E37">
        <v>977.72</v>
      </c>
      <c r="F37" s="25">
        <f t="shared" si="1"/>
        <v>0.59333333333333338</v>
      </c>
      <c r="G37" s="16">
        <f t="shared" si="2"/>
        <v>295.45</v>
      </c>
      <c r="H37" s="26" t="str">
        <f t="shared" si="0"/>
        <v>0.593333333333333,20.68</v>
      </c>
      <c r="I37" s="7"/>
      <c r="J37" s="15" t="s">
        <v>12</v>
      </c>
      <c r="K37" s="18">
        <f>K4</f>
        <v>1</v>
      </c>
      <c r="L37"/>
      <c r="M37" s="7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5">
      <c r="A38" t="s">
        <v>63</v>
      </c>
      <c r="B38">
        <v>2197</v>
      </c>
      <c r="C38">
        <v>20.55</v>
      </c>
      <c r="D38">
        <v>22.3</v>
      </c>
      <c r="E38">
        <v>977.72</v>
      </c>
      <c r="F38" s="25">
        <f t="shared" si="1"/>
        <v>0.61027777777777781</v>
      </c>
      <c r="G38" s="16">
        <f t="shared" si="2"/>
        <v>295.45</v>
      </c>
      <c r="H38" s="26" t="str">
        <f t="shared" si="0"/>
        <v>0.610277777777778,20.55</v>
      </c>
      <c r="I38" s="7"/>
      <c r="J38" s="15" t="s">
        <v>13</v>
      </c>
      <c r="K38" s="18">
        <f>(K35-K36)/K37</f>
        <v>4.9800000000000004</v>
      </c>
      <c r="L38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25">
      <c r="A39" t="s">
        <v>64</v>
      </c>
      <c r="B39">
        <v>2258</v>
      </c>
      <c r="C39">
        <v>20.39</v>
      </c>
      <c r="D39">
        <v>22.3</v>
      </c>
      <c r="E39">
        <v>977.72</v>
      </c>
      <c r="F39" s="25">
        <f t="shared" si="1"/>
        <v>0.62722222222222224</v>
      </c>
      <c r="G39" s="16">
        <f t="shared" si="2"/>
        <v>295.45</v>
      </c>
      <c r="H39" s="26" t="str">
        <f t="shared" si="0"/>
        <v>0.627222222222222,20.39</v>
      </c>
      <c r="I39" s="7"/>
      <c r="J39" s="15" t="s">
        <v>14</v>
      </c>
      <c r="K39" s="19">
        <f>EXP(INDEX(LINEST(LN(C2:C61),F2:F61),1,2))</f>
        <v>23.985784104083976</v>
      </c>
      <c r="L39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25">
      <c r="A40" t="s">
        <v>65</v>
      </c>
      <c r="B40">
        <v>2319</v>
      </c>
      <c r="C40">
        <v>20.36</v>
      </c>
      <c r="D40">
        <v>22.3</v>
      </c>
      <c r="E40">
        <v>977.72</v>
      </c>
      <c r="F40" s="25">
        <f t="shared" si="1"/>
        <v>0.64416666666666667</v>
      </c>
      <c r="G40" s="16">
        <f t="shared" si="2"/>
        <v>295.45</v>
      </c>
      <c r="H40" s="26" t="str">
        <f t="shared" si="0"/>
        <v>0.644166666666667,20.36</v>
      </c>
      <c r="I40" s="7"/>
      <c r="J40" s="15" t="s">
        <v>15</v>
      </c>
      <c r="K40" s="20">
        <f>INDEX(LINEST(LN(C2:C61),F2:F61),1)</f>
        <v>-0.22018613606653217</v>
      </c>
      <c r="L40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25">
      <c r="A41" t="s">
        <v>66</v>
      </c>
      <c r="B41">
        <v>2380</v>
      </c>
      <c r="C41">
        <v>20.28</v>
      </c>
      <c r="D41">
        <v>22.33</v>
      </c>
      <c r="E41">
        <v>977.72</v>
      </c>
      <c r="F41" s="25">
        <f t="shared" si="1"/>
        <v>0.66111111111111109</v>
      </c>
      <c r="G41" s="16">
        <f t="shared" si="2"/>
        <v>295.47999999999996</v>
      </c>
      <c r="H41" s="26" t="str">
        <f t="shared" si="0"/>
        <v>0.661111111111111,20.28</v>
      </c>
      <c r="I41" s="7"/>
      <c r="J41" s="15" t="s">
        <v>19</v>
      </c>
      <c r="K41" s="20">
        <f>-1/K40</f>
        <v>4.5416120100215425</v>
      </c>
      <c r="L41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5">
      <c r="A42" t="s">
        <v>67</v>
      </c>
      <c r="B42">
        <v>2441</v>
      </c>
      <c r="C42">
        <v>20.27</v>
      </c>
      <c r="D42">
        <v>22.33</v>
      </c>
      <c r="E42">
        <v>977.72</v>
      </c>
      <c r="F42" s="25">
        <f t="shared" si="1"/>
        <v>0.67805555555555552</v>
      </c>
      <c r="G42" s="16">
        <f t="shared" si="2"/>
        <v>295.47999999999996</v>
      </c>
      <c r="H42" s="26" t="str">
        <f t="shared" si="0"/>
        <v>0.678055555555556,20.27</v>
      </c>
      <c r="I42" s="7"/>
      <c r="J42" s="7"/>
      <c r="K42" s="7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25">
      <c r="A43" t="s">
        <v>68</v>
      </c>
      <c r="B43">
        <v>2502</v>
      </c>
      <c r="C43">
        <v>20.22</v>
      </c>
      <c r="D43">
        <v>22.31</v>
      </c>
      <c r="E43">
        <v>977.72</v>
      </c>
      <c r="F43" s="25">
        <f t="shared" si="1"/>
        <v>0.69499999999999995</v>
      </c>
      <c r="G43" s="16">
        <f t="shared" si="2"/>
        <v>295.45999999999998</v>
      </c>
      <c r="H43" s="26" t="str">
        <f t="shared" si="0"/>
        <v>0.695,20.22</v>
      </c>
      <c r="I43" s="7"/>
      <c r="J43" s="7"/>
      <c r="K43" s="7"/>
      <c r="L43" s="7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25">
      <c r="A44" t="s">
        <v>69</v>
      </c>
      <c r="B44">
        <v>2563</v>
      </c>
      <c r="C44">
        <v>20.16</v>
      </c>
      <c r="D44">
        <v>22.31</v>
      </c>
      <c r="E44">
        <v>977.72</v>
      </c>
      <c r="F44" s="25">
        <f t="shared" si="1"/>
        <v>0.71194444444444449</v>
      </c>
      <c r="G44" s="16">
        <f t="shared" si="2"/>
        <v>295.45999999999998</v>
      </c>
      <c r="H44" s="26" t="str">
        <f t="shared" si="0"/>
        <v>0.711944444444444,20.16</v>
      </c>
      <c r="I44" s="7"/>
      <c r="J44" s="7"/>
      <c r="K44" s="7"/>
      <c r="L44" s="7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25">
      <c r="A45" t="s">
        <v>70</v>
      </c>
      <c r="B45">
        <v>2624</v>
      </c>
      <c r="C45">
        <v>20.16</v>
      </c>
      <c r="D45">
        <v>22.3</v>
      </c>
      <c r="E45">
        <v>977.72</v>
      </c>
      <c r="F45" s="25">
        <f t="shared" si="1"/>
        <v>0.72888888888888892</v>
      </c>
      <c r="G45" s="16">
        <f t="shared" si="2"/>
        <v>295.45</v>
      </c>
      <c r="H45" s="26" t="str">
        <f t="shared" si="0"/>
        <v>0.728888888888889,20.16</v>
      </c>
      <c r="I45" s="7"/>
      <c r="J45" s="7"/>
      <c r="K45" s="7"/>
      <c r="L45" s="7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25">
      <c r="A46" t="s">
        <v>71</v>
      </c>
      <c r="B46">
        <v>2685</v>
      </c>
      <c r="C46">
        <v>20.16</v>
      </c>
      <c r="D46">
        <v>22.3</v>
      </c>
      <c r="E46">
        <v>977.72</v>
      </c>
      <c r="F46" s="25">
        <f t="shared" si="1"/>
        <v>0.74583333333333335</v>
      </c>
      <c r="G46" s="16">
        <f t="shared" si="2"/>
        <v>295.45</v>
      </c>
      <c r="H46" s="26" t="str">
        <f t="shared" si="0"/>
        <v>0.745833333333333,20.16</v>
      </c>
      <c r="I46" s="7"/>
      <c r="J46" s="7"/>
      <c r="K46" s="7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25">
      <c r="A47" t="s">
        <v>72</v>
      </c>
      <c r="B47">
        <v>2746</v>
      </c>
      <c r="C47">
        <v>20.12</v>
      </c>
      <c r="D47">
        <v>22.3</v>
      </c>
      <c r="E47">
        <v>977.72</v>
      </c>
      <c r="F47" s="25">
        <f t="shared" si="1"/>
        <v>0.76277777777777778</v>
      </c>
      <c r="G47" s="16">
        <f t="shared" si="2"/>
        <v>295.45</v>
      </c>
      <c r="H47" s="26" t="str">
        <f t="shared" si="0"/>
        <v>0.762777777777778,20.12</v>
      </c>
      <c r="I47" s="7"/>
      <c r="J47" s="7"/>
      <c r="K47" s="7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25">
      <c r="A48" t="s">
        <v>73</v>
      </c>
      <c r="B48">
        <v>2807</v>
      </c>
      <c r="C48">
        <v>20.12</v>
      </c>
      <c r="D48">
        <v>22.3</v>
      </c>
      <c r="E48">
        <v>977.72</v>
      </c>
      <c r="F48" s="25">
        <f t="shared" si="1"/>
        <v>0.77972222222222221</v>
      </c>
      <c r="G48" s="16">
        <f t="shared" si="2"/>
        <v>295.45</v>
      </c>
      <c r="H48" s="26" t="str">
        <f t="shared" si="0"/>
        <v>0.779722222222222,20.12</v>
      </c>
      <c r="I48" s="7"/>
      <c r="J48" s="7"/>
      <c r="K48" s="7"/>
      <c r="L48" s="7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5">
      <c r="A49" t="s">
        <v>74</v>
      </c>
      <c r="B49">
        <v>2868</v>
      </c>
      <c r="C49">
        <v>20.100000000000001</v>
      </c>
      <c r="D49">
        <v>22.3</v>
      </c>
      <c r="E49">
        <v>977.71</v>
      </c>
      <c r="F49" s="25">
        <f t="shared" si="1"/>
        <v>0.79666666666666663</v>
      </c>
      <c r="G49" s="16">
        <f t="shared" si="2"/>
        <v>295.45</v>
      </c>
      <c r="H49" s="26" t="str">
        <f t="shared" si="0"/>
        <v>0.796666666666667,20.1</v>
      </c>
      <c r="I49" s="7"/>
      <c r="J49" s="7"/>
      <c r="K49" s="7"/>
      <c r="L49" s="7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25">
      <c r="A50" t="s">
        <v>75</v>
      </c>
      <c r="B50">
        <v>2929</v>
      </c>
      <c r="C50">
        <v>20.100000000000001</v>
      </c>
      <c r="D50">
        <v>22.3</v>
      </c>
      <c r="E50">
        <v>977.71</v>
      </c>
      <c r="F50" s="25">
        <f t="shared" si="1"/>
        <v>0.81361111111111106</v>
      </c>
      <c r="G50" s="16">
        <f t="shared" si="2"/>
        <v>295.45</v>
      </c>
      <c r="H50" s="26" t="str">
        <f t="shared" si="0"/>
        <v>0.813611111111111,20.1</v>
      </c>
      <c r="I50" s="7"/>
      <c r="J50" s="7"/>
      <c r="K50" s="7"/>
      <c r="L50" s="7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25">
      <c r="A51" t="s">
        <v>76</v>
      </c>
      <c r="B51">
        <v>2990</v>
      </c>
      <c r="C51">
        <v>20.100000000000001</v>
      </c>
      <c r="D51">
        <v>22.3</v>
      </c>
      <c r="E51">
        <v>977.7</v>
      </c>
      <c r="F51" s="25">
        <f t="shared" si="1"/>
        <v>0.8305555555555556</v>
      </c>
      <c r="G51" s="16">
        <f t="shared" si="2"/>
        <v>295.45</v>
      </c>
      <c r="H51" s="26" t="str">
        <f t="shared" si="0"/>
        <v>0.830555555555556,20.1</v>
      </c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25">
      <c r="A52" t="s">
        <v>77</v>
      </c>
      <c r="B52">
        <v>3051</v>
      </c>
      <c r="C52">
        <v>20.100000000000001</v>
      </c>
      <c r="D52">
        <v>22.3</v>
      </c>
      <c r="E52">
        <v>977.69</v>
      </c>
      <c r="F52" s="25">
        <f t="shared" si="1"/>
        <v>0.84750000000000003</v>
      </c>
      <c r="G52" s="16">
        <f t="shared" si="2"/>
        <v>295.45</v>
      </c>
      <c r="H52" s="26" t="str">
        <f t="shared" si="0"/>
        <v>0.8475,20.1</v>
      </c>
      <c r="I52" s="7"/>
      <c r="J52" s="7"/>
      <c r="K52" s="7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25">
      <c r="A53" t="s">
        <v>78</v>
      </c>
      <c r="B53">
        <v>3112</v>
      </c>
      <c r="C53">
        <v>20.05</v>
      </c>
      <c r="D53">
        <v>22.3</v>
      </c>
      <c r="E53">
        <v>977.69</v>
      </c>
      <c r="F53" s="25">
        <f t="shared" si="1"/>
        <v>0.86444444444444446</v>
      </c>
      <c r="G53" s="16">
        <f t="shared" si="2"/>
        <v>295.45</v>
      </c>
      <c r="H53" s="26" t="str">
        <f t="shared" si="0"/>
        <v>0.864444444444444,20.05</v>
      </c>
      <c r="I53" s="7"/>
      <c r="J53" s="7"/>
      <c r="K53" s="7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25">
      <c r="A54" t="s">
        <v>79</v>
      </c>
      <c r="B54">
        <v>3173</v>
      </c>
      <c r="C54">
        <v>20.05</v>
      </c>
      <c r="D54">
        <v>22.3</v>
      </c>
      <c r="E54">
        <v>977.68</v>
      </c>
      <c r="F54" s="25">
        <f t="shared" si="1"/>
        <v>0.88138888888888889</v>
      </c>
      <c r="G54" s="16">
        <f t="shared" si="2"/>
        <v>295.45</v>
      </c>
      <c r="H54" s="26" t="str">
        <f t="shared" si="0"/>
        <v>0.881388888888889,20.05</v>
      </c>
      <c r="I54" s="7"/>
      <c r="J54" s="7"/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25">
      <c r="A55" t="s">
        <v>80</v>
      </c>
      <c r="B55">
        <v>3234</v>
      </c>
      <c r="C55">
        <v>20.05</v>
      </c>
      <c r="D55">
        <v>22.3</v>
      </c>
      <c r="E55">
        <v>977.69</v>
      </c>
      <c r="F55" s="25">
        <f t="shared" si="1"/>
        <v>0.89833333333333332</v>
      </c>
      <c r="G55" s="16">
        <f t="shared" si="2"/>
        <v>295.45</v>
      </c>
      <c r="H55" s="26" t="str">
        <f t="shared" si="0"/>
        <v>0.898333333333333,20.05</v>
      </c>
      <c r="I55" s="7"/>
      <c r="J55" s="7"/>
      <c r="K55" s="7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5">
      <c r="A56" t="s">
        <v>81</v>
      </c>
      <c r="B56">
        <v>3295</v>
      </c>
      <c r="C56">
        <v>20.04</v>
      </c>
      <c r="D56">
        <v>22.3</v>
      </c>
      <c r="E56">
        <v>977.69</v>
      </c>
      <c r="F56" s="25">
        <f t="shared" si="1"/>
        <v>0.91527777777777775</v>
      </c>
      <c r="G56" s="16">
        <f t="shared" si="2"/>
        <v>295.45</v>
      </c>
      <c r="H56" s="26" t="str">
        <f t="shared" si="0"/>
        <v>0.915277777777778,20.04</v>
      </c>
      <c r="I56" s="7"/>
      <c r="J56" s="7"/>
      <c r="K56" s="7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25">
      <c r="A57" t="s">
        <v>82</v>
      </c>
      <c r="B57">
        <v>3356</v>
      </c>
      <c r="C57">
        <v>20.04</v>
      </c>
      <c r="D57">
        <v>22.3</v>
      </c>
      <c r="E57">
        <v>977.71</v>
      </c>
      <c r="F57" s="25">
        <f t="shared" si="1"/>
        <v>0.93222222222222217</v>
      </c>
      <c r="G57" s="16">
        <f t="shared" si="2"/>
        <v>295.45</v>
      </c>
      <c r="H57" s="26" t="str">
        <f t="shared" si="0"/>
        <v>0.932222222222222,20.04</v>
      </c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25">
      <c r="A58" t="s">
        <v>83</v>
      </c>
      <c r="B58">
        <v>3417</v>
      </c>
      <c r="C58">
        <v>20.02</v>
      </c>
      <c r="D58">
        <v>22.31</v>
      </c>
      <c r="E58">
        <v>977.69</v>
      </c>
      <c r="F58" s="25">
        <f t="shared" si="1"/>
        <v>0.94916666666666671</v>
      </c>
      <c r="G58" s="16">
        <f t="shared" si="2"/>
        <v>295.45999999999998</v>
      </c>
      <c r="H58" s="26" t="str">
        <f t="shared" si="0"/>
        <v>0.949166666666667,20.02</v>
      </c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25">
      <c r="A59" t="s">
        <v>84</v>
      </c>
      <c r="B59">
        <v>3478</v>
      </c>
      <c r="C59">
        <v>20</v>
      </c>
      <c r="D59">
        <v>22.3</v>
      </c>
      <c r="E59">
        <v>977.66</v>
      </c>
      <c r="F59" s="25">
        <f t="shared" si="1"/>
        <v>0.96611111111111114</v>
      </c>
      <c r="G59" s="16">
        <f t="shared" si="2"/>
        <v>295.45</v>
      </c>
      <c r="H59" s="26" t="str">
        <f t="shared" si="0"/>
        <v>0.966111111111111,20</v>
      </c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25">
      <c r="A60" t="s">
        <v>85</v>
      </c>
      <c r="B60">
        <v>3539</v>
      </c>
      <c r="C60">
        <v>20</v>
      </c>
      <c r="D60">
        <v>22.31</v>
      </c>
      <c r="E60">
        <v>977.65</v>
      </c>
      <c r="F60" s="25">
        <f t="shared" si="1"/>
        <v>0.98305555555555557</v>
      </c>
      <c r="G60" s="16">
        <f t="shared" si="2"/>
        <v>295.45999999999998</v>
      </c>
      <c r="H60" s="26" t="str">
        <f t="shared" si="0"/>
        <v>0.983055555555556,20</v>
      </c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25">
      <c r="A61" t="s">
        <v>86</v>
      </c>
      <c r="B61">
        <v>3600</v>
      </c>
      <c r="C61">
        <v>19.98</v>
      </c>
      <c r="D61">
        <v>22.3</v>
      </c>
      <c r="E61">
        <v>977.67</v>
      </c>
      <c r="F61" s="25">
        <f t="shared" si="1"/>
        <v>1</v>
      </c>
      <c r="G61" s="16">
        <f t="shared" si="2"/>
        <v>295.45</v>
      </c>
      <c r="H61" s="26" t="str">
        <f t="shared" si="0"/>
        <v>1,19.98</v>
      </c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customFormat="1" x14ac:dyDescent="0.25">
      <c r="F62" s="4"/>
      <c r="G62" s="4"/>
      <c r="H62" s="4"/>
    </row>
    <row r="63" spans="1:23" customFormat="1" x14ac:dyDescent="0.25">
      <c r="F63" s="4"/>
      <c r="G63" s="4"/>
      <c r="H63" s="4"/>
    </row>
    <row r="64" spans="1:23" customFormat="1" x14ac:dyDescent="0.25">
      <c r="F64" s="4"/>
      <c r="G64" s="4"/>
      <c r="H64" s="4"/>
    </row>
    <row r="65" spans="6:8" customFormat="1" x14ac:dyDescent="0.25">
      <c r="F65" s="4"/>
      <c r="G65" s="4"/>
      <c r="H65" s="4"/>
    </row>
    <row r="66" spans="6:8" customFormat="1" x14ac:dyDescent="0.25">
      <c r="F66" s="4"/>
      <c r="G66" s="4"/>
      <c r="H66" s="4"/>
    </row>
    <row r="67" spans="6:8" customFormat="1" x14ac:dyDescent="0.25">
      <c r="F67" s="4"/>
      <c r="G67" s="4"/>
      <c r="H67" s="4"/>
    </row>
    <row r="68" spans="6:8" customFormat="1" x14ac:dyDescent="0.25">
      <c r="F68" s="4"/>
      <c r="G68" s="4"/>
      <c r="H68" s="4"/>
    </row>
    <row r="69" spans="6:8" customFormat="1" x14ac:dyDescent="0.25">
      <c r="F69" s="4"/>
      <c r="G69" s="4"/>
      <c r="H69" s="4"/>
    </row>
    <row r="70" spans="6:8" customFormat="1" x14ac:dyDescent="0.25">
      <c r="F70" s="4"/>
      <c r="G70" s="4"/>
      <c r="H70" s="4"/>
    </row>
    <row r="71" spans="6:8" customFormat="1" x14ac:dyDescent="0.25">
      <c r="F71" s="4"/>
      <c r="G71" s="4"/>
      <c r="H71" s="4"/>
    </row>
    <row r="72" spans="6:8" customFormat="1" x14ac:dyDescent="0.25">
      <c r="F72" s="4"/>
      <c r="G72" s="4"/>
      <c r="H72" s="4"/>
    </row>
    <row r="73" spans="6:8" customFormat="1" x14ac:dyDescent="0.25">
      <c r="F73" s="4"/>
      <c r="G73" s="4"/>
      <c r="H73" s="4"/>
    </row>
    <row r="74" spans="6:8" customFormat="1" x14ac:dyDescent="0.25">
      <c r="F74" s="4"/>
      <c r="G74" s="4"/>
      <c r="H74" s="4"/>
    </row>
    <row r="75" spans="6:8" customFormat="1" x14ac:dyDescent="0.25">
      <c r="F75" s="4"/>
      <c r="G75" s="4"/>
      <c r="H75" s="4"/>
    </row>
    <row r="76" spans="6:8" customFormat="1" x14ac:dyDescent="0.25">
      <c r="F76" s="4"/>
      <c r="G76" s="4"/>
      <c r="H76" s="4"/>
    </row>
    <row r="77" spans="6:8" customFormat="1" x14ac:dyDescent="0.25">
      <c r="F77" s="4"/>
      <c r="G77" s="4"/>
      <c r="H77" s="4"/>
    </row>
    <row r="78" spans="6:8" customFormat="1" x14ac:dyDescent="0.25">
      <c r="F78" s="4"/>
      <c r="G78" s="4"/>
      <c r="H78" s="4"/>
    </row>
    <row r="79" spans="6:8" customFormat="1" x14ac:dyDescent="0.25">
      <c r="F79" s="4"/>
      <c r="G79" s="4"/>
      <c r="H79" s="4"/>
    </row>
    <row r="80" spans="6:8" customFormat="1" x14ac:dyDescent="0.25">
      <c r="F80" s="4"/>
      <c r="G80" s="4"/>
      <c r="H80" s="4"/>
    </row>
    <row r="81" spans="6:8" customFormat="1" x14ac:dyDescent="0.25">
      <c r="F81" s="4"/>
      <c r="G81" s="4"/>
      <c r="H81" s="4"/>
    </row>
    <row r="82" spans="6:8" customFormat="1" x14ac:dyDescent="0.25">
      <c r="F82" s="4"/>
      <c r="G82" s="4"/>
      <c r="H82" s="4"/>
    </row>
    <row r="83" spans="6:8" customFormat="1" x14ac:dyDescent="0.25">
      <c r="F83" s="4"/>
      <c r="G83" s="4"/>
      <c r="H83" s="4"/>
    </row>
    <row r="84" spans="6:8" customFormat="1" x14ac:dyDescent="0.25">
      <c r="F84" s="4"/>
      <c r="G84" s="4"/>
      <c r="H84" s="4"/>
    </row>
    <row r="85" spans="6:8" customFormat="1" x14ac:dyDescent="0.25">
      <c r="F85" s="4"/>
      <c r="G85" s="4"/>
      <c r="H85" s="4"/>
    </row>
    <row r="86" spans="6:8" customFormat="1" x14ac:dyDescent="0.25">
      <c r="F86" s="4"/>
      <c r="G86" s="4"/>
      <c r="H86" s="4"/>
    </row>
    <row r="87" spans="6:8" customFormat="1" x14ac:dyDescent="0.25">
      <c r="F87" s="4"/>
      <c r="G87" s="4"/>
      <c r="H87" s="4"/>
    </row>
    <row r="88" spans="6:8" customFormat="1" x14ac:dyDescent="0.25">
      <c r="F88" s="4"/>
      <c r="G88" s="4"/>
      <c r="H88" s="4"/>
    </row>
    <row r="89" spans="6:8" customFormat="1" x14ac:dyDescent="0.25">
      <c r="F89" s="4"/>
      <c r="G89" s="4"/>
      <c r="H89" s="4"/>
    </row>
    <row r="90" spans="6:8" customFormat="1" x14ac:dyDescent="0.25">
      <c r="F90" s="4"/>
      <c r="G90" s="4"/>
      <c r="H90" s="4"/>
    </row>
    <row r="91" spans="6:8" customFormat="1" x14ac:dyDescent="0.25">
      <c r="F91" s="4"/>
      <c r="G91" s="4"/>
      <c r="H91" s="4"/>
    </row>
    <row r="92" spans="6:8" customFormat="1" x14ac:dyDescent="0.25">
      <c r="F92" s="4"/>
      <c r="G92" s="4"/>
      <c r="H92" s="4"/>
    </row>
    <row r="93" spans="6:8" customFormat="1" x14ac:dyDescent="0.25">
      <c r="F93" s="4"/>
      <c r="G93" s="4"/>
      <c r="H93" s="4"/>
    </row>
    <row r="94" spans="6:8" customFormat="1" x14ac:dyDescent="0.25">
      <c r="F94" s="4"/>
      <c r="G94" s="4"/>
      <c r="H94" s="4"/>
    </row>
    <row r="95" spans="6:8" customFormat="1" x14ac:dyDescent="0.25">
      <c r="F95" s="4"/>
      <c r="G95" s="4"/>
      <c r="H95" s="4"/>
    </row>
    <row r="96" spans="6:8" customFormat="1" x14ac:dyDescent="0.25">
      <c r="F96" s="4"/>
      <c r="G96" s="4"/>
      <c r="H96" s="4"/>
    </row>
    <row r="97" spans="6:8" customFormat="1" x14ac:dyDescent="0.25">
      <c r="F97" s="4"/>
      <c r="G97" s="4"/>
      <c r="H97" s="4"/>
    </row>
    <row r="98" spans="6:8" customFormat="1" x14ac:dyDescent="0.25">
      <c r="F98" s="4"/>
      <c r="G98" s="4"/>
      <c r="H98" s="4"/>
    </row>
    <row r="99" spans="6:8" customFormat="1" x14ac:dyDescent="0.25">
      <c r="F99" s="4"/>
      <c r="G99" s="4"/>
      <c r="H99" s="4"/>
    </row>
    <row r="100" spans="6:8" customFormat="1" x14ac:dyDescent="0.25">
      <c r="F100" s="4"/>
      <c r="G100" s="4"/>
      <c r="H100" s="4"/>
    </row>
    <row r="101" spans="6:8" customFormat="1" x14ac:dyDescent="0.25">
      <c r="F101" s="4"/>
      <c r="G101" s="4"/>
      <c r="H101" s="4"/>
    </row>
    <row r="102" spans="6:8" customFormat="1" x14ac:dyDescent="0.25">
      <c r="F102" s="4"/>
      <c r="G102" s="4"/>
      <c r="H102" s="4"/>
    </row>
    <row r="103" spans="6:8" customFormat="1" x14ac:dyDescent="0.25">
      <c r="F103" s="4"/>
      <c r="G103" s="4"/>
      <c r="H103" s="4"/>
    </row>
    <row r="104" spans="6:8" customFormat="1" x14ac:dyDescent="0.25">
      <c r="F104" s="4"/>
      <c r="G104" s="4"/>
      <c r="H104" s="4"/>
    </row>
    <row r="105" spans="6:8" customFormat="1" x14ac:dyDescent="0.25">
      <c r="F105" s="4"/>
      <c r="G105" s="4"/>
      <c r="H105" s="4"/>
    </row>
    <row r="106" spans="6:8" customFormat="1" x14ac:dyDescent="0.25">
      <c r="F106" s="4"/>
      <c r="G106" s="4"/>
      <c r="H106" s="4"/>
    </row>
    <row r="107" spans="6:8" customFormat="1" x14ac:dyDescent="0.25">
      <c r="F107" s="4"/>
      <c r="G107" s="4"/>
      <c r="H107" s="4"/>
    </row>
    <row r="108" spans="6:8" customFormat="1" x14ac:dyDescent="0.25">
      <c r="F108" s="4"/>
      <c r="G108" s="4"/>
      <c r="H108" s="4"/>
    </row>
    <row r="109" spans="6:8" customFormat="1" x14ac:dyDescent="0.25">
      <c r="F109" s="4"/>
      <c r="G109" s="4"/>
      <c r="H109" s="4"/>
    </row>
    <row r="110" spans="6:8" customFormat="1" x14ac:dyDescent="0.25">
      <c r="F110" s="4"/>
      <c r="G110" s="4"/>
      <c r="H110" s="4"/>
    </row>
    <row r="111" spans="6:8" customFormat="1" x14ac:dyDescent="0.25">
      <c r="F111" s="4"/>
      <c r="G111" s="4"/>
      <c r="H111" s="4"/>
    </row>
    <row r="112" spans="6:8" customFormat="1" x14ac:dyDescent="0.25">
      <c r="F112" s="4"/>
      <c r="G112" s="4"/>
      <c r="H112" s="4"/>
    </row>
    <row r="113" spans="6:8" customFormat="1" x14ac:dyDescent="0.25">
      <c r="F113" s="4"/>
      <c r="G113" s="4"/>
      <c r="H113" s="4"/>
    </row>
    <row r="114" spans="6:8" customFormat="1" x14ac:dyDescent="0.25">
      <c r="F114" s="4"/>
      <c r="G114" s="4"/>
      <c r="H114" s="4"/>
    </row>
    <row r="115" spans="6:8" customFormat="1" x14ac:dyDescent="0.25">
      <c r="F115" s="4"/>
      <c r="G115" s="4"/>
      <c r="H115" s="4"/>
    </row>
    <row r="116" spans="6:8" customFormat="1" x14ac:dyDescent="0.25">
      <c r="F116" s="4"/>
      <c r="G116" s="4"/>
      <c r="H116" s="4"/>
    </row>
    <row r="117" spans="6:8" customFormat="1" x14ac:dyDescent="0.25">
      <c r="F117" s="4"/>
      <c r="G117" s="4"/>
      <c r="H117" s="4"/>
    </row>
    <row r="118" spans="6:8" customFormat="1" x14ac:dyDescent="0.25">
      <c r="F118" s="4"/>
      <c r="G118" s="4"/>
      <c r="H118" s="4"/>
    </row>
    <row r="119" spans="6:8" customFormat="1" x14ac:dyDescent="0.25">
      <c r="F119" s="4"/>
      <c r="G119" s="4"/>
      <c r="H119" s="4"/>
    </row>
    <row r="120" spans="6:8" customFormat="1" x14ac:dyDescent="0.25">
      <c r="F120" s="4"/>
      <c r="G120" s="4"/>
      <c r="H120" s="4"/>
    </row>
    <row r="121" spans="6:8" customFormat="1" x14ac:dyDescent="0.25">
      <c r="F121" s="4"/>
      <c r="G121" s="4"/>
      <c r="H121" s="4"/>
    </row>
    <row r="122" spans="6:8" customFormat="1" x14ac:dyDescent="0.25">
      <c r="F122" s="4"/>
      <c r="G122" s="4"/>
      <c r="H122" s="4"/>
    </row>
    <row r="123" spans="6:8" customFormat="1" x14ac:dyDescent="0.25">
      <c r="F123" s="4"/>
      <c r="G123" s="4"/>
      <c r="H123" s="4"/>
    </row>
    <row r="124" spans="6:8" customFormat="1" x14ac:dyDescent="0.25">
      <c r="F124" s="4"/>
      <c r="G124" s="4"/>
      <c r="H124" s="4"/>
    </row>
    <row r="125" spans="6:8" customFormat="1" x14ac:dyDescent="0.25">
      <c r="F125" s="4"/>
      <c r="G125" s="4"/>
      <c r="H125" s="4"/>
    </row>
    <row r="126" spans="6:8" customFormat="1" x14ac:dyDescent="0.25">
      <c r="F126" s="4"/>
      <c r="G126" s="4"/>
      <c r="H126" s="4"/>
    </row>
    <row r="127" spans="6:8" customFormat="1" x14ac:dyDescent="0.25">
      <c r="F127" s="4"/>
      <c r="G127" s="4"/>
      <c r="H127" s="4"/>
    </row>
    <row r="128" spans="6:8" customFormat="1" x14ac:dyDescent="0.25">
      <c r="F128" s="4"/>
      <c r="G128" s="4"/>
      <c r="H128" s="4"/>
    </row>
    <row r="129" spans="1:23" customFormat="1" x14ac:dyDescent="0.25">
      <c r="F129" s="4"/>
      <c r="G129" s="4"/>
      <c r="H129" s="4"/>
    </row>
    <row r="130" spans="1:23" customFormat="1" x14ac:dyDescent="0.25">
      <c r="F130" s="4"/>
      <c r="G130" s="4"/>
      <c r="H130" s="4"/>
    </row>
    <row r="131" spans="1:23" customFormat="1" x14ac:dyDescent="0.25">
      <c r="F131" s="4"/>
      <c r="G131" s="4"/>
      <c r="H131" s="4"/>
    </row>
    <row r="132" spans="1:23" customFormat="1" x14ac:dyDescent="0.25">
      <c r="F132" s="4"/>
      <c r="G132" s="4"/>
      <c r="H132" s="4"/>
    </row>
    <row r="133" spans="1:23" customFormat="1" x14ac:dyDescent="0.25">
      <c r="F133" s="4"/>
      <c r="G133" s="4"/>
      <c r="H133" s="4"/>
    </row>
    <row r="134" spans="1:23" customFormat="1" x14ac:dyDescent="0.25">
      <c r="F134" s="4"/>
      <c r="G134" s="4"/>
      <c r="H134" s="4"/>
    </row>
    <row r="135" spans="1:23" customFormat="1" x14ac:dyDescent="0.25">
      <c r="F135" s="4"/>
      <c r="G135" s="4"/>
      <c r="H135" s="4"/>
    </row>
    <row r="136" spans="1:23" customFormat="1" x14ac:dyDescent="0.25">
      <c r="F136" s="4"/>
      <c r="G136" s="4"/>
      <c r="H136" s="4"/>
    </row>
    <row r="137" spans="1:23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9"/>
      <c r="O946" s="9"/>
      <c r="P946" s="9"/>
      <c r="Q946" s="9"/>
      <c r="R946" s="9"/>
      <c r="S946" s="9"/>
      <c r="T946" s="9"/>
      <c r="U946" s="9"/>
      <c r="V946" s="9"/>
      <c r="W946" s="9"/>
    </row>
  </sheetData>
  <sheetProtection selectLockedCells="1"/>
  <mergeCells count="1">
    <mergeCell ref="J32:K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M. Imran</cp:lastModifiedBy>
  <dcterms:created xsi:type="dcterms:W3CDTF">2016-09-28T09:33:00Z</dcterms:created>
  <dcterms:modified xsi:type="dcterms:W3CDTF">2019-06-20T04:59:06Z</dcterms:modified>
</cp:coreProperties>
</file>