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. Imran\Downloads\"/>
    </mc:Choice>
  </mc:AlternateContent>
  <bookViews>
    <workbookView xWindow="0" yWindow="0" windowWidth="20490" windowHeight="894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<sst xmlns="http://schemas.openxmlformats.org/spreadsheetml/2006/main" count="457" uniqueCount="110">
  <si>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</si>
  <si>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</si>
  <si>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</si>
  <si>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</si>
  <si>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</si>
  <si>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</si>
  <si>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</si>
  <si>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</si>
  <si>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</si>
  <si>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</si>
  <si>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</si>
  <si>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</si>
  <si>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</si>
  <si>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</si>
  <si>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</si>
  <si>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</si>
  <si>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</si>
  <si>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</si>
  <si>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</si>
  <si>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</si>
  <si>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</si>
  <si>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</si>
  <si>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</si>
  <si>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</si>
  <si>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</si>
  <si>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</si>
  <si>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</si>
  <si>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</si>
  <si>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</si>
  <si>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</si>
  <si>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</si>
  <si>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</si>
  <si>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</si>
  <si>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</si>
  <si>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</si>
  <si>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</si>
  <si>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</si>
  <si>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</si>
  <si>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</si>
  <si>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</si>
  <si>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</si>
  <si>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</si>
  <si>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</si>
  <si>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</si>
  <si>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</si>
  <si>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</si>
  <si>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</si>
  <si>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</si>
  <si>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</si>
  <si>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</si>
  <si>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</si>
  <si>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</si>
  <si>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</si>
  <si>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</si>
  <si>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</si>
  <si>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</si>
  <si>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</si>
  <si>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</si>
  <si>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</si>
  <si>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</si>
  <si>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</si>
  <si>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</si>
  <si>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</si>
  <si>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</si>
  <si>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</si>
  <si>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</si>
  <si>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</si>
  <si>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</si>
  <si>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</si>
  <si>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</si>
  <si>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</si>
  <si>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</si>
  <si>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</si>
  <si>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</si>
  <si>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</si>
  <si>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</si>
  <si>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</si>
  <si>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</si>
  <si>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</si>
  <si>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</si>
  <si>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</si>
  <si>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</si>
  <si>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</si>
  <si>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</si>
  <si>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</si>
  <si>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</si>
  <si>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</si>
  <si>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</si>
  <si>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</si>
  <si>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</si>
  <si>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</si>
  <si>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</si>
  <si>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</si>
  <si>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</si>
  <si>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</si>
  <si>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</si>
  <si>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Shivali &amp; Mohit</t>
  </si>
  <si>
    <t>ORTEC TFA 474</t>
  </si>
  <si>
    <t>4,2</t>
  </si>
  <si>
    <t>70/30</t>
  </si>
  <si>
    <t>Ar/CO2</t>
  </si>
  <si>
    <t>ORTEC CFD 935</t>
  </si>
  <si>
    <t>Keithley 6517B</t>
  </si>
  <si>
    <t>Live</t>
  </si>
  <si>
    <t>Ground</t>
  </si>
  <si>
    <t>Earth</t>
  </si>
  <si>
    <t>CAEN N1145</t>
  </si>
  <si>
    <t>X-ray</t>
  </si>
  <si>
    <t>NO</t>
  </si>
  <si>
    <t>5 Cu 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</si>
</sst>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3855.0998724317333</c:v>
                  </c:pt>
                  <c:pt idx="1">
                    <c:v>4170.3744021343318</c:v>
                  </c:pt>
                  <c:pt idx="2">
                    <c:v>2171.3077762875505</c:v>
                  </c:pt>
                  <c:pt idx="3">
                    <c:v>1850.1304539152297</c:v>
                  </c:pt>
                  <c:pt idx="4">
                    <c:v>1290.3108718743595</c:v>
                  </c:pt>
                  <c:pt idx="5">
                    <c:v>1063.541649961348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3855.0998724317333</c:v>
                  </c:pt>
                  <c:pt idx="1">
                    <c:v>4170.3744021343318</c:v>
                  </c:pt>
                  <c:pt idx="2">
                    <c:v>2171.3077762875505</c:v>
                  </c:pt>
                  <c:pt idx="3">
                    <c:v>1850.1304539152297</c:v>
                  </c:pt>
                  <c:pt idx="4">
                    <c:v>1290.3108718743595</c:v>
                  </c:pt>
                  <c:pt idx="5">
                    <c:v>1063.541649961348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689.96825970665657</c:v>
                </c:pt>
                <c:pt idx="1">
                  <c:v>680.11157028227581</c:v>
                </c:pt>
                <c:pt idx="2">
                  <c:v>670.25488085789505</c:v>
                </c:pt>
                <c:pt idx="3">
                  <c:v>660.39819143351417</c:v>
                </c:pt>
                <c:pt idx="4">
                  <c:v>650.5415020091333</c:v>
                </c:pt>
                <c:pt idx="5">
                  <c:v>640.68481258475254</c:v>
                </c:pt>
                <c:pt idx="6">
                  <c:v>630.82812316037177</c:v>
                </c:pt>
                <c:pt idx="7">
                  <c:v>620.97143373599101</c:v>
                </c:pt>
                <c:pt idx="8">
                  <c:v>611.11474431161025</c:v>
                </c:pt>
                <c:pt idx="9">
                  <c:v>601.25805488722949</c:v>
                </c:pt>
                <c:pt idx="10">
                  <c:v>591.40136546284862</c:v>
                </c:pt>
                <c:pt idx="11">
                  <c:v>581.54467603846774</c:v>
                </c:pt>
                <c:pt idx="12">
                  <c:v>571.68798661408698</c:v>
                </c:pt>
                <c:pt idx="13">
                  <c:v>561.83129718970611</c:v>
                </c:pt>
                <c:pt idx="14">
                  <c:v>551.97460776532535</c:v>
                </c:pt>
                <c:pt idx="15">
                  <c:v>542.11791834094458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26216.109640935156</c:v>
                </c:pt>
                <c:pt idx="1">
                  <c:v>19383.854556307611</c:v>
                </c:pt>
                <c:pt idx="2">
                  <c:v>12433.610451941435</c:v>
                </c:pt>
                <c:pt idx="3">
                  <c:v>8988.0795981637129</c:v>
                </c:pt>
                <c:pt idx="4">
                  <c:v>6603.0425122671459</c:v>
                </c:pt>
                <c:pt idx="5">
                  <c:v>4655.6312743059279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C-49D7-9B99-CF820ACD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5896"/>
        <c:axId val="-21417831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5.4254288104976345</c:v>
                  </c:pt>
                  <c:pt idx="1">
                    <c:v>5.4418644680742361</c:v>
                  </c:pt>
                  <c:pt idx="2">
                    <c:v>5.4221766846903838</c:v>
                  </c:pt>
                  <c:pt idx="3">
                    <c:v>5.3624465809305111</c:v>
                  </c:pt>
                  <c:pt idx="4">
                    <c:v>5.1934253308068907</c:v>
                  </c:pt>
                  <c:pt idx="5">
                    <c:v>4.884812062801279</c:v>
                  </c:pt>
                  <c:pt idx="6">
                    <c:v>3.6706417846353667</c:v>
                  </c:pt>
                  <c:pt idx="7">
                    <c:v>3.1737202145116696</c:v>
                  </c:pt>
                  <c:pt idx="8">
                    <c:v>2.322594334885979</c:v>
                  </c:pt>
                  <c:pt idx="9">
                    <c:v>1.1210114480533491</c:v>
                  </c:pt>
                  <c:pt idx="10">
                    <c:v>7.6376261582597332E-2</c:v>
                  </c:pt>
                  <c:pt idx="11">
                    <c:v>7.6376261582597332E-2</c:v>
                  </c:pt>
                  <c:pt idx="12">
                    <c:v>7.6376261582597332E-2</c:v>
                  </c:pt>
                  <c:pt idx="13">
                    <c:v>7.6376261582597332E-2</c:v>
                  </c:pt>
                  <c:pt idx="14">
                    <c:v>7.6376261582597332E-2</c:v>
                  </c:pt>
                  <c:pt idx="15">
                    <c:v>7.6376261582597332E-2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5.4254288104976345</c:v>
                  </c:pt>
                  <c:pt idx="1">
                    <c:v>5.4418644680742361</c:v>
                  </c:pt>
                  <c:pt idx="2">
                    <c:v>5.4221766846903838</c:v>
                  </c:pt>
                  <c:pt idx="3">
                    <c:v>5.3624465809305111</c:v>
                  </c:pt>
                  <c:pt idx="4">
                    <c:v>5.1934253308068907</c:v>
                  </c:pt>
                  <c:pt idx="5">
                    <c:v>4.884812062801279</c:v>
                  </c:pt>
                  <c:pt idx="6">
                    <c:v>3.6706417846353667</c:v>
                  </c:pt>
                  <c:pt idx="7">
                    <c:v>3.1737202145116696</c:v>
                  </c:pt>
                  <c:pt idx="8">
                    <c:v>2.322594334885979</c:v>
                  </c:pt>
                  <c:pt idx="9">
                    <c:v>1.1210114480533491</c:v>
                  </c:pt>
                  <c:pt idx="10">
                    <c:v>7.6376261582597332E-2</c:v>
                  </c:pt>
                  <c:pt idx="11">
                    <c:v>7.6376261582597332E-2</c:v>
                  </c:pt>
                  <c:pt idx="12">
                    <c:v>7.6376261582597332E-2</c:v>
                  </c:pt>
                  <c:pt idx="13">
                    <c:v>7.6376261582597332E-2</c:v>
                  </c:pt>
                  <c:pt idx="14">
                    <c:v>7.6376261582597332E-2</c:v>
                  </c:pt>
                  <c:pt idx="15">
                    <c:v>7.6376261582597332E-2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689.96825970665657</c:v>
                </c:pt>
                <c:pt idx="1">
                  <c:v>680.11157028227581</c:v>
                </c:pt>
                <c:pt idx="2">
                  <c:v>670.25488085789505</c:v>
                </c:pt>
                <c:pt idx="3">
                  <c:v>660.39819143351417</c:v>
                </c:pt>
                <c:pt idx="4">
                  <c:v>650.5415020091333</c:v>
                </c:pt>
                <c:pt idx="5">
                  <c:v>640.68481258475254</c:v>
                </c:pt>
                <c:pt idx="6">
                  <c:v>630.82812316037177</c:v>
                </c:pt>
                <c:pt idx="7">
                  <c:v>620.97143373599101</c:v>
                </c:pt>
                <c:pt idx="8">
                  <c:v>611.11474431161025</c:v>
                </c:pt>
                <c:pt idx="9">
                  <c:v>601.25805488722949</c:v>
                </c:pt>
                <c:pt idx="10">
                  <c:v>591.40136546284862</c:v>
                </c:pt>
                <c:pt idx="11">
                  <c:v>581.54467603846774</c:v>
                </c:pt>
                <c:pt idx="12">
                  <c:v>571.68798661408698</c:v>
                </c:pt>
                <c:pt idx="13">
                  <c:v>561.83129718970611</c:v>
                </c:pt>
                <c:pt idx="14">
                  <c:v>551.97460776532535</c:v>
                </c:pt>
                <c:pt idx="15">
                  <c:v>542.11791834094458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1760.2166666666667</c:v>
                </c:pt>
                <c:pt idx="1">
                  <c:v>1770.4333333333334</c:v>
                </c:pt>
                <c:pt idx="2">
                  <c:v>1759.8666666666666</c:v>
                </c:pt>
                <c:pt idx="3">
                  <c:v>1721.7833333333333</c:v>
                </c:pt>
                <c:pt idx="4">
                  <c:v>1616.1</c:v>
                </c:pt>
                <c:pt idx="5">
                  <c:v>1429.8166666666666</c:v>
                </c:pt>
                <c:pt idx="6">
                  <c:v>807.25</c:v>
                </c:pt>
                <c:pt idx="7">
                  <c:v>603.2833333333333</c:v>
                </c:pt>
                <c:pt idx="8">
                  <c:v>323.13333333333333</c:v>
                </c:pt>
                <c:pt idx="9">
                  <c:v>74.7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C-49D7-9B99-CF820ACD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95832"/>
        <c:axId val="-2141790328"/>
      </c:scatterChart>
      <c:valAx>
        <c:axId val="-214177589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83160"/>
        <c:crosses val="autoZero"/>
        <c:crossBetween val="midCat"/>
      </c:valAx>
      <c:valAx>
        <c:axId val="-21417831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5896"/>
        <c:crosses val="autoZero"/>
        <c:crossBetween val="midCat"/>
      </c:valAx>
      <c:valAx>
        <c:axId val="-2141790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41795832"/>
        <c:crosses val="max"/>
        <c:crossBetween val="midCat"/>
      </c:valAx>
      <c:valAx>
        <c:axId val="-214179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179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C1" workbookViewId="0">
      <selection activeCell="J13" sqref="J13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58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5.75" x14ac:dyDescent="0.25">
      <c r="A2" s="9" t="s">
        <v>53</v>
      </c>
      <c r="B2" s="11" t="s">
        <v>96</v>
      </c>
      <c r="C2" s="36" t="s">
        <v>95</v>
      </c>
      <c r="D2" s="37" t="s">
        <v>93</v>
      </c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ht="15.75" x14ac:dyDescent="0.25">
      <c r="A3" s="41" t="s">
        <v>1</v>
      </c>
      <c r="B3" s="4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5">
      <c r="A4" s="43"/>
      <c r="B4" s="4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5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5">
      <c r="A6" s="9" t="s">
        <v>2</v>
      </c>
      <c r="B6" s="11">
        <v>4</v>
      </c>
      <c r="C6"/>
      <c r="D6"/>
      <c r="E6" s="55" t="s">
        <v>60</v>
      </c>
      <c r="F6" s="13">
        <f t="shared" ref="F6:F21" si="0">G6*$B$17</f>
        <v>3507</v>
      </c>
      <c r="G6" s="14">
        <v>700</v>
      </c>
      <c r="H6" s="15">
        <v>0.69791666666666663</v>
      </c>
      <c r="I6" s="16">
        <v>972</v>
      </c>
      <c r="J6" s="17">
        <v>22</v>
      </c>
      <c r="K6" s="18">
        <v>177</v>
      </c>
      <c r="L6" s="12">
        <f>SQRT(K6)</f>
        <v>13.30413469565007</v>
      </c>
      <c r="M6" s="14">
        <v>105790</v>
      </c>
      <c r="N6" s="23">
        <f>SQRT(M6)</f>
        <v>325.25374709601732</v>
      </c>
      <c r="O6" s="40">
        <f>'700uA'!A7</f>
        <v>-6.3043824509803916E-11</v>
      </c>
      <c r="P6" s="40">
        <f>'700uA'!B7</f>
        <v>1.0257662987370109E-11</v>
      </c>
      <c r="Q6" s="40">
        <f>'700uA'!C7</f>
        <v>-2.6208815238095227E-9</v>
      </c>
      <c r="R6" s="40">
        <f>'700uA'!D7</f>
        <v>3.7529768728094357E-10</v>
      </c>
    </row>
    <row r="7" spans="1:18" x14ac:dyDescent="0.25">
      <c r="A7" s="9" t="s">
        <v>3</v>
      </c>
      <c r="B7" s="11">
        <v>4.5</v>
      </c>
      <c r="C7"/>
      <c r="D7"/>
      <c r="E7" s="56"/>
      <c r="F7" s="13">
        <f t="shared" si="0"/>
        <v>3456.8999999999996</v>
      </c>
      <c r="G7" s="14">
        <v>690</v>
      </c>
      <c r="H7" s="15">
        <v>0.70486111111111116</v>
      </c>
      <c r="I7" s="16">
        <v>972</v>
      </c>
      <c r="J7" s="17">
        <v>22</v>
      </c>
      <c r="K7" s="18">
        <v>192</v>
      </c>
      <c r="L7" s="12">
        <f t="shared" ref="L7:L21" si="1">SQRT(K7)</f>
        <v>13.856406460551018</v>
      </c>
      <c r="M7" s="18">
        <v>106418</v>
      </c>
      <c r="N7" s="23">
        <f t="shared" ref="N7:N20" si="2">SQRT(M7)</f>
        <v>326.21771870945332</v>
      </c>
      <c r="O7" s="40">
        <f>'690uA'!A7</f>
        <v>-4.7482962500000027E-11</v>
      </c>
      <c r="P7" s="40">
        <f>'690uA'!B7</f>
        <v>1.5713034945344859E-11</v>
      </c>
      <c r="Q7" s="40">
        <f>'690uA'!C7</f>
        <v>-1.9387152857142854E-9</v>
      </c>
      <c r="R7" s="40">
        <f>'690uA'!D7</f>
        <v>4.0623815404243146E-10</v>
      </c>
    </row>
    <row r="8" spans="1:18" x14ac:dyDescent="0.25">
      <c r="A8" s="9" t="s">
        <v>28</v>
      </c>
      <c r="B8" s="11">
        <v>100</v>
      </c>
      <c r="C8"/>
      <c r="D8"/>
      <c r="E8" s="56"/>
      <c r="F8" s="13">
        <f t="shared" si="0"/>
        <v>3406.7999999999997</v>
      </c>
      <c r="G8" s="14">
        <v>680</v>
      </c>
      <c r="H8" s="15">
        <v>0.71180555555555547</v>
      </c>
      <c r="I8" s="16">
        <v>972</v>
      </c>
      <c r="J8" s="17">
        <v>22</v>
      </c>
      <c r="K8" s="18">
        <v>124</v>
      </c>
      <c r="L8" s="12">
        <f t="shared" si="1"/>
        <v>11.135528725660043</v>
      </c>
      <c r="M8" s="14">
        <v>105716</v>
      </c>
      <c r="N8" s="23">
        <f t="shared" si="2"/>
        <v>325.13996985913622</v>
      </c>
      <c r="O8" s="40">
        <f>'680uA'!A7</f>
        <v>-3.6005934951456317E-11</v>
      </c>
      <c r="P8" s="40">
        <f>'680uA'!B7</f>
        <v>8.0255260503498984E-12</v>
      </c>
      <c r="Q8" s="40">
        <f>'680uA'!C7</f>
        <v>-1.2491210000000002E-9</v>
      </c>
      <c r="R8" s="40">
        <f>'680uA'!D7</f>
        <v>2.1141940735644958E-10</v>
      </c>
    </row>
    <row r="9" spans="1:18" ht="15" customHeight="1" x14ac:dyDescent="0.25">
      <c r="A9" s="9" t="s">
        <v>29</v>
      </c>
      <c r="B9" s="11">
        <v>100</v>
      </c>
      <c r="C9" s="4"/>
      <c r="D9" s="6"/>
      <c r="E9" s="56"/>
      <c r="F9" s="13">
        <f t="shared" si="0"/>
        <v>3356.7</v>
      </c>
      <c r="G9" s="14">
        <v>670</v>
      </c>
      <c r="H9" s="15">
        <v>0.71527777777777779</v>
      </c>
      <c r="I9" s="16">
        <v>972</v>
      </c>
      <c r="J9" s="17">
        <v>22</v>
      </c>
      <c r="K9" s="18">
        <v>107</v>
      </c>
      <c r="L9" s="12">
        <f t="shared" si="1"/>
        <v>10.344080432788601</v>
      </c>
      <c r="M9" s="14">
        <v>103414</v>
      </c>
      <c r="N9" s="23">
        <f t="shared" si="2"/>
        <v>321.58047204393489</v>
      </c>
      <c r="O9" s="40">
        <f>'670uA'!A7</f>
        <v>-3.1639011764705895E-11</v>
      </c>
      <c r="P9" s="40">
        <f>'670uA'!B7</f>
        <v>6.0058294673549748E-12</v>
      </c>
      <c r="Q9" s="40">
        <f>'670uA'!C7</f>
        <v>-9.0858258407079629E-10</v>
      </c>
      <c r="R9" s="40">
        <f>'670uA'!D7</f>
        <v>1.8024243161546563E-10</v>
      </c>
    </row>
    <row r="10" spans="1:18" x14ac:dyDescent="0.25">
      <c r="A10" s="41" t="s">
        <v>23</v>
      </c>
      <c r="B10" s="42"/>
      <c r="C10" s="4"/>
      <c r="D10" s="6"/>
      <c r="E10" s="56"/>
      <c r="F10" s="13">
        <f t="shared" si="0"/>
        <v>3306.6</v>
      </c>
      <c r="G10" s="14">
        <v>660</v>
      </c>
      <c r="H10" s="15">
        <v>0.72013888888888899</v>
      </c>
      <c r="I10" s="16">
        <v>972</v>
      </c>
      <c r="J10" s="17">
        <v>22</v>
      </c>
      <c r="K10" s="18">
        <v>66</v>
      </c>
      <c r="L10" s="12">
        <f t="shared" si="1"/>
        <v>8.1240384046359608</v>
      </c>
      <c r="M10" s="14">
        <v>97032</v>
      </c>
      <c r="N10" s="23">
        <f t="shared" si="2"/>
        <v>311.49959871563237</v>
      </c>
      <c r="O10" s="40">
        <f>'660uA'!A7</f>
        <v>-1.6881385566037744E-11</v>
      </c>
      <c r="P10" s="40">
        <f>'660uA'!B7</f>
        <v>7.3643274938831962E-12</v>
      </c>
      <c r="Q10" s="40">
        <f>'660uA'!C7</f>
        <v>-6.6112308653846183E-10</v>
      </c>
      <c r="R10" s="40">
        <f>'660uA'!D7</f>
        <v>1.2554494274519924E-10</v>
      </c>
    </row>
    <row r="11" spans="1:18" x14ac:dyDescent="0.25">
      <c r="A11" s="43"/>
      <c r="B11" s="44"/>
      <c r="C11" s="4"/>
      <c r="D11" s="6"/>
      <c r="E11" s="56"/>
      <c r="F11" s="13">
        <f t="shared" si="0"/>
        <v>3256.5</v>
      </c>
      <c r="G11" s="14">
        <v>650</v>
      </c>
      <c r="H11" s="15">
        <v>0.72430555555555554</v>
      </c>
      <c r="I11" s="16">
        <v>972</v>
      </c>
      <c r="J11" s="17">
        <v>22</v>
      </c>
      <c r="K11" s="18">
        <v>56</v>
      </c>
      <c r="L11" s="12">
        <f t="shared" si="1"/>
        <v>7.4833147735478827</v>
      </c>
      <c r="M11" s="14">
        <v>85845</v>
      </c>
      <c r="N11" s="23">
        <f t="shared" si="2"/>
        <v>292.99317398192062</v>
      </c>
      <c r="O11" s="40">
        <f>'650uA'!A7</f>
        <v>-6.5340848514851494E-12</v>
      </c>
      <c r="P11" s="40">
        <f>'650uA'!B7</f>
        <v>5.5725953589125089E-12</v>
      </c>
      <c r="Q11" s="40">
        <f>'650uA'!C7</f>
        <v>-4.6077193137254924E-10</v>
      </c>
      <c r="R11" s="40">
        <f>'650uA'!D7</f>
        <v>1.0353782185281352E-10</v>
      </c>
    </row>
    <row r="12" spans="1:18" x14ac:dyDescent="0.25">
      <c r="A12" s="9" t="s">
        <v>57</v>
      </c>
      <c r="B12" s="11">
        <v>3</v>
      </c>
      <c r="C12" s="4"/>
      <c r="D12" s="6"/>
      <c r="E12" s="56"/>
      <c r="F12" s="13">
        <f t="shared" si="0"/>
        <v>3206.3999999999996</v>
      </c>
      <c r="G12" s="14">
        <v>640</v>
      </c>
      <c r="H12" s="15">
        <v>0.72916666666666663</v>
      </c>
      <c r="I12" s="16">
        <v>972</v>
      </c>
      <c r="J12" s="17">
        <v>22</v>
      </c>
      <c r="K12" s="18">
        <v>35</v>
      </c>
      <c r="L12" s="12">
        <f t="shared" si="1"/>
        <v>5.9160797830996161</v>
      </c>
      <c r="M12" s="14">
        <v>48470</v>
      </c>
      <c r="N12" s="23">
        <f t="shared" si="2"/>
        <v>220.15903342811077</v>
      </c>
      <c r="O12" s="40" t="e">
        <f>'640uA'!A7</f>
        <v>#DIV/0!</v>
      </c>
      <c r="P12" s="40" t="e">
        <f>'640uA'!B7</f>
        <v>#DIV/0!</v>
      </c>
      <c r="Q12" s="40" t="e">
        <f>'640uA'!C7</f>
        <v>#DIV/0!</v>
      </c>
      <c r="R12" s="40" t="e">
        <f>'640uA'!D7</f>
        <v>#DIV/0!</v>
      </c>
    </row>
    <row r="13" spans="1:18" x14ac:dyDescent="0.25">
      <c r="A13" s="9" t="s">
        <v>45</v>
      </c>
      <c r="B13" s="11" t="s">
        <v>98</v>
      </c>
      <c r="C13" s="4"/>
      <c r="D13" s="6"/>
      <c r="E13" s="56"/>
      <c r="F13" s="13">
        <f t="shared" si="0"/>
        <v>3156.2999999999997</v>
      </c>
      <c r="G13" s="14">
        <v>630</v>
      </c>
      <c r="H13" s="15">
        <v>0.73333333333333339</v>
      </c>
      <c r="I13" s="16">
        <v>972</v>
      </c>
      <c r="J13" s="17">
        <v>22</v>
      </c>
      <c r="K13" s="18">
        <v>32</v>
      </c>
      <c r="L13" s="12">
        <f t="shared" si="1"/>
        <v>5.6568542494923806</v>
      </c>
      <c r="M13" s="14">
        <v>36229</v>
      </c>
      <c r="N13" s="23">
        <f t="shared" si="2"/>
        <v>190.33917095542893</v>
      </c>
      <c r="O13" s="40" t="e">
        <f>'630uA'!A7</f>
        <v>#DIV/0!</v>
      </c>
      <c r="P13" s="40" t="e">
        <f>'630uA'!B7</f>
        <v>#DIV/0!</v>
      </c>
      <c r="Q13" s="40" t="e">
        <f>'630uA'!C7</f>
        <v>#DIV/0!</v>
      </c>
      <c r="R13" s="40" t="e">
        <f>'630uA'!D7</f>
        <v>#DIV/0!</v>
      </c>
    </row>
    <row r="14" spans="1:18" x14ac:dyDescent="0.25">
      <c r="A14" s="9" t="s">
        <v>54</v>
      </c>
      <c r="B14" s="11" t="s">
        <v>100</v>
      </c>
      <c r="C14" s="4"/>
      <c r="D14" s="6"/>
      <c r="E14" s="56"/>
      <c r="F14" s="13">
        <f t="shared" si="0"/>
        <v>3106.2</v>
      </c>
      <c r="G14" s="14">
        <v>620</v>
      </c>
      <c r="H14" s="15">
        <v>0.73819444444444438</v>
      </c>
      <c r="I14" s="16">
        <v>972</v>
      </c>
      <c r="J14" s="17">
        <v>22</v>
      </c>
      <c r="K14" s="18">
        <v>16</v>
      </c>
      <c r="L14" s="12">
        <f t="shared" si="1"/>
        <v>4</v>
      </c>
      <c r="M14" s="14">
        <v>19404</v>
      </c>
      <c r="N14" s="23">
        <f t="shared" si="2"/>
        <v>139.29824119492679</v>
      </c>
      <c r="O14" s="40" t="e">
        <f>'620uA'!A7</f>
        <v>#DIV/0!</v>
      </c>
      <c r="P14" s="40" t="e">
        <f>'620uA'!B7</f>
        <v>#DIV/0!</v>
      </c>
      <c r="Q14" s="40" t="e">
        <f>'620uA'!C7</f>
        <v>#DIV/0!</v>
      </c>
      <c r="R14" s="40" t="e">
        <f>'620uA'!D7</f>
        <v>#DIV/0!</v>
      </c>
    </row>
    <row r="15" spans="1:18" x14ac:dyDescent="0.25">
      <c r="A15" s="9" t="s">
        <v>55</v>
      </c>
      <c r="B15" s="11" t="s">
        <v>99</v>
      </c>
      <c r="C15" s="4"/>
      <c r="D15" s="6"/>
      <c r="E15" s="56"/>
      <c r="F15" s="13">
        <f t="shared" si="0"/>
        <v>3056.1</v>
      </c>
      <c r="G15" s="14">
        <v>610</v>
      </c>
      <c r="H15" s="15">
        <v>0.74305555555555547</v>
      </c>
      <c r="I15" s="16">
        <v>972</v>
      </c>
      <c r="J15" s="17">
        <v>22</v>
      </c>
      <c r="K15" s="18">
        <v>21</v>
      </c>
      <c r="L15" s="12">
        <f t="shared" si="1"/>
        <v>4.5825756949558398</v>
      </c>
      <c r="M15" s="14">
        <v>4503</v>
      </c>
      <c r="N15" s="23">
        <f t="shared" si="2"/>
        <v>67.104396279230471</v>
      </c>
      <c r="O15" s="40" t="e">
        <f>'610uA'!A7</f>
        <v>#DIV/0!</v>
      </c>
      <c r="P15" s="40" t="e">
        <f>'610uA'!B7</f>
        <v>#DIV/0!</v>
      </c>
      <c r="Q15" s="40" t="e">
        <f>'610uA'!C7</f>
        <v>#DIV/0!</v>
      </c>
      <c r="R15" s="40" t="e">
        <f>'610uA'!D7</f>
        <v>#DIV/0!</v>
      </c>
    </row>
    <row r="16" spans="1:18" x14ac:dyDescent="0.25">
      <c r="A16" s="9" t="s">
        <v>49</v>
      </c>
      <c r="B16" s="11">
        <v>5</v>
      </c>
      <c r="C16" s="4"/>
      <c r="D16" s="6"/>
      <c r="E16" s="56"/>
      <c r="F16" s="13">
        <f t="shared" si="0"/>
        <v>3006</v>
      </c>
      <c r="G16" s="14">
        <v>600</v>
      </c>
      <c r="H16" s="15">
        <v>0.78472222222222199</v>
      </c>
      <c r="I16" s="16">
        <v>972</v>
      </c>
      <c r="J16" s="17">
        <v>22</v>
      </c>
      <c r="K16" s="18">
        <v>21</v>
      </c>
      <c r="L16" s="12">
        <f t="shared" si="1"/>
        <v>4.5825756949558398</v>
      </c>
      <c r="M16" s="14"/>
      <c r="N16" s="23">
        <f t="shared" si="2"/>
        <v>0</v>
      </c>
      <c r="O16" s="40" t="e">
        <f>'600uA'!A7</f>
        <v>#DIV/0!</v>
      </c>
      <c r="P16" s="40" t="e">
        <f>'600uA'!B7</f>
        <v>#DIV/0!</v>
      </c>
      <c r="Q16" s="40" t="e">
        <f>'600uA'!C7</f>
        <v>#DIV/0!</v>
      </c>
      <c r="R16" s="40" t="e">
        <f>'600uA'!D7</f>
        <v>#DIV/0!</v>
      </c>
    </row>
    <row r="17" spans="1:20" x14ac:dyDescent="0.25">
      <c r="A17" s="9" t="s">
        <v>62</v>
      </c>
      <c r="B17" s="11">
        <v>5.01</v>
      </c>
      <c r="C17" s="4"/>
      <c r="D17" s="6"/>
      <c r="E17" s="56"/>
      <c r="F17" s="13">
        <f t="shared" si="0"/>
        <v>2955.9</v>
      </c>
      <c r="G17" s="14">
        <v>590</v>
      </c>
      <c r="H17" s="15">
        <v>0.82638888888888895</v>
      </c>
      <c r="I17" s="16">
        <v>972</v>
      </c>
      <c r="J17" s="17">
        <v>22</v>
      </c>
      <c r="K17" s="18">
        <v>21</v>
      </c>
      <c r="L17" s="12">
        <f t="shared" si="1"/>
        <v>4.5825756949558398</v>
      </c>
      <c r="M17" s="14"/>
      <c r="N17" s="23">
        <f t="shared" si="2"/>
        <v>0</v>
      </c>
      <c r="O17" s="40" t="e">
        <f>'590uA'!A7</f>
        <v>#DIV/0!</v>
      </c>
      <c r="P17" s="40" t="e">
        <f>'590uA'!B7</f>
        <v>#DIV/0!</v>
      </c>
      <c r="Q17" s="40" t="e">
        <f>'590uA'!C7</f>
        <v>#DIV/0!</v>
      </c>
      <c r="R17" s="40" t="e">
        <f>'590uA'!D7</f>
        <v>#DIV/0!</v>
      </c>
    </row>
    <row r="18" spans="1:20" ht="14.1" customHeight="1" x14ac:dyDescent="0.25">
      <c r="A18" s="9" t="s">
        <v>63</v>
      </c>
      <c r="B18" s="11">
        <v>4.7</v>
      </c>
      <c r="C18" s="4"/>
      <c r="D18" s="6"/>
      <c r="E18" s="56"/>
      <c r="F18" s="13">
        <f t="shared" si="0"/>
        <v>2905.7999999999997</v>
      </c>
      <c r="G18" s="14">
        <v>580</v>
      </c>
      <c r="H18" s="15">
        <v>0.86805555555555503</v>
      </c>
      <c r="I18" s="16">
        <v>972</v>
      </c>
      <c r="J18" s="17">
        <v>22</v>
      </c>
      <c r="K18" s="18">
        <v>21</v>
      </c>
      <c r="L18" s="12">
        <f t="shared" si="1"/>
        <v>4.5825756949558398</v>
      </c>
      <c r="M18" s="14"/>
      <c r="N18" s="23">
        <f t="shared" si="2"/>
        <v>0</v>
      </c>
      <c r="O18" s="40" t="e">
        <f>'580uA'!A7</f>
        <v>#DIV/0!</v>
      </c>
      <c r="P18" s="40" t="e">
        <f>'580uA'!B7</f>
        <v>#DIV/0!</v>
      </c>
      <c r="Q18" s="40" t="e">
        <f>'580uA'!C7</f>
        <v>#DIV/0!</v>
      </c>
      <c r="R18" s="40" t="e">
        <f>'580uA'!D7</f>
        <v>#DIV/0!</v>
      </c>
    </row>
    <row r="19" spans="1:20" ht="15" customHeight="1" x14ac:dyDescent="0.25">
      <c r="A19" s="9" t="s">
        <v>64</v>
      </c>
      <c r="B19" s="11">
        <v>1.121</v>
      </c>
      <c r="C19" s="4"/>
      <c r="D19" s="6"/>
      <c r="E19" s="56"/>
      <c r="F19" s="13">
        <f t="shared" si="0"/>
        <v>2855.7</v>
      </c>
      <c r="G19" s="14">
        <v>570</v>
      </c>
      <c r="H19" s="15">
        <v>0.90972222222222199</v>
      </c>
      <c r="I19" s="16">
        <v>972</v>
      </c>
      <c r="J19" s="17">
        <v>22</v>
      </c>
      <c r="K19" s="18">
        <v>21</v>
      </c>
      <c r="L19" s="12">
        <f t="shared" si="1"/>
        <v>4.5825756949558398</v>
      </c>
      <c r="M19" s="14"/>
      <c r="N19" s="23">
        <f t="shared" si="2"/>
        <v>0</v>
      </c>
      <c r="O19" s="40" t="e">
        <f>'570uA'!A7</f>
        <v>#DIV/0!</v>
      </c>
      <c r="P19" s="40" t="e">
        <f>'570uA'!B7</f>
        <v>#DIV/0!</v>
      </c>
      <c r="Q19" s="40" t="e">
        <f>'570uA'!C7</f>
        <v>#DIV/0!</v>
      </c>
      <c r="R19" s="40" t="e">
        <f>'570uA'!D7</f>
        <v>#DIV/0!</v>
      </c>
    </row>
    <row r="20" spans="1:20" x14ac:dyDescent="0.25">
      <c r="A20" s="9" t="s">
        <v>65</v>
      </c>
      <c r="B20" s="11">
        <v>0.56100000000000005</v>
      </c>
      <c r="C20" s="4"/>
      <c r="D20" s="6"/>
      <c r="E20" s="56"/>
      <c r="F20" s="13">
        <f t="shared" si="0"/>
        <v>2805.6</v>
      </c>
      <c r="G20" s="14">
        <v>560</v>
      </c>
      <c r="H20" s="15">
        <v>0.95138888888888895</v>
      </c>
      <c r="I20" s="16">
        <v>972</v>
      </c>
      <c r="J20" s="17">
        <v>22</v>
      </c>
      <c r="K20" s="18">
        <v>21</v>
      </c>
      <c r="L20" s="12">
        <f t="shared" si="1"/>
        <v>4.5825756949558398</v>
      </c>
      <c r="M20" s="14"/>
      <c r="N20" s="23">
        <f t="shared" si="2"/>
        <v>0</v>
      </c>
      <c r="O20" s="40" t="e">
        <f>'560uA'!A7</f>
        <v>#DIV/0!</v>
      </c>
      <c r="P20" s="40" t="e">
        <f>'560uA'!B7</f>
        <v>#DIV/0!</v>
      </c>
      <c r="Q20" s="40" t="e">
        <f>'560uA'!C7</f>
        <v>#DIV/0!</v>
      </c>
      <c r="R20" s="40" t="e">
        <f>'560uA'!D7</f>
        <v>#DIV/0!</v>
      </c>
    </row>
    <row r="21" spans="1:20" x14ac:dyDescent="0.25">
      <c r="A21" s="9" t="s">
        <v>66</v>
      </c>
      <c r="B21" s="11">
        <v>0.437</v>
      </c>
      <c r="C21" s="4"/>
      <c r="D21" s="6"/>
      <c r="E21" s="57"/>
      <c r="F21" s="13">
        <f t="shared" si="0"/>
        <v>2755.5</v>
      </c>
      <c r="G21" s="14">
        <v>550</v>
      </c>
      <c r="H21" s="15">
        <v>0.99305555555555503</v>
      </c>
      <c r="I21" s="16">
        <v>972</v>
      </c>
      <c r="J21" s="17">
        <v>22</v>
      </c>
      <c r="K21" s="18">
        <v>21</v>
      </c>
      <c r="L21" s="12">
        <f t="shared" si="1"/>
        <v>4.5825756949558398</v>
      </c>
      <c r="M21" s="14"/>
      <c r="N21" s="23">
        <f>SQRT(M21)</f>
        <v>0</v>
      </c>
      <c r="O21" s="40" t="e">
        <f>'550uA'!A7</f>
        <v>#DIV/0!</v>
      </c>
      <c r="P21" s="40" t="e">
        <f>'550uA'!B7</f>
        <v>#DIV/0!</v>
      </c>
      <c r="Q21" s="40" t="e">
        <f>'550uA'!C7</f>
        <v>#DIV/0!</v>
      </c>
      <c r="R21" s="40" t="e">
        <f>'550uA'!D7</f>
        <v>#DIV/0!</v>
      </c>
      <c r="T21" s="2"/>
    </row>
    <row r="22" spans="1:20" x14ac:dyDescent="0.25">
      <c r="A22" s="9" t="s">
        <v>67</v>
      </c>
      <c r="B22" s="11">
        <v>0.54900000000000004</v>
      </c>
      <c r="C22" s="4"/>
      <c r="D22" s="6"/>
    </row>
    <row r="23" spans="1:20" x14ac:dyDescent="0.25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1"/>
      <c r="K23" s="52"/>
      <c r="L23" s="52"/>
      <c r="M23" s="53"/>
    </row>
    <row r="24" spans="1:20" x14ac:dyDescent="0.25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7" t="s">
        <v>41</v>
      </c>
      <c r="K24" s="47"/>
      <c r="L24" s="48">
        <v>1.602E-19</v>
      </c>
      <c r="M24" s="48"/>
    </row>
    <row r="25" spans="1:20" x14ac:dyDescent="0.25">
      <c r="A25" s="9" t="s">
        <v>70</v>
      </c>
      <c r="B25" s="11">
        <v>0.624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1"/>
      <c r="K25" s="52"/>
      <c r="L25" s="52"/>
      <c r="M25" s="53"/>
    </row>
    <row r="26" spans="1:20" x14ac:dyDescent="0.25">
      <c r="A26" s="41" t="s">
        <v>0</v>
      </c>
      <c r="B26" s="42"/>
      <c r="D26" s="5"/>
      <c r="E26" s="50" t="s">
        <v>89</v>
      </c>
      <c r="F26" s="50"/>
      <c r="G26" s="50"/>
      <c r="H26" s="50"/>
      <c r="I26" s="50"/>
      <c r="J26" s="50"/>
      <c r="K26" s="50"/>
      <c r="L26" s="50"/>
      <c r="M26" s="50"/>
    </row>
    <row r="27" spans="1:20" x14ac:dyDescent="0.25">
      <c r="A27" s="43"/>
      <c r="B27" s="44"/>
      <c r="E27" s="50"/>
      <c r="F27" s="50"/>
      <c r="G27" s="50"/>
      <c r="H27" s="50"/>
      <c r="I27" s="50"/>
      <c r="J27" s="50"/>
      <c r="K27" s="50"/>
      <c r="L27" s="50"/>
      <c r="M27" s="50"/>
    </row>
    <row r="28" spans="1:20" x14ac:dyDescent="0.25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5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5">
      <c r="A30" s="9" t="s">
        <v>26</v>
      </c>
      <c r="B30" s="11" t="s">
        <v>80</v>
      </c>
      <c r="E30" s="29">
        <f t="shared" ref="E30:E45" si="3">G6*(AVERAGE($J$6:$J$21)+273.15)/(AVERAGE($I$6:$I$21))*($I$48/$I$49)</f>
        <v>689.96825970665657</v>
      </c>
      <c r="F30" s="29">
        <f t="shared" ref="F30:F45" si="4">F6*(AVERAGE($J$6:$J$21)+273.15)/(AVERAGE($I$6:$I$21))*($I$48/$I$49)</f>
        <v>3456.7409811303496</v>
      </c>
      <c r="G30" s="29">
        <f>E30*'Data Summary'!$B$18*(AVERAGE($J$6:$J$21)+273.15)/(AVERAGE($I$6:$I$21))*($I$48/$I$49)</f>
        <v>3196.3773388462459</v>
      </c>
      <c r="H30" s="31">
        <f>(M6-K6)/$B$42</f>
        <v>1760.2166666666667</v>
      </c>
      <c r="I30" s="32">
        <f>(1/$B$42)*SQRT(N6^2+L6^2)</f>
        <v>5.4254288104976345</v>
      </c>
      <c r="J30" s="33">
        <f>Q6-O6</f>
        <v>-2.5578376992997188E-9</v>
      </c>
      <c r="K30" s="33">
        <f>SQRT(P6^2+R6^2)</f>
        <v>3.7543784269621433E-10</v>
      </c>
      <c r="L30" s="32">
        <f>ABS(J30)/($H$30*$F$24*$L$24)</f>
        <v>26216.109640935156</v>
      </c>
      <c r="M30" s="33">
        <f>SQRT( ( 1 / ($H$30*$F$24*$L$24 ) )^2 * (K30^2+J30^2*( ($I$30/$H$30)^2+($F$25/$F$24)^2)))</f>
        <v>3855.0998724317333</v>
      </c>
    </row>
    <row r="31" spans="1:20" x14ac:dyDescent="0.25">
      <c r="A31" s="9" t="s">
        <v>27</v>
      </c>
      <c r="B31" s="11" t="s">
        <v>80</v>
      </c>
      <c r="E31" s="29">
        <f t="shared" si="3"/>
        <v>680.11157028227581</v>
      </c>
      <c r="F31" s="29">
        <f t="shared" si="4"/>
        <v>3407.3589671142017</v>
      </c>
      <c r="G31" s="29">
        <f>E31*'Data Summary'!$B$18*(AVERAGE($J$6:$J$21)+273.15)/(AVERAGE($I$6:$I$21))*($I$48/$I$49)</f>
        <v>3150.7148054341569</v>
      </c>
      <c r="H31" s="31">
        <f>(M7-K7)/$B$42</f>
        <v>1770.4333333333334</v>
      </c>
      <c r="I31" s="32">
        <f t="shared" ref="I31:I45" si="5">(1/$B$42)*SQRT(N7^2+L7^2)</f>
        <v>5.4418644680742361</v>
      </c>
      <c r="J31" s="33">
        <f t="shared" ref="J31:J45" si="6">Q7-O7</f>
        <v>-1.8912323232142856E-9</v>
      </c>
      <c r="K31" s="33">
        <f t="shared" ref="K31:K45" si="7">SQRT(P7^2+R7^2)</f>
        <v>4.0654192559562155E-10</v>
      </c>
      <c r="L31" s="32">
        <f>ABS(J31)/($H$30*$F$24*$L$24)</f>
        <v>19383.854556307611</v>
      </c>
      <c r="M31" s="33">
        <f t="shared" ref="M31:M45" si="8">SQRT( ( 1 / ($H$30*$F$24*$L$24 ) )^2 * (K31^2+J31^2*( ($I$30/$H$30)^2+($F$25/$F$24)^2)))</f>
        <v>4170.3744021343318</v>
      </c>
    </row>
    <row r="32" spans="1:20" x14ac:dyDescent="0.25">
      <c r="A32" s="41" t="s">
        <v>52</v>
      </c>
      <c r="B32" s="42"/>
      <c r="E32" s="29">
        <f t="shared" si="3"/>
        <v>670.25488085789505</v>
      </c>
      <c r="F32" s="29">
        <f t="shared" si="4"/>
        <v>3357.9769530980539</v>
      </c>
      <c r="G32" s="29">
        <f>E32*'Data Summary'!$B$18*(AVERAGE($J$6:$J$21)+273.15)/(AVERAGE($I$6:$I$21))*($I$48/$I$49)</f>
        <v>3105.0522720220679</v>
      </c>
      <c r="H32" s="31">
        <f t="shared" ref="H32:H45" si="9">(M8-K8)/$B$42</f>
        <v>1759.8666666666666</v>
      </c>
      <c r="I32" s="32">
        <f t="shared" si="5"/>
        <v>5.4221766846903838</v>
      </c>
      <c r="J32" s="33">
        <f t="shared" si="6"/>
        <v>-1.213115065048544E-9</v>
      </c>
      <c r="K32" s="33">
        <f t="shared" si="7"/>
        <v>2.1157167786671546E-10</v>
      </c>
      <c r="L32" s="32">
        <f t="shared" ref="L32:L45" si="10">ABS(J32)/($H$30*$F$24*$L$24)</f>
        <v>12433.610451941435</v>
      </c>
      <c r="M32" s="33">
        <f t="shared" si="8"/>
        <v>2171.3077762875505</v>
      </c>
    </row>
    <row r="33" spans="1:14" x14ac:dyDescent="0.25">
      <c r="A33" s="43"/>
      <c r="B33" s="44"/>
      <c r="E33" s="29">
        <f t="shared" si="3"/>
        <v>660.39819143351417</v>
      </c>
      <c r="F33" s="29">
        <f t="shared" si="4"/>
        <v>3308.594939081906</v>
      </c>
      <c r="G33" s="29">
        <f>E33*'Data Summary'!$B$18*(AVERAGE($J$6:$J$21)+273.15)/(AVERAGE($I$6:$I$21))*($I$48/$I$49)</f>
        <v>3059.3897386099788</v>
      </c>
      <c r="H33" s="31">
        <f t="shared" si="9"/>
        <v>1721.7833333333333</v>
      </c>
      <c r="I33" s="32">
        <f t="shared" si="5"/>
        <v>5.3624465809305111</v>
      </c>
      <c r="J33" s="33">
        <f t="shared" si="6"/>
        <v>-8.7694357230609037E-10</v>
      </c>
      <c r="K33" s="33">
        <f t="shared" si="7"/>
        <v>1.8034246350276674E-10</v>
      </c>
      <c r="L33" s="32">
        <f t="shared" si="10"/>
        <v>8988.0795981637129</v>
      </c>
      <c r="M33" s="33">
        <f t="shared" si="8"/>
        <v>1850.1304539152297</v>
      </c>
    </row>
    <row r="34" spans="1:14" x14ac:dyDescent="0.25">
      <c r="A34" s="9" t="s">
        <v>56</v>
      </c>
      <c r="B34" s="11" t="s">
        <v>102</v>
      </c>
      <c r="E34" s="29">
        <f t="shared" si="3"/>
        <v>650.5415020091333</v>
      </c>
      <c r="F34" s="29">
        <f t="shared" si="4"/>
        <v>3259.2129250657586</v>
      </c>
      <c r="G34" s="29">
        <f>E34*'Data Summary'!$B$18*(AVERAGE($J$6:$J$21)+273.15)/(AVERAGE($I$6:$I$21))*($I$48/$I$49)</f>
        <v>3013.7272051978889</v>
      </c>
      <c r="H34" s="31">
        <f t="shared" si="9"/>
        <v>1616.1</v>
      </c>
      <c r="I34" s="32">
        <f t="shared" si="5"/>
        <v>5.1934253308068907</v>
      </c>
      <c r="J34" s="33">
        <f t="shared" si="6"/>
        <v>-6.4424170097242408E-10</v>
      </c>
      <c r="K34" s="33">
        <f t="shared" si="7"/>
        <v>1.2576074891766715E-10</v>
      </c>
      <c r="L34" s="32">
        <f t="shared" si="10"/>
        <v>6603.0425122671459</v>
      </c>
      <c r="M34" s="33">
        <f t="shared" si="8"/>
        <v>1290.3108718743595</v>
      </c>
    </row>
    <row r="35" spans="1:14" x14ac:dyDescent="0.25">
      <c r="A35" s="9" t="s">
        <v>20</v>
      </c>
      <c r="B35" s="11" t="s">
        <v>103</v>
      </c>
      <c r="E35" s="29">
        <f t="shared" si="3"/>
        <v>640.68481258475254</v>
      </c>
      <c r="F35" s="29">
        <f t="shared" si="4"/>
        <v>3209.8309110496107</v>
      </c>
      <c r="G35" s="29">
        <f>E35*'Data Summary'!$B$18*(AVERAGE($J$6:$J$21)+273.15)/(AVERAGE($I$6:$I$21))*($I$48/$I$49)</f>
        <v>2968.0646717857999</v>
      </c>
      <c r="H35" s="31">
        <f t="shared" si="9"/>
        <v>1429.8166666666666</v>
      </c>
      <c r="I35" s="32">
        <f t="shared" si="5"/>
        <v>4.884812062801279</v>
      </c>
      <c r="J35" s="33">
        <f t="shared" si="6"/>
        <v>-4.5423784652106411E-10</v>
      </c>
      <c r="K35" s="33">
        <f t="shared" si="7"/>
        <v>1.0368767705498625E-10</v>
      </c>
      <c r="L35" s="32">
        <f t="shared" si="10"/>
        <v>4655.6312743059279</v>
      </c>
      <c r="M35" s="33">
        <f t="shared" si="8"/>
        <v>1063.541649961348</v>
      </c>
      <c r="N35" s="3"/>
    </row>
    <row r="36" spans="1:14" x14ac:dyDescent="0.25">
      <c r="A36" s="9" t="s">
        <v>21</v>
      </c>
      <c r="B36" s="11" t="s">
        <v>104</v>
      </c>
      <c r="E36" s="29">
        <f t="shared" si="3"/>
        <v>630.82812316037177</v>
      </c>
      <c r="F36" s="29">
        <f t="shared" si="4"/>
        <v>3160.4488970334623</v>
      </c>
      <c r="G36" s="29">
        <f>E36*'Data Summary'!$B$18*(AVERAGE($J$6:$J$21)+273.15)/(AVERAGE($I$6:$I$21))*($I$48/$I$49)</f>
        <v>2922.4021383737104</v>
      </c>
      <c r="H36" s="31">
        <f t="shared" si="9"/>
        <v>807.25</v>
      </c>
      <c r="I36" s="32">
        <f t="shared" si="5"/>
        <v>3.6706417846353667</v>
      </c>
      <c r="J36" s="33" t="e">
        <f t="shared" si="6"/>
        <v>#DIV/0!</v>
      </c>
      <c r="K36" s="33" t="e">
        <f t="shared" si="7"/>
        <v>#DIV/0!</v>
      </c>
      <c r="L36" s="32" t="e">
        <f t="shared" si="10"/>
        <v>#DIV/0!</v>
      </c>
      <c r="M36" s="33" t="e">
        <f t="shared" si="8"/>
        <v>#DIV/0!</v>
      </c>
      <c r="N36" s="3"/>
    </row>
    <row r="37" spans="1:14" x14ac:dyDescent="0.25">
      <c r="A37" s="9" t="s">
        <v>22</v>
      </c>
      <c r="B37" s="11" t="s">
        <v>105</v>
      </c>
      <c r="E37" s="29">
        <f t="shared" si="3"/>
        <v>620.97143373599101</v>
      </c>
      <c r="F37" s="29">
        <f t="shared" si="4"/>
        <v>3111.0668830173145</v>
      </c>
      <c r="G37" s="29">
        <f>E37*'Data Summary'!$B$18*(AVERAGE($J$6:$J$21)+273.15)/(AVERAGE($I$6:$I$21))*($I$48/$I$49)</f>
        <v>2876.7396049616218</v>
      </c>
      <c r="H37" s="31">
        <f t="shared" si="9"/>
        <v>603.2833333333333</v>
      </c>
      <c r="I37" s="32">
        <f t="shared" si="5"/>
        <v>3.1737202145116696</v>
      </c>
      <c r="J37" s="33" t="e">
        <f t="shared" si="6"/>
        <v>#DIV/0!</v>
      </c>
      <c r="K37" s="33" t="e">
        <f t="shared" si="7"/>
        <v>#DIV/0!</v>
      </c>
      <c r="L37" s="32" t="e">
        <f t="shared" si="10"/>
        <v>#DIV/0!</v>
      </c>
      <c r="M37" s="33" t="e">
        <f t="shared" si="8"/>
        <v>#DIV/0!</v>
      </c>
    </row>
    <row r="38" spans="1:14" x14ac:dyDescent="0.25">
      <c r="A38" s="41" t="s">
        <v>11</v>
      </c>
      <c r="B38" s="42"/>
      <c r="E38" s="29">
        <f t="shared" si="3"/>
        <v>611.11474431161025</v>
      </c>
      <c r="F38" s="29">
        <f t="shared" si="4"/>
        <v>3061.6848690011666</v>
      </c>
      <c r="G38" s="29">
        <f>E38*'Data Summary'!$B$18*(AVERAGE($J$6:$J$21)+273.15)/(AVERAGE($I$6:$I$21))*($I$48/$I$49)</f>
        <v>2831.0770715495328</v>
      </c>
      <c r="H38" s="31">
        <f t="shared" si="9"/>
        <v>323.13333333333333</v>
      </c>
      <c r="I38" s="32">
        <f t="shared" si="5"/>
        <v>2.322594334885979</v>
      </c>
      <c r="J38" s="33" t="e">
        <f t="shared" si="6"/>
        <v>#DIV/0!</v>
      </c>
      <c r="K38" s="33" t="e">
        <f t="shared" si="7"/>
        <v>#DIV/0!</v>
      </c>
      <c r="L38" s="32" t="e">
        <f t="shared" si="10"/>
        <v>#DIV/0!</v>
      </c>
      <c r="M38" s="33" t="e">
        <f t="shared" si="8"/>
        <v>#DIV/0!</v>
      </c>
    </row>
    <row r="39" spans="1:14" x14ac:dyDescent="0.25">
      <c r="A39" s="45"/>
      <c r="B39" s="46"/>
      <c r="E39" s="29">
        <f t="shared" si="3"/>
        <v>601.25805488722949</v>
      </c>
      <c r="F39" s="29">
        <f t="shared" si="4"/>
        <v>3012.3028549850187</v>
      </c>
      <c r="G39" s="29">
        <f>E39*'Data Summary'!$B$18*(AVERAGE($J$6:$J$21)+273.15)/(AVERAGE($I$6:$I$21))*($I$48/$I$49)</f>
        <v>2785.4145381374437</v>
      </c>
      <c r="H39" s="31">
        <f t="shared" si="9"/>
        <v>74.7</v>
      </c>
      <c r="I39" s="32">
        <f t="shared" si="5"/>
        <v>1.1210114480533491</v>
      </c>
      <c r="J39" s="33" t="e">
        <f t="shared" si="6"/>
        <v>#DIV/0!</v>
      </c>
      <c r="K39" s="33" t="e">
        <f t="shared" si="7"/>
        <v>#DIV/0!</v>
      </c>
      <c r="L39" s="32" t="e">
        <f t="shared" si="10"/>
        <v>#DIV/0!</v>
      </c>
      <c r="M39" s="33" t="e">
        <f t="shared" si="8"/>
        <v>#DIV/0!</v>
      </c>
      <c r="N39" s="3"/>
    </row>
    <row r="40" spans="1:14" x14ac:dyDescent="0.25">
      <c r="A40" s="43"/>
      <c r="B40" s="44"/>
      <c r="E40" s="29">
        <f t="shared" si="3"/>
        <v>591.40136546284862</v>
      </c>
      <c r="F40" s="29">
        <f t="shared" si="4"/>
        <v>2962.9208409688713</v>
      </c>
      <c r="G40" s="29">
        <f>E40*'Data Summary'!$B$18*(AVERAGE($J$6:$J$21)+273.15)/(AVERAGE($I$6:$I$21))*($I$48/$I$49)</f>
        <v>2739.7520047253543</v>
      </c>
      <c r="H40" s="31">
        <f t="shared" si="9"/>
        <v>-0.35</v>
      </c>
      <c r="I40" s="32">
        <f t="shared" si="5"/>
        <v>7.6376261582597332E-2</v>
      </c>
      <c r="J40" s="33" t="e">
        <f t="shared" si="6"/>
        <v>#DIV/0!</v>
      </c>
      <c r="K40" s="33" t="e">
        <f t="shared" si="7"/>
        <v>#DIV/0!</v>
      </c>
      <c r="L40" s="32" t="e">
        <f t="shared" si="10"/>
        <v>#DIV/0!</v>
      </c>
      <c r="M40" s="33" t="e">
        <f t="shared" si="8"/>
        <v>#DIV/0!</v>
      </c>
      <c r="N40" s="3"/>
    </row>
    <row r="41" spans="1:14" x14ac:dyDescent="0.25">
      <c r="A41" s="9" t="s">
        <v>56</v>
      </c>
      <c r="B41" s="11" t="s">
        <v>106</v>
      </c>
      <c r="E41" s="29">
        <f t="shared" si="3"/>
        <v>581.54467603846774</v>
      </c>
      <c r="F41" s="29">
        <f t="shared" si="4"/>
        <v>2913.5388269527234</v>
      </c>
      <c r="G41" s="29">
        <f>E41*'Data Summary'!$B$18*(AVERAGE($J$6:$J$21)+273.15)/(AVERAGE($I$6:$I$21))*($I$48/$I$49)</f>
        <v>2694.0894713132648</v>
      </c>
      <c r="H41" s="31">
        <f t="shared" si="9"/>
        <v>-0.35</v>
      </c>
      <c r="I41" s="32">
        <f t="shared" si="5"/>
        <v>7.6376261582597332E-2</v>
      </c>
      <c r="J41" s="33" t="e">
        <f t="shared" si="6"/>
        <v>#DIV/0!</v>
      </c>
      <c r="K41" s="33" t="e">
        <f t="shared" si="7"/>
        <v>#DIV/0!</v>
      </c>
      <c r="L41" s="32" t="e">
        <f t="shared" si="10"/>
        <v>#DIV/0!</v>
      </c>
      <c r="M41" s="33" t="e">
        <f t="shared" si="8"/>
        <v>#DIV/0!</v>
      </c>
      <c r="N41" s="3"/>
    </row>
    <row r="42" spans="1:14" x14ac:dyDescent="0.25">
      <c r="A42" s="9" t="s">
        <v>24</v>
      </c>
      <c r="B42" s="11">
        <v>60</v>
      </c>
      <c r="E42" s="29">
        <f t="shared" si="3"/>
        <v>571.68798661408698</v>
      </c>
      <c r="F42" s="29">
        <f t="shared" si="4"/>
        <v>2864.1568129365755</v>
      </c>
      <c r="G42" s="29">
        <f>E42*'Data Summary'!$B$18*(AVERAGE($J$6:$J$21)+273.15)/(AVERAGE($I$6:$I$21))*($I$48/$I$49)</f>
        <v>2648.4269379011762</v>
      </c>
      <c r="H42" s="31">
        <f t="shared" si="9"/>
        <v>-0.35</v>
      </c>
      <c r="I42" s="32">
        <f t="shared" si="5"/>
        <v>7.6376261582597332E-2</v>
      </c>
      <c r="J42" s="33" t="e">
        <f t="shared" si="6"/>
        <v>#DIV/0!</v>
      </c>
      <c r="K42" s="33" t="e">
        <f t="shared" si="7"/>
        <v>#DIV/0!</v>
      </c>
      <c r="L42" s="32" t="e">
        <f t="shared" si="10"/>
        <v>#DIV/0!</v>
      </c>
      <c r="M42" s="33" t="e">
        <f t="shared" si="8"/>
        <v>#DIV/0!</v>
      </c>
      <c r="N42" s="3"/>
    </row>
    <row r="43" spans="1:14" x14ac:dyDescent="0.25">
      <c r="A43" s="41" t="s">
        <v>12</v>
      </c>
      <c r="B43" s="42"/>
      <c r="E43" s="29">
        <f t="shared" si="3"/>
        <v>561.83129718970611</v>
      </c>
      <c r="F43" s="29">
        <f t="shared" si="4"/>
        <v>2814.7747989204277</v>
      </c>
      <c r="G43" s="29">
        <f>E43*'Data Summary'!$B$18*(AVERAGE($J$6:$J$21)+273.15)/(AVERAGE($I$6:$I$21))*($I$48/$I$49)</f>
        <v>2602.7644044890862</v>
      </c>
      <c r="H43" s="31">
        <f t="shared" si="9"/>
        <v>-0.35</v>
      </c>
      <c r="I43" s="32">
        <f t="shared" si="5"/>
        <v>7.6376261582597332E-2</v>
      </c>
      <c r="J43" s="33" t="e">
        <f t="shared" si="6"/>
        <v>#DIV/0!</v>
      </c>
      <c r="K43" s="33" t="e">
        <f t="shared" si="7"/>
        <v>#DIV/0!</v>
      </c>
      <c r="L43" s="32" t="e">
        <f t="shared" si="10"/>
        <v>#DIV/0!</v>
      </c>
      <c r="M43" s="33" t="e">
        <f t="shared" si="8"/>
        <v>#DIV/0!</v>
      </c>
      <c r="N43" s="3"/>
    </row>
    <row r="44" spans="1:14" x14ac:dyDescent="0.25">
      <c r="A44" s="43"/>
      <c r="B44" s="44"/>
      <c r="E44" s="29">
        <f t="shared" si="3"/>
        <v>551.97460776532535</v>
      </c>
      <c r="F44" s="29">
        <f t="shared" si="4"/>
        <v>2765.3927849042798</v>
      </c>
      <c r="G44" s="29">
        <f>E44*'Data Summary'!$B$18*(AVERAGE($J$6:$J$21)+273.15)/(AVERAGE($I$6:$I$21))*($I$48/$I$49)</f>
        <v>2557.1018710769972</v>
      </c>
      <c r="H44" s="31">
        <f t="shared" si="9"/>
        <v>-0.35</v>
      </c>
      <c r="I44" s="32">
        <f t="shared" si="5"/>
        <v>7.6376261582597332E-2</v>
      </c>
      <c r="J44" s="33" t="e">
        <f t="shared" si="6"/>
        <v>#DIV/0!</v>
      </c>
      <c r="K44" s="33" t="e">
        <f t="shared" si="7"/>
        <v>#DIV/0!</v>
      </c>
      <c r="L44" s="32" t="e">
        <f t="shared" si="10"/>
        <v>#DIV/0!</v>
      </c>
      <c r="M44" s="33" t="e">
        <f t="shared" si="8"/>
        <v>#DIV/0!</v>
      </c>
      <c r="N44" s="3"/>
    </row>
    <row r="45" spans="1:14" x14ac:dyDescent="0.25">
      <c r="A45" s="9" t="s">
        <v>13</v>
      </c>
      <c r="B45" s="11" t="s">
        <v>107</v>
      </c>
      <c r="E45" s="29">
        <f t="shared" si="3"/>
        <v>542.11791834094458</v>
      </c>
      <c r="F45" s="29">
        <f t="shared" si="4"/>
        <v>2716.0107708881324</v>
      </c>
      <c r="G45" s="29">
        <f>E45*'Data Summary'!$B$18*(AVERAGE($J$6:$J$21)+273.15)/(AVERAGE($I$6:$I$21))*($I$48/$I$49)</f>
        <v>2511.4393376649082</v>
      </c>
      <c r="H45" s="31">
        <f t="shared" si="9"/>
        <v>-0.35</v>
      </c>
      <c r="I45" s="32">
        <f t="shared" si="5"/>
        <v>7.6376261582597332E-2</v>
      </c>
      <c r="J45" s="33" t="e">
        <f t="shared" si="6"/>
        <v>#DIV/0!</v>
      </c>
      <c r="K45" s="33" t="e">
        <f t="shared" si="7"/>
        <v>#DIV/0!</v>
      </c>
      <c r="L45" s="32" t="e">
        <f t="shared" si="10"/>
        <v>#DIV/0!</v>
      </c>
      <c r="M45" s="33" t="e">
        <f t="shared" si="8"/>
        <v>#DIV/0!</v>
      </c>
      <c r="N45" s="3"/>
    </row>
    <row r="46" spans="1:14" x14ac:dyDescent="0.25">
      <c r="A46" s="9" t="s">
        <v>30</v>
      </c>
      <c r="B46" s="11">
        <v>40</v>
      </c>
      <c r="N46" s="3"/>
    </row>
    <row r="47" spans="1:14" x14ac:dyDescent="0.25">
      <c r="A47" s="9" t="s">
        <v>31</v>
      </c>
      <c r="B47" s="11">
        <v>5</v>
      </c>
      <c r="E47" s="49" t="s">
        <v>76</v>
      </c>
      <c r="F47" s="49"/>
      <c r="H47" s="54" t="s">
        <v>86</v>
      </c>
      <c r="I47" s="54"/>
      <c r="L47" s="8" t="s">
        <v>92</v>
      </c>
      <c r="N47" s="3"/>
    </row>
    <row r="48" spans="1:14" x14ac:dyDescent="0.25">
      <c r="A48" s="9" t="s">
        <v>46</v>
      </c>
      <c r="B48" s="11" t="s">
        <v>80</v>
      </c>
      <c r="E48" s="8" t="s">
        <v>82</v>
      </c>
      <c r="F48" s="30">
        <f>AVERAGE(J6:J21)+273.15</f>
        <v>295.14999999999998</v>
      </c>
      <c r="H48" s="34" t="s">
        <v>87</v>
      </c>
      <c r="I48" s="34">
        <v>964.4</v>
      </c>
      <c r="L48" s="35" t="str">
        <f>CONCATENATE(E30,",",L30,",",M30)</f>
        <v>689.968259706657,26216.1096409352,3855.09987243173</v>
      </c>
      <c r="N48" s="3"/>
    </row>
    <row r="49" spans="1:14" x14ac:dyDescent="0.25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680.111570282276,19383.8545563076,4170.37440213433</v>
      </c>
      <c r="N49" s="3"/>
    </row>
    <row r="50" spans="1:14" x14ac:dyDescent="0.25">
      <c r="A50" s="9" t="s">
        <v>72</v>
      </c>
      <c r="B50" s="11" t="s">
        <v>108</v>
      </c>
      <c r="E50" s="8" t="s">
        <v>77</v>
      </c>
      <c r="F50" s="30">
        <f>AVERAGE(I6:I21)</f>
        <v>972</v>
      </c>
      <c r="L50" s="35" t="str">
        <f t="shared" si="11"/>
        <v>670.254880857895,12433.6104519414,2171.30777628755</v>
      </c>
    </row>
    <row r="51" spans="1:14" x14ac:dyDescent="0.25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660.398191433514,8988.07959816371,1850.13045391523</v>
      </c>
    </row>
    <row r="52" spans="1:14" x14ac:dyDescent="0.25">
      <c r="E52" s="8" t="s">
        <v>78</v>
      </c>
      <c r="F52" s="30" t="e">
        <f>EXP(INDEX(LINEST(LN(L30:L45),E30:E45),1,2))</f>
        <v>#VALUE!</v>
      </c>
      <c r="L52" s="35" t="str">
        <f t="shared" si="11"/>
        <v>650.541502009133,6603.04251226715,1290.31087187436</v>
      </c>
    </row>
    <row r="53" spans="1:14" x14ac:dyDescent="0.25">
      <c r="E53" s="8" t="s">
        <v>79</v>
      </c>
      <c r="F53" s="30" t="e">
        <f>INDEX(LINEST(LN(L30:L45),E30:E45),1)</f>
        <v>#VALUE!</v>
      </c>
      <c r="L53" s="35" t="str">
        <f t="shared" si="11"/>
        <v>640.684812584753,4655.63127430593,1063.54164996135</v>
      </c>
      <c r="N53" s="3"/>
    </row>
    <row r="54" spans="1:14" x14ac:dyDescent="0.25">
      <c r="L54" s="35" t="e">
        <f t="shared" si="11"/>
        <v>#DIV/0!</v>
      </c>
      <c r="N54" s="3"/>
    </row>
    <row r="55" spans="1:14" x14ac:dyDescent="0.25">
      <c r="L55" s="35" t="e">
        <f t="shared" si="11"/>
        <v>#DIV/0!</v>
      </c>
      <c r="N55" s="3"/>
    </row>
    <row r="56" spans="1:14" x14ac:dyDescent="0.25">
      <c r="L56" s="35" t="e">
        <f t="shared" si="11"/>
        <v>#DIV/0!</v>
      </c>
      <c r="N56" s="3"/>
    </row>
    <row r="57" spans="1:14" x14ac:dyDescent="0.25">
      <c r="L57" s="35" t="e">
        <f t="shared" si="11"/>
        <v>#DIV/0!</v>
      </c>
      <c r="N57" s="3"/>
    </row>
    <row r="58" spans="1:14" x14ac:dyDescent="0.25">
      <c r="L58" s="35" t="e">
        <f t="shared" si="11"/>
        <v>#DIV/0!</v>
      </c>
      <c r="N58" s="3"/>
    </row>
    <row r="59" spans="1:14" x14ac:dyDescent="0.25">
      <c r="L59" s="35" t="e">
        <f t="shared" si="11"/>
        <v>#DIV/0!</v>
      </c>
      <c r="N59" s="3"/>
    </row>
    <row r="60" spans="1:14" x14ac:dyDescent="0.25">
      <c r="L60" s="35" t="e">
        <f t="shared" si="11"/>
        <v>#DIV/0!</v>
      </c>
    </row>
    <row r="61" spans="1:14" x14ac:dyDescent="0.25">
      <c r="L61" s="35" t="e">
        <f t="shared" si="11"/>
        <v>#DIV/0!</v>
      </c>
    </row>
    <row r="62" spans="1:14" x14ac:dyDescent="0.25">
      <c r="L62" s="35" t="e">
        <f t="shared" si="11"/>
        <v>#DIV/0!</v>
      </c>
    </row>
    <row r="63" spans="1:14" x14ac:dyDescent="0.25">
      <c r="L63" s="35" t="e">
        <f t="shared" si="11"/>
        <v>#DIV/0!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-6.5340848514851494E-12</v>
      </c>
      <c r="B7" s="26">
        <f>STDEV(A9:A1000)</f>
        <v>5.5725953589125089E-12</v>
      </c>
      <c r="C7" s="27">
        <f>AVERAGE(C9:C1000)</f>
        <v>-4.6077193137254924E-10</v>
      </c>
      <c r="D7" s="26">
        <f>STDEV(C9:C1000)</f>
        <v>1.0353782185281352E-10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>
        <v>-1.7157519999999999E-11</v>
      </c>
      <c r="B9" s="25">
        <v>4.0001869999999997E-3</v>
      </c>
      <c r="C9" s="25">
        <v>-5.3368299999999999E-10</v>
      </c>
      <c r="D9" s="25">
        <v>4.0001869999999997E-3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-5.8621000000000002E-12</v>
      </c>
      <c r="B11" s="25">
        <v>0.51800009999999996</v>
      </c>
      <c r="C11" s="25">
        <v>-3.35641E-10</v>
      </c>
      <c r="D11" s="25">
        <v>0.9230003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5.30516E-12</v>
      </c>
      <c r="B13" s="25">
        <v>1.0580000000000001</v>
      </c>
      <c r="C13" s="25">
        <v>-3.7923200000000001E-10</v>
      </c>
      <c r="D13" s="25">
        <v>1.623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-2.06023E-12</v>
      </c>
      <c r="B15" s="25">
        <v>1.758</v>
      </c>
      <c r="C15" s="25">
        <v>-5.1171799999999995E-10</v>
      </c>
      <c r="D15" s="25">
        <v>2.3239999999999998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-5.3354499999999998E-12</v>
      </c>
      <c r="B17" s="25">
        <v>2.4580000000000002</v>
      </c>
      <c r="C17" s="25">
        <v>-6.1809099999999999E-10</v>
      </c>
      <c r="D17" s="25">
        <v>3.0230000000000001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5.5670999999999996E-13</v>
      </c>
      <c r="B19" s="25">
        <v>3.1579999999999999</v>
      </c>
      <c r="C19" s="25">
        <v>-4.4291500000000002E-10</v>
      </c>
      <c r="D19" s="25">
        <v>3.7229999999999999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-6.1999999999999998E-15</v>
      </c>
      <c r="B21" s="25">
        <v>3.8580000000000001</v>
      </c>
      <c r="C21" s="25">
        <v>-6.9454800000000003E-10</v>
      </c>
      <c r="D21" s="25">
        <v>4.423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1.3065E-13</v>
      </c>
      <c r="B23" s="25">
        <v>4.5579999999999998</v>
      </c>
      <c r="C23" s="25">
        <v>-4.4148899999999998E-10</v>
      </c>
      <c r="D23" s="25">
        <v>5.1239999999999997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1.7824800000000001E-12</v>
      </c>
      <c r="B25" s="25">
        <v>5.258</v>
      </c>
      <c r="C25" s="25">
        <v>-5.6890099999999998E-10</v>
      </c>
      <c r="D25" s="25">
        <v>5.8239999999999998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-5.3383899999999998E-12</v>
      </c>
      <c r="B27" s="25">
        <v>5.9580000000000002</v>
      </c>
      <c r="C27" s="25">
        <v>-5.7758400000000002E-10</v>
      </c>
      <c r="D27" s="25">
        <v>6.524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1.3276800000000001E-12</v>
      </c>
      <c r="B29" s="25">
        <v>6.6580000000000004</v>
      </c>
      <c r="C29" s="25">
        <v>-4.2498600000000001E-10</v>
      </c>
      <c r="D29" s="25">
        <v>7.2240000000000002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-8.2596800000000002E-12</v>
      </c>
      <c r="B31" s="25">
        <v>7.359</v>
      </c>
      <c r="C31" s="25">
        <v>-3.5171299999999999E-10</v>
      </c>
      <c r="D31" s="25">
        <v>7.9240000000000004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-1.6385999999999999E-12</v>
      </c>
      <c r="B33" s="25">
        <v>8.0589999999999993</v>
      </c>
      <c r="C33" s="25">
        <v>-6.1933600000000002E-10</v>
      </c>
      <c r="D33" s="25">
        <v>8.6240000000000006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-6.2339900000000002E-12</v>
      </c>
      <c r="B35" s="25">
        <v>8.7590000000000003</v>
      </c>
      <c r="C35" s="25">
        <v>-3.4585E-10</v>
      </c>
      <c r="D35" s="25">
        <v>9.3239999999999998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-5.3923E-12</v>
      </c>
      <c r="B37" s="25">
        <v>9.4589999999999996</v>
      </c>
      <c r="C37" s="25">
        <v>-3.82322E-10</v>
      </c>
      <c r="D37" s="25">
        <v>10.023999999999999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-9.0114599999999992E-12</v>
      </c>
      <c r="B39" s="25">
        <v>10.159000000000001</v>
      </c>
      <c r="C39" s="25">
        <v>-4.5190199999999998E-10</v>
      </c>
      <c r="D39" s="25">
        <v>10.724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-3.2955600000000001E-12</v>
      </c>
      <c r="B41" s="25">
        <v>10.859</v>
      </c>
      <c r="C41" s="25">
        <v>-6.4824699999999998E-10</v>
      </c>
      <c r="D41" s="25">
        <v>11.423999999999999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-1.9149999999999999E-13</v>
      </c>
      <c r="B43" s="25">
        <v>11.558999999999999</v>
      </c>
      <c r="C43" s="25">
        <v>-4.36037E-10</v>
      </c>
      <c r="D43" s="25">
        <v>12.125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-7.5454800000000007E-12</v>
      </c>
      <c r="B45" s="25">
        <v>12.259</v>
      </c>
      <c r="C45" s="25">
        <v>-5.0596999999999996E-10</v>
      </c>
      <c r="D45" s="25">
        <v>12.824999999999999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-1.5468900000000001E-12</v>
      </c>
      <c r="B47" s="25">
        <v>12.959</v>
      </c>
      <c r="C47" s="25">
        <v>-5.8853699999999999E-10</v>
      </c>
      <c r="D47" s="25">
        <v>13.525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-4.8443999999999998E-12</v>
      </c>
      <c r="B49" s="25">
        <v>13.659000000000001</v>
      </c>
      <c r="C49" s="25">
        <v>-5.1499699999999995E-10</v>
      </c>
      <c r="D49" s="25">
        <v>14.224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-2.2087100000000002E-12</v>
      </c>
      <c r="B51" s="25">
        <v>14.359</v>
      </c>
      <c r="C51" s="25">
        <v>-4.35772E-10</v>
      </c>
      <c r="D51" s="25">
        <v>14.925000000000001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-2.9652299999999999E-12</v>
      </c>
      <c r="B53" s="25">
        <v>15.058999999999999</v>
      </c>
      <c r="C53" s="25">
        <v>-4.6690999999999999E-10</v>
      </c>
      <c r="D53" s="25">
        <v>15.625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-5.2324700000000002E-12</v>
      </c>
      <c r="B55" s="25">
        <v>15.759</v>
      </c>
      <c r="C55" s="25">
        <v>-6.1654799999999999E-10</v>
      </c>
      <c r="D55" s="25">
        <v>16.324999999999999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-1.098061E-11</v>
      </c>
      <c r="B57" s="25">
        <v>16.459</v>
      </c>
      <c r="C57" s="25">
        <v>-2.3046799999999999E-10</v>
      </c>
      <c r="D57" s="25">
        <v>17.024999999999999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-1.22084E-11</v>
      </c>
      <c r="B59" s="25">
        <v>17.16</v>
      </c>
      <c r="C59" s="25">
        <v>-5.4502299999999997E-10</v>
      </c>
      <c r="D59" s="25">
        <v>17.725000000000001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-1.128893E-11</v>
      </c>
      <c r="B61" s="25">
        <v>17.86</v>
      </c>
      <c r="C61" s="25">
        <v>-4.8552400000000003E-10</v>
      </c>
      <c r="D61" s="25">
        <v>18.425999999999998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-4.0616199999999998E-12</v>
      </c>
      <c r="B63" s="25">
        <v>18.559999999999999</v>
      </c>
      <c r="C63" s="25">
        <v>-4.3243799999999999E-10</v>
      </c>
      <c r="D63" s="25">
        <v>19.125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-5.3498099999999998E-12</v>
      </c>
      <c r="B65" s="25">
        <v>19.260000000000002</v>
      </c>
      <c r="C65" s="25">
        <v>-3.1115999999999999E-10</v>
      </c>
      <c r="D65" s="25">
        <v>19.826000000000001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-1.62404E-12</v>
      </c>
      <c r="B67" s="25">
        <v>19.96</v>
      </c>
      <c r="C67" s="25">
        <v>-4.5634999999999998E-10</v>
      </c>
      <c r="D67" s="25">
        <v>20.524999999999999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-2.3016300000000002E-12</v>
      </c>
      <c r="B69" s="25">
        <v>20.66</v>
      </c>
      <c r="C69" s="25">
        <v>-3.7263499999999998E-10</v>
      </c>
      <c r="D69" s="25">
        <v>21.225999999999999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-8.8579299999999996E-12</v>
      </c>
      <c r="B71" s="25">
        <v>21.36</v>
      </c>
      <c r="C71" s="25">
        <v>-5.7274200000000005E-10</v>
      </c>
      <c r="D71" s="25">
        <v>21.925000000000001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-1.4390309999999999E-11</v>
      </c>
      <c r="B73" s="25">
        <v>22.06</v>
      </c>
      <c r="C73" s="25">
        <v>-3.4441700000000001E-10</v>
      </c>
      <c r="D73" s="25">
        <v>22.626000000000001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-1.8983700000000001E-12</v>
      </c>
      <c r="B75" s="25">
        <v>22.76</v>
      </c>
      <c r="C75" s="25">
        <v>-5.7335700000000005E-10</v>
      </c>
      <c r="D75" s="25">
        <v>23.326000000000001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-1.0012420000000001E-11</v>
      </c>
      <c r="B77" s="25">
        <v>23.46</v>
      </c>
      <c r="C77" s="25">
        <v>-5.1915899999999999E-10</v>
      </c>
      <c r="D77" s="25">
        <v>24.026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-1.2232879999999999E-11</v>
      </c>
      <c r="B79" s="25">
        <v>24.16</v>
      </c>
      <c r="C79" s="25">
        <v>-5.0515099999999997E-10</v>
      </c>
      <c r="D79" s="25">
        <v>24.725999999999999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-7.1522600000000001E-12</v>
      </c>
      <c r="B81" s="25">
        <v>24.86</v>
      </c>
      <c r="C81" s="25">
        <v>-3.6276499999999999E-10</v>
      </c>
      <c r="D81" s="25">
        <v>25.425999999999998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-1.059448E-11</v>
      </c>
      <c r="B83" s="25">
        <v>25.56</v>
      </c>
      <c r="C83" s="25">
        <v>-6.0729999999999996E-10</v>
      </c>
      <c r="D83" s="25">
        <v>26.126000000000001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1.07837E-12</v>
      </c>
      <c r="B85" s="25">
        <v>26.26</v>
      </c>
      <c r="C85" s="25">
        <v>-2.7770699999999999E-10</v>
      </c>
      <c r="D85" s="25">
        <v>26.826000000000001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-1.56506E-12</v>
      </c>
      <c r="B87" s="25">
        <v>26.960999999999999</v>
      </c>
      <c r="C87" s="25">
        <v>-5.1606700000000003E-10</v>
      </c>
      <c r="D87" s="25">
        <v>27.527000000000001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-1.7481400000000001E-11</v>
      </c>
      <c r="B89" s="25">
        <v>27.661000000000001</v>
      </c>
      <c r="C89" s="25">
        <v>-2.9803800000000002E-10</v>
      </c>
      <c r="D89" s="25">
        <v>28.225999999999999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-7.1847100000000004E-12</v>
      </c>
      <c r="B91" s="25">
        <v>28.361000000000001</v>
      </c>
      <c r="C91" s="25">
        <v>-4.7250400000000001E-10</v>
      </c>
      <c r="D91" s="25">
        <v>28.925999999999998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-1.44714E-12</v>
      </c>
      <c r="B93" s="25">
        <v>29.061</v>
      </c>
      <c r="C93" s="25">
        <v>-4.7731099999999999E-10</v>
      </c>
      <c r="D93" s="25">
        <v>29.626000000000001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-5.9250499999999997E-12</v>
      </c>
      <c r="B95" s="25">
        <v>29.760999999999999</v>
      </c>
      <c r="C95" s="25">
        <v>-5.0320400000000001E-10</v>
      </c>
      <c r="D95" s="25">
        <v>30.327000000000002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2.5740700000000002E-12</v>
      </c>
      <c r="B97" s="25">
        <v>30.460999999999999</v>
      </c>
      <c r="C97" s="25">
        <v>-4.4753E-10</v>
      </c>
      <c r="D97" s="25">
        <v>31.027000000000001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-4.8335600000000003E-12</v>
      </c>
      <c r="B99" s="25">
        <v>31.161000000000001</v>
      </c>
      <c r="C99" s="25">
        <v>-4.1461599999999998E-10</v>
      </c>
      <c r="D99" s="25">
        <v>31.725999999999999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-6.2486300000000002E-12</v>
      </c>
      <c r="B101" s="25">
        <v>31.861000000000001</v>
      </c>
      <c r="C101" s="25">
        <v>-3.6801399999999999E-10</v>
      </c>
      <c r="D101" s="25">
        <v>32.427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-8.81597E-12</v>
      </c>
      <c r="B103" s="25">
        <v>32.561</v>
      </c>
      <c r="C103" s="25">
        <v>-2.7715000000000002E-10</v>
      </c>
      <c r="D103" s="25">
        <v>33.127000000000002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-1.42725E-11</v>
      </c>
      <c r="B105" s="25">
        <v>33.261000000000003</v>
      </c>
      <c r="C105" s="25">
        <v>-4.1444600000000002E-10</v>
      </c>
      <c r="D105" s="25">
        <v>33.826999999999998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-1.046214E-11</v>
      </c>
      <c r="B107" s="25">
        <v>33.960999999999999</v>
      </c>
      <c r="C107" s="25">
        <v>-5.8421799999999996E-10</v>
      </c>
      <c r="D107" s="25">
        <v>34.527000000000001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-4.4888200000000003E-12</v>
      </c>
      <c r="B109" s="25">
        <v>34.661000000000001</v>
      </c>
      <c r="C109" s="25">
        <v>-4.6124100000000001E-10</v>
      </c>
      <c r="D109" s="25">
        <v>35.226999999999997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-9.5786000000000004E-12</v>
      </c>
      <c r="B111" s="25">
        <v>35.362000000000002</v>
      </c>
      <c r="C111" s="25">
        <v>-5.8372399999999996E-10</v>
      </c>
      <c r="D111" s="25">
        <v>35.927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-1.023618E-11</v>
      </c>
      <c r="B113" s="25">
        <v>36.061</v>
      </c>
      <c r="C113" s="25">
        <v>-3.3700799999999999E-10</v>
      </c>
      <c r="D113" s="25">
        <v>36.627000000000002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-8.6784299999999994E-12</v>
      </c>
      <c r="B115" s="25">
        <v>36.762</v>
      </c>
      <c r="C115" s="25">
        <v>-3.76971E-10</v>
      </c>
      <c r="D115" s="25">
        <v>37.326999999999998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-8.2898099999999998E-12</v>
      </c>
      <c r="B117" s="25">
        <v>37.460999999999999</v>
      </c>
      <c r="C117" s="25">
        <v>-6.5341799999999999E-10</v>
      </c>
      <c r="D117" s="25">
        <v>38.027000000000001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-9.2287000000000009E-13</v>
      </c>
      <c r="B119" s="25">
        <v>38.161999999999999</v>
      </c>
      <c r="C119" s="25">
        <v>-3.7681700000000002E-10</v>
      </c>
      <c r="D119" s="25">
        <v>38.728000000000002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-1.516598E-11</v>
      </c>
      <c r="B121" s="25">
        <v>38.862000000000002</v>
      </c>
      <c r="C121" s="25">
        <v>-4.9634500000000001E-10</v>
      </c>
      <c r="D121" s="25">
        <v>39.427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-5.5026099999999997E-12</v>
      </c>
      <c r="B123" s="25">
        <v>39.561999999999998</v>
      </c>
      <c r="C123" s="25">
        <v>-3.1734000000000001E-10</v>
      </c>
      <c r="D123" s="25">
        <v>40.128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1.1850950000000001E-11</v>
      </c>
      <c r="B125" s="25">
        <v>40.262</v>
      </c>
      <c r="C125" s="25">
        <v>-4.7057299999999998E-10</v>
      </c>
      <c r="D125" s="25">
        <v>40.826999999999998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3.1793100000000001E-12</v>
      </c>
      <c r="B127" s="25">
        <v>40.962000000000003</v>
      </c>
      <c r="C127" s="25">
        <v>-4.0064799999999999E-10</v>
      </c>
      <c r="D127" s="25">
        <v>41.527999999999999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-1.9898669999999998E-11</v>
      </c>
      <c r="B129" s="25">
        <v>41.661999999999999</v>
      </c>
      <c r="C129" s="25">
        <v>-4.2531499999999999E-10</v>
      </c>
      <c r="D129" s="25">
        <v>42.228000000000002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-1.6615469999999999E-11</v>
      </c>
      <c r="B131" s="25">
        <v>42.362000000000002</v>
      </c>
      <c r="C131" s="25">
        <v>-5.1739599999999996E-10</v>
      </c>
      <c r="D131" s="25">
        <v>42.927999999999997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5.3821400000000003E-12</v>
      </c>
      <c r="B133" s="25">
        <v>43.061999999999998</v>
      </c>
      <c r="C133" s="25">
        <v>-3.8792499999999998E-10</v>
      </c>
      <c r="D133" s="25">
        <v>43.628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-8.1462699999999994E-12</v>
      </c>
      <c r="B135" s="25">
        <v>43.762</v>
      </c>
      <c r="C135" s="25">
        <v>-2.97011E-10</v>
      </c>
      <c r="D135" s="25">
        <v>44.328000000000003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-8.5916999999999996E-13</v>
      </c>
      <c r="B137" s="25">
        <v>44.462000000000003</v>
      </c>
      <c r="C137" s="25">
        <v>-4.9164800000000004E-10</v>
      </c>
      <c r="D137" s="25">
        <v>45.027999999999999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-6.7810500000000001E-12</v>
      </c>
      <c r="B139" s="25">
        <v>45.161999999999999</v>
      </c>
      <c r="C139" s="25">
        <v>-4.3452700000000002E-10</v>
      </c>
      <c r="D139" s="25">
        <v>45.728000000000002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-4.3713499999999999E-12</v>
      </c>
      <c r="B141" s="25">
        <v>45.863</v>
      </c>
      <c r="C141" s="25">
        <v>-5.3299299999999996E-10</v>
      </c>
      <c r="D141" s="25">
        <v>46.427999999999997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-8.9204400000000003E-12</v>
      </c>
      <c r="B143" s="25">
        <v>46.561999999999998</v>
      </c>
      <c r="C143" s="25">
        <v>-4.69852E-10</v>
      </c>
      <c r="D143" s="25">
        <v>47.128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-8.0982300000000007E-12</v>
      </c>
      <c r="B145" s="25">
        <v>47.262999999999998</v>
      </c>
      <c r="C145" s="25">
        <v>-5.7304399999999995E-10</v>
      </c>
      <c r="D145" s="25">
        <v>47.828000000000003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-3.8418700000000001E-12</v>
      </c>
      <c r="B147" s="25">
        <v>47.963000000000001</v>
      </c>
      <c r="C147" s="25">
        <v>-3.6611499999999998E-10</v>
      </c>
      <c r="D147" s="25">
        <v>48.527999999999999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-6.9507899999999997E-12</v>
      </c>
      <c r="B149" s="25">
        <v>48.662999999999997</v>
      </c>
      <c r="C149" s="25">
        <v>-5.5705700000000001E-10</v>
      </c>
      <c r="D149" s="25">
        <v>49.228999999999999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3.5356999999999998E-13</v>
      </c>
      <c r="B151" s="25">
        <v>49.363</v>
      </c>
      <c r="C151" s="25">
        <v>-5.1429500000000003E-10</v>
      </c>
      <c r="D151" s="25">
        <v>49.929000000000002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4.7987999999999997E-13</v>
      </c>
      <c r="B153" s="25">
        <v>50.063000000000002</v>
      </c>
      <c r="C153" s="25">
        <v>-5.4402399999999998E-10</v>
      </c>
      <c r="D153" s="25">
        <v>50.628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-4.7673699999999997E-12</v>
      </c>
      <c r="B155" s="25">
        <v>50.762999999999998</v>
      </c>
      <c r="C155" s="25">
        <v>-4.8600199999999999E-10</v>
      </c>
      <c r="D155" s="25">
        <v>51.329000000000001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-7.8125000000000005E-12</v>
      </c>
      <c r="B157" s="25">
        <v>51.463000000000001</v>
      </c>
      <c r="C157" s="25">
        <v>-3.1632900000000003E-10</v>
      </c>
      <c r="D157" s="25">
        <v>52.029000000000003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-4.20979E-12</v>
      </c>
      <c r="B159" s="25">
        <v>52.164000000000001</v>
      </c>
      <c r="C159" s="25">
        <v>-4.4228499999999999E-10</v>
      </c>
      <c r="D159" s="25">
        <v>52.728999999999999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-3.79111E-12</v>
      </c>
      <c r="B161" s="25">
        <v>52.863</v>
      </c>
      <c r="C161" s="25">
        <v>-4.7172699999999996E-10</v>
      </c>
      <c r="D161" s="25">
        <v>53.43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-1.277719E-11</v>
      </c>
      <c r="B163" s="25">
        <v>53.564</v>
      </c>
      <c r="C163" s="25">
        <v>-3.5480200000000002E-10</v>
      </c>
      <c r="D163" s="25">
        <v>54.128999999999998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-4.06998E-12</v>
      </c>
      <c r="B165" s="25">
        <v>54.264000000000003</v>
      </c>
      <c r="C165" s="25">
        <v>-3.9388300000000001E-10</v>
      </c>
      <c r="D165" s="25">
        <v>54.829000000000001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-8.3604199999999992E-12</v>
      </c>
      <c r="B167" s="25">
        <v>54.963000000000001</v>
      </c>
      <c r="C167" s="25">
        <v>-4.0660500000000001E-10</v>
      </c>
      <c r="D167" s="25">
        <v>55.529000000000003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-1.0441109999999999E-11</v>
      </c>
      <c r="B169" s="25">
        <v>55.664000000000001</v>
      </c>
      <c r="C169" s="25">
        <v>-3.5001799999999998E-10</v>
      </c>
      <c r="D169" s="25">
        <v>56.23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-1.7389E-12</v>
      </c>
      <c r="B171" s="25">
        <v>56.363999999999997</v>
      </c>
      <c r="C171" s="25">
        <v>-4.0506200000000001E-10</v>
      </c>
      <c r="D171" s="25">
        <v>56.929000000000002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-7.3340699999999993E-12</v>
      </c>
      <c r="B173" s="25">
        <v>57.064</v>
      </c>
      <c r="C173" s="25">
        <v>-4.30854E-10</v>
      </c>
      <c r="D173" s="25">
        <v>57.61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-7.9880799999999996E-12</v>
      </c>
      <c r="B175" s="25">
        <v>57.764000000000003</v>
      </c>
      <c r="C175" s="25">
        <v>-4.8003199999999996E-10</v>
      </c>
      <c r="D175" s="25">
        <v>58.31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-9.9418200000000005E-12</v>
      </c>
      <c r="B177" s="25">
        <v>58.463999999999999</v>
      </c>
      <c r="C177" s="25">
        <v>-4.4935100000000001E-10</v>
      </c>
      <c r="D177" s="25">
        <v>59.009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-1.227009E-11</v>
      </c>
      <c r="B179" s="25">
        <v>59.164000000000001</v>
      </c>
      <c r="C179" s="25">
        <v>-6.1170299999999999E-10</v>
      </c>
      <c r="D179" s="25">
        <v>59.71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-8.1327999999999994E-12</v>
      </c>
      <c r="B181" s="25">
        <v>59.863999999999997</v>
      </c>
      <c r="C181" s="25">
        <v>-3.52389E-10</v>
      </c>
      <c r="D181" s="25">
        <v>60.41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-1.300527E-11</v>
      </c>
      <c r="B183" s="25">
        <v>60.564</v>
      </c>
      <c r="C183" s="25">
        <v>-4.3984800000000002E-10</v>
      </c>
      <c r="D183" s="25">
        <v>61.11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-1.105848E-11</v>
      </c>
      <c r="B185" s="25">
        <v>61.264000000000003</v>
      </c>
      <c r="C185" s="25">
        <v>-6.2643899999999995E-10</v>
      </c>
      <c r="D185" s="25">
        <v>61.81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-6.5799199999999997E-12</v>
      </c>
      <c r="B187" s="25">
        <v>61.965000000000003</v>
      </c>
      <c r="C187" s="25">
        <v>-2.7307500000000001E-10</v>
      </c>
      <c r="D187" s="25">
        <v>62.51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-1.6245079999999999E-11</v>
      </c>
      <c r="B189" s="25">
        <v>62.664000000000001</v>
      </c>
      <c r="C189" s="25">
        <v>-7.0040400000000001E-10</v>
      </c>
      <c r="D189" s="25">
        <v>63.21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-1.2209059999999999E-11</v>
      </c>
      <c r="B191" s="25">
        <v>63.363999999999997</v>
      </c>
      <c r="C191" s="25">
        <v>-5.7997200000000003E-10</v>
      </c>
      <c r="D191" s="25">
        <v>63.91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-1.410893E-11</v>
      </c>
      <c r="B193" s="25">
        <v>64.064999999999998</v>
      </c>
      <c r="C193" s="25">
        <v>-5.14099E-10</v>
      </c>
      <c r="D193" s="25">
        <v>64.61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-4.9417700000000003E-12</v>
      </c>
      <c r="B195" s="25">
        <v>64.765000000000001</v>
      </c>
      <c r="C195" s="25">
        <v>-4.3338100000000002E-10</v>
      </c>
      <c r="D195" s="25">
        <v>65.311000000000007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-9.9145399999999999E-12</v>
      </c>
      <c r="B197" s="25">
        <v>65.465000000000003</v>
      </c>
      <c r="C197" s="25">
        <v>-3.4564000000000001E-10</v>
      </c>
      <c r="D197" s="25">
        <v>66.010000000000005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-1.2451650000000001E-11</v>
      </c>
      <c r="B199" s="25">
        <v>66.165000000000006</v>
      </c>
      <c r="C199" s="25">
        <v>-3.4883000000000002E-10</v>
      </c>
      <c r="D199" s="25">
        <v>66.709999999999994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-1.027903E-11</v>
      </c>
      <c r="B201" s="25">
        <v>66.864999999999995</v>
      </c>
      <c r="C201" s="25">
        <v>-5.3233600000000001E-10</v>
      </c>
      <c r="D201" s="25">
        <v>67.41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-7.8885699999999998E-12</v>
      </c>
      <c r="B203" s="25">
        <v>67.564999999999998</v>
      </c>
      <c r="C203" s="25">
        <v>-5.7653400000000001E-10</v>
      </c>
      <c r="D203" s="25">
        <v>68.111000000000004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-1.2603040000000001E-11</v>
      </c>
      <c r="B205" s="25">
        <v>68.265000000000001</v>
      </c>
      <c r="C205" s="25">
        <v>-6.0580100000000003E-10</v>
      </c>
      <c r="D205" s="25">
        <v>68.811000000000007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-1.1561000000000001E-11</v>
      </c>
      <c r="B207" s="25">
        <v>68.965000000000003</v>
      </c>
      <c r="C207" s="25">
        <v>-5.0801099999999999E-10</v>
      </c>
      <c r="D207" s="25">
        <v>69.510999999999996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-1.479935E-11</v>
      </c>
      <c r="B209" s="25">
        <v>69.665000000000006</v>
      </c>
      <c r="C209" s="25">
        <v>-3.2031E-10</v>
      </c>
      <c r="D209" s="25">
        <v>70.209999999999994</v>
      </c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>
        <v>-3.9550500000000002E-10</v>
      </c>
      <c r="D211" s="25">
        <v>70.911000000000001</v>
      </c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-1.6881385566037744E-11</v>
      </c>
      <c r="B7" s="26">
        <f>STDEV(A9:A1000)</f>
        <v>7.3643274938831962E-12</v>
      </c>
      <c r="C7" s="27">
        <f>AVERAGE(C9:C1000)</f>
        <v>-6.6112308653846183E-10</v>
      </c>
      <c r="D7" s="26">
        <f>STDEV(C9:C1000)</f>
        <v>1.2554494274519924E-10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>
        <v>-3.2960599999999999E-11</v>
      </c>
      <c r="B9" s="25">
        <v>4.0001869999999997E-3</v>
      </c>
      <c r="C9" s="25">
        <v>-7.0068899999999998E-10</v>
      </c>
      <c r="D9" s="25">
        <v>4.0001869999999997E-3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-2.3786499999999998E-11</v>
      </c>
      <c r="B11" s="25">
        <v>0.39500049999999998</v>
      </c>
      <c r="C11" s="25">
        <v>-6.8744199999999997E-10</v>
      </c>
      <c r="D11" s="25">
        <v>0.92200040000000005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-2.5575099999999999E-11</v>
      </c>
      <c r="B13" s="25">
        <v>1.175</v>
      </c>
      <c r="C13" s="25">
        <v>-8.6093800000000001E-10</v>
      </c>
      <c r="D13" s="25">
        <v>1.6220000000000001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-2.42032E-11</v>
      </c>
      <c r="B15" s="25">
        <v>1.9550000000000001</v>
      </c>
      <c r="C15" s="25">
        <v>-6.0655800000000001E-10</v>
      </c>
      <c r="D15" s="25">
        <v>2.3220000000000001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-2.3978400000000001E-11</v>
      </c>
      <c r="B17" s="25">
        <v>2.7349999999999999</v>
      </c>
      <c r="C17" s="25">
        <v>-5.3874599999999999E-10</v>
      </c>
      <c r="D17" s="25">
        <v>3.0219999999999998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-2.02153E-11</v>
      </c>
      <c r="B19" s="25">
        <v>3.4950000000000001</v>
      </c>
      <c r="C19" s="25">
        <v>-5.27911E-10</v>
      </c>
      <c r="D19" s="25">
        <v>3.722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-2.6735599999999999E-11</v>
      </c>
      <c r="B21" s="25">
        <v>4.0350000000000001</v>
      </c>
      <c r="C21" s="25">
        <v>-7.4252699999999999E-10</v>
      </c>
      <c r="D21" s="25">
        <v>4.423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-2.2864800000000001E-11</v>
      </c>
      <c r="B23" s="25">
        <v>4.9749999999999996</v>
      </c>
      <c r="C23" s="25">
        <v>-5.9450800000000003E-10</v>
      </c>
      <c r="D23" s="25">
        <v>5.1219999999999999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-2.3458100000000001E-11</v>
      </c>
      <c r="B25" s="25">
        <v>5.7359999999999998</v>
      </c>
      <c r="C25" s="25">
        <v>-7.4308300000000001E-10</v>
      </c>
      <c r="D25" s="25">
        <v>5.8220000000000001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-2.3744699999999999E-11</v>
      </c>
      <c r="B27" s="25">
        <v>6.516</v>
      </c>
      <c r="C27" s="25">
        <v>-6.9673399999999996E-10</v>
      </c>
      <c r="D27" s="25">
        <v>6.5220000000000002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-2.1803100000000001E-11</v>
      </c>
      <c r="B29" s="25">
        <v>7.2750000000000004</v>
      </c>
      <c r="C29" s="25">
        <v>-7.4851299999999996E-10</v>
      </c>
      <c r="D29" s="25">
        <v>7.2229999999999999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-2.5555899999999999E-11</v>
      </c>
      <c r="B31" s="25">
        <v>8.0559999999999992</v>
      </c>
      <c r="C31" s="25">
        <v>-7.1186199999999998E-10</v>
      </c>
      <c r="D31" s="25">
        <v>7.923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-2.5098200000000001E-11</v>
      </c>
      <c r="B33" s="25">
        <v>8.8360000000000003</v>
      </c>
      <c r="C33" s="25">
        <v>-6.23637E-10</v>
      </c>
      <c r="D33" s="25">
        <v>8.6219999999999999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-2.1522200000000001E-11</v>
      </c>
      <c r="B35" s="25">
        <v>9.3759999999999994</v>
      </c>
      <c r="C35" s="25">
        <v>-5.8905399999999998E-10</v>
      </c>
      <c r="D35" s="25">
        <v>9.3230000000000004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-2.08882E-11</v>
      </c>
      <c r="B37" s="25">
        <v>10.316000000000001</v>
      </c>
      <c r="C37" s="25">
        <v>-5.5445700000000004E-10</v>
      </c>
      <c r="D37" s="25">
        <v>10.023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-2.3659500000000001E-11</v>
      </c>
      <c r="B39" s="25">
        <v>11.096</v>
      </c>
      <c r="C39" s="25">
        <v>-7.0033500000000004E-10</v>
      </c>
      <c r="D39" s="25">
        <v>10.723000000000001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-2.2233500000000001E-11</v>
      </c>
      <c r="B41" s="25">
        <v>11.875999999999999</v>
      </c>
      <c r="C41" s="25">
        <v>-6.5011199999999996E-10</v>
      </c>
      <c r="D41" s="25">
        <v>11.423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-2.15291E-11</v>
      </c>
      <c r="B43" s="25">
        <v>12.656000000000001</v>
      </c>
      <c r="C43" s="25">
        <v>-6.6640400000000003E-10</v>
      </c>
      <c r="D43" s="25">
        <v>12.122999999999999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-2.17573E-11</v>
      </c>
      <c r="B45" s="25">
        <v>13.436</v>
      </c>
      <c r="C45" s="25">
        <v>-6.5171000000000002E-10</v>
      </c>
      <c r="D45" s="25">
        <v>12.823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-2.3508E-11</v>
      </c>
      <c r="B47" s="25">
        <v>14.215999999999999</v>
      </c>
      <c r="C47" s="25">
        <v>-7.8708399999999997E-10</v>
      </c>
      <c r="D47" s="25">
        <v>13.523999999999999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-2.58478E-11</v>
      </c>
      <c r="B49" s="25">
        <v>14.996</v>
      </c>
      <c r="C49" s="25">
        <v>-6.5190799999999996E-10</v>
      </c>
      <c r="D49" s="25">
        <v>14.224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-2.49095E-11</v>
      </c>
      <c r="B51" s="25">
        <v>15.776</v>
      </c>
      <c r="C51" s="25">
        <v>-5.8886700000000003E-10</v>
      </c>
      <c r="D51" s="25">
        <v>14.923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-2.2808699999999999E-11</v>
      </c>
      <c r="B53" s="25">
        <v>16.556000000000001</v>
      </c>
      <c r="C53" s="25">
        <v>-6.9543800000000001E-10</v>
      </c>
      <c r="D53" s="25">
        <v>15.622999999999999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-3.1589799999999999E-11</v>
      </c>
      <c r="B55" s="25">
        <v>17.335999999999999</v>
      </c>
      <c r="C55" s="25">
        <v>-4.48747E-10</v>
      </c>
      <c r="D55" s="25">
        <v>16.324000000000002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-2.02792E-11</v>
      </c>
      <c r="B57" s="25">
        <v>18.097000000000001</v>
      </c>
      <c r="C57" s="25">
        <v>-7.1557299999999996E-10</v>
      </c>
      <c r="D57" s="25">
        <v>17.024000000000001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-2.4851900000000002E-11</v>
      </c>
      <c r="B59" s="25">
        <v>18.876000000000001</v>
      </c>
      <c r="C59" s="25">
        <v>-4.2387100000000001E-10</v>
      </c>
      <c r="D59" s="25">
        <v>17.724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-2.0183089999999999E-11</v>
      </c>
      <c r="B61" s="25">
        <v>19.657</v>
      </c>
      <c r="C61" s="25">
        <v>-5.7097000000000005E-10</v>
      </c>
      <c r="D61" s="25">
        <v>18.423999999999999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-5.7368999999999995E-13</v>
      </c>
      <c r="B63" s="25">
        <v>20.317</v>
      </c>
      <c r="C63" s="25">
        <v>-7.0838400000000002E-10</v>
      </c>
      <c r="D63" s="25">
        <v>19.123999999999999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-5.5667400000000002E-12</v>
      </c>
      <c r="B65" s="25">
        <v>20.896999999999998</v>
      </c>
      <c r="C65" s="25">
        <v>-6.0705400000000002E-10</v>
      </c>
      <c r="D65" s="25">
        <v>19.824000000000002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-6.2356400000000003E-12</v>
      </c>
      <c r="B67" s="25">
        <v>21.597000000000001</v>
      </c>
      <c r="C67" s="25">
        <v>-7.1244900000000005E-10</v>
      </c>
      <c r="D67" s="25">
        <v>20.524000000000001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-3.5330199999999998E-12</v>
      </c>
      <c r="B69" s="25">
        <v>22.297000000000001</v>
      </c>
      <c r="C69" s="25">
        <v>-4.55569E-10</v>
      </c>
      <c r="D69" s="25">
        <v>21.224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-6.1762000000000005E-13</v>
      </c>
      <c r="B71" s="25">
        <v>22.997</v>
      </c>
      <c r="C71" s="25">
        <v>-8.9061799999999995E-10</v>
      </c>
      <c r="D71" s="25">
        <v>21.923999999999999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-6.8179400000000003E-12</v>
      </c>
      <c r="B73" s="25">
        <v>23.696999999999999</v>
      </c>
      <c r="C73" s="25">
        <v>-5.4786999999999999E-10</v>
      </c>
      <c r="D73" s="25">
        <v>22.625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-1.087312E-11</v>
      </c>
      <c r="B75" s="25">
        <v>24.396999999999998</v>
      </c>
      <c r="C75" s="25">
        <v>-5.8182700000000002E-10</v>
      </c>
      <c r="D75" s="25">
        <v>23.324000000000002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-1.278372E-11</v>
      </c>
      <c r="B77" s="25">
        <v>25.097000000000001</v>
      </c>
      <c r="C77" s="25">
        <v>-5.0442200000000002E-10</v>
      </c>
      <c r="D77" s="25">
        <v>24.024999999999999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-9.4919100000000001E-12</v>
      </c>
      <c r="B79" s="25">
        <v>25.797000000000001</v>
      </c>
      <c r="C79" s="25">
        <v>-7.59305E-10</v>
      </c>
      <c r="D79" s="25">
        <v>24.724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-1.0219959999999999E-11</v>
      </c>
      <c r="B81" s="25">
        <v>26.498000000000001</v>
      </c>
      <c r="C81" s="25">
        <v>-7.3217600000000002E-10</v>
      </c>
      <c r="D81" s="25">
        <v>25.425000000000001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-1.058331E-11</v>
      </c>
      <c r="B83" s="25">
        <v>27.198</v>
      </c>
      <c r="C83" s="25">
        <v>-7.8166999999999995E-10</v>
      </c>
      <c r="D83" s="25">
        <v>26.125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-1.722857E-11</v>
      </c>
      <c r="B85" s="25">
        <v>27.898</v>
      </c>
      <c r="C85" s="25">
        <v>-7.1776100000000002E-10</v>
      </c>
      <c r="D85" s="25">
        <v>26.824000000000002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-7.2207300000000001E-12</v>
      </c>
      <c r="B87" s="25">
        <v>28.597999999999999</v>
      </c>
      <c r="C87" s="25">
        <v>-8.6808600000000002E-10</v>
      </c>
      <c r="D87" s="25">
        <v>27.524000000000001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-1.5884909999999998E-11</v>
      </c>
      <c r="B89" s="25">
        <v>29.297999999999998</v>
      </c>
      <c r="C89" s="25">
        <v>-6.2385099999999998E-10</v>
      </c>
      <c r="D89" s="25">
        <v>28.224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-5.6791599999999998E-12</v>
      </c>
      <c r="B91" s="25">
        <v>29.998000000000001</v>
      </c>
      <c r="C91" s="25">
        <v>-9.0887300000000001E-10</v>
      </c>
      <c r="D91" s="25">
        <v>28.925000000000001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-1.138837E-11</v>
      </c>
      <c r="B93" s="25">
        <v>30.698</v>
      </c>
      <c r="C93" s="25">
        <v>-6.5771300000000002E-10</v>
      </c>
      <c r="D93" s="25">
        <v>29.625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-2.4264399999999999E-11</v>
      </c>
      <c r="B95" s="25">
        <v>31.398</v>
      </c>
      <c r="C95" s="25">
        <v>-6.1426300000000003E-10</v>
      </c>
      <c r="D95" s="25">
        <v>30.324999999999999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-2.0574660000000002E-11</v>
      </c>
      <c r="B97" s="25">
        <v>32.218000000000004</v>
      </c>
      <c r="C97" s="25">
        <v>-8.5145799999999996E-10</v>
      </c>
      <c r="D97" s="25">
        <v>31.024999999999999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-9.7032099999999994E-12</v>
      </c>
      <c r="B99" s="25">
        <v>32.917999999999999</v>
      </c>
      <c r="C99" s="25">
        <v>-8.1504599999999996E-10</v>
      </c>
      <c r="D99" s="25">
        <v>31.725000000000001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-1.5956E-11</v>
      </c>
      <c r="B101" s="25">
        <v>33.497999999999998</v>
      </c>
      <c r="C101" s="25">
        <v>-6.9695600000000001E-10</v>
      </c>
      <c r="D101" s="25">
        <v>32.424999999999997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-2.5487299999999999E-11</v>
      </c>
      <c r="B103" s="25">
        <v>34.198</v>
      </c>
      <c r="C103" s="25">
        <v>-7.85232E-10</v>
      </c>
      <c r="D103" s="25">
        <v>33.125999999999998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-2.4681599999999999E-11</v>
      </c>
      <c r="B105" s="25">
        <v>35.018999999999998</v>
      </c>
      <c r="C105" s="25">
        <v>-5.0372400000000003E-10</v>
      </c>
      <c r="D105" s="25">
        <v>33.825000000000003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-2.1355999999999999E-11</v>
      </c>
      <c r="B107" s="25">
        <v>35.817999999999998</v>
      </c>
      <c r="C107" s="25">
        <v>-5.7162499999999998E-10</v>
      </c>
      <c r="D107" s="25">
        <v>34.524999999999999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-2.22971E-11</v>
      </c>
      <c r="B109" s="25">
        <v>36.359000000000002</v>
      </c>
      <c r="C109" s="25">
        <v>-8.5877499999999996E-10</v>
      </c>
      <c r="D109" s="25">
        <v>35.225999999999999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-2.0581299999999999E-11</v>
      </c>
      <c r="B111" s="25">
        <v>37.298999999999999</v>
      </c>
      <c r="C111" s="25">
        <v>-4.14528E-10</v>
      </c>
      <c r="D111" s="25">
        <v>35.926000000000002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-2.32375E-11</v>
      </c>
      <c r="B113" s="25">
        <v>37.838999999999999</v>
      </c>
      <c r="C113" s="25">
        <v>-6.4890100000000001E-10</v>
      </c>
      <c r="D113" s="25">
        <v>36.625999999999998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-2.1197799999999998E-11</v>
      </c>
      <c r="B115" s="25">
        <v>38.539000000000001</v>
      </c>
      <c r="C115" s="25">
        <v>-5.2346999999999995E-10</v>
      </c>
      <c r="D115" s="25">
        <v>37.326000000000001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-2.1989499999999999E-11</v>
      </c>
      <c r="B117" s="25">
        <v>39.238999999999997</v>
      </c>
      <c r="C117" s="25">
        <v>-6.4764800000000002E-10</v>
      </c>
      <c r="D117" s="25">
        <v>38.026000000000003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-2.083094E-11</v>
      </c>
      <c r="B119" s="25">
        <v>40.179000000000002</v>
      </c>
      <c r="C119" s="25">
        <v>-3.9285499999999998E-10</v>
      </c>
      <c r="D119" s="25">
        <v>38.725999999999999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-1.9450430000000001E-11</v>
      </c>
      <c r="B121" s="25">
        <v>40.838999999999999</v>
      </c>
      <c r="C121" s="25">
        <v>-4.2180500000000002E-10</v>
      </c>
      <c r="D121" s="25">
        <v>39.426000000000002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-1.79745E-11</v>
      </c>
      <c r="B123" s="25">
        <v>41.418999999999997</v>
      </c>
      <c r="C123" s="25">
        <v>-6.2363399999999998E-10</v>
      </c>
      <c r="D123" s="25">
        <v>40.125999999999998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-2.69369E-11</v>
      </c>
      <c r="B125" s="25">
        <v>42.119</v>
      </c>
      <c r="C125" s="25">
        <v>-7.0865399999999996E-10</v>
      </c>
      <c r="D125" s="25">
        <v>40.826000000000001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-2.5604999999999998E-11</v>
      </c>
      <c r="B127" s="25">
        <v>42.94</v>
      </c>
      <c r="C127" s="25">
        <v>-7.1910200000000005E-10</v>
      </c>
      <c r="D127" s="25">
        <v>41.526000000000003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-2.095627E-11</v>
      </c>
      <c r="B129" s="25">
        <v>43.518999999999998</v>
      </c>
      <c r="C129" s="25">
        <v>-5.8768400000000001E-10</v>
      </c>
      <c r="D129" s="25">
        <v>42.225999999999999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-1.5976970000000002E-11</v>
      </c>
      <c r="B131" s="25">
        <v>44.338999999999999</v>
      </c>
      <c r="C131" s="25">
        <v>-8.12026E-10</v>
      </c>
      <c r="D131" s="25">
        <v>42.927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-1.599072E-11</v>
      </c>
      <c r="B133" s="25">
        <v>44.918999999999997</v>
      </c>
      <c r="C133" s="25">
        <v>-6.49297E-10</v>
      </c>
      <c r="D133" s="25">
        <v>43.625999999999998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-1.9573450000000001E-11</v>
      </c>
      <c r="B135" s="25">
        <v>45.62</v>
      </c>
      <c r="C135" s="25">
        <v>-6.6147799999999996E-10</v>
      </c>
      <c r="D135" s="25">
        <v>44.326999999999998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-2.62336E-11</v>
      </c>
      <c r="B137" s="25">
        <v>46.32</v>
      </c>
      <c r="C137" s="25">
        <v>-6.6796199999999995E-10</v>
      </c>
      <c r="D137" s="25">
        <v>45.026000000000003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-2.0889300000000001E-11</v>
      </c>
      <c r="B139" s="25">
        <v>47.14</v>
      </c>
      <c r="C139" s="25">
        <v>-6.98835E-10</v>
      </c>
      <c r="D139" s="25">
        <v>45.726999999999997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-2.3756599999999999E-11</v>
      </c>
      <c r="B141" s="25">
        <v>47.96</v>
      </c>
      <c r="C141" s="25">
        <v>-8.9294699999999998E-10</v>
      </c>
      <c r="D141" s="25">
        <v>46.427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-2.27729E-11</v>
      </c>
      <c r="B143" s="25">
        <v>48.72</v>
      </c>
      <c r="C143" s="25">
        <v>-8.6177599999999996E-10</v>
      </c>
      <c r="D143" s="25">
        <v>47.127000000000002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-2.0538600000000001E-11</v>
      </c>
      <c r="B145" s="25">
        <v>49.5</v>
      </c>
      <c r="C145" s="25">
        <v>-6.6608100000000005E-10</v>
      </c>
      <c r="D145" s="25">
        <v>47.826999999999998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-2.4224299999999999E-11</v>
      </c>
      <c r="B147" s="25">
        <v>50.28</v>
      </c>
      <c r="C147" s="25">
        <v>-7.0843599999999995E-10</v>
      </c>
      <c r="D147" s="25">
        <v>48.527000000000001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-2.2444000000000001E-11</v>
      </c>
      <c r="B149" s="25">
        <v>51.06</v>
      </c>
      <c r="C149" s="25">
        <v>-5.0690800000000004E-10</v>
      </c>
      <c r="D149" s="25">
        <v>49.226999999999997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-2.30211E-11</v>
      </c>
      <c r="B151" s="25">
        <v>51.84</v>
      </c>
      <c r="C151" s="25">
        <v>-7.38635E-10</v>
      </c>
      <c r="D151" s="25">
        <v>49.927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-2.3009000000000001E-11</v>
      </c>
      <c r="B153" s="25">
        <v>52.62</v>
      </c>
      <c r="C153" s="25">
        <v>-5.7969400000000002E-10</v>
      </c>
      <c r="D153" s="25">
        <v>50.627000000000002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-1.9944490000000002E-11</v>
      </c>
      <c r="B155" s="25">
        <v>53.401000000000003</v>
      </c>
      <c r="C155" s="25">
        <v>-5.07915E-10</v>
      </c>
      <c r="D155" s="25">
        <v>51.326999999999998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-9.5764400000000007E-12</v>
      </c>
      <c r="B157" s="25">
        <v>54.06</v>
      </c>
      <c r="C157" s="25">
        <v>-6.19309E-10</v>
      </c>
      <c r="D157" s="25">
        <v>52.027999999999999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-9.5963600000000001E-12</v>
      </c>
      <c r="B159" s="25">
        <v>54.640999999999998</v>
      </c>
      <c r="C159" s="25">
        <v>-5.8050400000000005E-10</v>
      </c>
      <c r="D159" s="25">
        <v>52.728000000000002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-6.82024E-12</v>
      </c>
      <c r="B161" s="25">
        <v>55.341000000000001</v>
      </c>
      <c r="C161" s="25">
        <v>-5.6556800000000003E-10</v>
      </c>
      <c r="D161" s="25">
        <v>53.427999999999997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-1.153217E-11</v>
      </c>
      <c r="B163" s="25">
        <v>56.040999999999997</v>
      </c>
      <c r="C163" s="25">
        <v>-6.56348E-10</v>
      </c>
      <c r="D163" s="25">
        <v>54.128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-1.4194720000000001E-11</v>
      </c>
      <c r="B165" s="25">
        <v>56.741</v>
      </c>
      <c r="C165" s="25">
        <v>-5.9676300000000004E-10</v>
      </c>
      <c r="D165" s="25">
        <v>54.828000000000003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-9.8121499999999999E-12</v>
      </c>
      <c r="B167" s="25">
        <v>57.441000000000003</v>
      </c>
      <c r="C167" s="25">
        <v>-6.94762E-10</v>
      </c>
      <c r="D167" s="25">
        <v>55.527999999999999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-7.6532100000000007E-12</v>
      </c>
      <c r="B169" s="25">
        <v>58.140999999999998</v>
      </c>
      <c r="C169" s="25">
        <v>-9.2923699999999996E-10</v>
      </c>
      <c r="D169" s="25">
        <v>56.228000000000002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-7.2094000000000004E-12</v>
      </c>
      <c r="B171" s="25">
        <v>58.841000000000001</v>
      </c>
      <c r="C171" s="25">
        <v>-6.0586300000000004E-10</v>
      </c>
      <c r="D171" s="25">
        <v>56.927999999999997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-8.7164100000000004E-12</v>
      </c>
      <c r="B173" s="25">
        <v>59.540999999999997</v>
      </c>
      <c r="C173" s="25">
        <v>-7.2856899999999999E-10</v>
      </c>
      <c r="D173" s="25">
        <v>57.628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-1.0723819999999999E-11</v>
      </c>
      <c r="B175" s="25">
        <v>60.241</v>
      </c>
      <c r="C175" s="25">
        <v>-3.8477200000000002E-10</v>
      </c>
      <c r="D175" s="25">
        <v>58.328000000000003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-1.7485050000000001E-11</v>
      </c>
      <c r="B177" s="25">
        <v>60.941000000000003</v>
      </c>
      <c r="C177" s="25">
        <v>-6.0668100000000003E-10</v>
      </c>
      <c r="D177" s="25">
        <v>59.027999999999999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-1.229807E-11</v>
      </c>
      <c r="B179" s="25">
        <v>61.640999999999998</v>
      </c>
      <c r="C179" s="25">
        <v>-6.3232800000000001E-10</v>
      </c>
      <c r="D179" s="25">
        <v>59.728000000000002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-1.010339E-11</v>
      </c>
      <c r="B181" s="25">
        <v>62.341000000000001</v>
      </c>
      <c r="C181" s="25">
        <v>-1.05192E-9</v>
      </c>
      <c r="D181" s="25">
        <v>60.429000000000002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-1.2959699999999999E-11</v>
      </c>
      <c r="B183" s="25">
        <v>63.042000000000002</v>
      </c>
      <c r="C183" s="25">
        <v>-6.1814500000000004E-10</v>
      </c>
      <c r="D183" s="25">
        <v>61.128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-8.2381599999999997E-12</v>
      </c>
      <c r="B185" s="25">
        <v>63.741999999999997</v>
      </c>
      <c r="C185" s="25">
        <v>-6.7134999999999996E-10</v>
      </c>
      <c r="D185" s="25">
        <v>61.829000000000001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-1.0328230000000001E-11</v>
      </c>
      <c r="B187" s="25">
        <v>64.441999999999993</v>
      </c>
      <c r="C187" s="25">
        <v>-6.87783E-10</v>
      </c>
      <c r="D187" s="25">
        <v>62.529000000000003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-1.106234E-11</v>
      </c>
      <c r="B189" s="25">
        <v>65.141999999999996</v>
      </c>
      <c r="C189" s="25">
        <v>-7.8193400000000004E-10</v>
      </c>
      <c r="D189" s="25">
        <v>63.228999999999999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-4.6058699999999996E-12</v>
      </c>
      <c r="B191" s="25">
        <v>65.841999999999999</v>
      </c>
      <c r="C191" s="25">
        <v>-5.1036400000000002E-10</v>
      </c>
      <c r="D191" s="25">
        <v>63.929000000000002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-4.3514999999999998E-12</v>
      </c>
      <c r="B193" s="25">
        <v>66.542000000000002</v>
      </c>
      <c r="C193" s="25">
        <v>-9.1499600000000001E-10</v>
      </c>
      <c r="D193" s="25">
        <v>64.629000000000005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-4.9364900000000001E-12</v>
      </c>
      <c r="B195" s="25">
        <v>67.242000000000004</v>
      </c>
      <c r="C195" s="25">
        <v>-5.5036000000000005E-10</v>
      </c>
      <c r="D195" s="25">
        <v>65.308999999999997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-1.346924E-11</v>
      </c>
      <c r="B197" s="25">
        <v>67.941999999999993</v>
      </c>
      <c r="C197" s="25">
        <v>-5.6416399999999998E-10</v>
      </c>
      <c r="D197" s="25">
        <v>66.009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-1.453321E-11</v>
      </c>
      <c r="B199" s="25">
        <v>68.641999999999996</v>
      </c>
      <c r="C199" s="25">
        <v>-6.44368E-10</v>
      </c>
      <c r="D199" s="25">
        <v>66.709000000000003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-1.207251E-11</v>
      </c>
      <c r="B201" s="25">
        <v>69.341999999999999</v>
      </c>
      <c r="C201" s="25">
        <v>-5.3572300000000001E-10</v>
      </c>
      <c r="D201" s="25">
        <v>67.409000000000006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-1.2032510000000001E-11</v>
      </c>
      <c r="B203" s="25">
        <v>70.043000000000006</v>
      </c>
      <c r="C203" s="25">
        <v>-5.9214899999999996E-10</v>
      </c>
      <c r="D203" s="25">
        <v>68.108999999999995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-1.5849859999999999E-11</v>
      </c>
      <c r="B205" s="25">
        <v>70.742000000000004</v>
      </c>
      <c r="C205" s="25">
        <v>-5.5754499999999996E-10</v>
      </c>
      <c r="D205" s="25">
        <v>68.808999999999997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-8.0517600000000004E-12</v>
      </c>
      <c r="B207" s="25">
        <v>71.441999999999993</v>
      </c>
      <c r="C207" s="25">
        <v>-7.5493600000000005E-10</v>
      </c>
      <c r="D207" s="25">
        <v>69.509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-1.012049E-11</v>
      </c>
      <c r="B209" s="25">
        <v>72.141999999999996</v>
      </c>
      <c r="C209" s="25">
        <v>-6.9579299999999996E-10</v>
      </c>
      <c r="D209" s="25">
        <v>70.209000000000003</v>
      </c>
    </row>
    <row r="210" spans="1:4" x14ac:dyDescent="0.25">
      <c r="A210" s="25"/>
      <c r="B210" s="25"/>
      <c r="C210" s="25"/>
      <c r="D210" s="25"/>
    </row>
    <row r="211" spans="1:4" x14ac:dyDescent="0.25">
      <c r="A211" s="25">
        <v>-7.9820099999999998E-12</v>
      </c>
      <c r="B211" s="25">
        <v>72.843000000000004</v>
      </c>
      <c r="C211" s="25">
        <v>-7.4364299999999995E-10</v>
      </c>
      <c r="D211" s="25">
        <v>70.909000000000006</v>
      </c>
    </row>
    <row r="212" spans="1:4" x14ac:dyDescent="0.25">
      <c r="A212" s="25"/>
      <c r="B212" s="25"/>
      <c r="C212" s="25"/>
      <c r="D212" s="25"/>
    </row>
    <row r="213" spans="1:4" x14ac:dyDescent="0.25">
      <c r="A213" s="25">
        <v>-8.7602699999999998E-12</v>
      </c>
      <c r="B213" s="25">
        <v>73.542000000000002</v>
      </c>
      <c r="C213" s="25">
        <v>-7.7890500000000001E-10</v>
      </c>
      <c r="D213" s="25">
        <v>71.61</v>
      </c>
    </row>
    <row r="214" spans="1:4" x14ac:dyDescent="0.25">
      <c r="A214" s="25"/>
      <c r="B214" s="25"/>
      <c r="C214" s="25"/>
      <c r="D214" s="25"/>
    </row>
    <row r="215" spans="1:4" x14ac:dyDescent="0.25">
      <c r="A215" s="25">
        <v>-1.26437E-11</v>
      </c>
      <c r="B215" s="25">
        <v>74.242000000000004</v>
      </c>
      <c r="C215" s="25">
        <v>-6.2936300000000001E-10</v>
      </c>
      <c r="D215" s="25">
        <v>72.31</v>
      </c>
    </row>
    <row r="216" spans="1:4" x14ac:dyDescent="0.25">
      <c r="A216" s="25"/>
      <c r="B216" s="25"/>
      <c r="C216" s="25"/>
      <c r="D216" s="25"/>
    </row>
    <row r="217" spans="1:4" x14ac:dyDescent="0.25">
      <c r="A217" s="25">
        <v>-2.0317650000000001E-11</v>
      </c>
      <c r="B217" s="25">
        <v>74.942999999999998</v>
      </c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>
        <v>-1.9688800000000001E-11</v>
      </c>
      <c r="B219" s="25">
        <v>75.643000000000001</v>
      </c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3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AVERAGE(A9:A997)</f>
        <v>-3.1639011764705895E-11</v>
      </c>
      <c r="B7" s="26">
        <f>STDEV(A9:A997)</f>
        <v>6.0058294673549748E-12</v>
      </c>
      <c r="C7" s="27">
        <f>AVERAGE(C9:C997)</f>
        <v>-9.0858258407079629E-10</v>
      </c>
      <c r="D7" s="26">
        <f>STDEV(C9:C997)</f>
        <v>1.8024243161546563E-10</v>
      </c>
    </row>
    <row r="8" spans="1:4" x14ac:dyDescent="0.25">
      <c r="A8" s="28" t="s">
        <v>16</v>
      </c>
      <c r="B8" s="28"/>
      <c r="C8" s="28" t="s">
        <v>16</v>
      </c>
      <c r="D8" s="28"/>
    </row>
    <row r="9" spans="1:4" x14ac:dyDescent="0.25">
      <c r="A9" s="25">
        <v>-3.4441899999999998E-11</v>
      </c>
      <c r="B9" s="25">
        <v>2.9997829999999998E-3</v>
      </c>
      <c r="C9" s="25">
        <v>-7.5142800000000004E-10</v>
      </c>
      <c r="D9" s="25">
        <v>2.9997829999999998E-3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-2.67435E-11</v>
      </c>
      <c r="B11" s="25">
        <v>0.7400002</v>
      </c>
      <c r="C11" s="25">
        <v>-9.2398800000000001E-10</v>
      </c>
      <c r="D11" s="25">
        <v>0.91599989999999998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-4.0083500000000003E-11</v>
      </c>
      <c r="B13" s="25">
        <v>1.28</v>
      </c>
      <c r="C13" s="25">
        <v>-8.5447000000000005E-10</v>
      </c>
      <c r="D13" s="25">
        <v>1.617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-3.2468399999999999E-11</v>
      </c>
      <c r="B15" s="25">
        <v>2.2000000000000002</v>
      </c>
      <c r="C15" s="25">
        <v>-7.0814999999999998E-10</v>
      </c>
      <c r="D15" s="25">
        <v>2.3170000000000002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-3.6657599999999997E-11</v>
      </c>
      <c r="B17" s="25">
        <v>2.96</v>
      </c>
      <c r="C17" s="25">
        <v>-7.1419200000000001E-10</v>
      </c>
      <c r="D17" s="25">
        <v>3.0169999999999999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-3.4240300000000001E-11</v>
      </c>
      <c r="B19" s="25">
        <v>3.7210000000000001</v>
      </c>
      <c r="C19" s="25">
        <v>-8.7442099999999997E-10</v>
      </c>
      <c r="D19" s="25">
        <v>3.7170000000000001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-3.5985800000000002E-11</v>
      </c>
      <c r="B21" s="25">
        <v>4.4809999999999999</v>
      </c>
      <c r="C21" s="25">
        <v>-1.0298999999999999E-9</v>
      </c>
      <c r="D21" s="25">
        <v>4.4169999999999998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-3.6219899999999999E-11</v>
      </c>
      <c r="B23" s="25">
        <v>5.2409999999999997</v>
      </c>
      <c r="C23" s="25">
        <v>-9.8146600000000009E-10</v>
      </c>
      <c r="D23" s="25">
        <v>5.117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-3.5461100000000001E-11</v>
      </c>
      <c r="B25" s="25">
        <v>6.0010000000000003</v>
      </c>
      <c r="C25" s="25">
        <v>-9.8518100000000001E-10</v>
      </c>
      <c r="D25" s="25">
        <v>5.8170000000000002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-3.6550099999999999E-11</v>
      </c>
      <c r="B27" s="25">
        <v>6.7610000000000001</v>
      </c>
      <c r="C27" s="25">
        <v>-5.6261400000000002E-10</v>
      </c>
      <c r="D27" s="25">
        <v>6.5170000000000003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-3.2671300000000003E-11</v>
      </c>
      <c r="B29" s="25">
        <v>7.5209999999999999</v>
      </c>
      <c r="C29" s="25">
        <v>-6.3663599999999995E-10</v>
      </c>
      <c r="D29" s="25">
        <v>7.2169999999999996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-3.4655999999999998E-11</v>
      </c>
      <c r="B31" s="25">
        <v>8.2810000000000006</v>
      </c>
      <c r="C31" s="25">
        <v>-1.02188E-9</v>
      </c>
      <c r="D31" s="25">
        <v>7.9169999999999998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-3.1530299999999999E-11</v>
      </c>
      <c r="B33" s="25">
        <v>9.0410000000000004</v>
      </c>
      <c r="C33" s="25">
        <v>-1.0725120000000001E-9</v>
      </c>
      <c r="D33" s="25">
        <v>8.6180000000000003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-3.7895899999999998E-11</v>
      </c>
      <c r="B35" s="25">
        <v>9.8010000000000002</v>
      </c>
      <c r="C35" s="25">
        <v>-8.2175899999999995E-10</v>
      </c>
      <c r="D35" s="25">
        <v>9.3179999999999996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-3.7099500000000002E-11</v>
      </c>
      <c r="B37" s="25">
        <v>10.561</v>
      </c>
      <c r="C37" s="25">
        <v>-1.2190780000000001E-9</v>
      </c>
      <c r="D37" s="25">
        <v>10.016999999999999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-2.0826900000000001E-11</v>
      </c>
      <c r="B39" s="25">
        <v>11.321</v>
      </c>
      <c r="C39" s="25">
        <v>-7.9327200000000001E-10</v>
      </c>
      <c r="D39" s="25">
        <v>10.718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-2.38888E-11</v>
      </c>
      <c r="B41" s="25">
        <v>11.861000000000001</v>
      </c>
      <c r="C41" s="25">
        <v>-1.311392E-9</v>
      </c>
      <c r="D41" s="25">
        <v>11.417999999999999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-2.3812299999999999E-11</v>
      </c>
      <c r="B43" s="25">
        <v>12.561</v>
      </c>
      <c r="C43" s="25">
        <v>-7.7097899999999995E-10</v>
      </c>
      <c r="D43" s="25">
        <v>12.117000000000001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-2.12592E-11</v>
      </c>
      <c r="B45" s="25">
        <v>13.260999999999999</v>
      </c>
      <c r="C45" s="25">
        <v>-9.0838100000000003E-10</v>
      </c>
      <c r="D45" s="25">
        <v>12.818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-2.5070999999999999E-11</v>
      </c>
      <c r="B47" s="25">
        <v>13.962</v>
      </c>
      <c r="C47" s="25">
        <v>-1.001922E-9</v>
      </c>
      <c r="D47" s="25">
        <v>13.518000000000001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-2.15818E-11</v>
      </c>
      <c r="B49" s="25">
        <v>14.662000000000001</v>
      </c>
      <c r="C49" s="25">
        <v>-7.9122899999999996E-10</v>
      </c>
      <c r="D49" s="25">
        <v>14.218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-2.5558200000000002E-11</v>
      </c>
      <c r="B51" s="25">
        <v>15.362</v>
      </c>
      <c r="C51" s="25">
        <v>-9.771040000000001E-10</v>
      </c>
      <c r="D51" s="25">
        <v>14.917999999999999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-2.5475599999999999E-11</v>
      </c>
      <c r="B53" s="25">
        <v>16.062000000000001</v>
      </c>
      <c r="C53" s="25">
        <v>-1.2047919999999999E-9</v>
      </c>
      <c r="D53" s="25">
        <v>15.618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-2.50083E-11</v>
      </c>
      <c r="B55" s="25">
        <v>16.762</v>
      </c>
      <c r="C55" s="25">
        <v>-8.4433300000000005E-10</v>
      </c>
      <c r="D55" s="25">
        <v>16.318000000000001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-3.1349500000000002E-11</v>
      </c>
      <c r="B57" s="25">
        <v>17.462</v>
      </c>
      <c r="C57" s="25">
        <v>-8.1962699999999997E-10</v>
      </c>
      <c r="D57" s="25">
        <v>17.018000000000001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-2.14791E-11</v>
      </c>
      <c r="B59" s="25">
        <v>18.161999999999999</v>
      </c>
      <c r="C59" s="25">
        <v>-9.9327600000000008E-10</v>
      </c>
      <c r="D59" s="25">
        <v>17.718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-3.24222E-11</v>
      </c>
      <c r="B61" s="25">
        <v>18.861999999999998</v>
      </c>
      <c r="C61" s="25">
        <v>-7.4527199999999997E-10</v>
      </c>
      <c r="D61" s="25">
        <v>18.419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-2.5251900000000001E-11</v>
      </c>
      <c r="B63" s="25">
        <v>19.782</v>
      </c>
      <c r="C63" s="25">
        <v>-9.8284700000000005E-10</v>
      </c>
      <c r="D63" s="25">
        <v>19.119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-2.3160499999999999E-11</v>
      </c>
      <c r="B65" s="25">
        <v>20.321999999999999</v>
      </c>
      <c r="C65" s="25">
        <v>-7.8219700000000002E-10</v>
      </c>
      <c r="D65" s="25">
        <v>19.818999999999999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-3.47328E-11</v>
      </c>
      <c r="B67" s="25">
        <v>21.021999999999998</v>
      </c>
      <c r="C67" s="25">
        <v>-1.2025380000000001E-9</v>
      </c>
      <c r="D67" s="25">
        <v>20.518999999999998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-3.1859099999999998E-11</v>
      </c>
      <c r="B69" s="25">
        <v>21.942</v>
      </c>
      <c r="C69" s="25">
        <v>-1.031179E-9</v>
      </c>
      <c r="D69" s="25">
        <v>21.218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-3.7186799999999997E-11</v>
      </c>
      <c r="B71" s="25">
        <v>22.702000000000002</v>
      </c>
      <c r="C71" s="25">
        <v>-1.033884E-9</v>
      </c>
      <c r="D71" s="25">
        <v>21.919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-3.8991799999999998E-11</v>
      </c>
      <c r="B73" s="25">
        <v>23.463000000000001</v>
      </c>
      <c r="C73" s="25">
        <v>-1.1709089999999999E-9</v>
      </c>
      <c r="D73" s="25">
        <v>22.619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-3.2846499999999997E-11</v>
      </c>
      <c r="B75" s="25">
        <v>24.222999999999999</v>
      </c>
      <c r="C75" s="25">
        <v>-8.8563999999999995E-10</v>
      </c>
      <c r="D75" s="25">
        <v>23.318999999999999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-3.4938699999999997E-11</v>
      </c>
      <c r="B77" s="25">
        <v>24.983000000000001</v>
      </c>
      <c r="C77" s="25">
        <v>-4.1616900000000001E-10</v>
      </c>
      <c r="D77" s="25">
        <v>24.018999999999998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-3.2257299999999999E-11</v>
      </c>
      <c r="B79" s="25">
        <v>25.742999999999999</v>
      </c>
      <c r="C79" s="25">
        <v>-8.8223900000000004E-10</v>
      </c>
      <c r="D79" s="25">
        <v>24.719000000000001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-3.3424999999999997E-11</v>
      </c>
      <c r="B81" s="25">
        <v>26.523</v>
      </c>
      <c r="C81" s="25">
        <v>-8.7952899999999995E-10</v>
      </c>
      <c r="D81" s="25">
        <v>25.419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-3.2580900000000001E-11</v>
      </c>
      <c r="B83" s="25">
        <v>27.283000000000001</v>
      </c>
      <c r="C83" s="25">
        <v>-1.0450410000000001E-9</v>
      </c>
      <c r="D83" s="25">
        <v>26.119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-3.2562299999999998E-11</v>
      </c>
      <c r="B85" s="25">
        <v>28.042999999999999</v>
      </c>
      <c r="C85" s="25">
        <v>-6.3053899999999997E-10</v>
      </c>
      <c r="D85" s="25">
        <v>26.82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-3.2746699999999998E-11</v>
      </c>
      <c r="B87" s="25">
        <v>28.803000000000001</v>
      </c>
      <c r="C87" s="25">
        <v>-9.1879799999999995E-10</v>
      </c>
      <c r="D87" s="25">
        <v>27.52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-2.4186000000000001E-11</v>
      </c>
      <c r="B89" s="25">
        <v>29.562999999999999</v>
      </c>
      <c r="C89" s="25">
        <v>-9.1336599999999999E-10</v>
      </c>
      <c r="D89" s="25">
        <v>28.22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-3.37114E-11</v>
      </c>
      <c r="B91" s="25">
        <v>30.103000000000002</v>
      </c>
      <c r="C91" s="25">
        <v>-8.9029699999999999E-10</v>
      </c>
      <c r="D91" s="25">
        <v>28.92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-2.279E-11</v>
      </c>
      <c r="B93" s="25">
        <v>31.023</v>
      </c>
      <c r="C93" s="25">
        <v>-7.7066799999999997E-10</v>
      </c>
      <c r="D93" s="25">
        <v>29.619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-2.35565E-11</v>
      </c>
      <c r="B95" s="25">
        <v>31.562999999999999</v>
      </c>
      <c r="C95" s="25">
        <v>-9.2109600000000002E-10</v>
      </c>
      <c r="D95" s="25">
        <v>30.32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-2.1947300000000001E-11</v>
      </c>
      <c r="B97" s="25">
        <v>32.264000000000003</v>
      </c>
      <c r="C97" s="25">
        <v>-1.0345070000000001E-9</v>
      </c>
      <c r="D97" s="25">
        <v>31.02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-2.0413600000000001E-11</v>
      </c>
      <c r="B99" s="25">
        <v>32.963999999999999</v>
      </c>
      <c r="C99" s="25">
        <v>-1.0395230000000001E-9</v>
      </c>
      <c r="D99" s="25">
        <v>31.72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-2.5337199999999999E-11</v>
      </c>
      <c r="B101" s="25">
        <v>33.664000000000001</v>
      </c>
      <c r="C101" s="25">
        <v>-7.7421099999999996E-10</v>
      </c>
      <c r="D101" s="25">
        <v>32.42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-3.2539200000000002E-11</v>
      </c>
      <c r="B103" s="25">
        <v>34.363999999999997</v>
      </c>
      <c r="C103" s="25">
        <v>-1.015398E-9</v>
      </c>
      <c r="D103" s="25">
        <v>33.119999999999997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-3.1911700000000002E-11</v>
      </c>
      <c r="B105" s="25">
        <v>35.283999999999999</v>
      </c>
      <c r="C105" s="25">
        <v>-1.2847180000000001E-9</v>
      </c>
      <c r="D105" s="25">
        <v>33.82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-3.3934999999999997E-11</v>
      </c>
      <c r="B107" s="25">
        <v>36.043999999999997</v>
      </c>
      <c r="C107" s="25">
        <v>-7.1652100000000003E-10</v>
      </c>
      <c r="D107" s="25">
        <v>34.520000000000003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-3.5752300000000002E-11</v>
      </c>
      <c r="B109" s="25">
        <v>36.804000000000002</v>
      </c>
      <c r="C109" s="25">
        <v>-8.48173E-10</v>
      </c>
      <c r="D109" s="25">
        <v>35.22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-2.0496200000000001E-11</v>
      </c>
      <c r="B111" s="25">
        <v>37.564</v>
      </c>
      <c r="C111" s="25">
        <v>-7.6914899999999997E-10</v>
      </c>
      <c r="D111" s="25">
        <v>35.92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-3.6157100000000001E-11</v>
      </c>
      <c r="B113" s="25">
        <v>38.103999999999999</v>
      </c>
      <c r="C113" s="25">
        <v>-1.214399E-9</v>
      </c>
      <c r="D113" s="25">
        <v>36.621000000000002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-3.7522499999999999E-11</v>
      </c>
      <c r="B115" s="25">
        <v>39.024000000000001</v>
      </c>
      <c r="C115" s="25">
        <v>-1.0280160000000001E-9</v>
      </c>
      <c r="D115" s="25">
        <v>37.32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-3.8902499999999998E-11</v>
      </c>
      <c r="B117" s="25">
        <v>39.783999999999999</v>
      </c>
      <c r="C117" s="25">
        <v>-9.7683699999999998E-10</v>
      </c>
      <c r="D117" s="25">
        <v>38.020000000000003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-3.5906800000000003E-11</v>
      </c>
      <c r="B119" s="25">
        <v>40.543999999999997</v>
      </c>
      <c r="C119" s="25">
        <v>-8.1083800000000005E-10</v>
      </c>
      <c r="D119" s="25">
        <v>38.720999999999997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-3.5458899999999998E-11</v>
      </c>
      <c r="B121" s="25">
        <v>41.304000000000002</v>
      </c>
      <c r="C121" s="25">
        <v>-9.3398700000000008E-10</v>
      </c>
      <c r="D121" s="25">
        <v>39.42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-3.6208600000000003E-11</v>
      </c>
      <c r="B123" s="25">
        <v>42.064</v>
      </c>
      <c r="C123" s="25">
        <v>-7.7961099999999997E-10</v>
      </c>
      <c r="D123" s="25">
        <v>40.121000000000002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-3.96024E-11</v>
      </c>
      <c r="B125" s="25">
        <v>42.825000000000003</v>
      </c>
      <c r="C125" s="25">
        <v>-1.1608400000000001E-9</v>
      </c>
      <c r="D125" s="25">
        <v>40.820999999999998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-3.5948800000000001E-11</v>
      </c>
      <c r="B127" s="25">
        <v>43.585000000000001</v>
      </c>
      <c r="C127" s="25">
        <v>-7.1896199999999998E-10</v>
      </c>
      <c r="D127" s="25">
        <v>41.521000000000001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-3.8980300000000003E-11</v>
      </c>
      <c r="B129" s="25">
        <v>44.344999999999999</v>
      </c>
      <c r="C129" s="25">
        <v>-1.0078439999999999E-9</v>
      </c>
      <c r="D129" s="25">
        <v>42.220999999999997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-2.26523E-11</v>
      </c>
      <c r="B131" s="25">
        <v>45.104999999999997</v>
      </c>
      <c r="C131" s="25">
        <v>-1.064088E-9</v>
      </c>
      <c r="D131" s="25">
        <v>42.920999999999999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-3.4577700000000002E-11</v>
      </c>
      <c r="B133" s="25">
        <v>45.645000000000003</v>
      </c>
      <c r="C133" s="25">
        <v>-1.1051410000000001E-9</v>
      </c>
      <c r="D133" s="25">
        <v>43.621000000000002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-2.4040699999999999E-11</v>
      </c>
      <c r="B135" s="25">
        <v>46.564999999999998</v>
      </c>
      <c r="C135" s="25">
        <v>-8.2621899999999996E-10</v>
      </c>
      <c r="D135" s="25">
        <v>44.320999999999998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-4.2868800000000002E-11</v>
      </c>
      <c r="B137" s="25">
        <v>47.104999999999997</v>
      </c>
      <c r="C137" s="25">
        <v>-7.7055400000000003E-10</v>
      </c>
      <c r="D137" s="25">
        <v>45.021000000000001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-3.7793800000000002E-11</v>
      </c>
      <c r="B139" s="25">
        <v>48.024999999999999</v>
      </c>
      <c r="C139" s="25">
        <v>-9.1227999999999998E-10</v>
      </c>
      <c r="D139" s="25">
        <v>45.720999999999997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-2.7952300000000001E-11</v>
      </c>
      <c r="B141" s="25">
        <v>48.784999999999997</v>
      </c>
      <c r="C141" s="25">
        <v>-1.2302160000000001E-9</v>
      </c>
      <c r="D141" s="25">
        <v>46.421999999999997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-2.2751000000000001E-11</v>
      </c>
      <c r="B143" s="25">
        <v>49.326000000000001</v>
      </c>
      <c r="C143" s="25">
        <v>-7.6914500000000004E-10</v>
      </c>
      <c r="D143" s="25">
        <v>47.122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-2.86572E-11</v>
      </c>
      <c r="B145" s="25">
        <v>50.026000000000003</v>
      </c>
      <c r="C145" s="25">
        <v>-1.047992E-9</v>
      </c>
      <c r="D145" s="25">
        <v>47.820999999999998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-4.1932200000000001E-11</v>
      </c>
      <c r="B147" s="25">
        <v>50.725999999999999</v>
      </c>
      <c r="C147" s="25">
        <v>-6.3709300000000005E-10</v>
      </c>
      <c r="D147" s="25">
        <v>48.521999999999998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-2.4006399999999999E-11</v>
      </c>
      <c r="B149" s="25">
        <v>51.645000000000003</v>
      </c>
      <c r="C149" s="25">
        <v>-9.0080000000000003E-10</v>
      </c>
      <c r="D149" s="25">
        <v>49.222000000000001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-3.4464600000000002E-11</v>
      </c>
      <c r="B151" s="25">
        <v>52.186</v>
      </c>
      <c r="C151" s="25">
        <v>-1.1638650000000001E-9</v>
      </c>
      <c r="D151" s="25">
        <v>49.921999999999997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-2.59549E-11</v>
      </c>
      <c r="B153" s="25">
        <v>53.106000000000002</v>
      </c>
      <c r="C153" s="25">
        <v>-1.1706220000000001E-9</v>
      </c>
      <c r="D153" s="25">
        <v>50.622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-2.3102299999999999E-11</v>
      </c>
      <c r="B155" s="25">
        <v>53.646000000000001</v>
      </c>
      <c r="C155" s="25">
        <v>-1.097886E-9</v>
      </c>
      <c r="D155" s="25">
        <v>51.322000000000003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-3.3018999999999997E-11</v>
      </c>
      <c r="B157" s="25">
        <v>54.345999999999997</v>
      </c>
      <c r="C157" s="25">
        <v>-6.7004200000000001E-10</v>
      </c>
      <c r="D157" s="25">
        <v>52.021999999999998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-3.4960100000000001E-11</v>
      </c>
      <c r="B159" s="25">
        <v>55.265999999999998</v>
      </c>
      <c r="C159" s="25">
        <v>-6.8867600000000001E-10</v>
      </c>
      <c r="D159" s="25">
        <v>52.722000000000001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-2.9664499999999997E-11</v>
      </c>
      <c r="B161" s="25">
        <v>56.026000000000003</v>
      </c>
      <c r="C161" s="25">
        <v>-8.9306699999999997E-10</v>
      </c>
      <c r="D161" s="25">
        <v>53.421999999999997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-3.1912000000000001E-11</v>
      </c>
      <c r="B163" s="25">
        <v>56.786000000000001</v>
      </c>
      <c r="C163" s="25">
        <v>-1.0748119999999999E-9</v>
      </c>
      <c r="D163" s="25">
        <v>54.122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-3.7772499999999998E-11</v>
      </c>
      <c r="B165" s="25">
        <v>57.545999999999999</v>
      </c>
      <c r="C165" s="25">
        <v>-1.0309630000000001E-9</v>
      </c>
      <c r="D165" s="25">
        <v>54.823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-3.6640200000000001E-11</v>
      </c>
      <c r="B167" s="25">
        <v>58.305999999999997</v>
      </c>
      <c r="C167" s="25">
        <v>-8.3020899999999996E-10</v>
      </c>
      <c r="D167" s="25">
        <v>55.521999999999998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-3.4041599999999999E-11</v>
      </c>
      <c r="B169" s="25">
        <v>59.066000000000003</v>
      </c>
      <c r="C169" s="25">
        <v>-1.053406E-9</v>
      </c>
      <c r="D169" s="25">
        <v>56.222000000000001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-3.32652E-11</v>
      </c>
      <c r="B171" s="25">
        <v>59.826000000000001</v>
      </c>
      <c r="C171" s="25">
        <v>-1.2735659999999999E-9</v>
      </c>
      <c r="D171" s="25">
        <v>56.923000000000002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-3.1910100000000002E-11</v>
      </c>
      <c r="B173" s="25">
        <v>60.587000000000003</v>
      </c>
      <c r="C173" s="25">
        <v>-8.6753300000000003E-10</v>
      </c>
      <c r="D173" s="25">
        <v>57.622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-3.1532099999999997E-11</v>
      </c>
      <c r="B175" s="25">
        <v>61.345999999999997</v>
      </c>
      <c r="C175" s="25">
        <v>-7.3006600000000001E-10</v>
      </c>
      <c r="D175" s="25">
        <v>58.322000000000003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-3.3211400000000001E-11</v>
      </c>
      <c r="B177" s="25">
        <v>62.106999999999999</v>
      </c>
      <c r="C177" s="25">
        <v>-1.0253750000000001E-9</v>
      </c>
      <c r="D177" s="25">
        <v>59.021999999999998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-3.2440900000000002E-11</v>
      </c>
      <c r="B179" s="25">
        <v>62.866999999999997</v>
      </c>
      <c r="C179" s="25">
        <v>-9.2201100000000001E-10</v>
      </c>
      <c r="D179" s="25">
        <v>59.722999999999999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-3.20563E-11</v>
      </c>
      <c r="B181" s="25">
        <v>63.627000000000002</v>
      </c>
      <c r="C181" s="25">
        <v>-1.0323130000000001E-9</v>
      </c>
      <c r="D181" s="25">
        <v>60.423000000000002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-3.2145300000000001E-11</v>
      </c>
      <c r="B183" s="25">
        <v>64.387</v>
      </c>
      <c r="C183" s="25">
        <v>-1.061553E-9</v>
      </c>
      <c r="D183" s="25">
        <v>61.122999999999998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-3.2749000000000001E-11</v>
      </c>
      <c r="B185" s="25">
        <v>65.147000000000006</v>
      </c>
      <c r="C185" s="25">
        <v>-8.8292400000000002E-10</v>
      </c>
      <c r="D185" s="25">
        <v>61.823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-2.5869700000000002E-11</v>
      </c>
      <c r="B187" s="25">
        <v>65.686999999999998</v>
      </c>
      <c r="C187" s="25">
        <v>-9.0760700000000001E-10</v>
      </c>
      <c r="D187" s="25">
        <v>62.523000000000003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-2.8150700000000001E-11</v>
      </c>
      <c r="B189" s="25">
        <v>66.387</v>
      </c>
      <c r="C189" s="25">
        <v>-9.4027100000000001E-10</v>
      </c>
      <c r="D189" s="25">
        <v>63.222999999999999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-3.2124100000000003E-11</v>
      </c>
      <c r="B191" s="25">
        <v>67.087000000000003</v>
      </c>
      <c r="C191" s="25">
        <v>-6.6765500000000001E-10</v>
      </c>
      <c r="D191" s="25">
        <v>63.923000000000002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-2.28978E-11</v>
      </c>
      <c r="B193" s="25">
        <v>67.787000000000006</v>
      </c>
      <c r="C193" s="25">
        <v>-6.3303199999999995E-10</v>
      </c>
      <c r="D193" s="25">
        <v>64.623000000000005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-2.2655000000000002E-11</v>
      </c>
      <c r="B195" s="25">
        <v>68.488</v>
      </c>
      <c r="C195" s="25">
        <v>-6.9439000000000002E-10</v>
      </c>
      <c r="D195" s="25">
        <v>65.322999999999993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-3.6325100000000001E-11</v>
      </c>
      <c r="B197" s="25">
        <v>69.186999999999998</v>
      </c>
      <c r="C197" s="25">
        <v>-1.0314510000000001E-9</v>
      </c>
      <c r="D197" s="25">
        <v>66.024000000000001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-3.2869899999999999E-11</v>
      </c>
      <c r="B199" s="25">
        <v>70.108000000000004</v>
      </c>
      <c r="C199" s="25">
        <v>-9.5989700000000004E-10</v>
      </c>
      <c r="D199" s="25">
        <v>66.722999999999999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-3.5220300000000001E-11</v>
      </c>
      <c r="B201" s="25">
        <v>70.867999999999995</v>
      </c>
      <c r="C201" s="25">
        <v>-7.5481400000000004E-10</v>
      </c>
      <c r="D201" s="25">
        <v>67.424000000000007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-4.1239200000000001E-11</v>
      </c>
      <c r="B203" s="25">
        <v>71.628</v>
      </c>
      <c r="C203" s="25">
        <v>-1.045066E-9</v>
      </c>
      <c r="D203" s="25">
        <v>68.123000000000005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-4.8987700000000001E-11</v>
      </c>
      <c r="B205" s="25">
        <v>72.388000000000005</v>
      </c>
      <c r="C205" s="25">
        <v>-4.9360699999999999E-10</v>
      </c>
      <c r="D205" s="25">
        <v>68.823999999999998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-3.2033299999999997E-11</v>
      </c>
      <c r="B207" s="25">
        <v>73.147000000000006</v>
      </c>
      <c r="C207" s="25">
        <v>-7.7507300000000002E-10</v>
      </c>
      <c r="D207" s="25">
        <v>69.524000000000001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-3.7910499999999999E-11</v>
      </c>
      <c r="B209" s="25">
        <v>73.908000000000001</v>
      </c>
      <c r="C209" s="25">
        <v>-8.8028600000000004E-10</v>
      </c>
      <c r="D209" s="25">
        <v>70.224000000000004</v>
      </c>
    </row>
    <row r="210" spans="1:4" x14ac:dyDescent="0.25">
      <c r="A210" s="25"/>
      <c r="B210" s="25"/>
      <c r="C210" s="25"/>
      <c r="D210" s="25"/>
    </row>
    <row r="211" spans="1:4" x14ac:dyDescent="0.25">
      <c r="A211" s="25">
        <v>-3.8578900000000002E-11</v>
      </c>
      <c r="B211" s="25">
        <v>74.668000000000006</v>
      </c>
      <c r="C211" s="25">
        <v>-6.59856E-10</v>
      </c>
      <c r="D211" s="25">
        <v>70.924000000000007</v>
      </c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>
        <v>-1.4049140000000001E-9</v>
      </c>
      <c r="D213" s="25">
        <v>71.623999999999995</v>
      </c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>
        <v>-8.8305199999999998E-10</v>
      </c>
      <c r="D215" s="25">
        <v>72.323999999999998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>
        <v>-7.30776E-10</v>
      </c>
      <c r="D217" s="25">
        <v>73.024000000000001</v>
      </c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>
        <v>-9.5820099999999997E-10</v>
      </c>
      <c r="D219" s="25">
        <v>73.724000000000004</v>
      </c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>
        <v>-8.3258499999999997E-10</v>
      </c>
      <c r="D221" s="25">
        <v>74.424999999999997</v>
      </c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>
        <v>-9.1097799999999997E-10</v>
      </c>
      <c r="D223" s="25">
        <v>75.125</v>
      </c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>
        <v>-8.9432999999999995E-10</v>
      </c>
      <c r="D225" s="25">
        <v>75.825000000000003</v>
      </c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>
        <v>-7.9929599999999999E-10</v>
      </c>
      <c r="D227" s="25">
        <v>76.525000000000006</v>
      </c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>
        <v>-7.8678499999999999E-10</v>
      </c>
      <c r="D229" s="25">
        <v>77.224999999999994</v>
      </c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>
        <v>-6.9359899999999995E-10</v>
      </c>
      <c r="D231" s="25">
        <v>77.924999999999997</v>
      </c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>
        <v>-8.1017000000000001E-10</v>
      </c>
      <c r="D233" s="25">
        <v>78.625</v>
      </c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-3.6005934951456317E-11</v>
      </c>
      <c r="B7" s="26">
        <f>STDEV(A9:A1000)</f>
        <v>8.0255260503498984E-12</v>
      </c>
      <c r="C7" s="27">
        <f>AVERAGE(C9:C1000)</f>
        <v>-1.2491210000000002E-9</v>
      </c>
      <c r="D7" s="26">
        <f>STDEV(C9:C1000)</f>
        <v>2.1141940735644958E-10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>
        <v>-3.6477499999999998E-11</v>
      </c>
      <c r="B9" s="25">
        <v>4.0001869999999997E-3</v>
      </c>
      <c r="C9" s="25">
        <v>-1.6582200000000001E-9</v>
      </c>
      <c r="D9" s="25">
        <v>3.0002589999999999E-3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-3.11434E-11</v>
      </c>
      <c r="B11" s="25">
        <v>0.51600029999999997</v>
      </c>
      <c r="C11" s="25">
        <v>-8.7647999999999996E-10</v>
      </c>
      <c r="D11" s="25">
        <v>1.1459999999999999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-2.9750399999999999E-11</v>
      </c>
      <c r="B13" s="25">
        <v>1.0549999999999999</v>
      </c>
      <c r="C13" s="25">
        <v>-1.297499E-9</v>
      </c>
      <c r="D13" s="25">
        <v>2.0249999999999999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-2.7891900000000002E-11</v>
      </c>
      <c r="B15" s="25">
        <v>1.7549999999999999</v>
      </c>
      <c r="C15" s="25">
        <v>-1.3734910000000001E-9</v>
      </c>
      <c r="D15" s="25">
        <v>2.6859999999999999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-5.9672099999999997E-11</v>
      </c>
      <c r="B17" s="25">
        <v>2.456</v>
      </c>
      <c r="C17" s="25">
        <v>-1.22705E-9</v>
      </c>
      <c r="D17" s="25">
        <v>3.266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-3.54405E-11</v>
      </c>
      <c r="B19" s="25">
        <v>3.1549999999999998</v>
      </c>
      <c r="C19" s="25">
        <v>-1.3416120000000001E-9</v>
      </c>
      <c r="D19" s="25">
        <v>3.9660000000000002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-5.1272700000000002E-11</v>
      </c>
      <c r="B21" s="25">
        <v>3.8559999999999999</v>
      </c>
      <c r="C21" s="25">
        <v>-1.303966E-9</v>
      </c>
      <c r="D21" s="25">
        <v>4.6660000000000004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-4.9875000000000002E-11</v>
      </c>
      <c r="B23" s="25">
        <v>4.7759999999999998</v>
      </c>
      <c r="C23" s="25">
        <v>-1.5513509999999999E-9</v>
      </c>
      <c r="D23" s="25">
        <v>5.3659999999999997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-2.6073999999999999E-11</v>
      </c>
      <c r="B25" s="25">
        <v>5.5359999999999996</v>
      </c>
      <c r="C25" s="25">
        <v>-8.8374300000000002E-10</v>
      </c>
      <c r="D25" s="25">
        <v>6.0659999999999998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-2.0454899999999999E-11</v>
      </c>
      <c r="B27" s="25">
        <v>6.0759999999999996</v>
      </c>
      <c r="C27" s="25">
        <v>-1.173292E-9</v>
      </c>
      <c r="D27" s="25">
        <v>6.766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-4.9746499999999999E-11</v>
      </c>
      <c r="B29" s="25">
        <v>6.7759999999999998</v>
      </c>
      <c r="C29" s="25">
        <v>-1.486502E-9</v>
      </c>
      <c r="D29" s="25">
        <v>7.4660000000000002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-4.9053499999999999E-11</v>
      </c>
      <c r="B31" s="25">
        <v>7.6959999999999997</v>
      </c>
      <c r="C31" s="25">
        <v>-8.6058499999999998E-10</v>
      </c>
      <c r="D31" s="25">
        <v>8.1660000000000004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-5.0361400000000001E-11</v>
      </c>
      <c r="B33" s="25">
        <v>8.4559999999999995</v>
      </c>
      <c r="C33" s="25">
        <v>-1.560118E-9</v>
      </c>
      <c r="D33" s="25">
        <v>8.8659999999999997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-5.3416499999999997E-11</v>
      </c>
      <c r="B35" s="25">
        <v>9.2159999999999993</v>
      </c>
      <c r="C35" s="25">
        <v>-1.3827399999999999E-9</v>
      </c>
      <c r="D35" s="25">
        <v>9.5660000000000007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-5.1892199999999998E-11</v>
      </c>
      <c r="B37" s="25">
        <v>9.9770000000000003</v>
      </c>
      <c r="C37" s="25">
        <v>-1.3985700000000001E-9</v>
      </c>
      <c r="D37" s="25">
        <v>10.486000000000001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-2.1815100000000001E-11</v>
      </c>
      <c r="B39" s="25">
        <v>10.737</v>
      </c>
      <c r="C39" s="25">
        <v>-1.0102090000000001E-9</v>
      </c>
      <c r="D39" s="25">
        <v>11.367000000000001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-2.8507999999999999E-11</v>
      </c>
      <c r="B41" s="25">
        <v>11.276</v>
      </c>
      <c r="C41" s="25">
        <v>-9.8010300000000008E-10</v>
      </c>
      <c r="D41" s="25">
        <v>12.026999999999999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-2.2142900000000001E-11</v>
      </c>
      <c r="B43" s="25">
        <v>11.977</v>
      </c>
      <c r="C43" s="25">
        <v>-1.0791699999999999E-9</v>
      </c>
      <c r="D43" s="25">
        <v>12.606999999999999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-2.9812799999999999E-11</v>
      </c>
      <c r="B45" s="25">
        <v>12.677</v>
      </c>
      <c r="C45" s="25">
        <v>-7.8809899999999999E-10</v>
      </c>
      <c r="D45" s="25">
        <v>13.307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-3.1440200000000002E-11</v>
      </c>
      <c r="B47" s="25">
        <v>13.375999999999999</v>
      </c>
      <c r="C47" s="25">
        <v>-1.087413E-9</v>
      </c>
      <c r="D47" s="25">
        <v>14.007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-5.1509200000000002E-11</v>
      </c>
      <c r="B49" s="25">
        <v>14.076000000000001</v>
      </c>
      <c r="C49" s="25">
        <v>-1.2575579999999999E-9</v>
      </c>
      <c r="D49" s="25">
        <v>14.707000000000001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-2.7620399999999999E-11</v>
      </c>
      <c r="B51" s="25">
        <v>14.997</v>
      </c>
      <c r="C51" s="25">
        <v>-1.4240500000000001E-9</v>
      </c>
      <c r="D51" s="25">
        <v>15.407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-2.4128600000000001E-11</v>
      </c>
      <c r="B53" s="25">
        <v>15.537000000000001</v>
      </c>
      <c r="C53" s="25">
        <v>-1.33092E-9</v>
      </c>
      <c r="D53" s="25">
        <v>16.327000000000002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-2.1641399999999999E-11</v>
      </c>
      <c r="B55" s="25">
        <v>16.236999999999998</v>
      </c>
      <c r="C55" s="25">
        <v>-1.2795679999999999E-9</v>
      </c>
      <c r="D55" s="25">
        <v>17.207000000000001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-2.9773700000000001E-11</v>
      </c>
      <c r="B57" s="25">
        <v>16.937000000000001</v>
      </c>
      <c r="C57" s="25">
        <v>-9.9484400000000009E-10</v>
      </c>
      <c r="D57" s="25">
        <v>17.867000000000001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-3.6318600000000003E-11</v>
      </c>
      <c r="B59" s="25">
        <v>17.637</v>
      </c>
      <c r="C59" s="25">
        <v>-1.211184E-9</v>
      </c>
      <c r="D59" s="25">
        <v>18.446999999999999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-4.3535799999999998E-11</v>
      </c>
      <c r="B61" s="25">
        <v>18.337</v>
      </c>
      <c r="C61" s="25">
        <v>-1.0216740000000001E-9</v>
      </c>
      <c r="D61" s="25">
        <v>19.148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-3.5304600000000003E-11</v>
      </c>
      <c r="B63" s="25">
        <v>19.036999999999999</v>
      </c>
      <c r="C63" s="25">
        <v>-1.207084E-9</v>
      </c>
      <c r="D63" s="25">
        <v>19.847999999999999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-2.7452499999999998E-11</v>
      </c>
      <c r="B65" s="25">
        <v>19.736999999999998</v>
      </c>
      <c r="C65" s="25">
        <v>-1.141223E-9</v>
      </c>
      <c r="D65" s="25">
        <v>20.547999999999998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-3.6524999999999998E-11</v>
      </c>
      <c r="B67" s="25">
        <v>20.437999999999999</v>
      </c>
      <c r="C67" s="25">
        <v>-1.1181960000000001E-9</v>
      </c>
      <c r="D67" s="25">
        <v>21.247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-4.0282299999999999E-11</v>
      </c>
      <c r="B69" s="25">
        <v>21.138000000000002</v>
      </c>
      <c r="C69" s="25">
        <v>-1.13976E-9</v>
      </c>
      <c r="D69" s="25">
        <v>21.948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-3.5018599999999999E-11</v>
      </c>
      <c r="B71" s="25">
        <v>21.838000000000001</v>
      </c>
      <c r="C71" s="25">
        <v>-1.2092420000000001E-9</v>
      </c>
      <c r="D71" s="25">
        <v>22.867999999999999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-3.9488399999999998E-11</v>
      </c>
      <c r="B73" s="25">
        <v>22.538</v>
      </c>
      <c r="C73" s="25">
        <v>-1.410145E-9</v>
      </c>
      <c r="D73" s="25">
        <v>23.527999999999999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-4.3257499999999999E-11</v>
      </c>
      <c r="B75" s="25">
        <v>23.236999999999998</v>
      </c>
      <c r="C75" s="25">
        <v>-1.35332E-9</v>
      </c>
      <c r="D75" s="25">
        <v>24.108000000000001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-4.1408900000000001E-11</v>
      </c>
      <c r="B77" s="25">
        <v>23.939</v>
      </c>
      <c r="C77" s="25">
        <v>-1.4465739999999999E-9</v>
      </c>
      <c r="D77" s="25">
        <v>25.027999999999999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-3.4956099999999999E-11</v>
      </c>
      <c r="B79" s="25">
        <v>24.638999999999999</v>
      </c>
      <c r="C79" s="25">
        <v>-1.257457E-9</v>
      </c>
      <c r="D79" s="25">
        <v>25.687999999999999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-3.4886900000000002E-11</v>
      </c>
      <c r="B81" s="25">
        <v>25.338000000000001</v>
      </c>
      <c r="C81" s="25">
        <v>-1.2827400000000001E-9</v>
      </c>
      <c r="D81" s="25">
        <v>26.268000000000001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-4.3901599999999998E-11</v>
      </c>
      <c r="B83" s="25">
        <v>26.038</v>
      </c>
      <c r="C83" s="25">
        <v>-1.5358599999999999E-9</v>
      </c>
      <c r="D83" s="25">
        <v>27.187999999999999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-3.9521900000000001E-11</v>
      </c>
      <c r="B85" s="25">
        <v>26.738</v>
      </c>
      <c r="C85" s="25">
        <v>-1.3789689999999999E-9</v>
      </c>
      <c r="D85" s="25">
        <v>28.068999999999999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-4.0301100000000001E-11</v>
      </c>
      <c r="B87" s="25">
        <v>27.437999999999999</v>
      </c>
      <c r="C87" s="25">
        <v>-1.031668E-9</v>
      </c>
      <c r="D87" s="25">
        <v>28.728000000000002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-3.3893199999999998E-11</v>
      </c>
      <c r="B89" s="25">
        <v>28.138999999999999</v>
      </c>
      <c r="C89" s="25">
        <v>-1.39634E-9</v>
      </c>
      <c r="D89" s="25">
        <v>29.309000000000001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-3.5436499999999998E-11</v>
      </c>
      <c r="B91" s="25">
        <v>28.838000000000001</v>
      </c>
      <c r="C91" s="25">
        <v>-9.879390000000001E-10</v>
      </c>
      <c r="D91" s="25">
        <v>30.228999999999999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-3.2993499999999998E-11</v>
      </c>
      <c r="B93" s="25">
        <v>29.539000000000001</v>
      </c>
      <c r="C93" s="25">
        <v>-1.2865000000000001E-9</v>
      </c>
      <c r="D93" s="25">
        <v>30.888999999999999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-3.7337400000000002E-11</v>
      </c>
      <c r="B95" s="25">
        <v>30.239000000000001</v>
      </c>
      <c r="C95" s="25">
        <v>-1.2549500000000001E-9</v>
      </c>
      <c r="D95" s="25">
        <v>31.689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-4.3726900000000001E-11</v>
      </c>
      <c r="B97" s="25">
        <v>30.939</v>
      </c>
      <c r="C97" s="25">
        <v>-1.324519E-9</v>
      </c>
      <c r="D97" s="25">
        <v>32.348999999999997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-4.2495700000000001E-11</v>
      </c>
      <c r="B99" s="25">
        <v>31.638999999999999</v>
      </c>
      <c r="C99" s="25">
        <v>-1.2702E-9</v>
      </c>
      <c r="D99" s="25">
        <v>32.927999999999997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-3.56369E-11</v>
      </c>
      <c r="B101" s="25">
        <v>32.338999999999999</v>
      </c>
      <c r="C101" s="25">
        <v>-1.3295029999999999E-9</v>
      </c>
      <c r="D101" s="25">
        <v>33.848999999999997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-4.18002E-11</v>
      </c>
      <c r="B103" s="25">
        <v>33.037999999999997</v>
      </c>
      <c r="C103" s="25">
        <v>-1.4758529999999999E-9</v>
      </c>
      <c r="D103" s="25">
        <v>34.509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-2.7394000000000001E-11</v>
      </c>
      <c r="B105" s="25">
        <v>33.738999999999997</v>
      </c>
      <c r="C105" s="25">
        <v>-1.2815399999999999E-9</v>
      </c>
      <c r="D105" s="25">
        <v>35.088999999999999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-2.8533999999999999E-11</v>
      </c>
      <c r="B107" s="25">
        <v>34.439</v>
      </c>
      <c r="C107" s="25">
        <v>-1.213954E-9</v>
      </c>
      <c r="D107" s="25">
        <v>36.009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-2.8792099999999999E-11</v>
      </c>
      <c r="B109" s="25">
        <v>35.139000000000003</v>
      </c>
      <c r="C109" s="25">
        <v>-1.1061620000000001E-9</v>
      </c>
      <c r="D109" s="25">
        <v>36.668999999999997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-4.22669E-11</v>
      </c>
      <c r="B111" s="25">
        <v>35.840000000000003</v>
      </c>
      <c r="C111" s="25">
        <v>-1.1390550000000001E-9</v>
      </c>
      <c r="D111" s="25">
        <v>37.25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-4.5751299999999998E-11</v>
      </c>
      <c r="B113" s="25">
        <v>36.539000000000001</v>
      </c>
      <c r="C113" s="25">
        <v>-9.3817099999999999E-10</v>
      </c>
      <c r="D113" s="25">
        <v>37.950000000000003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-4.08217E-11</v>
      </c>
      <c r="B115" s="25">
        <v>37.238999999999997</v>
      </c>
      <c r="C115" s="25">
        <v>-1.2846480000000001E-9</v>
      </c>
      <c r="D115" s="25">
        <v>38.649000000000001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-3.6709399999999998E-11</v>
      </c>
      <c r="B117" s="25">
        <v>37.94</v>
      </c>
      <c r="C117" s="25">
        <v>-1.2913999999999999E-9</v>
      </c>
      <c r="D117" s="25">
        <v>39.35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-4.8098000000000003E-11</v>
      </c>
      <c r="B119" s="25">
        <v>38.639000000000003</v>
      </c>
      <c r="C119" s="25">
        <v>-1.5066860000000001E-9</v>
      </c>
      <c r="D119" s="25">
        <v>40.270000000000003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-3.1688900000000001E-11</v>
      </c>
      <c r="B121" s="25">
        <v>39.340000000000003</v>
      </c>
      <c r="C121" s="25">
        <v>-1.113656E-9</v>
      </c>
      <c r="D121" s="25">
        <v>40.93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-3.8843800000000001E-11</v>
      </c>
      <c r="B123" s="25">
        <v>40.04</v>
      </c>
      <c r="C123" s="25">
        <v>-1.3324370000000001E-9</v>
      </c>
      <c r="D123" s="25">
        <v>41.51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-4.0406999999999999E-11</v>
      </c>
      <c r="B125" s="25">
        <v>40.74</v>
      </c>
      <c r="C125" s="25">
        <v>-1.6837000000000001E-9</v>
      </c>
      <c r="D125" s="25">
        <v>42.21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-3.1684799999999999E-11</v>
      </c>
      <c r="B127" s="25">
        <v>41.44</v>
      </c>
      <c r="C127" s="25">
        <v>-7.7781200000000004E-10</v>
      </c>
      <c r="D127" s="25">
        <v>43.13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-3.30897E-11</v>
      </c>
      <c r="B129" s="25">
        <v>42.14</v>
      </c>
      <c r="C129" s="25">
        <v>-1.29455E-9</v>
      </c>
      <c r="D129" s="25">
        <v>43.79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-3.7090600000000002E-11</v>
      </c>
      <c r="B131" s="25">
        <v>42.84</v>
      </c>
      <c r="C131" s="25">
        <v>-1.1156719999999999E-9</v>
      </c>
      <c r="D131" s="25">
        <v>44.59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-4.7094099999999997E-11</v>
      </c>
      <c r="B133" s="25">
        <v>43.540999999999997</v>
      </c>
      <c r="C133" s="25">
        <v>-1.29946E-9</v>
      </c>
      <c r="D133" s="25">
        <v>45.25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-3.9398100000000003E-11</v>
      </c>
      <c r="B135" s="25">
        <v>44.241</v>
      </c>
      <c r="C135" s="25">
        <v>-8.9429000000000002E-10</v>
      </c>
      <c r="D135" s="25">
        <v>46.05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-3.9250599999999998E-11</v>
      </c>
      <c r="B137" s="25">
        <v>44.94</v>
      </c>
      <c r="C137" s="25">
        <v>-1.1796719999999999E-9</v>
      </c>
      <c r="D137" s="25">
        <v>46.93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-4.0190399999999997E-11</v>
      </c>
      <c r="B139" s="25">
        <v>45.640999999999998</v>
      </c>
      <c r="C139" s="25">
        <v>-9.2947999999999998E-10</v>
      </c>
      <c r="D139" s="25">
        <v>47.591000000000001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-4.29554E-11</v>
      </c>
      <c r="B141" s="25">
        <v>46.341000000000001</v>
      </c>
      <c r="C141" s="25">
        <v>-1.4342579999999999E-9</v>
      </c>
      <c r="D141" s="25">
        <v>48.17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-3.4355499999999998E-11</v>
      </c>
      <c r="B143" s="25">
        <v>47.040999999999997</v>
      </c>
      <c r="C143" s="25">
        <v>-9.9484000000000005E-10</v>
      </c>
      <c r="D143" s="25">
        <v>48.871000000000002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-3.9363699999999997E-11</v>
      </c>
      <c r="B145" s="25">
        <v>47.74</v>
      </c>
      <c r="C145" s="25">
        <v>-1.1613629999999999E-9</v>
      </c>
      <c r="D145" s="25">
        <v>49.790999999999997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-3.7130900000000001E-11</v>
      </c>
      <c r="B147" s="25">
        <v>48.44</v>
      </c>
      <c r="C147" s="25">
        <v>-1.6989749999999999E-9</v>
      </c>
      <c r="D147" s="25">
        <v>50.45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-3.3307700000000003E-11</v>
      </c>
      <c r="B149" s="25">
        <v>49.142000000000003</v>
      </c>
      <c r="C149" s="25">
        <v>-1.3441699999999999E-9</v>
      </c>
      <c r="D149" s="25">
        <v>51.030999999999999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-4.4979699999999997E-11</v>
      </c>
      <c r="B151" s="25">
        <v>49.841000000000001</v>
      </c>
      <c r="C151" s="25">
        <v>-1.808113E-9</v>
      </c>
      <c r="D151" s="25">
        <v>51.951000000000001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-3.6931099999999997E-11</v>
      </c>
      <c r="B153" s="25">
        <v>50.540999999999997</v>
      </c>
      <c r="C153" s="25">
        <v>-1.3628979999999999E-9</v>
      </c>
      <c r="D153" s="25">
        <v>52.610999999999997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-3.7350600000000003E-11</v>
      </c>
      <c r="B155" s="25">
        <v>51.24</v>
      </c>
      <c r="C155" s="25">
        <v>-1.3620189999999999E-9</v>
      </c>
      <c r="D155" s="25">
        <v>53.191000000000003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-3.8769500000000001E-11</v>
      </c>
      <c r="B157" s="25">
        <v>51.941000000000003</v>
      </c>
      <c r="C157" s="25">
        <v>-1.4058189999999999E-9</v>
      </c>
      <c r="D157" s="25">
        <v>53.890999999999998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-3.5871100000000003E-11</v>
      </c>
      <c r="B159" s="25">
        <v>52.640999999999998</v>
      </c>
      <c r="C159" s="25">
        <v>-1.2359469999999999E-9</v>
      </c>
      <c r="D159" s="25">
        <v>54.591000000000001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-3.6913700000000002E-11</v>
      </c>
      <c r="B161" s="25">
        <v>53.341999999999999</v>
      </c>
      <c r="C161" s="25">
        <v>-1.1316330000000001E-9</v>
      </c>
      <c r="D161" s="25">
        <v>55.292000000000002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-2.67816E-11</v>
      </c>
      <c r="B163" s="25">
        <v>54.040999999999997</v>
      </c>
      <c r="C163" s="25">
        <v>-9.4082999999999995E-10</v>
      </c>
      <c r="D163" s="25">
        <v>55.991999999999997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-3.3506599999999998E-11</v>
      </c>
      <c r="B165" s="25">
        <v>54.741</v>
      </c>
      <c r="C165" s="25">
        <v>-1.23587E-9</v>
      </c>
      <c r="D165" s="25">
        <v>56.911999999999999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-4.5037900000000003E-11</v>
      </c>
      <c r="B167" s="25">
        <v>55.441000000000003</v>
      </c>
      <c r="C167" s="25">
        <v>-1.0709940000000001E-9</v>
      </c>
      <c r="D167" s="25">
        <v>57.811999999999998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-4.1959899999999997E-11</v>
      </c>
      <c r="B169" s="25">
        <v>56.140999999999998</v>
      </c>
      <c r="C169" s="25">
        <v>-1.0510360000000001E-9</v>
      </c>
      <c r="D169" s="25">
        <v>58.472000000000001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-3.77423E-11</v>
      </c>
      <c r="B171" s="25">
        <v>56.841000000000001</v>
      </c>
      <c r="C171" s="25">
        <v>-8.5559599999999999E-10</v>
      </c>
      <c r="D171" s="25">
        <v>59.052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-4.0230099999999999E-11</v>
      </c>
      <c r="B173" s="25">
        <v>57.542000000000002</v>
      </c>
      <c r="C173" s="25">
        <v>-1.353307E-9</v>
      </c>
      <c r="D173" s="25">
        <v>59.752000000000002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-3.1693400000000001E-11</v>
      </c>
      <c r="B175" s="25">
        <v>58.241999999999997</v>
      </c>
      <c r="C175" s="25">
        <v>-1.2816009999999999E-9</v>
      </c>
      <c r="D175" s="25">
        <v>60.451999999999998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-3.7733100000000001E-11</v>
      </c>
      <c r="B177" s="25">
        <v>58.942</v>
      </c>
      <c r="C177" s="25">
        <v>-1.2020100000000001E-9</v>
      </c>
      <c r="D177" s="25">
        <v>61.152000000000001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-3.2232399999999997E-11</v>
      </c>
      <c r="B179" s="25">
        <v>59.642000000000003</v>
      </c>
      <c r="C179" s="25">
        <v>-1.1807669999999999E-9</v>
      </c>
      <c r="D179" s="25">
        <v>62.072000000000003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-2.34434E-11</v>
      </c>
      <c r="B181" s="25">
        <v>60.341999999999999</v>
      </c>
      <c r="C181" s="25">
        <v>-1.37708E-9</v>
      </c>
      <c r="D181" s="25">
        <v>62.731999999999999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-3.1424200000000001E-11</v>
      </c>
      <c r="B183" s="25">
        <v>61.042000000000002</v>
      </c>
      <c r="C183" s="25">
        <v>-1.1270050000000001E-9</v>
      </c>
      <c r="D183" s="25">
        <v>63.531999999999996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-2.6967900000000001E-11</v>
      </c>
      <c r="B185" s="25">
        <v>61.741999999999997</v>
      </c>
      <c r="C185" s="25">
        <v>-1.7172599999999999E-9</v>
      </c>
      <c r="D185" s="25">
        <v>64.191999999999993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-3.60903E-11</v>
      </c>
      <c r="B187" s="25">
        <v>62.442</v>
      </c>
      <c r="C187" s="25">
        <v>-1.0859160000000001E-9</v>
      </c>
      <c r="D187" s="25">
        <v>64.772000000000006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-3.2552199999999997E-11</v>
      </c>
      <c r="B189" s="25">
        <v>63.142000000000003</v>
      </c>
      <c r="C189" s="25">
        <v>-1.4866300000000001E-9</v>
      </c>
      <c r="D189" s="25">
        <v>65.471999999999994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-3.5459200000000003E-11</v>
      </c>
      <c r="B191" s="25">
        <v>63.841999999999999</v>
      </c>
      <c r="C191" s="25">
        <v>-1.20333E-9</v>
      </c>
      <c r="D191" s="25">
        <v>66.391999999999996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-3.8603899999999997E-11</v>
      </c>
      <c r="B193" s="25">
        <v>64.542000000000002</v>
      </c>
      <c r="C193" s="25">
        <v>-1.250626E-9</v>
      </c>
      <c r="D193" s="25">
        <v>67.272999999999996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-2.13603E-11</v>
      </c>
      <c r="B195" s="25">
        <v>65.242999999999995</v>
      </c>
      <c r="C195" s="25">
        <v>-1.3263099999999999E-9</v>
      </c>
      <c r="D195" s="25">
        <v>67.932000000000002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-2.8856400000000001E-11</v>
      </c>
      <c r="B197" s="25">
        <v>65.941999999999993</v>
      </c>
      <c r="C197" s="25">
        <v>-1.3299499999999999E-9</v>
      </c>
      <c r="D197" s="25">
        <v>68.733000000000004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-2.7096999999999999E-11</v>
      </c>
      <c r="B199" s="25">
        <v>66.643000000000001</v>
      </c>
      <c r="C199" s="25">
        <v>-1.1101129999999999E-9</v>
      </c>
      <c r="D199" s="25">
        <v>69.613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-2.2381199999999999E-11</v>
      </c>
      <c r="B201" s="25">
        <v>67.341999999999999</v>
      </c>
      <c r="C201" s="25">
        <v>-1.636752E-9</v>
      </c>
      <c r="D201" s="25">
        <v>70.272999999999996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-2.42173E-11</v>
      </c>
      <c r="B203" s="25">
        <v>68.043000000000006</v>
      </c>
      <c r="C203" s="25">
        <v>-1.115087E-9</v>
      </c>
      <c r="D203" s="25">
        <v>70.852999999999994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-2.6294300000000001E-11</v>
      </c>
      <c r="B205" s="25">
        <v>68.742999999999995</v>
      </c>
      <c r="C205" s="25">
        <v>-1.3806990000000001E-9</v>
      </c>
      <c r="D205" s="25">
        <v>71.552999999999997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-3.0022799999999998E-11</v>
      </c>
      <c r="B207" s="25">
        <v>69.442999999999998</v>
      </c>
      <c r="C207" s="25">
        <v>-1.161615E-9</v>
      </c>
      <c r="D207" s="25">
        <v>72.253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-3.42584E-11</v>
      </c>
      <c r="B209" s="25">
        <v>70.141999999999996</v>
      </c>
      <c r="C209" s="25">
        <v>-1.090503E-9</v>
      </c>
      <c r="D209" s="25">
        <v>72.953000000000003</v>
      </c>
    </row>
    <row r="210" spans="1:4" x14ac:dyDescent="0.25">
      <c r="A210" s="25"/>
      <c r="B210" s="25"/>
      <c r="C210" s="25"/>
      <c r="D210" s="25"/>
    </row>
    <row r="211" spans="1:4" x14ac:dyDescent="0.25">
      <c r="A211" s="25">
        <v>-3.24518E-11</v>
      </c>
      <c r="B211" s="25">
        <v>70.843000000000004</v>
      </c>
      <c r="C211" s="25">
        <v>-1.1377499999999999E-9</v>
      </c>
      <c r="D211" s="25">
        <v>73.653000000000006</v>
      </c>
    </row>
    <row r="212" spans="1:4" x14ac:dyDescent="0.25">
      <c r="A212" s="25"/>
      <c r="B212" s="25"/>
      <c r="C212" s="25"/>
      <c r="D212" s="25"/>
    </row>
    <row r="213" spans="1:4" x14ac:dyDescent="0.25">
      <c r="A213" s="25">
        <v>-2.8784200000000001E-11</v>
      </c>
      <c r="B213" s="25">
        <v>71.543000000000006</v>
      </c>
      <c r="C213" s="25">
        <v>-1.251736E-9</v>
      </c>
      <c r="D213" s="25">
        <v>74.353999999999999</v>
      </c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>
        <v>-1.6615299999999999E-9</v>
      </c>
      <c r="D215" s="25">
        <v>75.052999999999997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>
        <v>-1.2048800000000001E-9</v>
      </c>
      <c r="D217" s="25">
        <v>75.753</v>
      </c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>
        <v>-1.5796100000000001E-9</v>
      </c>
      <c r="D219" s="25">
        <v>76.674000000000007</v>
      </c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9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-4.7482962500000027E-11</v>
      </c>
      <c r="B7" s="26">
        <f>STDEV(A9:A1000)</f>
        <v>1.5713034945344859E-11</v>
      </c>
      <c r="C7" s="27">
        <f>AVERAGE(C9:C1000)</f>
        <v>-1.9387152857142854E-9</v>
      </c>
      <c r="D7" s="26">
        <f>STDEV(C9:C1000)</f>
        <v>4.0623815404243146E-10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>
        <v>-4.9755599999999998E-11</v>
      </c>
      <c r="B9" s="25">
        <v>3.0002589999999999E-3</v>
      </c>
      <c r="C9" s="25">
        <v>-1.36667E-9</v>
      </c>
      <c r="D9" s="25">
        <v>3.0002589999999999E-3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-6.3901299999999995E-11</v>
      </c>
      <c r="B11" s="25">
        <v>0.2179999</v>
      </c>
      <c r="C11" s="25">
        <v>-1.6961400000000001E-9</v>
      </c>
      <c r="D11" s="25">
        <v>0.91800020000000004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-5.5558100000000002E-11</v>
      </c>
      <c r="B13" s="25">
        <v>0.91900009999999999</v>
      </c>
      <c r="C13" s="25">
        <v>-2.08976E-9</v>
      </c>
      <c r="D13" s="25">
        <v>1.8380000000000001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-5.3321099999999998E-11</v>
      </c>
      <c r="B15" s="25">
        <v>1.619</v>
      </c>
      <c r="C15" s="25">
        <v>-1.2846000000000001E-9</v>
      </c>
      <c r="D15" s="25">
        <v>2.3780000000000001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-5.9179999999999996E-11</v>
      </c>
      <c r="B17" s="25">
        <v>2.319</v>
      </c>
      <c r="C17" s="25">
        <v>-2.08604E-9</v>
      </c>
      <c r="D17" s="25">
        <v>3.4180000000000001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-4.9596900000000002E-11</v>
      </c>
      <c r="B19" s="25">
        <v>3.0190000000000001</v>
      </c>
      <c r="C19" s="25">
        <v>-1.8570700000000001E-9</v>
      </c>
      <c r="D19" s="25">
        <v>4.1779999999999999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-5.1379099999999999E-11</v>
      </c>
      <c r="B21" s="25">
        <v>3.7189999999999999</v>
      </c>
      <c r="C21" s="25">
        <v>-2.1147899999999999E-9</v>
      </c>
      <c r="D21" s="25">
        <v>5.0579999999999998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-4.5670400000000001E-11</v>
      </c>
      <c r="B23" s="25">
        <v>4.4189999999999996</v>
      </c>
      <c r="C23" s="25">
        <v>-1.7908500000000001E-9</v>
      </c>
      <c r="D23" s="25">
        <v>5.8179999999999996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-4.7317300000000003E-11</v>
      </c>
      <c r="B25" s="25">
        <v>5.1189999999999998</v>
      </c>
      <c r="C25" s="25">
        <v>-1.1809109999999999E-9</v>
      </c>
      <c r="D25" s="25">
        <v>6.6980000000000004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-4.13778E-11</v>
      </c>
      <c r="B27" s="25">
        <v>5.819</v>
      </c>
      <c r="C27" s="25">
        <v>-1.602921E-9</v>
      </c>
      <c r="D27" s="25">
        <v>7.3579999999999997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-4.55605E-11</v>
      </c>
      <c r="B29" s="25">
        <v>6.5190000000000001</v>
      </c>
      <c r="C29" s="25">
        <v>-1.9518400000000002E-9</v>
      </c>
      <c r="D29" s="25">
        <v>7.9379999999999997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-5.0834200000000002E-11</v>
      </c>
      <c r="B31" s="25">
        <v>7.2190000000000003</v>
      </c>
      <c r="C31" s="25">
        <v>-1.233377E-9</v>
      </c>
      <c r="D31" s="25">
        <v>8.8580000000000005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-4.1847200000000002E-11</v>
      </c>
      <c r="B33" s="25">
        <v>7.9189999999999996</v>
      </c>
      <c r="C33" s="25">
        <v>-1.460616E-9</v>
      </c>
      <c r="D33" s="25">
        <v>9.5180000000000007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-3.2992800000000001E-11</v>
      </c>
      <c r="B35" s="25">
        <v>8.6189999999999998</v>
      </c>
      <c r="C35" s="25">
        <v>-1.9027300000000001E-9</v>
      </c>
      <c r="D35" s="25">
        <v>10.098000000000001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-4.1349000000000002E-11</v>
      </c>
      <c r="B37" s="25">
        <v>9.3190000000000008</v>
      </c>
      <c r="C37" s="25">
        <v>-1.42669E-9</v>
      </c>
      <c r="D37" s="25">
        <v>11.018000000000001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-4.1085499999999997E-11</v>
      </c>
      <c r="B39" s="25">
        <v>10.02</v>
      </c>
      <c r="C39" s="25">
        <v>-2.1807400000000001E-9</v>
      </c>
      <c r="D39" s="25">
        <v>11.898999999999999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-4.5419399999999999E-11</v>
      </c>
      <c r="B41" s="25">
        <v>10.718999999999999</v>
      </c>
      <c r="C41" s="25">
        <v>-2.2686599999999999E-9</v>
      </c>
      <c r="D41" s="25">
        <v>12.438000000000001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-6.4515199999999996E-11</v>
      </c>
      <c r="B43" s="25">
        <v>11.42</v>
      </c>
      <c r="C43" s="25">
        <v>-2.3844000000000002E-9</v>
      </c>
      <c r="D43" s="25">
        <v>13.359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-3.7338099999999999E-11</v>
      </c>
      <c r="B45" s="25">
        <v>12.119</v>
      </c>
      <c r="C45" s="25">
        <v>-2.2062899999999998E-9</v>
      </c>
      <c r="D45" s="25">
        <v>14.119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-4.6679400000000003E-11</v>
      </c>
      <c r="B47" s="25">
        <v>12.82</v>
      </c>
      <c r="C47" s="25">
        <v>-2.8202999999999999E-9</v>
      </c>
      <c r="D47" s="25">
        <v>14.659000000000001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-5.7151699999999997E-11</v>
      </c>
      <c r="B49" s="25">
        <v>13.519</v>
      </c>
      <c r="C49" s="25">
        <v>-1.56579E-9</v>
      </c>
      <c r="D49" s="25">
        <v>15.699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-6.3890399999999997E-11</v>
      </c>
      <c r="B51" s="25">
        <v>14.22</v>
      </c>
      <c r="C51" s="25">
        <v>-1.4766449999999999E-9</v>
      </c>
      <c r="D51" s="25">
        <v>16.579000000000001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-7.0452899999999994E-11</v>
      </c>
      <c r="B53" s="25">
        <v>14.92</v>
      </c>
      <c r="C53" s="25">
        <v>-1.58637E-9</v>
      </c>
      <c r="D53" s="25">
        <v>17.239000000000001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-3.9658099999999997E-11</v>
      </c>
      <c r="B55" s="25">
        <v>15.84</v>
      </c>
      <c r="C55" s="25">
        <v>-1.85304E-9</v>
      </c>
      <c r="D55" s="25">
        <v>18.039000000000001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-7.0610400000000001E-11</v>
      </c>
      <c r="B57" s="25">
        <v>16.38</v>
      </c>
      <c r="C57" s="25">
        <v>-2.0579700000000001E-9</v>
      </c>
      <c r="D57" s="25">
        <v>18.920000000000002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-6.9255500000000002E-11</v>
      </c>
      <c r="B59" s="25">
        <v>17.3</v>
      </c>
      <c r="C59" s="25">
        <v>-2.1183900000000002E-9</v>
      </c>
      <c r="D59" s="25">
        <v>19.48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-7.1060500000000002E-11</v>
      </c>
      <c r="B61" s="25">
        <v>17.84</v>
      </c>
      <c r="C61" s="25">
        <v>-2.0625100000000001E-9</v>
      </c>
      <c r="D61" s="25">
        <v>20.16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-6.6011699999999999E-11</v>
      </c>
      <c r="B63" s="25">
        <v>18.54</v>
      </c>
      <c r="C63" s="25">
        <v>-2.3363200000000001E-9</v>
      </c>
      <c r="D63" s="25">
        <v>21.08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-3.0566899999999998E-11</v>
      </c>
      <c r="B65" s="25">
        <v>19.46</v>
      </c>
      <c r="C65" s="25">
        <v>-2.2910799999999999E-9</v>
      </c>
      <c r="D65" s="25">
        <v>21.84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-6.8894999999999998E-11</v>
      </c>
      <c r="B67" s="25">
        <v>20</v>
      </c>
      <c r="C67" s="25">
        <v>-1.56976E-9</v>
      </c>
      <c r="D67" s="25">
        <v>22.6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-4.5096699999999999E-11</v>
      </c>
      <c r="B69" s="25">
        <v>20.920999999999999</v>
      </c>
      <c r="C69" s="25">
        <v>-1.4204899999999999E-9</v>
      </c>
      <c r="D69" s="25">
        <v>23.48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-5.7561100000000001E-11</v>
      </c>
      <c r="B71" s="25">
        <v>21.46</v>
      </c>
      <c r="C71" s="25">
        <v>-1.4645799999999999E-9</v>
      </c>
      <c r="D71" s="25">
        <v>24.359000000000002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-6.6892400000000004E-11</v>
      </c>
      <c r="B73" s="25">
        <v>22.16</v>
      </c>
      <c r="C73" s="25">
        <v>-1.1090800000000001E-9</v>
      </c>
      <c r="D73" s="25">
        <v>25.24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-6.6917999999999996E-11</v>
      </c>
      <c r="B75" s="25">
        <v>23.081</v>
      </c>
      <c r="C75" s="25">
        <v>-2.1201300000000002E-9</v>
      </c>
      <c r="D75" s="25">
        <v>26.12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-2.3938300000000001E-11</v>
      </c>
      <c r="B77" s="25">
        <v>23.841000000000001</v>
      </c>
      <c r="C77" s="25">
        <v>-1.79315E-9</v>
      </c>
      <c r="D77" s="25">
        <v>26.88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-6.4352400000000005E-11</v>
      </c>
      <c r="B79" s="25">
        <v>24.381</v>
      </c>
      <c r="C79" s="25">
        <v>-2.0048099999999998E-9</v>
      </c>
      <c r="D79" s="25">
        <v>27.76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-3.65038E-11</v>
      </c>
      <c r="B81" s="25">
        <v>25.300999999999998</v>
      </c>
      <c r="C81" s="25">
        <v>-1.4029069999999999E-9</v>
      </c>
      <c r="D81" s="25">
        <v>28.3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-5.2229599999999999E-11</v>
      </c>
      <c r="B83" s="25">
        <v>25.841000000000001</v>
      </c>
      <c r="C83" s="25">
        <v>-2.7189999999999998E-9</v>
      </c>
      <c r="D83" s="25">
        <v>29.12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-4.8054900000000003E-11</v>
      </c>
      <c r="B85" s="25">
        <v>26.541</v>
      </c>
      <c r="C85" s="25">
        <v>-2.23519E-9</v>
      </c>
      <c r="D85" s="25">
        <v>29.920999999999999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-3.7036900000000003E-11</v>
      </c>
      <c r="B87" s="25">
        <v>27.241</v>
      </c>
      <c r="C87" s="25">
        <v>-1.9315299999999998E-9</v>
      </c>
      <c r="D87" s="25">
        <v>30.681000000000001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-9.1128800000000005E-11</v>
      </c>
      <c r="B89" s="25">
        <v>27.940999999999999</v>
      </c>
      <c r="C89" s="25">
        <v>-2.05148E-9</v>
      </c>
      <c r="D89" s="25">
        <v>31.561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-6.7423999999999994E-11</v>
      </c>
      <c r="B91" s="25">
        <v>28.640999999999998</v>
      </c>
      <c r="C91" s="25">
        <v>-1.54175E-9</v>
      </c>
      <c r="D91" s="25">
        <v>32.320999999999998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-7.2830100000000002E-11</v>
      </c>
      <c r="B93" s="25">
        <v>29.341999999999999</v>
      </c>
      <c r="C93" s="25">
        <v>-2.4785700000000001E-9</v>
      </c>
      <c r="D93" s="25">
        <v>33.201000000000001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-8.3543299999999995E-11</v>
      </c>
      <c r="B95" s="25">
        <v>30.260999999999999</v>
      </c>
      <c r="C95" s="25">
        <v>-2.1091700000000001E-9</v>
      </c>
      <c r="D95" s="25">
        <v>33.741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-2.8621099999999999E-11</v>
      </c>
      <c r="B97" s="25">
        <v>30.802</v>
      </c>
      <c r="C97" s="25">
        <v>-1.0945999999999999E-9</v>
      </c>
      <c r="D97" s="25">
        <v>34.441000000000003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-4.07534E-11</v>
      </c>
      <c r="B99" s="25">
        <v>31.501999999999999</v>
      </c>
      <c r="C99" s="25">
        <v>-2.2282999999999998E-9</v>
      </c>
      <c r="D99" s="25">
        <v>35.481000000000002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-6.6375900000000006E-11</v>
      </c>
      <c r="B101" s="25">
        <v>32.201999999999998</v>
      </c>
      <c r="C101" s="25">
        <v>-2.21062E-9</v>
      </c>
      <c r="D101" s="25">
        <v>36.360999999999997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-6.2415399999999997E-11</v>
      </c>
      <c r="B103" s="25">
        <v>32.902000000000001</v>
      </c>
      <c r="C103" s="25">
        <v>-2.0238399999999999E-9</v>
      </c>
      <c r="D103" s="25">
        <v>36.902000000000001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-7.0376599999999996E-11</v>
      </c>
      <c r="B105" s="25">
        <v>33.822000000000003</v>
      </c>
      <c r="C105" s="25">
        <v>-2.2193600000000001E-9</v>
      </c>
      <c r="D105" s="25">
        <v>37.822000000000003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-2.77273E-11</v>
      </c>
      <c r="B107" s="25">
        <v>34.362000000000002</v>
      </c>
      <c r="C107" s="25">
        <v>-2.19264E-9</v>
      </c>
      <c r="D107" s="25">
        <v>38.582000000000001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-7.5067400000000004E-11</v>
      </c>
      <c r="B109" s="25">
        <v>35.061999999999998</v>
      </c>
      <c r="C109" s="25">
        <v>-1.88797E-9</v>
      </c>
      <c r="D109" s="25">
        <v>39.462000000000003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-2.1130799999999999E-11</v>
      </c>
      <c r="B111" s="25">
        <v>35.762</v>
      </c>
      <c r="C111" s="25">
        <v>-1.9034100000000002E-9</v>
      </c>
      <c r="D111" s="25">
        <v>40.341999999999999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-6.8725599999999998E-11</v>
      </c>
      <c r="B113" s="25">
        <v>36.462000000000003</v>
      </c>
      <c r="C113" s="25">
        <v>-2.0933800000000001E-9</v>
      </c>
      <c r="D113" s="25">
        <v>41.222000000000001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-3.8344000000000002E-11</v>
      </c>
      <c r="B115" s="25">
        <v>37.381999999999998</v>
      </c>
      <c r="C115" s="25">
        <v>-1.4672449999999999E-9</v>
      </c>
      <c r="D115" s="25">
        <v>42.101999999999997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-2.5453899999999999E-11</v>
      </c>
      <c r="B117" s="25">
        <v>37.921999999999997</v>
      </c>
      <c r="C117" s="25">
        <v>-1.4392899999999999E-9</v>
      </c>
      <c r="D117" s="25">
        <v>42.762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-4.2403200000000003E-11</v>
      </c>
      <c r="B119" s="25">
        <v>38.622999999999998</v>
      </c>
      <c r="C119" s="25">
        <v>-1.55802E-9</v>
      </c>
      <c r="D119" s="25">
        <v>43.561999999999998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-4.1108300000000002E-11</v>
      </c>
      <c r="B121" s="25">
        <v>39.323</v>
      </c>
      <c r="C121" s="25">
        <v>-2.2583900000000001E-9</v>
      </c>
      <c r="D121" s="25">
        <v>44.442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-4.1832600000000001E-11</v>
      </c>
      <c r="B123" s="25">
        <v>40.021999999999998</v>
      </c>
      <c r="C123" s="25">
        <v>-2.10805E-9</v>
      </c>
      <c r="D123" s="25">
        <v>44.981999999999999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-3.79831E-11</v>
      </c>
      <c r="B125" s="25">
        <v>40.722999999999999</v>
      </c>
      <c r="C125" s="25">
        <v>-2.24329E-9</v>
      </c>
      <c r="D125" s="25">
        <v>45.682000000000002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-2.5142600000000002E-11</v>
      </c>
      <c r="B127" s="25">
        <v>41.423000000000002</v>
      </c>
      <c r="C127" s="25">
        <v>-1.9670099999999998E-9</v>
      </c>
      <c r="D127" s="25">
        <v>46.722000000000001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-3.2321699999999997E-11</v>
      </c>
      <c r="B129" s="25">
        <v>42.122999999999998</v>
      </c>
      <c r="C129" s="25">
        <v>-2.0095599999999998E-9</v>
      </c>
      <c r="D129" s="25">
        <v>47.601999999999997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-2.1876499999999999E-11</v>
      </c>
      <c r="B131" s="25">
        <v>42.823</v>
      </c>
      <c r="C131" s="25">
        <v>-1.2846200000000001E-9</v>
      </c>
      <c r="D131" s="25">
        <v>48.142000000000003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-2.5219200000000001E-11</v>
      </c>
      <c r="B133" s="25">
        <v>43.523000000000003</v>
      </c>
      <c r="C133" s="25">
        <v>-2.3874699999999998E-9</v>
      </c>
      <c r="D133" s="25">
        <v>49.182000000000002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-2.69548E-11</v>
      </c>
      <c r="B135" s="25">
        <v>44.222999999999999</v>
      </c>
      <c r="C135" s="25">
        <v>-2.0916600000000002E-9</v>
      </c>
      <c r="D135" s="25">
        <v>49.942999999999998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-3.1473699999999999E-11</v>
      </c>
      <c r="B137" s="25">
        <v>44.923000000000002</v>
      </c>
      <c r="C137" s="25">
        <v>-2.11704E-9</v>
      </c>
      <c r="D137" s="25">
        <v>50.823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-3.7515600000000003E-11</v>
      </c>
      <c r="B139" s="25">
        <v>45.622999999999998</v>
      </c>
      <c r="C139" s="25">
        <v>-2.14575E-9</v>
      </c>
      <c r="D139" s="25">
        <v>51.703000000000003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-3.0179200000000003E-11</v>
      </c>
      <c r="B141" s="25">
        <v>46.323</v>
      </c>
      <c r="C141" s="25">
        <v>-2.2676999999999999E-9</v>
      </c>
      <c r="D141" s="25">
        <v>52.582999999999998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-3.4847899999999997E-11</v>
      </c>
      <c r="B143" s="25">
        <v>47.023000000000003</v>
      </c>
      <c r="C143" s="25">
        <v>-2.4884999999999998E-9</v>
      </c>
      <c r="D143" s="25">
        <v>53.122999999999998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-2.9188900000000003E-11</v>
      </c>
      <c r="B145" s="25">
        <v>47.722999999999999</v>
      </c>
      <c r="C145" s="25">
        <v>-1.75041E-9</v>
      </c>
      <c r="D145" s="25">
        <v>54.042999999999999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-3.7017500000000003E-11</v>
      </c>
      <c r="B147" s="25">
        <v>48.423999999999999</v>
      </c>
      <c r="C147" s="25">
        <v>-2.0648400000000001E-9</v>
      </c>
      <c r="D147" s="25">
        <v>54.923000000000002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-4.53225E-11</v>
      </c>
      <c r="B149" s="25">
        <v>49.124000000000002</v>
      </c>
      <c r="C149" s="25">
        <v>-1.2939300000000001E-9</v>
      </c>
      <c r="D149" s="25">
        <v>55.802999999999997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-4.44007E-11</v>
      </c>
      <c r="B151" s="25">
        <v>49.823999999999998</v>
      </c>
      <c r="C151" s="25">
        <v>-1.8967100000000002E-9</v>
      </c>
      <c r="D151" s="25">
        <v>56.683999999999997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-4.8692499999999998E-11</v>
      </c>
      <c r="B153" s="25">
        <v>50.524000000000001</v>
      </c>
      <c r="C153" s="25">
        <v>-1.34536E-9</v>
      </c>
      <c r="D153" s="25">
        <v>57.564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-5.1612000000000001E-11</v>
      </c>
      <c r="B155" s="25">
        <v>51.223999999999997</v>
      </c>
      <c r="C155" s="25">
        <v>-2.4859299999999999E-9</v>
      </c>
      <c r="D155" s="25">
        <v>58.444000000000003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-5.1793500000000001E-11</v>
      </c>
      <c r="B157" s="25">
        <v>51.923999999999999</v>
      </c>
      <c r="C157" s="25">
        <v>-1.765663E-9</v>
      </c>
      <c r="D157" s="25">
        <v>59.203000000000003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-5.7846300000000002E-11</v>
      </c>
      <c r="B159" s="25">
        <v>52.624000000000002</v>
      </c>
      <c r="C159" s="25">
        <v>-2.1350899999999999E-9</v>
      </c>
      <c r="D159" s="25">
        <v>59.863999999999997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-5.5215499999999998E-11</v>
      </c>
      <c r="B161" s="25">
        <v>53.323999999999998</v>
      </c>
      <c r="C161" s="25">
        <v>-1.5778999999999999E-9</v>
      </c>
      <c r="D161" s="25">
        <v>60.664000000000001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-5.2659499999999998E-11</v>
      </c>
      <c r="B163" s="25">
        <v>54.024000000000001</v>
      </c>
      <c r="C163" s="25">
        <v>-2.0673600000000002E-9</v>
      </c>
      <c r="D163" s="25">
        <v>61.543999999999997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-4.2437199999999997E-11</v>
      </c>
      <c r="B165" s="25">
        <v>54.723999999999997</v>
      </c>
      <c r="C165" s="25">
        <v>-1.3278830000000001E-9</v>
      </c>
      <c r="D165" s="25">
        <v>62.084000000000003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-5.4671199999999998E-11</v>
      </c>
      <c r="B167" s="25">
        <v>55.423999999999999</v>
      </c>
      <c r="C167" s="25">
        <v>-1.6953200000000001E-9</v>
      </c>
      <c r="D167" s="25">
        <v>62.904000000000003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-5.1078699999999999E-11</v>
      </c>
      <c r="B169" s="25">
        <v>56.125</v>
      </c>
      <c r="C169" s="25">
        <v>-2.1255700000000001E-9</v>
      </c>
      <c r="D169" s="25">
        <v>63.704000000000001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-4.4027200000000001E-11</v>
      </c>
      <c r="B171" s="25">
        <v>56.825000000000003</v>
      </c>
      <c r="C171" s="25">
        <v>-1.80733E-9</v>
      </c>
      <c r="D171" s="25">
        <v>64.584000000000003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-5.04821E-11</v>
      </c>
      <c r="B173" s="25">
        <v>57.524000000000001</v>
      </c>
      <c r="C173" s="25">
        <v>-1.7447E-9</v>
      </c>
      <c r="D173" s="25">
        <v>65.465000000000003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-4.0841699999999997E-11</v>
      </c>
      <c r="B175" s="25">
        <v>58.225000000000001</v>
      </c>
      <c r="C175" s="25">
        <v>-2.3069600000000001E-9</v>
      </c>
      <c r="D175" s="25">
        <v>66.343999999999994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-3.1642800000000001E-11</v>
      </c>
      <c r="B177" s="25">
        <v>58.924999999999997</v>
      </c>
      <c r="C177" s="25">
        <v>-2.4042300000000001E-9</v>
      </c>
      <c r="D177" s="25">
        <v>66.885000000000005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-4.8859800000000001E-11</v>
      </c>
      <c r="B179" s="25">
        <v>59.625</v>
      </c>
      <c r="C179" s="25">
        <v>-1.9253900000000001E-9</v>
      </c>
      <c r="D179" s="25">
        <v>67.584999999999994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-4.9106999999999999E-11</v>
      </c>
      <c r="B181" s="25">
        <v>60.325000000000003</v>
      </c>
      <c r="C181" s="25">
        <v>-2.07814E-9</v>
      </c>
      <c r="D181" s="25">
        <v>68.625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-3.8818200000000003E-11</v>
      </c>
      <c r="B183" s="25">
        <v>61.024999999999999</v>
      </c>
      <c r="C183" s="25">
        <v>-1.69934E-9</v>
      </c>
      <c r="D183" s="25">
        <v>69.165000000000006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-3.8015700000000001E-11</v>
      </c>
      <c r="B185" s="25">
        <v>61.725000000000001</v>
      </c>
      <c r="C185" s="25">
        <v>-2.7116900000000002E-9</v>
      </c>
      <c r="D185" s="25">
        <v>70.204999999999998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-3.8698799999999998E-11</v>
      </c>
      <c r="B187" s="25">
        <v>62.424999999999997</v>
      </c>
      <c r="C187" s="25">
        <v>-2.1247200000000001E-9</v>
      </c>
      <c r="D187" s="25">
        <v>70.745000000000005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-4.3815399999999998E-11</v>
      </c>
      <c r="B189" s="25">
        <v>63.125</v>
      </c>
      <c r="C189" s="25">
        <v>-2.01013E-9</v>
      </c>
      <c r="D189" s="25">
        <v>71.444999999999993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-4.6809000000000002E-11</v>
      </c>
      <c r="B191" s="25">
        <v>63.825000000000003</v>
      </c>
      <c r="C191" s="25">
        <v>-1.84669E-9</v>
      </c>
      <c r="D191" s="25">
        <v>72.484999999999999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-2.9251500000000002E-11</v>
      </c>
      <c r="B193" s="25">
        <v>64.525000000000006</v>
      </c>
      <c r="C193" s="25">
        <v>-1.8054970000000001E-9</v>
      </c>
      <c r="D193" s="25">
        <v>73.364999999999995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-3.7651000000000003E-11</v>
      </c>
      <c r="B195" s="25">
        <v>65.224999999999994</v>
      </c>
      <c r="C195" s="25">
        <v>-1.64956E-9</v>
      </c>
      <c r="D195" s="25">
        <v>74.025000000000006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-2.6405000000000001E-11</v>
      </c>
      <c r="B197" s="25">
        <v>65.924999999999997</v>
      </c>
      <c r="C197" s="25">
        <v>-3.10404E-9</v>
      </c>
      <c r="D197" s="25">
        <v>74.605999999999995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-2.84178E-11</v>
      </c>
      <c r="B199" s="25">
        <v>66.626000000000005</v>
      </c>
      <c r="C199" s="25">
        <v>-1.7297400000000001E-9</v>
      </c>
      <c r="D199" s="25">
        <v>75.406000000000006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-2.3103500000000001E-11</v>
      </c>
      <c r="B201" s="25">
        <v>67.325000000000003</v>
      </c>
      <c r="C201" s="25">
        <v>-1.2452399999999999E-9</v>
      </c>
      <c r="D201" s="25">
        <v>76.346000000000004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-7.7307999999999998E-11</v>
      </c>
      <c r="B203" s="25">
        <v>68.025999999999996</v>
      </c>
      <c r="C203" s="25">
        <v>-2.34265E-9</v>
      </c>
      <c r="D203" s="25">
        <v>77.225999999999999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-2.0707099999999998E-11</v>
      </c>
      <c r="B205" s="25">
        <v>68.945999999999998</v>
      </c>
      <c r="C205" s="25">
        <v>-2.4072599999999998E-9</v>
      </c>
      <c r="D205" s="25">
        <v>77.766000000000005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-6.4396899999999999E-11</v>
      </c>
      <c r="B207" s="25">
        <v>69.486000000000004</v>
      </c>
      <c r="C207" s="25">
        <v>-2.17247E-9</v>
      </c>
      <c r="D207" s="25">
        <v>78.465999999999994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-6.1091900000000004E-11</v>
      </c>
      <c r="B209" s="25">
        <v>70.406000000000006</v>
      </c>
      <c r="C209" s="25">
        <v>-2.3233E-9</v>
      </c>
      <c r="D209" s="25">
        <v>79.165999999999997</v>
      </c>
    </row>
    <row r="210" spans="1:4" x14ac:dyDescent="0.25">
      <c r="A210" s="25"/>
      <c r="B210" s="25"/>
      <c r="C210" s="25"/>
      <c r="D210" s="25"/>
    </row>
    <row r="211" spans="1:4" x14ac:dyDescent="0.25">
      <c r="A211" s="25">
        <v>-7.3595499999999997E-11</v>
      </c>
      <c r="B211" s="25">
        <v>70.945999999999998</v>
      </c>
      <c r="C211" s="25">
        <v>-2.0832E-9</v>
      </c>
      <c r="D211" s="25">
        <v>79.866</v>
      </c>
    </row>
    <row r="212" spans="1:4" x14ac:dyDescent="0.25">
      <c r="A212" s="25"/>
      <c r="B212" s="25"/>
      <c r="C212" s="25"/>
      <c r="D212" s="25"/>
    </row>
    <row r="213" spans="1:4" x14ac:dyDescent="0.25">
      <c r="A213" s="25">
        <v>-4.2097200000000001E-11</v>
      </c>
      <c r="B213" s="25">
        <v>71.866</v>
      </c>
      <c r="C213" s="25">
        <v>-1.5506399999999999E-9</v>
      </c>
      <c r="D213" s="25">
        <v>80.786000000000001</v>
      </c>
    </row>
    <row r="214" spans="1:4" x14ac:dyDescent="0.25">
      <c r="A214" s="25"/>
      <c r="B214" s="25"/>
      <c r="C214" s="25"/>
      <c r="D214" s="25"/>
    </row>
    <row r="215" spans="1:4" x14ac:dyDescent="0.25">
      <c r="A215" s="25">
        <v>-2.1556900000000002E-11</v>
      </c>
      <c r="B215" s="25">
        <v>72.406000000000006</v>
      </c>
      <c r="C215" s="25">
        <v>-2.8946800000000002E-9</v>
      </c>
      <c r="D215" s="25">
        <v>81.665999999999997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>
        <v>-2.1727199999999999E-9</v>
      </c>
      <c r="D217" s="25">
        <v>82.206000000000003</v>
      </c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-6.3043824509803916E-11</v>
      </c>
      <c r="B7" s="26">
        <f>STDEV(A9:A1000)</f>
        <v>1.0257662987370109E-11</v>
      </c>
      <c r="C7" s="27">
        <f>AVERAGE(C9:C1000)</f>
        <v>-2.6208815238095227E-9</v>
      </c>
      <c r="D7" s="26">
        <f>STDEV(C9:C1000)</f>
        <v>3.7529768728094357E-10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>
        <v>-5.8251099999999994E-11</v>
      </c>
      <c r="B9" s="25">
        <v>4.0001869999999997E-3</v>
      </c>
      <c r="C9" s="25">
        <v>-3.1396700000000002E-9</v>
      </c>
      <c r="D9" s="25">
        <v>4.0001869999999997E-3</v>
      </c>
    </row>
    <row r="10" spans="1:4" x14ac:dyDescent="0.25">
      <c r="A10" s="25"/>
      <c r="B10" s="25"/>
      <c r="C10" s="25"/>
      <c r="D10" s="25"/>
    </row>
    <row r="11" spans="1:4" x14ac:dyDescent="0.25">
      <c r="A11" s="25">
        <v>-5.41609E-11</v>
      </c>
      <c r="B11" s="25">
        <v>0.2189999</v>
      </c>
      <c r="C11" s="25">
        <v>-3.0319599999999999E-9</v>
      </c>
      <c r="D11" s="25">
        <v>1.024</v>
      </c>
    </row>
    <row r="12" spans="1:4" x14ac:dyDescent="0.25">
      <c r="A12" s="25"/>
      <c r="B12" s="25"/>
      <c r="C12" s="25"/>
      <c r="D12" s="25"/>
    </row>
    <row r="13" spans="1:4" x14ac:dyDescent="0.25">
      <c r="A13" s="25">
        <v>-4.94383E-11</v>
      </c>
      <c r="B13" s="25">
        <v>0.92000009999999999</v>
      </c>
      <c r="C13" s="25">
        <v>-2.6521600000000001E-9</v>
      </c>
      <c r="D13" s="25">
        <v>1.6240000000000001</v>
      </c>
    </row>
    <row r="14" spans="1:4" x14ac:dyDescent="0.25">
      <c r="A14" s="25"/>
      <c r="B14" s="25"/>
      <c r="C14" s="25"/>
      <c r="D14" s="25"/>
    </row>
    <row r="15" spans="1:4" x14ac:dyDescent="0.25">
      <c r="A15" s="25">
        <v>-4.6421000000000002E-11</v>
      </c>
      <c r="B15" s="25">
        <v>1.62</v>
      </c>
      <c r="C15" s="25">
        <v>-2.1951E-9</v>
      </c>
      <c r="D15" s="25">
        <v>2.3239999999999998</v>
      </c>
    </row>
    <row r="16" spans="1:4" x14ac:dyDescent="0.25">
      <c r="A16" s="25"/>
      <c r="B16" s="25"/>
      <c r="C16" s="25"/>
      <c r="D16" s="25"/>
    </row>
    <row r="17" spans="1:4" x14ac:dyDescent="0.25">
      <c r="A17" s="25">
        <v>-4.6088100000000001E-11</v>
      </c>
      <c r="B17" s="25">
        <v>2.3199999999999998</v>
      </c>
      <c r="C17" s="25">
        <v>-2.6910999999999999E-9</v>
      </c>
      <c r="D17" s="25">
        <v>3.024</v>
      </c>
    </row>
    <row r="18" spans="1:4" x14ac:dyDescent="0.25">
      <c r="A18" s="25"/>
      <c r="B18" s="25"/>
      <c r="C18" s="25"/>
      <c r="D18" s="25"/>
    </row>
    <row r="19" spans="1:4" x14ac:dyDescent="0.25">
      <c r="A19" s="25">
        <v>-5.2284899999999997E-11</v>
      </c>
      <c r="B19" s="25">
        <v>3.02</v>
      </c>
      <c r="C19" s="25">
        <v>-2.9942699999999998E-9</v>
      </c>
      <c r="D19" s="25">
        <v>3.7240000000000002</v>
      </c>
    </row>
    <row r="20" spans="1:4" x14ac:dyDescent="0.25">
      <c r="A20" s="25"/>
      <c r="B20" s="25"/>
      <c r="C20" s="25"/>
      <c r="D20" s="25"/>
    </row>
    <row r="21" spans="1:4" x14ac:dyDescent="0.25">
      <c r="A21" s="25">
        <v>-4.91024E-11</v>
      </c>
      <c r="B21" s="25">
        <v>3.72</v>
      </c>
      <c r="C21" s="25">
        <v>-3.2657E-9</v>
      </c>
      <c r="D21" s="25">
        <v>4.4240000000000004</v>
      </c>
    </row>
    <row r="22" spans="1:4" x14ac:dyDescent="0.25">
      <c r="A22" s="25"/>
      <c r="B22" s="25"/>
      <c r="C22" s="25"/>
      <c r="D22" s="25"/>
    </row>
    <row r="23" spans="1:4" x14ac:dyDescent="0.25">
      <c r="A23" s="25">
        <v>-6.3957499999999996E-11</v>
      </c>
      <c r="B23" s="25">
        <v>4.42</v>
      </c>
      <c r="C23" s="25">
        <v>-2.0029100000000001E-9</v>
      </c>
      <c r="D23" s="25">
        <v>5.1239999999999997</v>
      </c>
    </row>
    <row r="24" spans="1:4" x14ac:dyDescent="0.25">
      <c r="A24" s="25"/>
      <c r="B24" s="25"/>
      <c r="C24" s="25"/>
      <c r="D24" s="25"/>
    </row>
    <row r="25" spans="1:4" x14ac:dyDescent="0.25">
      <c r="A25" s="25">
        <v>-6.2636600000000005E-11</v>
      </c>
      <c r="B25" s="25">
        <v>5.12</v>
      </c>
      <c r="C25" s="25">
        <v>-2.4527499999999998E-9</v>
      </c>
      <c r="D25" s="25">
        <v>5.8239999999999998</v>
      </c>
    </row>
    <row r="26" spans="1:4" x14ac:dyDescent="0.25">
      <c r="A26" s="25"/>
      <c r="B26" s="25"/>
      <c r="C26" s="25"/>
      <c r="D26" s="25"/>
    </row>
    <row r="27" spans="1:4" x14ac:dyDescent="0.25">
      <c r="A27" s="25">
        <v>-5.1706099999999999E-11</v>
      </c>
      <c r="B27" s="25">
        <v>5.82</v>
      </c>
      <c r="C27" s="25">
        <v>-2.4733300000000002E-9</v>
      </c>
      <c r="D27" s="25">
        <v>6.7450000000000001</v>
      </c>
    </row>
    <row r="28" spans="1:4" x14ac:dyDescent="0.25">
      <c r="A28" s="25"/>
      <c r="B28" s="25"/>
      <c r="C28" s="25"/>
      <c r="D28" s="25"/>
    </row>
    <row r="29" spans="1:4" x14ac:dyDescent="0.25">
      <c r="A29" s="25">
        <v>-6.0965299999999998E-11</v>
      </c>
      <c r="B29" s="25">
        <v>6.52</v>
      </c>
      <c r="C29" s="25">
        <v>-2.3058199999999998E-9</v>
      </c>
      <c r="D29" s="25">
        <v>7.2850000000000001</v>
      </c>
    </row>
    <row r="30" spans="1:4" x14ac:dyDescent="0.25">
      <c r="A30" s="25"/>
      <c r="B30" s="25"/>
      <c r="C30" s="25"/>
      <c r="D30" s="25"/>
    </row>
    <row r="31" spans="1:4" x14ac:dyDescent="0.25">
      <c r="A31" s="25">
        <v>-7.9402100000000002E-11</v>
      </c>
      <c r="B31" s="25">
        <v>7.22</v>
      </c>
      <c r="C31" s="25">
        <v>-3.3871399999999999E-9</v>
      </c>
      <c r="D31" s="25">
        <v>7.9850000000000003</v>
      </c>
    </row>
    <row r="32" spans="1:4" x14ac:dyDescent="0.25">
      <c r="A32" s="25"/>
      <c r="B32" s="25"/>
      <c r="C32" s="25"/>
      <c r="D32" s="25"/>
    </row>
    <row r="33" spans="1:4" x14ac:dyDescent="0.25">
      <c r="A33" s="25">
        <v>-6.6506999999999998E-11</v>
      </c>
      <c r="B33" s="25">
        <v>7.92</v>
      </c>
      <c r="C33" s="25">
        <v>-2.4590399999999998E-9</v>
      </c>
      <c r="D33" s="25">
        <v>8.6850000000000005</v>
      </c>
    </row>
    <row r="34" spans="1:4" x14ac:dyDescent="0.25">
      <c r="A34" s="25"/>
      <c r="B34" s="25"/>
      <c r="C34" s="25"/>
      <c r="D34" s="25"/>
    </row>
    <row r="35" spans="1:4" x14ac:dyDescent="0.25">
      <c r="A35" s="25">
        <v>-4.6553600000000001E-11</v>
      </c>
      <c r="B35" s="25">
        <v>8.6199999999999992</v>
      </c>
      <c r="C35" s="25">
        <v>-2.3991899999999999E-9</v>
      </c>
      <c r="D35" s="25">
        <v>9.6050000000000004</v>
      </c>
    </row>
    <row r="36" spans="1:4" x14ac:dyDescent="0.25">
      <c r="A36" s="25"/>
      <c r="B36" s="25"/>
      <c r="C36" s="25"/>
      <c r="D36" s="25"/>
    </row>
    <row r="37" spans="1:4" x14ac:dyDescent="0.25">
      <c r="A37" s="25">
        <v>-5.7847099999999999E-11</v>
      </c>
      <c r="B37" s="25">
        <v>9.32</v>
      </c>
      <c r="C37" s="25">
        <v>-2.6015899999999999E-9</v>
      </c>
      <c r="D37" s="25">
        <v>10.146000000000001</v>
      </c>
    </row>
    <row r="38" spans="1:4" x14ac:dyDescent="0.25">
      <c r="A38" s="25"/>
      <c r="B38" s="25"/>
      <c r="C38" s="25"/>
      <c r="D38" s="25"/>
    </row>
    <row r="39" spans="1:4" x14ac:dyDescent="0.25">
      <c r="A39" s="25">
        <v>-5.9847200000000005E-11</v>
      </c>
      <c r="B39" s="25">
        <v>10.021000000000001</v>
      </c>
      <c r="C39" s="25">
        <v>-2.1671600000000002E-9</v>
      </c>
      <c r="D39" s="25">
        <v>10.845000000000001</v>
      </c>
    </row>
    <row r="40" spans="1:4" x14ac:dyDescent="0.25">
      <c r="A40" s="25"/>
      <c r="B40" s="25"/>
      <c r="C40" s="25"/>
      <c r="D40" s="25"/>
    </row>
    <row r="41" spans="1:4" x14ac:dyDescent="0.25">
      <c r="A41" s="25">
        <v>-5.1365100000000001E-11</v>
      </c>
      <c r="B41" s="25">
        <v>10.72</v>
      </c>
      <c r="C41" s="25">
        <v>-2.26158E-9</v>
      </c>
      <c r="D41" s="25">
        <v>11.545</v>
      </c>
    </row>
    <row r="42" spans="1:4" x14ac:dyDescent="0.25">
      <c r="A42" s="25"/>
      <c r="B42" s="25"/>
      <c r="C42" s="25"/>
      <c r="D42" s="25"/>
    </row>
    <row r="43" spans="1:4" x14ac:dyDescent="0.25">
      <c r="A43" s="25">
        <v>-5.7754899999999999E-11</v>
      </c>
      <c r="B43" s="25">
        <v>11.420999999999999</v>
      </c>
      <c r="C43" s="25">
        <v>-2.6070999999999998E-9</v>
      </c>
      <c r="D43" s="25">
        <v>12.244999999999999</v>
      </c>
    </row>
    <row r="44" spans="1:4" x14ac:dyDescent="0.25">
      <c r="A44" s="25"/>
      <c r="B44" s="25"/>
      <c r="C44" s="25"/>
      <c r="D44" s="25"/>
    </row>
    <row r="45" spans="1:4" x14ac:dyDescent="0.25">
      <c r="A45" s="25">
        <v>-5.4078099999999998E-11</v>
      </c>
      <c r="B45" s="25">
        <v>12.121</v>
      </c>
      <c r="C45" s="25">
        <v>-3.2433700000000001E-9</v>
      </c>
      <c r="D45" s="25">
        <v>12.945</v>
      </c>
    </row>
    <row r="46" spans="1:4" x14ac:dyDescent="0.25">
      <c r="A46" s="25"/>
      <c r="B46" s="25"/>
      <c r="C46" s="25"/>
      <c r="D46" s="25"/>
    </row>
    <row r="47" spans="1:4" x14ac:dyDescent="0.25">
      <c r="A47" s="25">
        <v>-3.9970299999999997E-11</v>
      </c>
      <c r="B47" s="25">
        <v>12.82</v>
      </c>
      <c r="C47" s="25">
        <v>-2.7332900000000002E-9</v>
      </c>
      <c r="D47" s="25">
        <v>13.646000000000001</v>
      </c>
    </row>
    <row r="48" spans="1:4" x14ac:dyDescent="0.25">
      <c r="A48" s="25"/>
      <c r="B48" s="25"/>
      <c r="C48" s="25"/>
      <c r="D48" s="25"/>
    </row>
    <row r="49" spans="1:4" x14ac:dyDescent="0.25">
      <c r="A49" s="25">
        <v>-6.4196999999999996E-11</v>
      </c>
      <c r="B49" s="25">
        <v>13.521000000000001</v>
      </c>
      <c r="C49" s="25">
        <v>-2.7934100000000002E-9</v>
      </c>
      <c r="D49" s="25">
        <v>14.345000000000001</v>
      </c>
    </row>
    <row r="50" spans="1:4" x14ac:dyDescent="0.25">
      <c r="A50" s="25"/>
      <c r="B50" s="25"/>
      <c r="C50" s="25"/>
      <c r="D50" s="25"/>
    </row>
    <row r="51" spans="1:4" x14ac:dyDescent="0.25">
      <c r="A51" s="25">
        <v>-3.5546399999999999E-11</v>
      </c>
      <c r="B51" s="25">
        <v>14.221</v>
      </c>
      <c r="C51" s="25">
        <v>-3.0643999999999999E-9</v>
      </c>
      <c r="D51" s="25">
        <v>15.266</v>
      </c>
    </row>
    <row r="52" spans="1:4" x14ac:dyDescent="0.25">
      <c r="A52" s="25"/>
      <c r="B52" s="25"/>
      <c r="C52" s="25"/>
      <c r="D52" s="25"/>
    </row>
    <row r="53" spans="1:4" x14ac:dyDescent="0.25">
      <c r="A53" s="25">
        <v>-6.5778599999999998E-11</v>
      </c>
      <c r="B53" s="25">
        <v>14.920999999999999</v>
      </c>
      <c r="C53" s="25">
        <v>-2.04714E-9</v>
      </c>
      <c r="D53" s="25">
        <v>15.805999999999999</v>
      </c>
    </row>
    <row r="54" spans="1:4" x14ac:dyDescent="0.25">
      <c r="A54" s="25"/>
      <c r="B54" s="25"/>
      <c r="C54" s="25"/>
      <c r="D54" s="25"/>
    </row>
    <row r="55" spans="1:4" x14ac:dyDescent="0.25">
      <c r="A55" s="25">
        <v>-7.1324799999999998E-11</v>
      </c>
      <c r="B55" s="25">
        <v>15.621</v>
      </c>
      <c r="C55" s="25">
        <v>-2.373E-9</v>
      </c>
      <c r="D55" s="25">
        <v>16.504999999999999</v>
      </c>
    </row>
    <row r="56" spans="1:4" x14ac:dyDescent="0.25">
      <c r="A56" s="25"/>
      <c r="B56" s="25"/>
      <c r="C56" s="25"/>
      <c r="D56" s="25"/>
    </row>
    <row r="57" spans="1:4" x14ac:dyDescent="0.25">
      <c r="A57" s="25">
        <v>-8.65086E-11</v>
      </c>
      <c r="B57" s="25">
        <v>16.321000000000002</v>
      </c>
      <c r="C57" s="25">
        <v>-2.8121599999999999E-9</v>
      </c>
      <c r="D57" s="25">
        <v>17.206</v>
      </c>
    </row>
    <row r="58" spans="1:4" x14ac:dyDescent="0.25">
      <c r="A58" s="25"/>
      <c r="B58" s="25"/>
      <c r="C58" s="25"/>
      <c r="D58" s="25"/>
    </row>
    <row r="59" spans="1:4" x14ac:dyDescent="0.25">
      <c r="A59" s="25">
        <v>-6.7194599999999996E-11</v>
      </c>
      <c r="B59" s="25">
        <v>17.021000000000001</v>
      </c>
      <c r="C59" s="25">
        <v>-3.0984799999999998E-9</v>
      </c>
      <c r="D59" s="25">
        <v>17.905999999999999</v>
      </c>
    </row>
    <row r="60" spans="1:4" x14ac:dyDescent="0.25">
      <c r="A60" s="25"/>
      <c r="B60" s="25"/>
      <c r="C60" s="25"/>
      <c r="D60" s="25"/>
    </row>
    <row r="61" spans="1:4" x14ac:dyDescent="0.25">
      <c r="A61" s="25">
        <v>-6.85005E-11</v>
      </c>
      <c r="B61" s="25">
        <v>17.721</v>
      </c>
      <c r="C61" s="25">
        <v>-2.2025299999999998E-9</v>
      </c>
      <c r="D61" s="25">
        <v>18.606000000000002</v>
      </c>
    </row>
    <row r="62" spans="1:4" x14ac:dyDescent="0.25">
      <c r="A62" s="25"/>
      <c r="B62" s="25"/>
      <c r="C62" s="25"/>
      <c r="D62" s="25"/>
    </row>
    <row r="63" spans="1:4" x14ac:dyDescent="0.25">
      <c r="A63" s="25">
        <v>-6.2348000000000005E-11</v>
      </c>
      <c r="B63" s="25">
        <v>18.420999999999999</v>
      </c>
      <c r="C63" s="25">
        <v>-2.0764E-9</v>
      </c>
      <c r="D63" s="25">
        <v>19.306000000000001</v>
      </c>
    </row>
    <row r="64" spans="1:4" x14ac:dyDescent="0.25">
      <c r="A64" s="25"/>
      <c r="B64" s="25"/>
      <c r="C64" s="25"/>
      <c r="D64" s="25"/>
    </row>
    <row r="65" spans="1:4" x14ac:dyDescent="0.25">
      <c r="A65" s="25">
        <v>-6.3226700000000006E-11</v>
      </c>
      <c r="B65" s="25">
        <v>19.120999999999999</v>
      </c>
      <c r="C65" s="25">
        <v>-2.1636400000000002E-9</v>
      </c>
      <c r="D65" s="25">
        <v>20.006</v>
      </c>
    </row>
    <row r="66" spans="1:4" x14ac:dyDescent="0.25">
      <c r="A66" s="25"/>
      <c r="B66" s="25"/>
      <c r="C66" s="25"/>
      <c r="D66" s="25"/>
    </row>
    <row r="67" spans="1:4" x14ac:dyDescent="0.25">
      <c r="A67" s="25">
        <v>-5.0196000000000003E-11</v>
      </c>
      <c r="B67" s="25">
        <v>19.821999999999999</v>
      </c>
      <c r="C67" s="25">
        <v>-3.0105100000000002E-9</v>
      </c>
      <c r="D67" s="25">
        <v>20.706</v>
      </c>
    </row>
    <row r="68" spans="1:4" x14ac:dyDescent="0.25">
      <c r="A68" s="25"/>
      <c r="B68" s="25"/>
      <c r="C68" s="25"/>
      <c r="D68" s="25"/>
    </row>
    <row r="69" spans="1:4" x14ac:dyDescent="0.25">
      <c r="A69" s="25">
        <v>-6.2731199999999994E-11</v>
      </c>
      <c r="B69" s="25">
        <v>20.521999999999998</v>
      </c>
      <c r="C69" s="25">
        <v>-3.2794799999999999E-9</v>
      </c>
      <c r="D69" s="25">
        <v>21.407</v>
      </c>
    </row>
    <row r="70" spans="1:4" x14ac:dyDescent="0.25">
      <c r="A70" s="25"/>
      <c r="B70" s="25"/>
      <c r="C70" s="25"/>
      <c r="D70" s="25"/>
    </row>
    <row r="71" spans="1:4" x14ac:dyDescent="0.25">
      <c r="A71" s="25">
        <v>-5.7740900000000002E-11</v>
      </c>
      <c r="B71" s="25">
        <v>21.222000000000001</v>
      </c>
      <c r="C71" s="25">
        <v>-2.9400299999999998E-9</v>
      </c>
      <c r="D71" s="25">
        <v>22.106999999999999</v>
      </c>
    </row>
    <row r="72" spans="1:4" x14ac:dyDescent="0.25">
      <c r="A72" s="25"/>
      <c r="B72" s="25"/>
      <c r="C72" s="25"/>
      <c r="D72" s="25"/>
    </row>
    <row r="73" spans="1:4" x14ac:dyDescent="0.25">
      <c r="A73" s="25">
        <v>-5.6611499999999999E-11</v>
      </c>
      <c r="B73" s="25">
        <v>21.922000000000001</v>
      </c>
      <c r="C73" s="25">
        <v>-2.5715899999999998E-9</v>
      </c>
      <c r="D73" s="25">
        <v>22.806000000000001</v>
      </c>
    </row>
    <row r="74" spans="1:4" x14ac:dyDescent="0.25">
      <c r="A74" s="25"/>
      <c r="B74" s="25"/>
      <c r="C74" s="25"/>
      <c r="D74" s="25"/>
    </row>
    <row r="75" spans="1:4" x14ac:dyDescent="0.25">
      <c r="A75" s="25">
        <v>-5.1924000000000002E-11</v>
      </c>
      <c r="B75" s="25">
        <v>22.622</v>
      </c>
      <c r="C75" s="25">
        <v>-2.68532E-9</v>
      </c>
      <c r="D75" s="25">
        <v>23.506</v>
      </c>
    </row>
    <row r="76" spans="1:4" x14ac:dyDescent="0.25">
      <c r="A76" s="25"/>
      <c r="B76" s="25"/>
      <c r="C76" s="25"/>
      <c r="D76" s="25"/>
    </row>
    <row r="77" spans="1:4" x14ac:dyDescent="0.25">
      <c r="A77" s="25">
        <v>-5.7468099999999998E-11</v>
      </c>
      <c r="B77" s="25">
        <v>23.321999999999999</v>
      </c>
      <c r="C77" s="25">
        <v>-2.61847E-9</v>
      </c>
      <c r="D77" s="25">
        <v>24.206</v>
      </c>
    </row>
    <row r="78" spans="1:4" x14ac:dyDescent="0.25">
      <c r="A78" s="25"/>
      <c r="B78" s="25"/>
      <c r="C78" s="25"/>
      <c r="D78" s="25"/>
    </row>
    <row r="79" spans="1:4" x14ac:dyDescent="0.25">
      <c r="A79" s="25">
        <v>-6.4839100000000003E-11</v>
      </c>
      <c r="B79" s="25">
        <v>24.021999999999998</v>
      </c>
      <c r="C79" s="25">
        <v>-2.5478800000000001E-9</v>
      </c>
      <c r="D79" s="25">
        <v>24.905999999999999</v>
      </c>
    </row>
    <row r="80" spans="1:4" x14ac:dyDescent="0.25">
      <c r="A80" s="25"/>
      <c r="B80" s="25"/>
      <c r="C80" s="25"/>
      <c r="D80" s="25"/>
    </row>
    <row r="81" spans="1:4" x14ac:dyDescent="0.25">
      <c r="A81" s="25">
        <v>-6.0496000000000002E-11</v>
      </c>
      <c r="B81" s="25">
        <v>24.722000000000001</v>
      </c>
      <c r="C81" s="25">
        <v>-3.2099699999999998E-9</v>
      </c>
      <c r="D81" s="25">
        <v>25.606999999999999</v>
      </c>
    </row>
    <row r="82" spans="1:4" x14ac:dyDescent="0.25">
      <c r="A82" s="25"/>
      <c r="B82" s="25"/>
      <c r="C82" s="25"/>
      <c r="D82" s="25"/>
    </row>
    <row r="83" spans="1:4" x14ac:dyDescent="0.25">
      <c r="A83" s="25">
        <v>-6.81141E-11</v>
      </c>
      <c r="B83" s="25">
        <v>25.422000000000001</v>
      </c>
      <c r="C83" s="25">
        <v>-2.4672399999999998E-9</v>
      </c>
      <c r="D83" s="25">
        <v>26.306000000000001</v>
      </c>
    </row>
    <row r="84" spans="1:4" x14ac:dyDescent="0.25">
      <c r="A84" s="25"/>
      <c r="B84" s="25"/>
      <c r="C84" s="25"/>
      <c r="D84" s="25"/>
    </row>
    <row r="85" spans="1:4" x14ac:dyDescent="0.25">
      <c r="A85" s="25">
        <v>-6.2675000000000006E-11</v>
      </c>
      <c r="B85" s="25">
        <v>26.122</v>
      </c>
      <c r="C85" s="25">
        <v>-3.0617500000000001E-9</v>
      </c>
      <c r="D85" s="25">
        <v>27.007000000000001</v>
      </c>
    </row>
    <row r="86" spans="1:4" x14ac:dyDescent="0.25">
      <c r="A86" s="25"/>
      <c r="B86" s="25"/>
      <c r="C86" s="25"/>
      <c r="D86" s="25"/>
    </row>
    <row r="87" spans="1:4" x14ac:dyDescent="0.25">
      <c r="A87" s="25">
        <v>-7.3047199999999995E-11</v>
      </c>
      <c r="B87" s="25">
        <v>26.821999999999999</v>
      </c>
      <c r="C87" s="25">
        <v>-2.7677999999999999E-9</v>
      </c>
      <c r="D87" s="25">
        <v>27.707000000000001</v>
      </c>
    </row>
    <row r="88" spans="1:4" x14ac:dyDescent="0.25">
      <c r="A88" s="25"/>
      <c r="B88" s="25"/>
      <c r="C88" s="25"/>
      <c r="D88" s="25"/>
    </row>
    <row r="89" spans="1:4" x14ac:dyDescent="0.25">
      <c r="A89" s="25">
        <v>-6.4903400000000002E-11</v>
      </c>
      <c r="B89" s="25">
        <v>27.521999999999998</v>
      </c>
      <c r="C89" s="25">
        <v>-2.8505200000000002E-9</v>
      </c>
      <c r="D89" s="25">
        <v>28.407</v>
      </c>
    </row>
    <row r="90" spans="1:4" x14ac:dyDescent="0.25">
      <c r="A90" s="25"/>
      <c r="B90" s="25"/>
      <c r="C90" s="25"/>
      <c r="D90" s="25"/>
    </row>
    <row r="91" spans="1:4" x14ac:dyDescent="0.25">
      <c r="A91" s="25">
        <v>-6.1852200000000002E-11</v>
      </c>
      <c r="B91" s="25">
        <v>28.222000000000001</v>
      </c>
      <c r="C91" s="25">
        <v>-2.2399199999999999E-9</v>
      </c>
      <c r="D91" s="25">
        <v>29.106999999999999</v>
      </c>
    </row>
    <row r="92" spans="1:4" x14ac:dyDescent="0.25">
      <c r="A92" s="25"/>
      <c r="B92" s="25"/>
      <c r="C92" s="25"/>
      <c r="D92" s="25"/>
    </row>
    <row r="93" spans="1:4" x14ac:dyDescent="0.25">
      <c r="A93" s="25">
        <v>-6.7502000000000004E-11</v>
      </c>
      <c r="B93" s="25">
        <v>28.922999999999998</v>
      </c>
      <c r="C93" s="25">
        <v>-2.14992E-9</v>
      </c>
      <c r="D93" s="25">
        <v>29.806999999999999</v>
      </c>
    </row>
    <row r="94" spans="1:4" x14ac:dyDescent="0.25">
      <c r="A94" s="25"/>
      <c r="B94" s="25"/>
      <c r="C94" s="25"/>
      <c r="D94" s="25"/>
    </row>
    <row r="95" spans="1:4" x14ac:dyDescent="0.25">
      <c r="A95" s="25">
        <v>-6.3911100000000004E-11</v>
      </c>
      <c r="B95" s="25">
        <v>29.623000000000001</v>
      </c>
      <c r="C95" s="25">
        <v>-3.15684E-9</v>
      </c>
      <c r="D95" s="25">
        <v>30.507000000000001</v>
      </c>
    </row>
    <row r="96" spans="1:4" x14ac:dyDescent="0.25">
      <c r="A96" s="25"/>
      <c r="B96" s="25"/>
      <c r="C96" s="25"/>
      <c r="D96" s="25"/>
    </row>
    <row r="97" spans="1:4" x14ac:dyDescent="0.25">
      <c r="A97" s="25">
        <v>-6.4733099999999998E-11</v>
      </c>
      <c r="B97" s="25">
        <v>30.323</v>
      </c>
      <c r="C97" s="25">
        <v>-2.1688100000000001E-9</v>
      </c>
      <c r="D97" s="25">
        <v>31.207000000000001</v>
      </c>
    </row>
    <row r="98" spans="1:4" x14ac:dyDescent="0.25">
      <c r="A98" s="25"/>
      <c r="B98" s="25"/>
      <c r="C98" s="25"/>
      <c r="D98" s="25"/>
    </row>
    <row r="99" spans="1:4" x14ac:dyDescent="0.25">
      <c r="A99" s="25">
        <v>-5.9134799999999999E-11</v>
      </c>
      <c r="B99" s="25">
        <v>31.023</v>
      </c>
      <c r="C99" s="25">
        <v>-2.6548399999999999E-9</v>
      </c>
      <c r="D99" s="25">
        <v>31.907</v>
      </c>
    </row>
    <row r="100" spans="1:4" x14ac:dyDescent="0.25">
      <c r="A100" s="25"/>
      <c r="B100" s="25"/>
      <c r="C100" s="25"/>
      <c r="D100" s="25"/>
    </row>
    <row r="101" spans="1:4" x14ac:dyDescent="0.25">
      <c r="A101" s="25">
        <v>-7.11325E-11</v>
      </c>
      <c r="B101" s="25">
        <v>31.722999999999999</v>
      </c>
      <c r="C101" s="25">
        <v>-2.68125E-9</v>
      </c>
      <c r="D101" s="25">
        <v>32.607999999999997</v>
      </c>
    </row>
    <row r="102" spans="1:4" x14ac:dyDescent="0.25">
      <c r="A102" s="25"/>
      <c r="B102" s="25"/>
      <c r="C102" s="25"/>
      <c r="D102" s="25"/>
    </row>
    <row r="103" spans="1:4" x14ac:dyDescent="0.25">
      <c r="A103" s="25">
        <v>-5.5542299999999999E-11</v>
      </c>
      <c r="B103" s="25">
        <v>32.423000000000002</v>
      </c>
      <c r="C103" s="25">
        <v>-2.7772200000000001E-9</v>
      </c>
      <c r="D103" s="25">
        <v>33.308</v>
      </c>
    </row>
    <row r="104" spans="1:4" x14ac:dyDescent="0.25">
      <c r="A104" s="25"/>
      <c r="B104" s="25"/>
      <c r="C104" s="25"/>
      <c r="D104" s="25"/>
    </row>
    <row r="105" spans="1:4" x14ac:dyDescent="0.25">
      <c r="A105" s="25">
        <v>-5.6456200000000002E-11</v>
      </c>
      <c r="B105" s="25">
        <v>33.122999999999998</v>
      </c>
      <c r="C105" s="25">
        <v>-2.2589899999999999E-9</v>
      </c>
      <c r="D105" s="25">
        <v>34.008000000000003</v>
      </c>
    </row>
    <row r="106" spans="1:4" x14ac:dyDescent="0.25">
      <c r="A106" s="25"/>
      <c r="B106" s="25"/>
      <c r="C106" s="25"/>
      <c r="D106" s="25"/>
    </row>
    <row r="107" spans="1:4" x14ac:dyDescent="0.25">
      <c r="A107" s="25">
        <v>-5.6243700000000001E-11</v>
      </c>
      <c r="B107" s="25">
        <v>33.823</v>
      </c>
      <c r="C107" s="25">
        <v>-2.6350700000000001E-9</v>
      </c>
      <c r="D107" s="25">
        <v>34.707000000000001</v>
      </c>
    </row>
    <row r="108" spans="1:4" x14ac:dyDescent="0.25">
      <c r="A108" s="25"/>
      <c r="B108" s="25"/>
      <c r="C108" s="25"/>
      <c r="D108" s="25"/>
    </row>
    <row r="109" spans="1:4" x14ac:dyDescent="0.25">
      <c r="A109" s="25">
        <v>-5.60566E-11</v>
      </c>
      <c r="B109" s="25">
        <v>34.523000000000003</v>
      </c>
      <c r="C109" s="25">
        <v>-2.9650600000000001E-9</v>
      </c>
      <c r="D109" s="25">
        <v>35.406999999999996</v>
      </c>
    </row>
    <row r="110" spans="1:4" x14ac:dyDescent="0.25">
      <c r="A110" s="25"/>
      <c r="B110" s="25"/>
      <c r="C110" s="25"/>
      <c r="D110" s="25"/>
    </row>
    <row r="111" spans="1:4" x14ac:dyDescent="0.25">
      <c r="A111" s="25">
        <v>-6.4757899999999994E-11</v>
      </c>
      <c r="B111" s="25">
        <v>35.222999999999999</v>
      </c>
      <c r="C111" s="25">
        <v>-2.3245099999999999E-9</v>
      </c>
      <c r="D111" s="25">
        <v>36.107999999999997</v>
      </c>
    </row>
    <row r="112" spans="1:4" x14ac:dyDescent="0.25">
      <c r="A112" s="25"/>
      <c r="B112" s="25"/>
      <c r="C112" s="25"/>
      <c r="D112" s="25"/>
    </row>
    <row r="113" spans="1:4" x14ac:dyDescent="0.25">
      <c r="A113" s="25">
        <v>-8.9078900000000002E-11</v>
      </c>
      <c r="B113" s="25">
        <v>35.923000000000002</v>
      </c>
      <c r="C113" s="25">
        <v>-2.9652300000000001E-9</v>
      </c>
      <c r="D113" s="25">
        <v>36.808</v>
      </c>
    </row>
    <row r="114" spans="1:4" x14ac:dyDescent="0.25">
      <c r="A114" s="25"/>
      <c r="B114" s="25"/>
      <c r="C114" s="25"/>
      <c r="D114" s="25"/>
    </row>
    <row r="115" spans="1:4" x14ac:dyDescent="0.25">
      <c r="A115" s="25">
        <v>-7.31309E-11</v>
      </c>
      <c r="B115" s="25">
        <v>36.622999999999998</v>
      </c>
      <c r="C115" s="25">
        <v>-2.6089500000000002E-9</v>
      </c>
      <c r="D115" s="25">
        <v>37.508000000000003</v>
      </c>
    </row>
    <row r="116" spans="1:4" x14ac:dyDescent="0.25">
      <c r="A116" s="25"/>
      <c r="B116" s="25"/>
      <c r="C116" s="25"/>
      <c r="D116" s="25"/>
    </row>
    <row r="117" spans="1:4" x14ac:dyDescent="0.25">
      <c r="A117" s="25">
        <v>-7.2598100000000002E-11</v>
      </c>
      <c r="B117" s="25">
        <v>37.323</v>
      </c>
      <c r="C117" s="25">
        <v>-2.3524400000000002E-9</v>
      </c>
      <c r="D117" s="25">
        <v>38.427999999999997</v>
      </c>
    </row>
    <row r="118" spans="1:4" x14ac:dyDescent="0.25">
      <c r="A118" s="25"/>
      <c r="B118" s="25"/>
      <c r="C118" s="25"/>
      <c r="D118" s="25"/>
    </row>
    <row r="119" spans="1:4" x14ac:dyDescent="0.25">
      <c r="A119" s="25">
        <v>-6.9786400000000002E-11</v>
      </c>
      <c r="B119" s="25">
        <v>38.023000000000003</v>
      </c>
      <c r="C119" s="25">
        <v>-2.1730599999999999E-9</v>
      </c>
      <c r="D119" s="25">
        <v>38.968000000000004</v>
      </c>
    </row>
    <row r="120" spans="1:4" x14ac:dyDescent="0.25">
      <c r="A120" s="25"/>
      <c r="B120" s="25"/>
      <c r="C120" s="25"/>
      <c r="D120" s="25"/>
    </row>
    <row r="121" spans="1:4" x14ac:dyDescent="0.25">
      <c r="A121" s="25">
        <v>-5.1169499999999998E-11</v>
      </c>
      <c r="B121" s="25">
        <v>38.722999999999999</v>
      </c>
      <c r="C121" s="25">
        <v>-2.5415399999999999E-9</v>
      </c>
      <c r="D121" s="25">
        <v>39.667999999999999</v>
      </c>
    </row>
    <row r="122" spans="1:4" x14ac:dyDescent="0.25">
      <c r="A122" s="25"/>
      <c r="B122" s="25"/>
      <c r="C122" s="25"/>
      <c r="D122" s="25"/>
    </row>
    <row r="123" spans="1:4" x14ac:dyDescent="0.25">
      <c r="A123" s="25">
        <v>-7.4438500000000004E-11</v>
      </c>
      <c r="B123" s="25">
        <v>39.423999999999999</v>
      </c>
      <c r="C123" s="25">
        <v>-2.4879099999999999E-9</v>
      </c>
      <c r="D123" s="25">
        <v>40.588000000000001</v>
      </c>
    </row>
    <row r="124" spans="1:4" x14ac:dyDescent="0.25">
      <c r="A124" s="25"/>
      <c r="B124" s="25"/>
      <c r="C124" s="25"/>
      <c r="D124" s="25"/>
    </row>
    <row r="125" spans="1:4" x14ac:dyDescent="0.25">
      <c r="A125" s="25">
        <v>-5.5205299999999997E-11</v>
      </c>
      <c r="B125" s="25">
        <v>40.124000000000002</v>
      </c>
      <c r="C125" s="25">
        <v>-2.73375E-9</v>
      </c>
      <c r="D125" s="25">
        <v>41.128</v>
      </c>
    </row>
    <row r="126" spans="1:4" x14ac:dyDescent="0.25">
      <c r="A126" s="25"/>
      <c r="B126" s="25"/>
      <c r="C126" s="25"/>
      <c r="D126" s="25"/>
    </row>
    <row r="127" spans="1:4" x14ac:dyDescent="0.25">
      <c r="A127" s="25">
        <v>-6.0944699999999997E-11</v>
      </c>
      <c r="B127" s="25">
        <v>40.823999999999998</v>
      </c>
      <c r="C127" s="25">
        <v>-3.4975600000000001E-9</v>
      </c>
      <c r="D127" s="25">
        <v>41.828000000000003</v>
      </c>
    </row>
    <row r="128" spans="1:4" x14ac:dyDescent="0.25">
      <c r="A128" s="25"/>
      <c r="B128" s="25"/>
      <c r="C128" s="25"/>
      <c r="D128" s="25"/>
    </row>
    <row r="129" spans="1:4" x14ac:dyDescent="0.25">
      <c r="A129" s="25">
        <v>-5.9711200000000001E-11</v>
      </c>
      <c r="B129" s="25">
        <v>41.524000000000001</v>
      </c>
      <c r="C129" s="25">
        <v>-2.13881E-9</v>
      </c>
      <c r="D129" s="25">
        <v>42.527999999999999</v>
      </c>
    </row>
    <row r="130" spans="1:4" x14ac:dyDescent="0.25">
      <c r="A130" s="25"/>
      <c r="B130" s="25"/>
      <c r="C130" s="25"/>
      <c r="D130" s="25"/>
    </row>
    <row r="131" spans="1:4" x14ac:dyDescent="0.25">
      <c r="A131" s="25">
        <v>-5.1638300000000003E-11</v>
      </c>
      <c r="B131" s="25">
        <v>42.223999999999997</v>
      </c>
      <c r="C131" s="25">
        <v>-3.0004499999999999E-9</v>
      </c>
      <c r="D131" s="25">
        <v>43.228999999999999</v>
      </c>
    </row>
    <row r="132" spans="1:4" x14ac:dyDescent="0.25">
      <c r="A132" s="25"/>
      <c r="B132" s="25"/>
      <c r="C132" s="25"/>
      <c r="D132" s="25"/>
    </row>
    <row r="133" spans="1:4" x14ac:dyDescent="0.25">
      <c r="A133" s="25">
        <v>-7.0447599999999997E-11</v>
      </c>
      <c r="B133" s="25">
        <v>42.923999999999999</v>
      </c>
      <c r="C133" s="25">
        <v>-2.8607299999999999E-9</v>
      </c>
      <c r="D133" s="25">
        <v>44.149000000000001</v>
      </c>
    </row>
    <row r="134" spans="1:4" x14ac:dyDescent="0.25">
      <c r="A134" s="25"/>
      <c r="B134" s="25"/>
      <c r="C134" s="25"/>
      <c r="D134" s="25"/>
    </row>
    <row r="135" spans="1:4" x14ac:dyDescent="0.25">
      <c r="A135" s="25">
        <v>-5.5696200000000003E-11</v>
      </c>
      <c r="B135" s="25">
        <v>43.624000000000002</v>
      </c>
      <c r="C135" s="25">
        <v>-2.37474E-9</v>
      </c>
      <c r="D135" s="25">
        <v>44.707999999999998</v>
      </c>
    </row>
    <row r="136" spans="1:4" x14ac:dyDescent="0.25">
      <c r="A136" s="25"/>
      <c r="B136" s="25"/>
      <c r="C136" s="25"/>
      <c r="D136" s="25"/>
    </row>
    <row r="137" spans="1:4" x14ac:dyDescent="0.25">
      <c r="A137" s="25">
        <v>-6.3912299999999999E-11</v>
      </c>
      <c r="B137" s="25">
        <v>44.323999999999998</v>
      </c>
      <c r="C137" s="25">
        <v>-2.36517E-9</v>
      </c>
      <c r="D137" s="25">
        <v>45.408999999999999</v>
      </c>
    </row>
    <row r="138" spans="1:4" x14ac:dyDescent="0.25">
      <c r="A138" s="25"/>
      <c r="B138" s="25"/>
      <c r="C138" s="25"/>
      <c r="D138" s="25"/>
    </row>
    <row r="139" spans="1:4" x14ac:dyDescent="0.25">
      <c r="A139" s="25">
        <v>-6.2100199999999997E-11</v>
      </c>
      <c r="B139" s="25">
        <v>45.024000000000001</v>
      </c>
      <c r="C139" s="25">
        <v>-2.6860900000000002E-9</v>
      </c>
      <c r="D139" s="25">
        <v>46.308999999999997</v>
      </c>
    </row>
    <row r="140" spans="1:4" x14ac:dyDescent="0.25">
      <c r="A140" s="25"/>
      <c r="B140" s="25"/>
      <c r="C140" s="25"/>
      <c r="D140" s="25"/>
    </row>
    <row r="141" spans="1:4" x14ac:dyDescent="0.25">
      <c r="A141" s="25">
        <v>-6.7371499999999996E-11</v>
      </c>
      <c r="B141" s="25">
        <v>45.723999999999997</v>
      </c>
      <c r="C141" s="25">
        <v>-2.18611E-9</v>
      </c>
      <c r="D141" s="25">
        <v>46.848999999999997</v>
      </c>
    </row>
    <row r="142" spans="1:4" x14ac:dyDescent="0.25">
      <c r="A142" s="25"/>
      <c r="B142" s="25"/>
      <c r="C142" s="25"/>
      <c r="D142" s="25"/>
    </row>
    <row r="143" spans="1:4" x14ac:dyDescent="0.25">
      <c r="A143" s="25">
        <v>-6.9533299999999997E-11</v>
      </c>
      <c r="B143" s="25">
        <v>46.423999999999999</v>
      </c>
      <c r="C143" s="25">
        <v>-2.56805E-9</v>
      </c>
      <c r="D143" s="25">
        <v>47.548999999999999</v>
      </c>
    </row>
    <row r="144" spans="1:4" x14ac:dyDescent="0.25">
      <c r="A144" s="25"/>
      <c r="B144" s="25"/>
      <c r="C144" s="25"/>
      <c r="D144" s="25"/>
    </row>
    <row r="145" spans="1:4" x14ac:dyDescent="0.25">
      <c r="A145" s="25">
        <v>-6.7207499999999998E-11</v>
      </c>
      <c r="B145" s="25">
        <v>47.124000000000002</v>
      </c>
      <c r="C145" s="25">
        <v>-2.0942799999999999E-9</v>
      </c>
      <c r="D145" s="25">
        <v>48.249000000000002</v>
      </c>
    </row>
    <row r="146" spans="1:4" x14ac:dyDescent="0.25">
      <c r="A146" s="25"/>
      <c r="B146" s="25"/>
      <c r="C146" s="25"/>
      <c r="D146" s="25"/>
    </row>
    <row r="147" spans="1:4" x14ac:dyDescent="0.25">
      <c r="A147" s="25">
        <v>-8.2222200000000005E-11</v>
      </c>
      <c r="B147" s="25">
        <v>47.825000000000003</v>
      </c>
      <c r="C147" s="25">
        <v>-3.1923100000000001E-9</v>
      </c>
      <c r="D147" s="25">
        <v>48.948999999999998</v>
      </c>
    </row>
    <row r="148" spans="1:4" x14ac:dyDescent="0.25">
      <c r="A148" s="25"/>
      <c r="B148" s="25"/>
      <c r="C148" s="25"/>
      <c r="D148" s="25"/>
    </row>
    <row r="149" spans="1:4" x14ac:dyDescent="0.25">
      <c r="A149" s="25">
        <v>-6.8850100000000006E-11</v>
      </c>
      <c r="B149" s="25">
        <v>48.524999999999999</v>
      </c>
      <c r="C149" s="25">
        <v>-2.8971500000000001E-9</v>
      </c>
      <c r="D149" s="25">
        <v>49.649000000000001</v>
      </c>
    </row>
    <row r="150" spans="1:4" x14ac:dyDescent="0.25">
      <c r="A150" s="25"/>
      <c r="B150" s="25"/>
      <c r="C150" s="25"/>
      <c r="D150" s="25"/>
    </row>
    <row r="151" spans="1:4" x14ac:dyDescent="0.25">
      <c r="A151" s="25">
        <v>-7.3477500000000006E-11</v>
      </c>
      <c r="B151" s="25">
        <v>49.225000000000001</v>
      </c>
      <c r="C151" s="25">
        <v>-3.2492699999999999E-9</v>
      </c>
      <c r="D151" s="25">
        <v>50.348999999999997</v>
      </c>
    </row>
    <row r="152" spans="1:4" x14ac:dyDescent="0.25">
      <c r="A152" s="25"/>
      <c r="B152" s="25"/>
      <c r="C152" s="25"/>
      <c r="D152" s="25"/>
    </row>
    <row r="153" spans="1:4" x14ac:dyDescent="0.25">
      <c r="A153" s="25">
        <v>-5.50588E-11</v>
      </c>
      <c r="B153" s="25">
        <v>49.924999999999997</v>
      </c>
      <c r="C153" s="25">
        <v>-2.53456E-9</v>
      </c>
      <c r="D153" s="25">
        <v>51.05</v>
      </c>
    </row>
    <row r="154" spans="1:4" x14ac:dyDescent="0.25">
      <c r="A154" s="25"/>
      <c r="B154" s="25"/>
      <c r="C154" s="25"/>
      <c r="D154" s="25"/>
    </row>
    <row r="155" spans="1:4" x14ac:dyDescent="0.25">
      <c r="A155" s="25">
        <v>-6.6132500000000004E-11</v>
      </c>
      <c r="B155" s="25">
        <v>50.625</v>
      </c>
      <c r="C155" s="25">
        <v>-2.3985500000000002E-9</v>
      </c>
      <c r="D155" s="25">
        <v>51.749000000000002</v>
      </c>
    </row>
    <row r="156" spans="1:4" x14ac:dyDescent="0.25">
      <c r="A156" s="25"/>
      <c r="B156" s="25"/>
      <c r="C156" s="25"/>
      <c r="D156" s="25"/>
    </row>
    <row r="157" spans="1:4" x14ac:dyDescent="0.25">
      <c r="A157" s="25">
        <v>-6.1795099999999998E-11</v>
      </c>
      <c r="B157" s="25">
        <v>51.325000000000003</v>
      </c>
      <c r="C157" s="25">
        <v>-2.1346000000000001E-9</v>
      </c>
      <c r="D157" s="25">
        <v>52.448999999999998</v>
      </c>
    </row>
    <row r="158" spans="1:4" x14ac:dyDescent="0.25">
      <c r="A158" s="25"/>
      <c r="B158" s="25"/>
      <c r="C158" s="25"/>
      <c r="D158" s="25"/>
    </row>
    <row r="159" spans="1:4" x14ac:dyDescent="0.25">
      <c r="A159" s="25">
        <v>-5.2960700000000001E-11</v>
      </c>
      <c r="B159" s="25">
        <v>52.024999999999999</v>
      </c>
      <c r="C159" s="25">
        <v>-2.3822399999999998E-9</v>
      </c>
      <c r="D159" s="25">
        <v>53.488999999999997</v>
      </c>
    </row>
    <row r="160" spans="1:4" x14ac:dyDescent="0.25">
      <c r="A160" s="25"/>
      <c r="B160" s="25"/>
      <c r="C160" s="25"/>
      <c r="D160" s="25"/>
    </row>
    <row r="161" spans="1:4" x14ac:dyDescent="0.25">
      <c r="A161" s="25">
        <v>-5.4597199999999997E-11</v>
      </c>
      <c r="B161" s="25">
        <v>52.725000000000001</v>
      </c>
      <c r="C161" s="25">
        <v>-2.3989799999999999E-9</v>
      </c>
      <c r="D161" s="25">
        <v>54.029000000000003</v>
      </c>
    </row>
    <row r="162" spans="1:4" x14ac:dyDescent="0.25">
      <c r="A162" s="25"/>
      <c r="B162" s="25"/>
      <c r="C162" s="25"/>
      <c r="D162" s="25"/>
    </row>
    <row r="163" spans="1:4" x14ac:dyDescent="0.25">
      <c r="A163" s="25">
        <v>-5.5148499999999998E-11</v>
      </c>
      <c r="B163" s="25">
        <v>53.424999999999997</v>
      </c>
      <c r="C163" s="25">
        <v>-2.4081E-9</v>
      </c>
      <c r="D163" s="25">
        <v>54.73</v>
      </c>
    </row>
    <row r="164" spans="1:4" x14ac:dyDescent="0.25">
      <c r="A164" s="25"/>
      <c r="B164" s="25"/>
      <c r="C164" s="25"/>
      <c r="D164" s="25"/>
    </row>
    <row r="165" spans="1:4" x14ac:dyDescent="0.25">
      <c r="A165" s="25">
        <v>-5.62559E-11</v>
      </c>
      <c r="B165" s="25">
        <v>54.125</v>
      </c>
      <c r="C165" s="25">
        <v>-3.2220400000000002E-9</v>
      </c>
      <c r="D165" s="25">
        <v>55.77</v>
      </c>
    </row>
    <row r="166" spans="1:4" x14ac:dyDescent="0.25">
      <c r="A166" s="25"/>
      <c r="B166" s="25"/>
      <c r="C166" s="25"/>
      <c r="D166" s="25"/>
    </row>
    <row r="167" spans="1:4" x14ac:dyDescent="0.25">
      <c r="A167" s="25">
        <v>-5.9708200000000001E-11</v>
      </c>
      <c r="B167" s="25">
        <v>54.825000000000003</v>
      </c>
      <c r="C167" s="25">
        <v>-2.8133700000000002E-9</v>
      </c>
      <c r="D167" s="25">
        <v>56.53</v>
      </c>
    </row>
    <row r="168" spans="1:4" x14ac:dyDescent="0.25">
      <c r="A168" s="25"/>
      <c r="B168" s="25"/>
      <c r="C168" s="25"/>
      <c r="D168" s="25"/>
    </row>
    <row r="169" spans="1:4" x14ac:dyDescent="0.25">
      <c r="A169" s="25">
        <v>-6.4475999999999998E-11</v>
      </c>
      <c r="B169" s="25">
        <v>55.526000000000003</v>
      </c>
      <c r="C169" s="25">
        <v>-3.36461E-9</v>
      </c>
      <c r="D169" s="25">
        <v>57.31</v>
      </c>
    </row>
    <row r="170" spans="1:4" x14ac:dyDescent="0.25">
      <c r="A170" s="25"/>
      <c r="B170" s="25"/>
      <c r="C170" s="25"/>
      <c r="D170" s="25"/>
    </row>
    <row r="171" spans="1:4" x14ac:dyDescent="0.25">
      <c r="A171" s="25">
        <v>-7.2376600000000002E-11</v>
      </c>
      <c r="B171" s="25">
        <v>56.225000000000001</v>
      </c>
      <c r="C171" s="25">
        <v>-2.4956699999999999E-9</v>
      </c>
      <c r="D171" s="25">
        <v>58.07</v>
      </c>
    </row>
    <row r="172" spans="1:4" x14ac:dyDescent="0.25">
      <c r="A172" s="25"/>
      <c r="B172" s="25"/>
      <c r="C172" s="25"/>
      <c r="D172" s="25"/>
    </row>
    <row r="173" spans="1:4" x14ac:dyDescent="0.25">
      <c r="A173" s="25">
        <v>-6.3537600000000005E-11</v>
      </c>
      <c r="B173" s="25">
        <v>56.924999999999997</v>
      </c>
      <c r="C173" s="25">
        <v>-2.3300399999999999E-9</v>
      </c>
      <c r="D173" s="25">
        <v>58.61</v>
      </c>
    </row>
    <row r="174" spans="1:4" x14ac:dyDescent="0.25">
      <c r="A174" s="25"/>
      <c r="B174" s="25"/>
      <c r="C174" s="25"/>
      <c r="D174" s="25"/>
    </row>
    <row r="175" spans="1:4" x14ac:dyDescent="0.25">
      <c r="A175" s="25">
        <v>-5.9771500000000004E-11</v>
      </c>
      <c r="B175" s="25">
        <v>57.625</v>
      </c>
      <c r="C175" s="25">
        <v>-2.86072E-9</v>
      </c>
      <c r="D175" s="25">
        <v>59.31</v>
      </c>
    </row>
    <row r="176" spans="1:4" x14ac:dyDescent="0.25">
      <c r="A176" s="25"/>
      <c r="B176" s="25"/>
      <c r="C176" s="25"/>
      <c r="D176" s="25"/>
    </row>
    <row r="177" spans="1:4" x14ac:dyDescent="0.25">
      <c r="A177" s="25">
        <v>-7.2855099999999996E-11</v>
      </c>
      <c r="B177" s="25">
        <v>58.326000000000001</v>
      </c>
      <c r="C177" s="25">
        <v>-2.4430900000000001E-9</v>
      </c>
      <c r="D177" s="25">
        <v>60.01</v>
      </c>
    </row>
    <row r="178" spans="1:4" x14ac:dyDescent="0.25">
      <c r="A178" s="25"/>
      <c r="B178" s="25"/>
      <c r="C178" s="25"/>
      <c r="D178" s="25"/>
    </row>
    <row r="179" spans="1:4" x14ac:dyDescent="0.25">
      <c r="A179" s="25">
        <v>-7.1838099999999996E-11</v>
      </c>
      <c r="B179" s="25">
        <v>59.024999999999999</v>
      </c>
      <c r="C179" s="25">
        <v>-2.5026799999999999E-9</v>
      </c>
      <c r="D179" s="25">
        <v>60.710999999999999</v>
      </c>
    </row>
    <row r="180" spans="1:4" x14ac:dyDescent="0.25">
      <c r="A180" s="25"/>
      <c r="B180" s="25"/>
      <c r="C180" s="25"/>
      <c r="D180" s="25"/>
    </row>
    <row r="181" spans="1:4" x14ac:dyDescent="0.25">
      <c r="A181" s="25">
        <v>-7.6861900000000005E-11</v>
      </c>
      <c r="B181" s="25">
        <v>59.725999999999999</v>
      </c>
      <c r="C181" s="25">
        <v>-3.40686E-9</v>
      </c>
      <c r="D181" s="25">
        <v>61.41</v>
      </c>
    </row>
    <row r="182" spans="1:4" x14ac:dyDescent="0.25">
      <c r="A182" s="25"/>
      <c r="B182" s="25"/>
      <c r="C182" s="25"/>
      <c r="D182" s="25"/>
    </row>
    <row r="183" spans="1:4" x14ac:dyDescent="0.25">
      <c r="A183" s="25">
        <v>-7.67649E-11</v>
      </c>
      <c r="B183" s="25">
        <v>60.426000000000002</v>
      </c>
      <c r="C183" s="25">
        <v>-2.49221E-9</v>
      </c>
      <c r="D183" s="25">
        <v>62.110999999999997</v>
      </c>
    </row>
    <row r="184" spans="1:4" x14ac:dyDescent="0.25">
      <c r="A184" s="25"/>
      <c r="B184" s="25"/>
      <c r="C184" s="25"/>
      <c r="D184" s="25"/>
    </row>
    <row r="185" spans="1:4" x14ac:dyDescent="0.25">
      <c r="A185" s="25">
        <v>-6.23091E-11</v>
      </c>
      <c r="B185" s="25">
        <v>61.125999999999998</v>
      </c>
      <c r="C185" s="25">
        <v>-2.6102699999999999E-9</v>
      </c>
      <c r="D185" s="25">
        <v>62.811</v>
      </c>
    </row>
    <row r="186" spans="1:4" x14ac:dyDescent="0.25">
      <c r="A186" s="25"/>
      <c r="B186" s="25"/>
      <c r="C186" s="25"/>
      <c r="D186" s="25"/>
    </row>
    <row r="187" spans="1:4" x14ac:dyDescent="0.25">
      <c r="A187" s="25">
        <v>-6.1365E-11</v>
      </c>
      <c r="B187" s="25">
        <v>61.826000000000001</v>
      </c>
      <c r="C187" s="25">
        <v>-2.7289699999999999E-9</v>
      </c>
      <c r="D187" s="25">
        <v>63.511000000000003</v>
      </c>
    </row>
    <row r="188" spans="1:4" x14ac:dyDescent="0.25">
      <c r="A188" s="25"/>
      <c r="B188" s="25"/>
      <c r="C188" s="25"/>
      <c r="D188" s="25"/>
    </row>
    <row r="189" spans="1:4" x14ac:dyDescent="0.25">
      <c r="A189" s="25">
        <v>-6.79385E-11</v>
      </c>
      <c r="B189" s="25">
        <v>62.526000000000003</v>
      </c>
      <c r="C189" s="25">
        <v>-3.11316E-9</v>
      </c>
      <c r="D189" s="25">
        <v>64.210999999999999</v>
      </c>
    </row>
    <row r="190" spans="1:4" x14ac:dyDescent="0.25">
      <c r="A190" s="25"/>
      <c r="B190" s="25"/>
      <c r="C190" s="25"/>
      <c r="D190" s="25"/>
    </row>
    <row r="191" spans="1:4" x14ac:dyDescent="0.25">
      <c r="A191" s="25">
        <v>-5.7909100000000001E-11</v>
      </c>
      <c r="B191" s="25">
        <v>63.225999999999999</v>
      </c>
      <c r="C191" s="25">
        <v>-2.5267799999999998E-9</v>
      </c>
      <c r="D191" s="25">
        <v>64.911000000000001</v>
      </c>
    </row>
    <row r="192" spans="1:4" x14ac:dyDescent="0.25">
      <c r="A192" s="25"/>
      <c r="B192" s="25"/>
      <c r="C192" s="25"/>
      <c r="D192" s="25"/>
    </row>
    <row r="193" spans="1:4" x14ac:dyDescent="0.25">
      <c r="A193" s="25">
        <v>-1.0473359999999999E-10</v>
      </c>
      <c r="B193" s="25">
        <v>63.926000000000002</v>
      </c>
      <c r="C193" s="25">
        <v>-2.41059E-9</v>
      </c>
      <c r="D193" s="25">
        <v>65.611000000000004</v>
      </c>
    </row>
    <row r="194" spans="1:4" x14ac:dyDescent="0.25">
      <c r="A194" s="25"/>
      <c r="B194" s="25"/>
      <c r="C194" s="25"/>
      <c r="D194" s="25"/>
    </row>
    <row r="195" spans="1:4" x14ac:dyDescent="0.25">
      <c r="A195" s="25">
        <v>-5.0200900000000001E-11</v>
      </c>
      <c r="B195" s="25">
        <v>64.626000000000005</v>
      </c>
      <c r="C195" s="25">
        <v>-2.72134E-9</v>
      </c>
      <c r="D195" s="25">
        <v>66.311000000000007</v>
      </c>
    </row>
    <row r="196" spans="1:4" x14ac:dyDescent="0.25">
      <c r="A196" s="25"/>
      <c r="B196" s="25"/>
      <c r="C196" s="25"/>
      <c r="D196" s="25"/>
    </row>
    <row r="197" spans="1:4" x14ac:dyDescent="0.25">
      <c r="A197" s="25">
        <v>-6.4452100000000005E-11</v>
      </c>
      <c r="B197" s="25">
        <v>65.325999999999993</v>
      </c>
      <c r="C197" s="25">
        <v>-2.4170800000000001E-9</v>
      </c>
      <c r="D197" s="25">
        <v>67.010999999999996</v>
      </c>
    </row>
    <row r="198" spans="1:4" x14ac:dyDescent="0.25">
      <c r="A198" s="25"/>
      <c r="B198" s="25"/>
      <c r="C198" s="25"/>
      <c r="D198" s="25"/>
    </row>
    <row r="199" spans="1:4" x14ac:dyDescent="0.25">
      <c r="A199" s="25">
        <v>-6.4983099999999998E-11</v>
      </c>
      <c r="B199" s="25">
        <v>66.027000000000001</v>
      </c>
      <c r="C199" s="25">
        <v>-2.1999400000000002E-9</v>
      </c>
      <c r="D199" s="25">
        <v>67.710999999999999</v>
      </c>
    </row>
    <row r="200" spans="1:4" x14ac:dyDescent="0.25">
      <c r="A200" s="25"/>
      <c r="B200" s="25"/>
      <c r="C200" s="25"/>
      <c r="D200" s="25"/>
    </row>
    <row r="201" spans="1:4" x14ac:dyDescent="0.25">
      <c r="A201" s="25">
        <v>-7.3321200000000006E-11</v>
      </c>
      <c r="B201" s="25">
        <v>66.727000000000004</v>
      </c>
      <c r="C201" s="25">
        <v>-2.4099400000000001E-9</v>
      </c>
      <c r="D201" s="25">
        <v>68.411000000000001</v>
      </c>
    </row>
    <row r="202" spans="1:4" x14ac:dyDescent="0.25">
      <c r="A202" s="25"/>
      <c r="B202" s="25"/>
      <c r="C202" s="25"/>
      <c r="D202" s="25"/>
    </row>
    <row r="203" spans="1:4" x14ac:dyDescent="0.25">
      <c r="A203" s="25">
        <v>-7.0411999999999997E-11</v>
      </c>
      <c r="B203" s="25">
        <v>67.427000000000007</v>
      </c>
      <c r="C203" s="25">
        <v>-2.0712600000000001E-9</v>
      </c>
      <c r="D203" s="25">
        <v>69.111999999999995</v>
      </c>
    </row>
    <row r="204" spans="1:4" x14ac:dyDescent="0.25">
      <c r="A204" s="25"/>
      <c r="B204" s="25"/>
      <c r="C204" s="25"/>
      <c r="D204" s="25"/>
    </row>
    <row r="205" spans="1:4" x14ac:dyDescent="0.25">
      <c r="A205" s="25">
        <v>-7.2261399999999998E-11</v>
      </c>
      <c r="B205" s="25">
        <v>68.126999999999995</v>
      </c>
      <c r="C205" s="25">
        <v>-2.1274699999999999E-9</v>
      </c>
      <c r="D205" s="25">
        <v>69.811999999999998</v>
      </c>
    </row>
    <row r="206" spans="1:4" x14ac:dyDescent="0.25">
      <c r="A206" s="25"/>
      <c r="B206" s="25"/>
      <c r="C206" s="25"/>
      <c r="D206" s="25"/>
    </row>
    <row r="207" spans="1:4" x14ac:dyDescent="0.25">
      <c r="A207" s="25">
        <v>-7.5016699999999998E-11</v>
      </c>
      <c r="B207" s="25">
        <v>68.826999999999998</v>
      </c>
      <c r="C207" s="25">
        <v>-3.0018000000000001E-9</v>
      </c>
      <c r="D207" s="25">
        <v>70.512</v>
      </c>
    </row>
    <row r="208" spans="1:4" x14ac:dyDescent="0.25">
      <c r="A208" s="25"/>
      <c r="B208" s="25"/>
      <c r="C208" s="25"/>
      <c r="D208" s="25"/>
    </row>
    <row r="209" spans="1:4" x14ac:dyDescent="0.25">
      <c r="A209" s="25">
        <v>-7.7584900000000003E-11</v>
      </c>
      <c r="B209" s="25">
        <v>69.527000000000001</v>
      </c>
      <c r="C209" s="25">
        <v>-3.0081E-9</v>
      </c>
      <c r="D209" s="25">
        <v>71.210999999999999</v>
      </c>
    </row>
    <row r="210" spans="1:4" x14ac:dyDescent="0.25">
      <c r="A210" s="25"/>
      <c r="B210" s="25"/>
      <c r="C210" s="25"/>
      <c r="D210" s="25"/>
    </row>
    <row r="211" spans="1:4" x14ac:dyDescent="0.25">
      <c r="A211" s="25">
        <v>-6.8291999999999995E-11</v>
      </c>
      <c r="B211" s="25">
        <v>70.227000000000004</v>
      </c>
      <c r="C211" s="25">
        <v>-2.0065099999999999E-9</v>
      </c>
      <c r="D211" s="25">
        <v>71.912000000000006</v>
      </c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>
        <v>-2.4795500000000002E-9</v>
      </c>
      <c r="D213" s="25">
        <v>72.611000000000004</v>
      </c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>
        <v>-2.38346E-9</v>
      </c>
      <c r="D215" s="25">
        <v>73.311999999999998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>
        <v>-2.0960400000000001E-9</v>
      </c>
      <c r="D217" s="25">
        <v>74.231999999999999</v>
      </c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M. Imran</cp:lastModifiedBy>
  <dcterms:created xsi:type="dcterms:W3CDTF">2015-11-12T08:50:25Z</dcterms:created>
  <dcterms:modified xsi:type="dcterms:W3CDTF">2019-06-20T06:17:11Z</dcterms:modified>
</cp:coreProperties>
</file>