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enning\Documents\PhDThesis\GE11_Production_NewTemplates\QC4\"/>
    </mc:Choice>
  </mc:AlternateContent>
  <xr:revisionPtr revIDLastSave="0" documentId="13_ncr:1_{1B253AED-DB86-4638-A282-34D2EC2BF9C1}" xr6:coauthVersionLast="31" xr6:coauthVersionMax="31" xr10:uidLastSave="{00000000-0000-0000-0000-000000000000}"/>
  <bookViews>
    <workbookView xWindow="0" yWindow="0" windowWidth="25596" windowHeight="16056" xr2:uid="{00000000-000D-0000-FFFF-FFFF00000000}"/>
  </bookViews>
  <sheets>
    <sheet name="Sheet4" sheetId="4" r:id="rId1"/>
  </sheets>
  <definedNames>
    <definedName name="I">Sheet4!$D$4:$D$37</definedName>
    <definedName name="V">Sheet4!$B$4:$B$37</definedName>
  </definedName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4" l="1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5" i="4"/>
  <c r="F4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Q32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Q33" i="4"/>
  <c r="Q30" i="4"/>
  <c r="Q29" i="4"/>
  <c r="Q31" i="4"/>
  <c r="Q28" i="4"/>
  <c r="Q26" i="4"/>
  <c r="Q27" i="4"/>
  <c r="C4" i="4"/>
  <c r="K278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</calcChain>
</file>

<file path=xl/sharedStrings.xml><?xml version="1.0" encoding="utf-8"?>
<sst xmlns="http://schemas.openxmlformats.org/spreadsheetml/2006/main" count="86" uniqueCount="49">
  <si>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</si>
  <si>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</si>
  <si>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</si>
  <si>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</si>
  <si>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</si>
  <si>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</si>
  <si>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</si>
  <si>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</si>
  <si>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</si>
  <si>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</si>
  <si>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</si>
  <si>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</si>
  <si>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</si>
  <si>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</si>
  <si>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</si>
  <si>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</si>
  <si>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</si>
  <si>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</si>
  <si>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</si>
  <si>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</si>
  <si>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</si>
  <si>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</si>
  <si>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</si>
  <si>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</si>
  <si>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</si>
  <si>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</si>
  <si>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</si>
  <si>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</si>
  <si>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</si>
  <si>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</si>
  <si>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</si>
  <si>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</si>
  <si>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</si>
  <si>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</si>
  <si>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</si>
  <si>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</si>
  <si>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</si>
  <si>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</si>
  <si>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</si>
  <si>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</si>
  <si>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</si>
  <si>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V2</t>
  </si>
  <si>
    <t>Date</t>
  </si>
  <si>
    <t>QC4 Template</t>
  </si>
  <si>
    <t>ORTEC</t>
  </si>
  <si>
    <t>142PC</t>
  </si>
  <si>
    <t>ORTEC 474</t>
  </si>
  <si>
    <t>LeCroy 623</t>
  </si>
  <si>
    <t>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</si>
</sst>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;[Red]&quot;-&quot;[$$-409]#,##0.00"/>
    <numFmt numFmtId="165" formatCode="0.0"/>
  </numFmts>
  <fonts count="13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u/>
      <sz val="11"/>
      <color theme="10"/>
      <name val="Nimbus Sans L"/>
    </font>
    <font>
      <u/>
      <sz val="11"/>
      <color theme="11"/>
      <name val="Nimbus Sans L"/>
    </font>
    <font>
      <b/>
      <sz val="12"/>
      <name val="Arial"/>
    </font>
    <font>
      <b/>
      <sz val="11"/>
      <name val="Nimbus Sans L"/>
    </font>
    <font>
      <sz val="11"/>
      <color rgb="FFFF0000"/>
      <name val="Calibri"/>
      <family val="2"/>
    </font>
    <font>
      <b/>
      <sz val="11"/>
      <color rgb="FFFF0000"/>
      <name val="Nimbus Sans L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DDEBF7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2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5" borderId="3" xfId="0" applyFont="1" applyFill="1" applyBorder="1"/>
    <xf numFmtId="0" fontId="4" fillId="5" borderId="3" xfId="0" applyFont="1" applyFill="1" applyBorder="1" applyProtection="1">
      <protection locked="0"/>
    </xf>
    <xf numFmtId="0" fontId="4" fillId="5" borderId="3" xfId="0" applyFont="1" applyFill="1" applyBorder="1" applyProtection="1"/>
    <xf numFmtId="0" fontId="5" fillId="5" borderId="3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left"/>
    </xf>
    <xf numFmtId="0" fontId="9" fillId="6" borderId="3" xfId="0" applyFont="1" applyFill="1" applyBorder="1" applyAlignment="1">
      <alignment horizontal="center" wrapText="1"/>
    </xf>
    <xf numFmtId="0" fontId="9" fillId="6" borderId="2" xfId="0" applyFont="1" applyFill="1" applyBorder="1" applyAlignment="1">
      <alignment horizontal="right" wrapText="1"/>
    </xf>
    <xf numFmtId="0" fontId="9" fillId="6" borderId="4" xfId="0" applyFont="1" applyFill="1" applyBorder="1" applyAlignment="1">
      <alignment horizontal="center"/>
    </xf>
    <xf numFmtId="14" fontId="9" fillId="6" borderId="5" xfId="0" applyNumberFormat="1" applyFont="1" applyFill="1" applyBorder="1"/>
    <xf numFmtId="0" fontId="4" fillId="5" borderId="3" xfId="0" applyFont="1" applyFill="1" applyBorder="1" applyAlignment="1">
      <alignment horizontal="center" vertical="center"/>
    </xf>
    <xf numFmtId="2" fontId="4" fillId="4" borderId="3" xfId="0" applyNumberFormat="1" applyFont="1" applyFill="1" applyBorder="1" applyAlignment="1" applyProtection="1">
      <alignment horizontal="center" vertical="center"/>
      <protection locked="0"/>
    </xf>
    <xf numFmtId="165" fontId="4" fillId="5" borderId="3" xfId="0" applyNumberFormat="1" applyFont="1" applyFill="1" applyBorder="1" applyAlignment="1">
      <alignment horizontal="center" vertical="center"/>
    </xf>
    <xf numFmtId="2" fontId="4" fillId="5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 applyProtection="1">
      <alignment horizontal="center" vertical="center"/>
      <protection locked="0"/>
    </xf>
    <xf numFmtId="0" fontId="11" fillId="7" borderId="3" xfId="0" applyFont="1" applyFill="1" applyBorder="1" applyAlignment="1" applyProtection="1">
      <alignment horizontal="right"/>
      <protection locked="0"/>
    </xf>
    <xf numFmtId="0" fontId="12" fillId="4" borderId="3" xfId="0" applyFont="1" applyFill="1" applyBorder="1" applyProtection="1">
      <protection locked="0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/>
    </xf>
  </cellXfs>
  <cellStyles count="11">
    <cellStyle name="Besuchter Hyperlink" xfId="6" builtinId="9" hidden="1"/>
    <cellStyle name="Besuchter Hyperlink" xfId="8" builtinId="9" hidden="1"/>
    <cellStyle name="Besuchter Hyperlink" xfId="10" builtinId="9" hidden="1"/>
    <cellStyle name="Heading" xfId="1" xr:uid="{00000000-0005-0000-0000-000003000000}"/>
    <cellStyle name="Heading1" xfId="2" xr:uid="{00000000-0005-0000-0000-000004000000}"/>
    <cellStyle name="Link" xfId="5" builtinId="8" hidden="1"/>
    <cellStyle name="Link" xfId="7" builtinId="8" hidden="1"/>
    <cellStyle name="Link" xfId="9" builtinId="8" hidden="1"/>
    <cellStyle name="Result" xfId="3" xr:uid="{00000000-0005-0000-0000-000009000000}"/>
    <cellStyle name="Result2" xfId="4" xr:uid="{00000000-0005-0000-0000-00000A000000}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C221-4982-BDA0-06EEE4088B2B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C221-4982-BDA0-06EEE4088B2B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C221-4982-BDA0-06EEE4088B2B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C221-4982-BDA0-06EEE4088B2B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C221-4982-BDA0-06EEE4088B2B}"/>
            </c:ext>
          </c:extLst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0.00</c:formatCode>
                <c:ptCount val="35"/>
                <c:pt idx="0">
                  <c:v>1.041339612768184</c:v>
                </c:pt>
                <c:pt idx="1">
                  <c:v>1.0204081632653061</c:v>
                </c:pt>
                <c:pt idx="2">
                  <c:v>1.0289830217801406</c:v>
                </c:pt>
                <c:pt idx="3">
                  <c:v>1.0255422923886535</c:v>
                </c:pt>
                <c:pt idx="4">
                  <c:v>1.0245103066352168</c:v>
                </c:pt>
                <c:pt idx="5">
                  <c:v>1.0238237554435998</c:v>
                </c:pt>
                <c:pt idx="6">
                  <c:v>1.0204081632653061</c:v>
                </c:pt>
                <c:pt idx="7">
                  <c:v>1.0236069349369843</c:v>
                </c:pt>
                <c:pt idx="8">
                  <c:v>1.0204081632653061</c:v>
                </c:pt>
                <c:pt idx="9">
                  <c:v>1.0204081632653061</c:v>
                </c:pt>
                <c:pt idx="10">
                  <c:v>1.0227325554367532</c:v>
                </c:pt>
                <c:pt idx="11">
                  <c:v>1.0204081632653061</c:v>
                </c:pt>
                <c:pt idx="12">
                  <c:v>1.0204081632653061</c:v>
                </c:pt>
                <c:pt idx="13">
                  <c:v>1.0204081632653061</c:v>
                </c:pt>
                <c:pt idx="14">
                  <c:v>1.0204081632653061</c:v>
                </c:pt>
                <c:pt idx="15">
                  <c:v>1.0204081632653061</c:v>
                </c:pt>
                <c:pt idx="16">
                  <c:v>1.0204081632653061</c:v>
                </c:pt>
                <c:pt idx="17">
                  <c:v>1.0200989486703771</c:v>
                </c:pt>
                <c:pt idx="18">
                  <c:v>1.0204081632653061</c:v>
                </c:pt>
                <c:pt idx="19">
                  <c:v>1.0201166180758017</c:v>
                </c:pt>
                <c:pt idx="20">
                  <c:v>1.0204081632653061</c:v>
                </c:pt>
                <c:pt idx="21">
                  <c:v>1.0204081632653061</c:v>
                </c:pt>
                <c:pt idx="22">
                  <c:v>1.0204081632653061</c:v>
                </c:pt>
                <c:pt idx="23">
                  <c:v>1.0204081632653061</c:v>
                </c:pt>
                <c:pt idx="24">
                  <c:v>1.0204081632653061</c:v>
                </c:pt>
                <c:pt idx="25">
                  <c:v>1.0201592832254853</c:v>
                </c:pt>
                <c:pt idx="26">
                  <c:v>1.0204081632653061</c:v>
                </c:pt>
                <c:pt idx="27">
                  <c:v>1.0204081632653061</c:v>
                </c:pt>
                <c:pt idx="28">
                  <c:v>1.0192499247144942</c:v>
                </c:pt>
                <c:pt idx="29">
                  <c:v>1.0190491290855963</c:v>
                </c:pt>
                <c:pt idx="30">
                  <c:v>1.0193002282346164</c:v>
                </c:pt>
                <c:pt idx="31">
                  <c:v>1.0191068988700687</c:v>
                </c:pt>
                <c:pt idx="32">
                  <c:v>1.01913398033511</c:v>
                </c:pt>
                <c:pt idx="33">
                  <c:v>1.019367991845056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21-4982-BDA0-06EEE4088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259784"/>
        <c:axId val="-2082698872"/>
      </c:scatterChart>
      <c:valAx>
        <c:axId val="-1997259784"/>
        <c:scaling>
          <c:orientation val="minMax"/>
          <c:max val="6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2698872"/>
        <c:crosses val="autoZero"/>
        <c:crossBetween val="midCat"/>
      </c:valAx>
      <c:valAx>
        <c:axId val="-2082698872"/>
        <c:scaling>
          <c:orientation val="minMax"/>
          <c:min val="0.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97259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773B-4895-866F-C09A344ECD6A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773B-4895-866F-C09A344ECD6A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773B-4895-866F-C09A344ECD6A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773B-4895-866F-C09A344ECD6A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773B-4895-866F-C09A344ECD6A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0484170172574"/>
                  <c:y val="6.46589352961314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39</c:v>
                </c:pt>
                <c:pt idx="1">
                  <c:v>80</c:v>
                </c:pt>
                <c:pt idx="2">
                  <c:v>119</c:v>
                </c:pt>
                <c:pt idx="3">
                  <c:v>159</c:v>
                </c:pt>
                <c:pt idx="4">
                  <c:v>199</c:v>
                </c:pt>
                <c:pt idx="5">
                  <c:v>239</c:v>
                </c:pt>
                <c:pt idx="6">
                  <c:v>280</c:v>
                </c:pt>
                <c:pt idx="7">
                  <c:v>319</c:v>
                </c:pt>
                <c:pt idx="8">
                  <c:v>360</c:v>
                </c:pt>
                <c:pt idx="9">
                  <c:v>400</c:v>
                </c:pt>
                <c:pt idx="10">
                  <c:v>439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620</c:v>
                </c:pt>
                <c:pt idx="16">
                  <c:v>640</c:v>
                </c:pt>
                <c:pt idx="17">
                  <c:v>660</c:v>
                </c:pt>
                <c:pt idx="18">
                  <c:v>680</c:v>
                </c:pt>
                <c:pt idx="19">
                  <c:v>700</c:v>
                </c:pt>
                <c:pt idx="20">
                  <c:v>720</c:v>
                </c:pt>
                <c:pt idx="21">
                  <c:v>740</c:v>
                </c:pt>
                <c:pt idx="22">
                  <c:v>760</c:v>
                </c:pt>
                <c:pt idx="23">
                  <c:v>780</c:v>
                </c:pt>
                <c:pt idx="24">
                  <c:v>800</c:v>
                </c:pt>
                <c:pt idx="25">
                  <c:v>820</c:v>
                </c:pt>
                <c:pt idx="26">
                  <c:v>840</c:v>
                </c:pt>
                <c:pt idx="27">
                  <c:v>860</c:v>
                </c:pt>
                <c:pt idx="28">
                  <c:v>881</c:v>
                </c:pt>
                <c:pt idx="29">
                  <c:v>901</c:v>
                </c:pt>
                <c:pt idx="30">
                  <c:v>921</c:v>
                </c:pt>
                <c:pt idx="31">
                  <c:v>941</c:v>
                </c:pt>
                <c:pt idx="32">
                  <c:v>961</c:v>
                </c:pt>
                <c:pt idx="33">
                  <c:v>981</c:v>
                </c:pt>
              </c:numCache>
            </c:numRef>
          </c:xVal>
          <c:yVal>
            <c:numRef>
              <c:f>Sheet4!$B$4:$B$38</c:f>
              <c:numCache>
                <c:formatCode>0.00</c:formatCode>
                <c:ptCount val="35"/>
                <c:pt idx="0">
                  <c:v>199</c:v>
                </c:pt>
                <c:pt idx="1">
                  <c:v>400</c:v>
                </c:pt>
                <c:pt idx="2">
                  <c:v>600</c:v>
                </c:pt>
                <c:pt idx="3">
                  <c:v>799</c:v>
                </c:pt>
                <c:pt idx="4">
                  <c:v>999</c:v>
                </c:pt>
                <c:pt idx="5">
                  <c:v>1199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3299</c:v>
                </c:pt>
                <c:pt idx="18">
                  <c:v>3400</c:v>
                </c:pt>
                <c:pt idx="19">
                  <c:v>3499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4099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4499</c:v>
                </c:pt>
                <c:pt idx="30">
                  <c:v>4600</c:v>
                </c:pt>
                <c:pt idx="31">
                  <c:v>4699</c:v>
                </c:pt>
                <c:pt idx="32">
                  <c:v>4799</c:v>
                </c:pt>
                <c:pt idx="33">
                  <c:v>4900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73B-4895-866F-C09A344EC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356776"/>
        <c:axId val="-1997387544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0.00</c:formatCode>
                <c:ptCount val="35"/>
                <c:pt idx="0">
                  <c:v>39</c:v>
                </c:pt>
                <c:pt idx="1">
                  <c:v>80</c:v>
                </c:pt>
                <c:pt idx="2">
                  <c:v>119</c:v>
                </c:pt>
                <c:pt idx="3">
                  <c:v>159</c:v>
                </c:pt>
                <c:pt idx="4">
                  <c:v>199</c:v>
                </c:pt>
                <c:pt idx="5">
                  <c:v>239</c:v>
                </c:pt>
                <c:pt idx="6">
                  <c:v>280</c:v>
                </c:pt>
                <c:pt idx="7">
                  <c:v>319</c:v>
                </c:pt>
                <c:pt idx="8">
                  <c:v>360</c:v>
                </c:pt>
                <c:pt idx="9">
                  <c:v>400</c:v>
                </c:pt>
                <c:pt idx="10">
                  <c:v>439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620</c:v>
                </c:pt>
                <c:pt idx="16">
                  <c:v>640</c:v>
                </c:pt>
                <c:pt idx="17">
                  <c:v>660</c:v>
                </c:pt>
                <c:pt idx="18">
                  <c:v>680</c:v>
                </c:pt>
                <c:pt idx="19">
                  <c:v>700</c:v>
                </c:pt>
                <c:pt idx="20">
                  <c:v>720</c:v>
                </c:pt>
                <c:pt idx="21">
                  <c:v>740</c:v>
                </c:pt>
                <c:pt idx="22">
                  <c:v>760</c:v>
                </c:pt>
                <c:pt idx="23">
                  <c:v>780</c:v>
                </c:pt>
                <c:pt idx="24">
                  <c:v>800</c:v>
                </c:pt>
                <c:pt idx="25">
                  <c:v>820</c:v>
                </c:pt>
                <c:pt idx="26">
                  <c:v>840</c:v>
                </c:pt>
                <c:pt idx="27">
                  <c:v>860</c:v>
                </c:pt>
                <c:pt idx="28">
                  <c:v>881</c:v>
                </c:pt>
                <c:pt idx="29">
                  <c:v>901</c:v>
                </c:pt>
                <c:pt idx="30">
                  <c:v>921</c:v>
                </c:pt>
                <c:pt idx="31">
                  <c:v>941</c:v>
                </c:pt>
                <c:pt idx="32">
                  <c:v>961</c:v>
                </c:pt>
                <c:pt idx="33">
                  <c:v>981</c:v>
                </c:pt>
              </c:numCache>
            </c:numRef>
          </c:xVal>
          <c:yVal>
            <c:numRef>
              <c:f>Sheet4!$H$4:$H$38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8.3333333333333329E-2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0.05</c:v>
                </c:pt>
                <c:pt idx="14">
                  <c:v>0.3</c:v>
                </c:pt>
                <c:pt idx="15">
                  <c:v>0.6166666666666667</c:v>
                </c:pt>
                <c:pt idx="16">
                  <c:v>0.96666666666666667</c:v>
                </c:pt>
                <c:pt idx="17">
                  <c:v>2.7833333333333332</c:v>
                </c:pt>
                <c:pt idx="18">
                  <c:v>3.4</c:v>
                </c:pt>
                <c:pt idx="19">
                  <c:v>3.6</c:v>
                </c:pt>
                <c:pt idx="20">
                  <c:v>4.5166666666666666</c:v>
                </c:pt>
                <c:pt idx="21">
                  <c:v>5.0333333333333332</c:v>
                </c:pt>
                <c:pt idx="22">
                  <c:v>5.2333333333333334</c:v>
                </c:pt>
                <c:pt idx="23">
                  <c:v>5.583333333333333</c:v>
                </c:pt>
                <c:pt idx="24">
                  <c:v>6.4666666666666668</c:v>
                </c:pt>
                <c:pt idx="25">
                  <c:v>6.25</c:v>
                </c:pt>
                <c:pt idx="26">
                  <c:v>6.9666666666666668</c:v>
                </c:pt>
                <c:pt idx="27">
                  <c:v>6.5333333333333332</c:v>
                </c:pt>
                <c:pt idx="28">
                  <c:v>6.5666666666666664</c:v>
                </c:pt>
                <c:pt idx="29">
                  <c:v>8.4666666666666668</c:v>
                </c:pt>
                <c:pt idx="30">
                  <c:v>7.9833333333333334</c:v>
                </c:pt>
                <c:pt idx="31">
                  <c:v>13</c:v>
                </c:pt>
                <c:pt idx="32">
                  <c:v>15.8</c:v>
                </c:pt>
                <c:pt idx="33">
                  <c:v>39.016666666666666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73B-4895-866F-C09A344EC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251272"/>
        <c:axId val="-2083183880"/>
      </c:scatterChart>
      <c:valAx>
        <c:axId val="-1997356776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97387544"/>
        <c:crosses val="autoZero"/>
        <c:crossBetween val="midCat"/>
      </c:valAx>
      <c:valAx>
        <c:axId val="-1997387544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97356776"/>
        <c:crosses val="autoZero"/>
        <c:crossBetween val="midCat"/>
      </c:valAx>
      <c:valAx>
        <c:axId val="-20831838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97251272"/>
        <c:crosses val="max"/>
        <c:crossBetween val="midCat"/>
      </c:valAx>
      <c:valAx>
        <c:axId val="-199725127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2083183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0716316281711"/>
          <c:y val="0.314550287192362"/>
          <c:w val="0.29242618634332102"/>
          <c:h val="0.183973742947486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8"/>
  <sheetViews>
    <sheetView tabSelected="1" topLeftCell="H1" workbookViewId="0">
      <selection activeCell="Q7" sqref="Q7"/>
    </sheetView>
  </sheetViews>
  <sheetFormatPr baseColWidth="10" defaultColWidth="8.59765625" defaultRowHeight="13.8"/>
  <cols>
    <col min="1" max="1" width="4.8984375" style="5" bestFit="1" customWidth="1"/>
    <col min="2" max="2" width="8.8984375" style="5" customWidth="1"/>
    <col min="3" max="3" width="9.3984375" style="5" customWidth="1"/>
    <col min="4" max="4" width="7.09765625" style="5" customWidth="1"/>
    <col min="5" max="5" width="11.69921875" style="5" customWidth="1"/>
    <col min="6" max="6" width="11.5" style="5" bestFit="1" customWidth="1"/>
    <col min="7" max="8" width="10" style="5" customWidth="1"/>
    <col min="9" max="9" width="10" style="6" customWidth="1"/>
    <col min="10" max="10" width="8.69921875" customWidth="1"/>
    <col min="12" max="12" width="13.59765625" customWidth="1"/>
    <col min="13" max="13" width="12.3984375" bestFit="1" customWidth="1"/>
    <col min="14" max="14" width="10.8984375" customWidth="1"/>
    <col min="15" max="15" width="10.69921875" bestFit="1" customWidth="1"/>
    <col min="16" max="16" width="18.5" bestFit="1" customWidth="1"/>
    <col min="17" max="17" width="17.69921875" customWidth="1"/>
    <col min="18" max="18" width="12.19921875" customWidth="1"/>
  </cols>
  <sheetData>
    <row r="1" spans="1:19" ht="31.2">
      <c r="A1" s="30" t="s">
        <v>40</v>
      </c>
      <c r="B1" s="30"/>
      <c r="C1" s="30"/>
      <c r="D1" s="30"/>
      <c r="E1" s="30"/>
      <c r="F1" s="30"/>
      <c r="G1" s="30"/>
      <c r="H1" s="30"/>
      <c r="I1" s="30"/>
      <c r="P1" s="31" t="s">
        <v>18</v>
      </c>
      <c r="Q1" s="31"/>
      <c r="R1" s="15" t="s">
        <v>43</v>
      </c>
      <c r="S1" s="16" t="s">
        <v>41</v>
      </c>
    </row>
    <row r="2" spans="1:19" ht="15.6">
      <c r="A2" s="19" t="s">
        <v>0</v>
      </c>
      <c r="B2" s="19" t="s">
        <v>1</v>
      </c>
      <c r="C2" s="19" t="s">
        <v>2</v>
      </c>
      <c r="D2" s="19" t="s">
        <v>3</v>
      </c>
      <c r="E2" s="19" t="s">
        <v>4</v>
      </c>
      <c r="F2" s="19" t="s">
        <v>7</v>
      </c>
      <c r="G2" s="19" t="s">
        <v>20</v>
      </c>
      <c r="H2" s="19" t="s">
        <v>21</v>
      </c>
      <c r="I2" s="19" t="s">
        <v>30</v>
      </c>
      <c r="P2" s="10" t="s">
        <v>19</v>
      </c>
      <c r="Q2" s="25">
        <v>4.9000000000000004</v>
      </c>
      <c r="R2" s="17" t="s">
        <v>42</v>
      </c>
      <c r="S2" s="18">
        <v>43195</v>
      </c>
    </row>
    <row r="3" spans="1:19">
      <c r="A3" s="19" t="s">
        <v>26</v>
      </c>
      <c r="B3" s="19" t="s">
        <v>26</v>
      </c>
      <c r="C3" s="19" t="s">
        <v>27</v>
      </c>
      <c r="D3" s="19" t="s">
        <v>27</v>
      </c>
      <c r="E3" s="19" t="s">
        <v>28</v>
      </c>
      <c r="F3" s="19" t="s">
        <v>28</v>
      </c>
      <c r="G3" s="19"/>
      <c r="H3" s="19" t="s">
        <v>29</v>
      </c>
      <c r="I3" s="19" t="s">
        <v>29</v>
      </c>
      <c r="P3" s="10"/>
      <c r="Q3" s="12"/>
    </row>
    <row r="4" spans="1:19">
      <c r="A4" s="19">
        <v>200</v>
      </c>
      <c r="B4" s="20">
        <v>199</v>
      </c>
      <c r="C4" s="21">
        <f>A4/$Q$2</f>
        <v>40.816326530612244</v>
      </c>
      <c r="D4" s="20">
        <v>39</v>
      </c>
      <c r="E4" s="22">
        <f>B4/D4</f>
        <v>5.1025641025641022</v>
      </c>
      <c r="F4" s="22">
        <f>E4/$Q$2</f>
        <v>1.041339612768184</v>
      </c>
      <c r="G4" s="23">
        <v>0</v>
      </c>
      <c r="H4" s="22">
        <f>G4/$Q$22</f>
        <v>0</v>
      </c>
      <c r="I4" s="22">
        <f>SQRT(G4)/$Q$22</f>
        <v>0</v>
      </c>
      <c r="P4" s="10"/>
      <c r="Q4" s="12"/>
    </row>
    <row r="5" spans="1:19">
      <c r="A5" s="19">
        <v>400</v>
      </c>
      <c r="B5" s="20">
        <v>400</v>
      </c>
      <c r="C5" s="21">
        <f>A5/$E$4</f>
        <v>78.391959798994975</v>
      </c>
      <c r="D5" s="20">
        <v>80</v>
      </c>
      <c r="E5" s="22">
        <f t="shared" ref="E5:E37" si="0">B5/D5</f>
        <v>5</v>
      </c>
      <c r="F5" s="22">
        <f t="shared" ref="F5:F37" si="1">E5/$Q$2</f>
        <v>1.0204081632653061</v>
      </c>
      <c r="G5" s="23">
        <v>0</v>
      </c>
      <c r="H5" s="22">
        <f t="shared" ref="H5:H37" si="2">G5/$Q$22</f>
        <v>0</v>
      </c>
      <c r="I5" s="22">
        <f t="shared" ref="I5:I37" si="3">SQRT(G5)/$Q$22</f>
        <v>0</v>
      </c>
      <c r="P5" s="31" t="s">
        <v>16</v>
      </c>
      <c r="Q5" s="31"/>
    </row>
    <row r="6" spans="1:19" ht="14.4">
      <c r="A6" s="19">
        <v>600</v>
      </c>
      <c r="B6" s="20">
        <v>600</v>
      </c>
      <c r="C6" s="21">
        <f t="shared" ref="C6:C37" si="4">A6/$E$4</f>
        <v>117.58793969849248</v>
      </c>
      <c r="D6" s="20">
        <v>119</v>
      </c>
      <c r="E6" s="22">
        <f t="shared" si="0"/>
        <v>5.0420168067226889</v>
      </c>
      <c r="F6" s="22">
        <f t="shared" si="1"/>
        <v>1.0289830217801406</v>
      </c>
      <c r="G6" s="23">
        <v>0</v>
      </c>
      <c r="H6" s="22">
        <f t="shared" si="2"/>
        <v>0</v>
      </c>
      <c r="I6" s="22">
        <f t="shared" si="3"/>
        <v>0</v>
      </c>
      <c r="P6" s="10" t="s">
        <v>17</v>
      </c>
      <c r="Q6" s="24" t="s">
        <v>44</v>
      </c>
    </row>
    <row r="7" spans="1:19" ht="14.4">
      <c r="A7" s="19">
        <v>800</v>
      </c>
      <c r="B7" s="20">
        <v>799</v>
      </c>
      <c r="C7" s="21">
        <f t="shared" si="4"/>
        <v>156.78391959798995</v>
      </c>
      <c r="D7" s="20">
        <v>159</v>
      </c>
      <c r="E7" s="22">
        <f t="shared" si="0"/>
        <v>5.0251572327044025</v>
      </c>
      <c r="F7" s="22">
        <f t="shared" si="1"/>
        <v>1.0255422923886535</v>
      </c>
      <c r="G7" s="23">
        <v>0</v>
      </c>
      <c r="H7" s="22">
        <f t="shared" si="2"/>
        <v>0</v>
      </c>
      <c r="I7" s="22">
        <f t="shared" si="3"/>
        <v>0</v>
      </c>
      <c r="P7" s="10"/>
      <c r="Q7" s="24" t="s">
        <v>45</v>
      </c>
    </row>
    <row r="8" spans="1:19">
      <c r="A8" s="19">
        <v>1000</v>
      </c>
      <c r="B8" s="20">
        <v>999</v>
      </c>
      <c r="C8" s="21">
        <f t="shared" si="4"/>
        <v>195.97989949748745</v>
      </c>
      <c r="D8" s="20">
        <v>199</v>
      </c>
      <c r="E8" s="22">
        <f t="shared" si="0"/>
        <v>5.0201005025125625</v>
      </c>
      <c r="F8" s="22">
        <f t="shared" si="1"/>
        <v>1.0245103066352168</v>
      </c>
      <c r="G8" s="23">
        <v>5</v>
      </c>
      <c r="H8" s="22">
        <f t="shared" si="2"/>
        <v>8.3333333333333329E-2</v>
      </c>
      <c r="I8" s="22">
        <f t="shared" si="3"/>
        <v>3.7267799624996496E-2</v>
      </c>
      <c r="P8" s="31" t="s">
        <v>15</v>
      </c>
      <c r="Q8" s="31"/>
    </row>
    <row r="9" spans="1:19" ht="14.4">
      <c r="A9" s="19">
        <v>1200</v>
      </c>
      <c r="B9" s="20">
        <v>1199</v>
      </c>
      <c r="C9" s="21">
        <f t="shared" si="4"/>
        <v>235.17587939698495</v>
      </c>
      <c r="D9" s="20">
        <v>239</v>
      </c>
      <c r="E9" s="22">
        <f t="shared" si="0"/>
        <v>5.01673640167364</v>
      </c>
      <c r="F9" s="22">
        <f t="shared" si="1"/>
        <v>1.0238237554435998</v>
      </c>
      <c r="G9" s="23">
        <v>0</v>
      </c>
      <c r="H9" s="22">
        <f t="shared" si="2"/>
        <v>0</v>
      </c>
      <c r="I9" s="22">
        <f t="shared" si="3"/>
        <v>0</v>
      </c>
      <c r="P9" s="10" t="s">
        <v>17</v>
      </c>
      <c r="Q9" s="24" t="s">
        <v>46</v>
      </c>
    </row>
    <row r="10" spans="1:19" ht="14.4">
      <c r="A10" s="19">
        <v>1400</v>
      </c>
      <c r="B10" s="20">
        <v>1400</v>
      </c>
      <c r="C10" s="21">
        <f t="shared" si="4"/>
        <v>274.37185929648246</v>
      </c>
      <c r="D10" s="20">
        <v>280</v>
      </c>
      <c r="E10" s="22">
        <f t="shared" si="0"/>
        <v>5</v>
      </c>
      <c r="F10" s="22">
        <f t="shared" si="1"/>
        <v>1.0204081632653061</v>
      </c>
      <c r="G10" s="23">
        <v>0</v>
      </c>
      <c r="H10" s="22">
        <f t="shared" si="2"/>
        <v>0</v>
      </c>
      <c r="I10" s="22">
        <f t="shared" si="3"/>
        <v>0</v>
      </c>
      <c r="P10" s="10" t="s">
        <v>11</v>
      </c>
      <c r="Q10" s="24">
        <v>4</v>
      </c>
    </row>
    <row r="11" spans="1:19" ht="14.4">
      <c r="A11" s="19">
        <v>1600</v>
      </c>
      <c r="B11" s="20">
        <v>1600</v>
      </c>
      <c r="C11" s="21">
        <f t="shared" si="4"/>
        <v>313.5678391959799</v>
      </c>
      <c r="D11" s="20">
        <v>319</v>
      </c>
      <c r="E11" s="22">
        <f t="shared" si="0"/>
        <v>5.015673981191223</v>
      </c>
      <c r="F11" s="22">
        <f t="shared" si="1"/>
        <v>1.0236069349369843</v>
      </c>
      <c r="G11" s="23">
        <v>0</v>
      </c>
      <c r="H11" s="22">
        <f t="shared" si="2"/>
        <v>0</v>
      </c>
      <c r="I11" s="22">
        <f t="shared" si="3"/>
        <v>0</v>
      </c>
      <c r="P11" s="10" t="s">
        <v>12</v>
      </c>
      <c r="Q11" s="24">
        <v>4.5</v>
      </c>
    </row>
    <row r="12" spans="1:19">
      <c r="A12" s="19">
        <v>1800</v>
      </c>
      <c r="B12" s="20">
        <v>1800</v>
      </c>
      <c r="C12" s="21">
        <f t="shared" si="4"/>
        <v>352.7638190954774</v>
      </c>
      <c r="D12" s="20">
        <v>360</v>
      </c>
      <c r="E12" s="22">
        <f t="shared" si="0"/>
        <v>5</v>
      </c>
      <c r="F12" s="22">
        <f t="shared" si="1"/>
        <v>1.0204081632653061</v>
      </c>
      <c r="G12" s="23">
        <v>0</v>
      </c>
      <c r="H12" s="22">
        <f t="shared" si="2"/>
        <v>0</v>
      </c>
      <c r="I12" s="22">
        <f t="shared" si="3"/>
        <v>0</v>
      </c>
      <c r="P12" s="10"/>
      <c r="Q12" s="10"/>
    </row>
    <row r="13" spans="1:19" ht="14.4">
      <c r="A13" s="19">
        <v>2000</v>
      </c>
      <c r="B13" s="20">
        <v>2000</v>
      </c>
      <c r="C13" s="21">
        <f t="shared" si="4"/>
        <v>391.9597989949749</v>
      </c>
      <c r="D13" s="20">
        <v>400</v>
      </c>
      <c r="E13" s="22">
        <f t="shared" si="0"/>
        <v>5</v>
      </c>
      <c r="F13" s="22">
        <f t="shared" si="1"/>
        <v>1.0204081632653061</v>
      </c>
      <c r="G13" s="23">
        <v>0</v>
      </c>
      <c r="H13" s="22">
        <f t="shared" si="2"/>
        <v>0</v>
      </c>
      <c r="I13" s="22">
        <f t="shared" si="3"/>
        <v>0</v>
      </c>
      <c r="P13" s="10" t="s">
        <v>14</v>
      </c>
      <c r="Q13" s="24">
        <v>500</v>
      </c>
    </row>
    <row r="14" spans="1:19" ht="14.4">
      <c r="A14" s="19">
        <v>2200</v>
      </c>
      <c r="B14" s="20">
        <v>2200</v>
      </c>
      <c r="C14" s="21">
        <f t="shared" si="4"/>
        <v>431.15577889447241</v>
      </c>
      <c r="D14" s="20">
        <v>439</v>
      </c>
      <c r="E14" s="22">
        <f t="shared" si="0"/>
        <v>5.0113895216400914</v>
      </c>
      <c r="F14" s="22">
        <f t="shared" si="1"/>
        <v>1.0227325554367532</v>
      </c>
      <c r="G14" s="23">
        <v>0</v>
      </c>
      <c r="H14" s="22">
        <f t="shared" si="2"/>
        <v>0</v>
      </c>
      <c r="I14" s="22">
        <f t="shared" si="3"/>
        <v>0</v>
      </c>
      <c r="P14" s="10" t="s">
        <v>13</v>
      </c>
      <c r="Q14" s="24">
        <v>500</v>
      </c>
    </row>
    <row r="15" spans="1:19">
      <c r="A15" s="19">
        <v>2400</v>
      </c>
      <c r="B15" s="20">
        <v>2400</v>
      </c>
      <c r="C15" s="21">
        <f t="shared" si="4"/>
        <v>470.35175879396991</v>
      </c>
      <c r="D15" s="20">
        <v>480</v>
      </c>
      <c r="E15" s="22">
        <f t="shared" si="0"/>
        <v>5</v>
      </c>
      <c r="F15" s="22">
        <f t="shared" si="1"/>
        <v>1.0204081632653061</v>
      </c>
      <c r="G15" s="23">
        <v>0</v>
      </c>
      <c r="H15" s="22">
        <f t="shared" si="2"/>
        <v>0</v>
      </c>
      <c r="I15" s="22">
        <f t="shared" si="3"/>
        <v>0</v>
      </c>
      <c r="P15" s="10"/>
      <c r="Q15" s="11"/>
    </row>
    <row r="16" spans="1:19">
      <c r="A16" s="19">
        <v>2600</v>
      </c>
      <c r="B16" s="20">
        <v>2600</v>
      </c>
      <c r="C16" s="21">
        <f t="shared" si="4"/>
        <v>509.54773869346735</v>
      </c>
      <c r="D16" s="20">
        <v>520</v>
      </c>
      <c r="E16" s="22">
        <f t="shared" si="0"/>
        <v>5</v>
      </c>
      <c r="F16" s="22">
        <f t="shared" si="1"/>
        <v>1.0204081632653061</v>
      </c>
      <c r="G16" s="23">
        <v>0</v>
      </c>
      <c r="H16" s="22">
        <f t="shared" si="2"/>
        <v>0</v>
      </c>
      <c r="I16" s="22">
        <f t="shared" si="3"/>
        <v>0</v>
      </c>
      <c r="P16" s="31" t="s">
        <v>22</v>
      </c>
      <c r="Q16" s="31"/>
    </row>
    <row r="17" spans="1:17" ht="14.4">
      <c r="A17" s="19">
        <v>2800</v>
      </c>
      <c r="B17" s="20">
        <v>2800</v>
      </c>
      <c r="C17" s="21">
        <f t="shared" si="4"/>
        <v>548.74371859296491</v>
      </c>
      <c r="D17" s="20">
        <v>560</v>
      </c>
      <c r="E17" s="22">
        <f t="shared" si="0"/>
        <v>5</v>
      </c>
      <c r="F17" s="22">
        <f t="shared" si="1"/>
        <v>1.0204081632653061</v>
      </c>
      <c r="G17" s="23">
        <v>3</v>
      </c>
      <c r="H17" s="22">
        <f t="shared" si="2"/>
        <v>0.05</v>
      </c>
      <c r="I17" s="22">
        <f t="shared" si="3"/>
        <v>2.8867513459481287E-2</v>
      </c>
      <c r="P17" s="10" t="s">
        <v>17</v>
      </c>
      <c r="Q17" s="24" t="s">
        <v>47</v>
      </c>
    </row>
    <row r="18" spans="1:17" ht="14.4">
      <c r="A18" s="19">
        <v>3000</v>
      </c>
      <c r="B18" s="20">
        <v>3000</v>
      </c>
      <c r="C18" s="21">
        <f t="shared" si="4"/>
        <v>587.9396984924623</v>
      </c>
      <c r="D18" s="20">
        <v>600</v>
      </c>
      <c r="E18" s="22">
        <f t="shared" si="0"/>
        <v>5</v>
      </c>
      <c r="F18" s="22">
        <f t="shared" si="1"/>
        <v>1.0204081632653061</v>
      </c>
      <c r="G18" s="23">
        <v>18</v>
      </c>
      <c r="H18" s="22">
        <f t="shared" si="2"/>
        <v>0.3</v>
      </c>
      <c r="I18" s="22">
        <f t="shared" si="3"/>
        <v>7.0710678118654752E-2</v>
      </c>
      <c r="P18" s="10" t="s">
        <v>23</v>
      </c>
      <c r="Q18" s="24">
        <v>-140</v>
      </c>
    </row>
    <row r="19" spans="1:17">
      <c r="A19" s="19">
        <v>3100</v>
      </c>
      <c r="B19" s="20">
        <v>3100</v>
      </c>
      <c r="C19" s="21">
        <f t="shared" si="4"/>
        <v>607.53768844221111</v>
      </c>
      <c r="D19" s="20">
        <v>620</v>
      </c>
      <c r="E19" s="22">
        <f t="shared" si="0"/>
        <v>5</v>
      </c>
      <c r="F19" s="22">
        <f t="shared" si="1"/>
        <v>1.0204081632653061</v>
      </c>
      <c r="G19" s="23">
        <v>37</v>
      </c>
      <c r="H19" s="22">
        <f t="shared" si="2"/>
        <v>0.6166666666666667</v>
      </c>
      <c r="I19" s="22">
        <f t="shared" si="3"/>
        <v>0.10137937550497032</v>
      </c>
      <c r="P19" s="10"/>
      <c r="Q19" s="10"/>
    </row>
    <row r="20" spans="1:17">
      <c r="A20" s="19">
        <v>3200</v>
      </c>
      <c r="B20" s="20">
        <v>3200</v>
      </c>
      <c r="C20" s="21">
        <f t="shared" si="4"/>
        <v>627.1356783919598</v>
      </c>
      <c r="D20" s="20">
        <v>640</v>
      </c>
      <c r="E20" s="22">
        <f t="shared" si="0"/>
        <v>5</v>
      </c>
      <c r="F20" s="22">
        <f t="shared" si="1"/>
        <v>1.0204081632653061</v>
      </c>
      <c r="G20" s="23">
        <v>58</v>
      </c>
      <c r="H20" s="22">
        <f t="shared" si="2"/>
        <v>0.96666666666666667</v>
      </c>
      <c r="I20" s="22">
        <f t="shared" si="3"/>
        <v>0.12692955176439849</v>
      </c>
      <c r="P20" s="31" t="s">
        <v>24</v>
      </c>
      <c r="Q20" s="31"/>
    </row>
    <row r="21" spans="1:17" ht="14.4">
      <c r="A21" s="19">
        <v>3300</v>
      </c>
      <c r="B21" s="20">
        <v>3299</v>
      </c>
      <c r="C21" s="21">
        <f t="shared" si="4"/>
        <v>646.73366834170861</v>
      </c>
      <c r="D21" s="20">
        <v>660</v>
      </c>
      <c r="E21" s="22">
        <f t="shared" si="0"/>
        <v>4.9984848484848481</v>
      </c>
      <c r="F21" s="22">
        <f t="shared" si="1"/>
        <v>1.0200989486703771</v>
      </c>
      <c r="G21" s="23">
        <v>167</v>
      </c>
      <c r="H21" s="22">
        <f t="shared" si="2"/>
        <v>2.7833333333333332</v>
      </c>
      <c r="I21" s="22">
        <f t="shared" si="3"/>
        <v>0.21538079972200144</v>
      </c>
      <c r="P21" s="10" t="s">
        <v>17</v>
      </c>
      <c r="Q21" s="24" t="s">
        <v>48</v>
      </c>
    </row>
    <row r="22" spans="1:17" ht="14.4">
      <c r="A22" s="19">
        <v>3400</v>
      </c>
      <c r="B22" s="20">
        <v>3400</v>
      </c>
      <c r="C22" s="21">
        <f t="shared" si="4"/>
        <v>666.3316582914573</v>
      </c>
      <c r="D22" s="20">
        <v>680</v>
      </c>
      <c r="E22" s="22">
        <f t="shared" si="0"/>
        <v>5</v>
      </c>
      <c r="F22" s="22">
        <f t="shared" si="1"/>
        <v>1.0204081632653061</v>
      </c>
      <c r="G22" s="23">
        <v>204</v>
      </c>
      <c r="H22" s="22">
        <f t="shared" si="2"/>
        <v>3.4</v>
      </c>
      <c r="I22" s="22">
        <f t="shared" si="3"/>
        <v>0.23804761428476168</v>
      </c>
      <c r="P22" s="10" t="s">
        <v>25</v>
      </c>
      <c r="Q22" s="24">
        <v>60</v>
      </c>
    </row>
    <row r="23" spans="1:17">
      <c r="A23" s="19">
        <v>3500</v>
      </c>
      <c r="B23" s="20">
        <v>3499</v>
      </c>
      <c r="C23" s="21">
        <f t="shared" si="4"/>
        <v>685.92964824120611</v>
      </c>
      <c r="D23" s="20">
        <v>700</v>
      </c>
      <c r="E23" s="22">
        <f t="shared" si="0"/>
        <v>4.9985714285714282</v>
      </c>
      <c r="F23" s="22">
        <f t="shared" si="1"/>
        <v>1.0201166180758017</v>
      </c>
      <c r="G23" s="23">
        <v>216</v>
      </c>
      <c r="H23" s="22">
        <f t="shared" si="2"/>
        <v>3.6</v>
      </c>
      <c r="I23" s="22">
        <f t="shared" si="3"/>
        <v>0.24494897427831783</v>
      </c>
    </row>
    <row r="24" spans="1:17">
      <c r="A24" s="19">
        <v>3600</v>
      </c>
      <c r="B24" s="20">
        <v>3600</v>
      </c>
      <c r="C24" s="21">
        <f t="shared" si="4"/>
        <v>705.5276381909548</v>
      </c>
      <c r="D24" s="20">
        <v>720</v>
      </c>
      <c r="E24" s="22">
        <f t="shared" si="0"/>
        <v>5</v>
      </c>
      <c r="F24" s="22">
        <f t="shared" si="1"/>
        <v>1.0204081632653061</v>
      </c>
      <c r="G24" s="23">
        <v>271</v>
      </c>
      <c r="H24" s="22">
        <f t="shared" si="2"/>
        <v>4.5166666666666666</v>
      </c>
      <c r="I24" s="22">
        <f t="shared" si="3"/>
        <v>0.27436796055257218</v>
      </c>
    </row>
    <row r="25" spans="1:17" ht="14.4">
      <c r="A25" s="19">
        <v>3700</v>
      </c>
      <c r="B25" s="20">
        <v>3700</v>
      </c>
      <c r="C25" s="21">
        <f t="shared" si="4"/>
        <v>725.12562814070361</v>
      </c>
      <c r="D25" s="20">
        <v>740</v>
      </c>
      <c r="E25" s="22">
        <f t="shared" si="0"/>
        <v>5</v>
      </c>
      <c r="F25" s="22">
        <f t="shared" si="1"/>
        <v>1.0204081632653061</v>
      </c>
      <c r="G25" s="23">
        <v>302</v>
      </c>
      <c r="H25" s="22">
        <f t="shared" si="2"/>
        <v>5.0333333333333332</v>
      </c>
      <c r="I25" s="22">
        <f t="shared" si="3"/>
        <v>0.28963578661637945</v>
      </c>
      <c r="J25" s="4"/>
      <c r="K25" s="4"/>
      <c r="L25" s="4"/>
      <c r="M25" s="4"/>
      <c r="N25" s="4"/>
      <c r="O25" s="4"/>
      <c r="P25" s="28" t="s">
        <v>31</v>
      </c>
      <c r="Q25" s="29"/>
    </row>
    <row r="26" spans="1:17" ht="14.4">
      <c r="A26" s="19">
        <v>3800</v>
      </c>
      <c r="B26" s="20">
        <v>3800</v>
      </c>
      <c r="C26" s="21">
        <f t="shared" si="4"/>
        <v>744.72361809045231</v>
      </c>
      <c r="D26" s="20">
        <v>760</v>
      </c>
      <c r="E26" s="22">
        <f t="shared" si="0"/>
        <v>5</v>
      </c>
      <c r="F26" s="22">
        <f t="shared" si="1"/>
        <v>1.0204081632653061</v>
      </c>
      <c r="G26" s="23">
        <v>314</v>
      </c>
      <c r="H26" s="22">
        <f t="shared" si="2"/>
        <v>5.2333333333333334</v>
      </c>
      <c r="I26" s="22">
        <f t="shared" si="3"/>
        <v>0.2953340857778225</v>
      </c>
      <c r="J26" s="4"/>
      <c r="K26" s="8"/>
      <c r="L26" s="8"/>
      <c r="M26" s="8"/>
      <c r="N26" s="8"/>
      <c r="O26" s="4"/>
      <c r="P26" s="13" t="s">
        <v>32</v>
      </c>
      <c r="Q26" s="13">
        <f>MAX(V)</f>
        <v>4900</v>
      </c>
    </row>
    <row r="27" spans="1:17" ht="14.4">
      <c r="A27" s="19">
        <v>3900</v>
      </c>
      <c r="B27" s="20">
        <v>3900</v>
      </c>
      <c r="C27" s="21">
        <f t="shared" si="4"/>
        <v>764.32160804020111</v>
      </c>
      <c r="D27" s="20">
        <v>780</v>
      </c>
      <c r="E27" s="22">
        <f t="shared" si="0"/>
        <v>5</v>
      </c>
      <c r="F27" s="22">
        <f t="shared" si="1"/>
        <v>1.0204081632653061</v>
      </c>
      <c r="G27" s="23">
        <v>335</v>
      </c>
      <c r="H27" s="22">
        <f t="shared" si="2"/>
        <v>5.583333333333333</v>
      </c>
      <c r="I27" s="22">
        <f t="shared" si="3"/>
        <v>0.3050500869620521</v>
      </c>
      <c r="J27" s="4"/>
      <c r="K27" s="8"/>
      <c r="L27" s="8"/>
      <c r="M27" s="8"/>
      <c r="N27" s="8"/>
      <c r="O27" s="4"/>
      <c r="P27" s="13" t="s">
        <v>33</v>
      </c>
      <c r="Q27" s="13">
        <f>Q28*4.7</f>
        <v>4610.7</v>
      </c>
    </row>
    <row r="28" spans="1:17" ht="14.4">
      <c r="A28" s="19">
        <v>4000</v>
      </c>
      <c r="B28" s="20">
        <v>4000</v>
      </c>
      <c r="C28" s="21">
        <f t="shared" si="4"/>
        <v>783.91959798994981</v>
      </c>
      <c r="D28" s="20">
        <v>800</v>
      </c>
      <c r="E28" s="22">
        <f t="shared" si="0"/>
        <v>5</v>
      </c>
      <c r="F28" s="22">
        <f t="shared" si="1"/>
        <v>1.0204081632653061</v>
      </c>
      <c r="G28" s="23">
        <v>388</v>
      </c>
      <c r="H28" s="22">
        <f t="shared" si="2"/>
        <v>6.4666666666666668</v>
      </c>
      <c r="I28" s="22">
        <f t="shared" si="3"/>
        <v>0.32829526005987014</v>
      </c>
      <c r="J28" s="4"/>
      <c r="K28" s="8"/>
      <c r="L28" s="8"/>
      <c r="M28" s="8"/>
      <c r="N28" s="8"/>
      <c r="O28" s="4"/>
      <c r="P28" s="13" t="s">
        <v>34</v>
      </c>
      <c r="Q28" s="13">
        <f>MAX(I)</f>
        <v>981</v>
      </c>
    </row>
    <row r="29" spans="1:17" ht="14.4">
      <c r="A29" s="19">
        <v>4100</v>
      </c>
      <c r="B29" s="20">
        <v>4099</v>
      </c>
      <c r="C29" s="21">
        <f t="shared" si="4"/>
        <v>803.5175879396985</v>
      </c>
      <c r="D29" s="20">
        <v>820</v>
      </c>
      <c r="E29" s="22">
        <f t="shared" si="0"/>
        <v>4.9987804878048783</v>
      </c>
      <c r="F29" s="22">
        <f t="shared" si="1"/>
        <v>1.0201592832254853</v>
      </c>
      <c r="G29" s="23">
        <v>375</v>
      </c>
      <c r="H29" s="22">
        <f t="shared" si="2"/>
        <v>6.25</v>
      </c>
      <c r="I29" s="22">
        <f t="shared" si="3"/>
        <v>0.3227486121839514</v>
      </c>
      <c r="J29" s="4"/>
      <c r="K29" s="8"/>
      <c r="L29" s="8"/>
      <c r="M29" s="8"/>
      <c r="N29" s="8"/>
      <c r="O29" s="4"/>
      <c r="P29" s="13" t="s">
        <v>35</v>
      </c>
      <c r="Q29" s="13">
        <f>Q2</f>
        <v>4.9000000000000004</v>
      </c>
    </row>
    <row r="30" spans="1:17" ht="14.4">
      <c r="A30" s="19">
        <v>4200</v>
      </c>
      <c r="B30" s="20">
        <v>4200</v>
      </c>
      <c r="C30" s="21">
        <f t="shared" si="4"/>
        <v>823.11557788944731</v>
      </c>
      <c r="D30" s="20">
        <v>840</v>
      </c>
      <c r="E30" s="22">
        <f t="shared" si="0"/>
        <v>5</v>
      </c>
      <c r="F30" s="22">
        <f t="shared" si="1"/>
        <v>1.0204081632653061</v>
      </c>
      <c r="G30" s="23">
        <v>418</v>
      </c>
      <c r="H30" s="22">
        <f t="shared" si="2"/>
        <v>6.9666666666666668</v>
      </c>
      <c r="I30" s="22">
        <f t="shared" si="3"/>
        <v>0.34075080500434785</v>
      </c>
      <c r="J30" s="4"/>
      <c r="K30" s="8"/>
      <c r="L30" s="8"/>
      <c r="M30" s="8"/>
      <c r="N30" s="8"/>
      <c r="O30" s="4"/>
      <c r="P30" s="13" t="s">
        <v>36</v>
      </c>
      <c r="Q30" s="14">
        <f>SLOPE(V,I)</f>
        <v>4.9911935568112558</v>
      </c>
    </row>
    <row r="31" spans="1:17" ht="14.4">
      <c r="A31" s="19">
        <v>4300</v>
      </c>
      <c r="B31" s="20">
        <v>4300</v>
      </c>
      <c r="C31" s="21">
        <f t="shared" si="4"/>
        <v>842.713567839196</v>
      </c>
      <c r="D31" s="20">
        <v>860</v>
      </c>
      <c r="E31" s="22">
        <f t="shared" si="0"/>
        <v>5</v>
      </c>
      <c r="F31" s="22">
        <f t="shared" si="1"/>
        <v>1.0204081632653061</v>
      </c>
      <c r="G31" s="23">
        <v>392</v>
      </c>
      <c r="H31" s="22">
        <f t="shared" si="2"/>
        <v>6.5333333333333332</v>
      </c>
      <c r="I31" s="22">
        <f t="shared" si="3"/>
        <v>0.32998316455372217</v>
      </c>
      <c r="J31" s="4"/>
      <c r="K31" s="8"/>
      <c r="L31" s="8"/>
      <c r="M31" s="8"/>
      <c r="N31" s="8"/>
      <c r="O31" s="4"/>
      <c r="P31" s="13" t="s">
        <v>37</v>
      </c>
      <c r="Q31" s="13">
        <f>ABS(Q29-Q30)*100/Q29</f>
        <v>1.8610929961480693</v>
      </c>
    </row>
    <row r="32" spans="1:17" ht="14.4">
      <c r="A32" s="19">
        <v>4400</v>
      </c>
      <c r="B32" s="20">
        <v>4400</v>
      </c>
      <c r="C32" s="21">
        <f t="shared" si="4"/>
        <v>862.31155778894481</v>
      </c>
      <c r="D32" s="20">
        <v>881</v>
      </c>
      <c r="E32" s="22">
        <f t="shared" si="0"/>
        <v>4.9943246311010219</v>
      </c>
      <c r="F32" s="22">
        <f t="shared" si="1"/>
        <v>1.0192499247144942</v>
      </c>
      <c r="G32" s="23">
        <v>394</v>
      </c>
      <c r="H32" s="22">
        <f t="shared" si="2"/>
        <v>6.5666666666666664</v>
      </c>
      <c r="I32" s="22">
        <f t="shared" si="3"/>
        <v>0.33082388735465346</v>
      </c>
      <c r="J32" s="4"/>
      <c r="K32" s="4"/>
      <c r="L32" s="4"/>
      <c r="M32" s="4"/>
      <c r="N32" s="4"/>
      <c r="O32" s="4"/>
      <c r="P32" s="13" t="s">
        <v>38</v>
      </c>
      <c r="Q32" s="13">
        <f>MAX(H4:H37)</f>
        <v>39.016666666666666</v>
      </c>
    </row>
    <row r="33" spans="1:17" ht="14.4">
      <c r="A33" s="19">
        <v>4500</v>
      </c>
      <c r="B33" s="20">
        <v>4499</v>
      </c>
      <c r="C33" s="21">
        <f t="shared" si="4"/>
        <v>881.9095477386935</v>
      </c>
      <c r="D33" s="20">
        <v>901</v>
      </c>
      <c r="E33" s="22">
        <f t="shared" si="0"/>
        <v>4.9933407325194228</v>
      </c>
      <c r="F33" s="22">
        <f t="shared" si="1"/>
        <v>1.0190491290855963</v>
      </c>
      <c r="G33" s="23">
        <v>508</v>
      </c>
      <c r="H33" s="22">
        <f t="shared" si="2"/>
        <v>8.4666666666666668</v>
      </c>
      <c r="I33" s="22">
        <f t="shared" si="3"/>
        <v>0.3756475889861548</v>
      </c>
      <c r="J33" s="4"/>
      <c r="K33" s="4"/>
      <c r="L33" s="4"/>
      <c r="M33" s="4"/>
      <c r="N33" s="4"/>
      <c r="O33" s="4"/>
      <c r="P33" s="13" t="s">
        <v>39</v>
      </c>
      <c r="Q33" s="13">
        <f>MAX(I4:I37)</f>
        <v>0.80639802689352957</v>
      </c>
    </row>
    <row r="34" spans="1:17">
      <c r="A34" s="19">
        <v>4600</v>
      </c>
      <c r="B34" s="20">
        <v>4600</v>
      </c>
      <c r="C34" s="21">
        <f t="shared" si="4"/>
        <v>901.50753768844231</v>
      </c>
      <c r="D34" s="20">
        <v>921</v>
      </c>
      <c r="E34" s="22">
        <f t="shared" si="0"/>
        <v>4.9945711183496204</v>
      </c>
      <c r="F34" s="22">
        <f t="shared" si="1"/>
        <v>1.0193002282346164</v>
      </c>
      <c r="G34" s="23">
        <v>479</v>
      </c>
      <c r="H34" s="22">
        <f t="shared" si="2"/>
        <v>7.9833333333333334</v>
      </c>
      <c r="I34" s="22">
        <f t="shared" si="3"/>
        <v>0.36476781047065482</v>
      </c>
      <c r="J34" s="4"/>
      <c r="K34" s="4"/>
      <c r="L34" s="4"/>
      <c r="M34" s="4"/>
      <c r="N34" s="4"/>
      <c r="O34" s="4"/>
    </row>
    <row r="35" spans="1:17">
      <c r="A35" s="19">
        <v>4700</v>
      </c>
      <c r="B35" s="20">
        <v>4699</v>
      </c>
      <c r="C35" s="21">
        <f t="shared" si="4"/>
        <v>921.10552763819101</v>
      </c>
      <c r="D35" s="20">
        <v>941</v>
      </c>
      <c r="E35" s="22">
        <f t="shared" si="0"/>
        <v>4.9936238044633372</v>
      </c>
      <c r="F35" s="22">
        <f t="shared" si="1"/>
        <v>1.0191068988700687</v>
      </c>
      <c r="G35" s="23">
        <v>780</v>
      </c>
      <c r="H35" s="22">
        <f t="shared" si="2"/>
        <v>13</v>
      </c>
      <c r="I35" s="22">
        <f t="shared" si="3"/>
        <v>0.46547466812563137</v>
      </c>
      <c r="J35" s="4"/>
      <c r="K35" s="4"/>
      <c r="L35" s="4"/>
      <c r="M35" s="4"/>
      <c r="N35" s="4"/>
      <c r="O35" s="4"/>
    </row>
    <row r="36" spans="1:17">
      <c r="A36" s="19">
        <v>4800</v>
      </c>
      <c r="B36" s="20">
        <v>4799</v>
      </c>
      <c r="C36" s="21">
        <f t="shared" si="4"/>
        <v>940.70351758793981</v>
      </c>
      <c r="D36" s="20">
        <v>961</v>
      </c>
      <c r="E36" s="22">
        <f t="shared" si="0"/>
        <v>4.9937565036420395</v>
      </c>
      <c r="F36" s="22">
        <f t="shared" si="1"/>
        <v>1.01913398033511</v>
      </c>
      <c r="G36" s="23">
        <v>948</v>
      </c>
      <c r="H36" s="22">
        <f t="shared" si="2"/>
        <v>15.8</v>
      </c>
      <c r="I36" s="22">
        <f t="shared" si="3"/>
        <v>0.51316014394468845</v>
      </c>
    </row>
    <row r="37" spans="1:17">
      <c r="A37" s="19">
        <v>4900</v>
      </c>
      <c r="B37" s="20">
        <v>4900</v>
      </c>
      <c r="C37" s="21">
        <f t="shared" si="4"/>
        <v>960.30150753768851</v>
      </c>
      <c r="D37" s="20">
        <v>981</v>
      </c>
      <c r="E37" s="22">
        <f t="shared" si="0"/>
        <v>4.9949031600407743</v>
      </c>
      <c r="F37" s="22">
        <f t="shared" si="1"/>
        <v>1.019367991845056</v>
      </c>
      <c r="G37" s="23">
        <v>2341</v>
      </c>
      <c r="H37" s="22">
        <f t="shared" si="2"/>
        <v>39.016666666666666</v>
      </c>
      <c r="I37" s="22">
        <f t="shared" si="3"/>
        <v>0.80639802689352957</v>
      </c>
    </row>
    <row r="43" spans="1:17" hidden="1">
      <c r="J43" s="1"/>
      <c r="K43" s="1"/>
      <c r="L43" s="1"/>
      <c r="M43" s="1"/>
      <c r="N43" s="1"/>
      <c r="O43" s="1"/>
    </row>
    <row r="44" spans="1:17" hidden="1">
      <c r="A44" s="26" t="s">
        <v>5</v>
      </c>
      <c r="B44" s="26"/>
      <c r="C44" s="26"/>
      <c r="D44" s="26"/>
      <c r="E44" s="26"/>
      <c r="F44" s="26"/>
      <c r="G44" s="9"/>
      <c r="H44" s="9"/>
      <c r="I44" s="9"/>
      <c r="J44" s="3"/>
      <c r="K44" s="3"/>
      <c r="L44" s="3"/>
      <c r="M44" s="3"/>
      <c r="N44" s="3"/>
    </row>
    <row r="45" spans="1:17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17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17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17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19.95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6" t="s">
        <v>6</v>
      </c>
      <c r="B70" s="26"/>
      <c r="C70" s="26"/>
      <c r="D70" s="26"/>
      <c r="E70" s="26"/>
      <c r="F70" s="26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/>
    <row r="94" spans="1:10" hidden="1">
      <c r="A94" s="27"/>
      <c r="B94" s="27"/>
      <c r="C94" s="27"/>
      <c r="D94" s="27"/>
      <c r="E94" s="27"/>
    </row>
    <row r="95" spans="1:10" hidden="1">
      <c r="A95" s="27"/>
      <c r="B95" s="27"/>
      <c r="C95" s="27"/>
      <c r="D95" s="27"/>
      <c r="E95" s="27"/>
    </row>
    <row r="96" spans="1:10" hidden="1">
      <c r="A96" s="27"/>
      <c r="B96" s="27"/>
      <c r="C96" s="27"/>
      <c r="D96" s="27"/>
      <c r="E96" s="27"/>
    </row>
    <row r="97" spans="1:9" hidden="1">
      <c r="A97" s="27"/>
      <c r="B97" s="27"/>
      <c r="C97" s="27"/>
      <c r="D97" s="27"/>
      <c r="E97" s="27"/>
    </row>
    <row r="98" spans="1:9" hidden="1">
      <c r="A98" s="26" t="s">
        <v>8</v>
      </c>
      <c r="B98" s="26"/>
      <c r="C98" s="26"/>
      <c r="D98" s="26"/>
      <c r="E98" s="26"/>
      <c r="F98" s="26"/>
      <c r="G98" s="9"/>
      <c r="H98" s="9"/>
      <c r="I98" s="9"/>
    </row>
    <row r="99" spans="1:9" hidden="1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>
      <c r="A101" s="5">
        <v>200</v>
      </c>
      <c r="C101" s="5">
        <f t="shared" ref="C101:C115" si="11">A101/1.663</f>
        <v>120.26458208057727</v>
      </c>
      <c r="E101" s="5" t="e">
        <f t="shared" ref="E101:E115" si="12">B101/D101</f>
        <v>#DIV/0!</v>
      </c>
      <c r="F101" s="5" t="e">
        <f t="shared" ref="F101:F115" si="13">E101/1.6605</f>
        <v>#DIV/0!</v>
      </c>
    </row>
    <row r="102" spans="1:9" hidden="1">
      <c r="A102" s="5">
        <v>300</v>
      </c>
      <c r="C102" s="5">
        <f t="shared" si="11"/>
        <v>180.39687312086591</v>
      </c>
      <c r="E102" s="5" t="e">
        <f t="shared" si="12"/>
        <v>#DIV/0!</v>
      </c>
      <c r="F102" s="5" t="e">
        <f t="shared" si="13"/>
        <v>#DIV/0!</v>
      </c>
    </row>
    <row r="103" spans="1:9" hidden="1">
      <c r="A103" s="5">
        <v>400</v>
      </c>
      <c r="C103" s="5">
        <f t="shared" si="11"/>
        <v>240.52916416115454</v>
      </c>
      <c r="E103" s="5" t="e">
        <f t="shared" si="12"/>
        <v>#DIV/0!</v>
      </c>
      <c r="F103" s="5" t="e">
        <f t="shared" si="13"/>
        <v>#DIV/0!</v>
      </c>
    </row>
    <row r="104" spans="1:9" hidden="1">
      <c r="A104" s="5">
        <v>500</v>
      </c>
      <c r="C104" s="5">
        <f t="shared" si="11"/>
        <v>300.66145520144318</v>
      </c>
      <c r="E104" s="5" t="e">
        <f t="shared" si="12"/>
        <v>#DIV/0!</v>
      </c>
      <c r="F104" s="5" t="e">
        <f t="shared" si="13"/>
        <v>#DIV/0!</v>
      </c>
    </row>
    <row r="105" spans="1:9" hidden="1">
      <c r="A105" s="5">
        <v>600</v>
      </c>
      <c r="C105" s="5">
        <f t="shared" si="11"/>
        <v>360.79374624173181</v>
      </c>
      <c r="E105" s="5" t="e">
        <f t="shared" si="12"/>
        <v>#DIV/0!</v>
      </c>
      <c r="F105" s="5" t="e">
        <f t="shared" si="13"/>
        <v>#DIV/0!</v>
      </c>
    </row>
    <row r="106" spans="1:9" hidden="1">
      <c r="A106" s="5">
        <v>700</v>
      </c>
      <c r="C106" s="5">
        <f t="shared" si="11"/>
        <v>420.92603728202045</v>
      </c>
      <c r="E106" s="5" t="e">
        <f t="shared" si="12"/>
        <v>#DIV/0!</v>
      </c>
      <c r="F106" s="5" t="e">
        <f t="shared" si="13"/>
        <v>#DIV/0!</v>
      </c>
    </row>
    <row r="107" spans="1:9" hidden="1">
      <c r="A107" s="5">
        <v>800</v>
      </c>
      <c r="C107" s="5">
        <f t="shared" si="11"/>
        <v>481.05832832230908</v>
      </c>
      <c r="E107" s="5" t="e">
        <f t="shared" si="12"/>
        <v>#DIV/0!</v>
      </c>
      <c r="F107" s="5" t="e">
        <f t="shared" si="13"/>
        <v>#DIV/0!</v>
      </c>
    </row>
    <row r="108" spans="1:9" hidden="1">
      <c r="A108" s="5">
        <v>900</v>
      </c>
      <c r="C108" s="5">
        <f t="shared" si="11"/>
        <v>541.19061936259766</v>
      </c>
      <c r="E108" s="5" t="e">
        <f t="shared" si="12"/>
        <v>#DIV/0!</v>
      </c>
      <c r="F108" s="5" t="e">
        <f t="shared" si="13"/>
        <v>#DIV/0!</v>
      </c>
    </row>
    <row r="109" spans="1:9" hidden="1">
      <c r="A109" s="5">
        <v>1000</v>
      </c>
      <c r="C109" s="5">
        <f t="shared" si="11"/>
        <v>601.32291040288635</v>
      </c>
      <c r="E109" s="5" t="e">
        <f t="shared" si="12"/>
        <v>#DIV/0!</v>
      </c>
      <c r="F109" s="5" t="e">
        <f t="shared" si="13"/>
        <v>#DIV/0!</v>
      </c>
    </row>
    <row r="110" spans="1:9" hidden="1">
      <c r="A110" s="5">
        <v>1100</v>
      </c>
      <c r="C110" s="5">
        <f t="shared" si="11"/>
        <v>661.45520144317493</v>
      </c>
      <c r="E110" s="5" t="e">
        <f t="shared" si="12"/>
        <v>#DIV/0!</v>
      </c>
      <c r="F110" s="5" t="e">
        <f t="shared" si="13"/>
        <v>#DIV/0!</v>
      </c>
    </row>
    <row r="111" spans="1:9" hidden="1">
      <c r="A111" s="5">
        <v>1200</v>
      </c>
      <c r="C111" s="5">
        <f t="shared" si="11"/>
        <v>721.58749248346362</v>
      </c>
      <c r="E111" s="5" t="e">
        <f t="shared" si="12"/>
        <v>#DIV/0!</v>
      </c>
      <c r="F111" s="5" t="e">
        <f t="shared" si="13"/>
        <v>#DIV/0!</v>
      </c>
    </row>
    <row r="112" spans="1:9" hidden="1">
      <c r="A112" s="5">
        <v>1300</v>
      </c>
      <c r="C112" s="5">
        <f t="shared" si="11"/>
        <v>781.7197835237522</v>
      </c>
      <c r="E112" s="5" t="e">
        <f t="shared" si="12"/>
        <v>#DIV/0!</v>
      </c>
      <c r="F112" s="5" t="e">
        <f t="shared" si="13"/>
        <v>#DIV/0!</v>
      </c>
    </row>
    <row r="113" spans="1:9" hidden="1">
      <c r="A113" s="5">
        <v>1400</v>
      </c>
      <c r="C113" s="5">
        <f t="shared" si="11"/>
        <v>841.85207456404089</v>
      </c>
      <c r="E113" s="5" t="e">
        <f t="shared" si="12"/>
        <v>#DIV/0!</v>
      </c>
      <c r="F113" s="5" t="e">
        <f t="shared" si="13"/>
        <v>#DIV/0!</v>
      </c>
    </row>
    <row r="114" spans="1:9" hidden="1">
      <c r="A114" s="5">
        <v>1500</v>
      </c>
      <c r="C114" s="5">
        <f t="shared" si="11"/>
        <v>901.98436560432947</v>
      </c>
      <c r="E114" s="5" t="e">
        <f t="shared" si="12"/>
        <v>#DIV/0!</v>
      </c>
      <c r="F114" s="5" t="e">
        <f t="shared" si="13"/>
        <v>#DIV/0!</v>
      </c>
    </row>
    <row r="115" spans="1:9" hidden="1">
      <c r="A115" s="5">
        <v>1600</v>
      </c>
      <c r="C115" s="5">
        <f t="shared" si="11"/>
        <v>962.11665664461816</v>
      </c>
      <c r="E115" s="5" t="e">
        <f t="shared" si="12"/>
        <v>#DIV/0!</v>
      </c>
      <c r="F115" s="5" t="e">
        <f t="shared" si="13"/>
        <v>#DIV/0!</v>
      </c>
    </row>
    <row r="116" spans="1:9" hidden="1"/>
    <row r="117" spans="1:9" hidden="1"/>
    <row r="118" spans="1:9" hidden="1">
      <c r="A118" s="26" t="s">
        <v>9</v>
      </c>
      <c r="B118" s="26"/>
      <c r="C118" s="26"/>
      <c r="D118" s="26"/>
      <c r="E118" s="26"/>
      <c r="F118" s="26"/>
      <c r="G118" s="9"/>
      <c r="H118" s="9"/>
      <c r="I118" s="9"/>
    </row>
    <row r="119" spans="1:9" hidden="1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>
      <c r="A121" s="5">
        <v>500</v>
      </c>
      <c r="C121" s="5">
        <f t="shared" ref="C121:C139" si="14">A121/2.7855</f>
        <v>179.50098725542992</v>
      </c>
      <c r="E121" s="5" t="e">
        <f t="shared" ref="E121:E139" si="15">B121/D121</f>
        <v>#DIV/0!</v>
      </c>
      <c r="F121" s="5" t="e">
        <f t="shared" ref="F121:F139" si="16">E121/2.7855</f>
        <v>#DIV/0!</v>
      </c>
    </row>
    <row r="122" spans="1:9" hidden="1">
      <c r="A122" s="5">
        <v>1000</v>
      </c>
      <c r="C122" s="5">
        <f t="shared" si="14"/>
        <v>359.00197451085984</v>
      </c>
      <c r="E122" s="5" t="e">
        <f t="shared" si="15"/>
        <v>#DIV/0!</v>
      </c>
      <c r="F122" s="5" t="e">
        <f t="shared" si="16"/>
        <v>#DIV/0!</v>
      </c>
    </row>
    <row r="123" spans="1:9" hidden="1">
      <c r="A123" s="5">
        <v>1100</v>
      </c>
      <c r="C123" s="5">
        <f t="shared" si="14"/>
        <v>394.90217196194578</v>
      </c>
      <c r="E123" s="5" t="e">
        <f t="shared" si="15"/>
        <v>#DIV/0!</v>
      </c>
      <c r="F123" s="5" t="e">
        <f t="shared" si="16"/>
        <v>#DIV/0!</v>
      </c>
    </row>
    <row r="124" spans="1:9" hidden="1">
      <c r="A124" s="5">
        <v>1200</v>
      </c>
      <c r="C124" s="5">
        <f t="shared" si="14"/>
        <v>430.80236941303178</v>
      </c>
      <c r="E124" s="5" t="e">
        <f t="shared" si="15"/>
        <v>#DIV/0!</v>
      </c>
      <c r="F124" s="5" t="e">
        <f t="shared" si="16"/>
        <v>#DIV/0!</v>
      </c>
    </row>
    <row r="125" spans="1:9" hidden="1">
      <c r="A125" s="5">
        <v>1300</v>
      </c>
      <c r="C125" s="5">
        <f t="shared" si="14"/>
        <v>466.70256686411778</v>
      </c>
      <c r="E125" s="5" t="e">
        <f t="shared" si="15"/>
        <v>#DIV/0!</v>
      </c>
      <c r="F125" s="5" t="e">
        <f t="shared" si="16"/>
        <v>#DIV/0!</v>
      </c>
    </row>
    <row r="126" spans="1:9" hidden="1">
      <c r="A126" s="5">
        <v>1400</v>
      </c>
      <c r="C126" s="5">
        <f t="shared" si="14"/>
        <v>502.60276431520379</v>
      </c>
      <c r="E126" s="5" t="e">
        <f t="shared" si="15"/>
        <v>#DIV/0!</v>
      </c>
      <c r="F126" s="5" t="e">
        <f t="shared" si="16"/>
        <v>#DIV/0!</v>
      </c>
    </row>
    <row r="127" spans="1:9" hidden="1">
      <c r="A127" s="5">
        <v>1500</v>
      </c>
      <c r="C127" s="5">
        <f t="shared" si="14"/>
        <v>538.50296176628979</v>
      </c>
      <c r="E127" s="5" t="e">
        <f t="shared" si="15"/>
        <v>#DIV/0!</v>
      </c>
      <c r="F127" s="5" t="e">
        <f t="shared" si="16"/>
        <v>#DIV/0!</v>
      </c>
    </row>
    <row r="128" spans="1:9" hidden="1">
      <c r="A128" s="5">
        <v>1600</v>
      </c>
      <c r="C128" s="5">
        <f t="shared" si="14"/>
        <v>574.40315921737567</v>
      </c>
      <c r="E128" s="5" t="e">
        <f t="shared" si="15"/>
        <v>#DIV/0!</v>
      </c>
      <c r="F128" s="5" t="e">
        <f t="shared" si="16"/>
        <v>#DIV/0!</v>
      </c>
    </row>
    <row r="129" spans="1:6" hidden="1">
      <c r="A129" s="5">
        <v>1700</v>
      </c>
      <c r="C129" s="5">
        <f t="shared" si="14"/>
        <v>610.30335666846167</v>
      </c>
      <c r="E129" s="5" t="e">
        <f t="shared" si="15"/>
        <v>#DIV/0!</v>
      </c>
      <c r="F129" s="5" t="e">
        <f t="shared" si="16"/>
        <v>#DIV/0!</v>
      </c>
    </row>
    <row r="130" spans="1:6" hidden="1">
      <c r="A130" s="5">
        <v>1800</v>
      </c>
      <c r="C130" s="5">
        <f t="shared" si="14"/>
        <v>646.20355411954768</v>
      </c>
      <c r="E130" s="5" t="e">
        <f t="shared" si="15"/>
        <v>#DIV/0!</v>
      </c>
      <c r="F130" s="5" t="e">
        <f t="shared" si="16"/>
        <v>#DIV/0!</v>
      </c>
    </row>
    <row r="131" spans="1:6" hidden="1">
      <c r="A131" s="5">
        <v>1900</v>
      </c>
      <c r="C131" s="5">
        <f t="shared" si="14"/>
        <v>682.10375157063368</v>
      </c>
      <c r="E131" s="5" t="e">
        <f t="shared" si="15"/>
        <v>#DIV/0!</v>
      </c>
      <c r="F131" s="5" t="e">
        <f t="shared" si="16"/>
        <v>#DIV/0!</v>
      </c>
    </row>
    <row r="132" spans="1:6" hidden="1">
      <c r="A132" s="5">
        <v>2000</v>
      </c>
      <c r="C132" s="5">
        <f t="shared" si="14"/>
        <v>718.00394902171968</v>
      </c>
      <c r="E132" s="5" t="e">
        <f t="shared" si="15"/>
        <v>#DIV/0!</v>
      </c>
      <c r="F132" s="5" t="e">
        <f t="shared" si="16"/>
        <v>#DIV/0!</v>
      </c>
    </row>
    <row r="133" spans="1:6" hidden="1">
      <c r="A133" s="5">
        <v>2100</v>
      </c>
      <c r="C133" s="5">
        <f t="shared" si="14"/>
        <v>753.90414647280568</v>
      </c>
      <c r="E133" s="5" t="e">
        <f t="shared" si="15"/>
        <v>#DIV/0!</v>
      </c>
      <c r="F133" s="5" t="e">
        <f t="shared" si="16"/>
        <v>#DIV/0!</v>
      </c>
    </row>
    <row r="134" spans="1:6" hidden="1">
      <c r="A134" s="5">
        <v>2200</v>
      </c>
      <c r="C134" s="5">
        <f t="shared" si="14"/>
        <v>789.80434392389157</v>
      </c>
      <c r="E134" s="5" t="e">
        <f t="shared" si="15"/>
        <v>#DIV/0!</v>
      </c>
      <c r="F134" s="5" t="e">
        <f t="shared" si="16"/>
        <v>#DIV/0!</v>
      </c>
    </row>
    <row r="135" spans="1:6" hidden="1">
      <c r="A135" s="5">
        <v>2300</v>
      </c>
      <c r="C135" s="5">
        <f t="shared" si="14"/>
        <v>825.70454137497757</v>
      </c>
      <c r="E135" s="5" t="e">
        <f t="shared" si="15"/>
        <v>#DIV/0!</v>
      </c>
      <c r="F135" s="5" t="e">
        <f t="shared" si="16"/>
        <v>#DIV/0!</v>
      </c>
    </row>
    <row r="136" spans="1:6" hidden="1">
      <c r="A136" s="5">
        <v>2400</v>
      </c>
      <c r="C136" s="5">
        <f t="shared" si="14"/>
        <v>861.60473882606357</v>
      </c>
      <c r="E136" s="5" t="e">
        <f t="shared" si="15"/>
        <v>#DIV/0!</v>
      </c>
      <c r="F136" s="5" t="e">
        <f t="shared" si="16"/>
        <v>#DIV/0!</v>
      </c>
    </row>
    <row r="137" spans="1:6" hidden="1">
      <c r="A137" s="5">
        <v>2500</v>
      </c>
      <c r="C137" s="5">
        <f t="shared" si="14"/>
        <v>897.50493627714957</v>
      </c>
      <c r="E137" s="5" t="e">
        <f t="shared" si="15"/>
        <v>#DIV/0!</v>
      </c>
      <c r="F137" s="5" t="e">
        <f t="shared" si="16"/>
        <v>#DIV/0!</v>
      </c>
    </row>
    <row r="138" spans="1:6" hidden="1">
      <c r="A138" s="5">
        <v>2600</v>
      </c>
      <c r="C138" s="5">
        <f t="shared" si="14"/>
        <v>933.40513372823557</v>
      </c>
      <c r="E138" s="5" t="e">
        <f t="shared" si="15"/>
        <v>#DIV/0!</v>
      </c>
      <c r="F138" s="5" t="e">
        <f t="shared" si="16"/>
        <v>#DIV/0!</v>
      </c>
    </row>
    <row r="139" spans="1:6" hidden="1">
      <c r="A139" s="5">
        <v>2653</v>
      </c>
      <c r="C139" s="5">
        <f t="shared" si="14"/>
        <v>952.43223837731114</v>
      </c>
      <c r="E139" s="5" t="e">
        <f t="shared" si="15"/>
        <v>#DIV/0!</v>
      </c>
      <c r="F139" s="5" t="e">
        <f t="shared" si="16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26" t="s">
        <v>10</v>
      </c>
      <c r="B146" s="26"/>
      <c r="C146" s="26"/>
      <c r="D146" s="26"/>
      <c r="E146" s="26"/>
      <c r="F146" s="26"/>
      <c r="G146" s="9"/>
      <c r="H146" s="9"/>
      <c r="I146" s="9"/>
    </row>
    <row r="147" spans="1:9" hidden="1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>
      <c r="A149" s="5">
        <v>200</v>
      </c>
      <c r="C149" s="5">
        <f t="shared" ref="C149:C182" si="17">A149/3.64</f>
        <v>54.945054945054942</v>
      </c>
      <c r="E149" s="5" t="e">
        <f t="shared" ref="E149:E182" si="18">B149/D149</f>
        <v>#DIV/0!</v>
      </c>
      <c r="F149" s="5" t="e">
        <f t="shared" ref="F149:F182" si="19">E149/3.6645</f>
        <v>#DIV/0!</v>
      </c>
    </row>
    <row r="150" spans="1:9" hidden="1">
      <c r="A150" s="5">
        <v>300</v>
      </c>
      <c r="C150" s="5">
        <f t="shared" si="17"/>
        <v>82.417582417582409</v>
      </c>
      <c r="E150" s="5" t="e">
        <f t="shared" si="18"/>
        <v>#DIV/0!</v>
      </c>
      <c r="F150" s="5" t="e">
        <f t="shared" si="19"/>
        <v>#DIV/0!</v>
      </c>
    </row>
    <row r="151" spans="1:9" hidden="1">
      <c r="A151" s="5">
        <v>400</v>
      </c>
      <c r="C151" s="5">
        <f t="shared" si="17"/>
        <v>109.89010989010988</v>
      </c>
      <c r="E151" s="5" t="e">
        <f t="shared" si="18"/>
        <v>#DIV/0!</v>
      </c>
      <c r="F151" s="5" t="e">
        <f t="shared" si="19"/>
        <v>#DIV/0!</v>
      </c>
    </row>
    <row r="152" spans="1:9" hidden="1">
      <c r="A152" s="5">
        <v>500</v>
      </c>
      <c r="C152" s="5">
        <f t="shared" si="17"/>
        <v>137.36263736263737</v>
      </c>
      <c r="E152" s="5" t="e">
        <f t="shared" si="18"/>
        <v>#DIV/0!</v>
      </c>
      <c r="F152" s="5" t="e">
        <f t="shared" si="19"/>
        <v>#DIV/0!</v>
      </c>
    </row>
    <row r="153" spans="1:9" hidden="1">
      <c r="A153" s="5">
        <v>600</v>
      </c>
      <c r="C153" s="5">
        <f t="shared" si="17"/>
        <v>164.83516483516482</v>
      </c>
      <c r="E153" s="5" t="e">
        <f t="shared" si="18"/>
        <v>#DIV/0!</v>
      </c>
      <c r="F153" s="5" t="e">
        <f t="shared" si="19"/>
        <v>#DIV/0!</v>
      </c>
    </row>
    <row r="154" spans="1:9" hidden="1">
      <c r="A154" s="5">
        <v>700</v>
      </c>
      <c r="C154" s="5">
        <f t="shared" si="17"/>
        <v>192.30769230769229</v>
      </c>
      <c r="E154" s="5" t="e">
        <f t="shared" si="18"/>
        <v>#DIV/0!</v>
      </c>
      <c r="F154" s="5" t="e">
        <f t="shared" si="19"/>
        <v>#DIV/0!</v>
      </c>
    </row>
    <row r="155" spans="1:9" hidden="1">
      <c r="A155" s="5">
        <v>800</v>
      </c>
      <c r="C155" s="5">
        <f t="shared" si="17"/>
        <v>219.78021978021977</v>
      </c>
      <c r="E155" s="5" t="e">
        <f t="shared" si="18"/>
        <v>#DIV/0!</v>
      </c>
      <c r="F155" s="5" t="e">
        <f t="shared" si="19"/>
        <v>#DIV/0!</v>
      </c>
    </row>
    <row r="156" spans="1:9" hidden="1">
      <c r="A156" s="5">
        <v>900</v>
      </c>
      <c r="C156" s="5">
        <f t="shared" si="17"/>
        <v>247.25274725274724</v>
      </c>
      <c r="E156" s="5" t="e">
        <f t="shared" si="18"/>
        <v>#DIV/0!</v>
      </c>
      <c r="F156" s="5" t="e">
        <f t="shared" si="19"/>
        <v>#DIV/0!</v>
      </c>
    </row>
    <row r="157" spans="1:9" hidden="1">
      <c r="A157" s="5">
        <v>1000</v>
      </c>
      <c r="C157" s="5">
        <f t="shared" si="17"/>
        <v>274.72527472527474</v>
      </c>
      <c r="E157" s="5" t="e">
        <f t="shared" si="18"/>
        <v>#DIV/0!</v>
      </c>
      <c r="F157" s="5" t="e">
        <f t="shared" si="19"/>
        <v>#DIV/0!</v>
      </c>
    </row>
    <row r="158" spans="1:9" hidden="1">
      <c r="A158" s="5">
        <v>1100</v>
      </c>
      <c r="C158" s="5">
        <f t="shared" si="17"/>
        <v>302.19780219780216</v>
      </c>
      <c r="E158" s="5" t="e">
        <f t="shared" si="18"/>
        <v>#DIV/0!</v>
      </c>
      <c r="F158" s="5" t="e">
        <f t="shared" si="19"/>
        <v>#DIV/0!</v>
      </c>
    </row>
    <row r="159" spans="1:9" hidden="1">
      <c r="A159" s="5">
        <v>1200</v>
      </c>
      <c r="C159" s="5">
        <f t="shared" si="17"/>
        <v>329.67032967032964</v>
      </c>
      <c r="E159" s="5" t="e">
        <f t="shared" si="18"/>
        <v>#DIV/0!</v>
      </c>
      <c r="F159" s="5" t="e">
        <f t="shared" si="19"/>
        <v>#DIV/0!</v>
      </c>
    </row>
    <row r="160" spans="1:9" hidden="1">
      <c r="A160" s="5">
        <v>1300</v>
      </c>
      <c r="C160" s="5">
        <f t="shared" si="17"/>
        <v>357.14285714285711</v>
      </c>
      <c r="E160" s="5" t="e">
        <f t="shared" si="18"/>
        <v>#DIV/0!</v>
      </c>
      <c r="F160" s="5" t="e">
        <f t="shared" si="19"/>
        <v>#DIV/0!</v>
      </c>
    </row>
    <row r="161" spans="1:6" hidden="1">
      <c r="A161" s="5">
        <v>1400</v>
      </c>
      <c r="C161" s="5">
        <f t="shared" si="17"/>
        <v>384.61538461538458</v>
      </c>
      <c r="E161" s="5" t="e">
        <f t="shared" si="18"/>
        <v>#DIV/0!</v>
      </c>
      <c r="F161" s="5" t="e">
        <f t="shared" si="19"/>
        <v>#DIV/0!</v>
      </c>
    </row>
    <row r="162" spans="1:6" hidden="1">
      <c r="A162" s="5">
        <v>1500</v>
      </c>
      <c r="C162" s="5">
        <f t="shared" si="17"/>
        <v>412.08791208791206</v>
      </c>
      <c r="E162" s="5" t="e">
        <f t="shared" si="18"/>
        <v>#DIV/0!</v>
      </c>
      <c r="F162" s="5" t="e">
        <f t="shared" si="19"/>
        <v>#DIV/0!</v>
      </c>
    </row>
    <row r="163" spans="1:6" hidden="1">
      <c r="A163" s="5">
        <v>1600</v>
      </c>
      <c r="C163" s="5">
        <f t="shared" si="17"/>
        <v>439.56043956043953</v>
      </c>
      <c r="E163" s="5" t="e">
        <f t="shared" si="18"/>
        <v>#DIV/0!</v>
      </c>
      <c r="F163" s="5" t="e">
        <f t="shared" si="19"/>
        <v>#DIV/0!</v>
      </c>
    </row>
    <row r="164" spans="1:6" hidden="1">
      <c r="A164" s="5">
        <v>1700</v>
      </c>
      <c r="C164" s="5">
        <f t="shared" si="17"/>
        <v>467.03296703296701</v>
      </c>
      <c r="E164" s="5" t="e">
        <f t="shared" si="18"/>
        <v>#DIV/0!</v>
      </c>
      <c r="F164" s="5" t="e">
        <f t="shared" si="19"/>
        <v>#DIV/0!</v>
      </c>
    </row>
    <row r="165" spans="1:6" hidden="1">
      <c r="A165" s="5">
        <v>1800</v>
      </c>
      <c r="C165" s="5">
        <f t="shared" si="17"/>
        <v>494.50549450549448</v>
      </c>
      <c r="E165" s="5" t="e">
        <f t="shared" si="18"/>
        <v>#DIV/0!</v>
      </c>
      <c r="F165" s="5" t="e">
        <f t="shared" si="19"/>
        <v>#DIV/0!</v>
      </c>
    </row>
    <row r="166" spans="1:6" hidden="1">
      <c r="A166" s="5">
        <v>1900</v>
      </c>
      <c r="C166" s="5">
        <f t="shared" si="17"/>
        <v>521.97802197802196</v>
      </c>
      <c r="E166" s="5" t="e">
        <f t="shared" si="18"/>
        <v>#DIV/0!</v>
      </c>
      <c r="F166" s="5" t="e">
        <f t="shared" si="19"/>
        <v>#DIV/0!</v>
      </c>
    </row>
    <row r="167" spans="1:6" hidden="1">
      <c r="A167" s="5">
        <v>2000</v>
      </c>
      <c r="C167" s="5">
        <f t="shared" si="17"/>
        <v>549.45054945054949</v>
      </c>
      <c r="E167" s="5" t="e">
        <f t="shared" si="18"/>
        <v>#DIV/0!</v>
      </c>
      <c r="F167" s="5" t="e">
        <f t="shared" si="19"/>
        <v>#DIV/0!</v>
      </c>
    </row>
    <row r="168" spans="1:6" hidden="1">
      <c r="A168" s="5">
        <v>2100</v>
      </c>
      <c r="C168" s="5">
        <f t="shared" si="17"/>
        <v>576.92307692307691</v>
      </c>
      <c r="E168" s="5" t="e">
        <f t="shared" si="18"/>
        <v>#DIV/0!</v>
      </c>
      <c r="F168" s="5" t="e">
        <f t="shared" si="19"/>
        <v>#DIV/0!</v>
      </c>
    </row>
    <row r="169" spans="1:6" hidden="1">
      <c r="A169" s="5">
        <v>2200</v>
      </c>
      <c r="C169" s="5">
        <f t="shared" si="17"/>
        <v>604.39560439560432</v>
      </c>
      <c r="E169" s="5" t="e">
        <f t="shared" si="18"/>
        <v>#DIV/0!</v>
      </c>
      <c r="F169" s="5" t="e">
        <f t="shared" si="19"/>
        <v>#DIV/0!</v>
      </c>
    </row>
    <row r="170" spans="1:6" hidden="1">
      <c r="A170" s="5">
        <v>2300</v>
      </c>
      <c r="C170" s="5">
        <f t="shared" si="17"/>
        <v>631.86813186813185</v>
      </c>
      <c r="E170" s="5" t="e">
        <f t="shared" si="18"/>
        <v>#DIV/0!</v>
      </c>
      <c r="F170" s="5" t="e">
        <f t="shared" si="19"/>
        <v>#DIV/0!</v>
      </c>
    </row>
    <row r="171" spans="1:6" hidden="1">
      <c r="A171" s="5">
        <v>2400</v>
      </c>
      <c r="C171" s="5">
        <f t="shared" si="17"/>
        <v>659.34065934065927</v>
      </c>
      <c r="E171" s="5" t="e">
        <f t="shared" si="18"/>
        <v>#DIV/0!</v>
      </c>
      <c r="F171" s="5" t="e">
        <f t="shared" si="19"/>
        <v>#DIV/0!</v>
      </c>
    </row>
    <row r="172" spans="1:6" hidden="1">
      <c r="A172" s="5">
        <v>2500</v>
      </c>
      <c r="C172" s="5">
        <f t="shared" si="17"/>
        <v>686.8131868131868</v>
      </c>
      <c r="E172" s="5" t="e">
        <f t="shared" si="18"/>
        <v>#DIV/0!</v>
      </c>
      <c r="F172" s="5" t="e">
        <f t="shared" si="19"/>
        <v>#DIV/0!</v>
      </c>
    </row>
    <row r="173" spans="1:6" hidden="1">
      <c r="A173" s="5">
        <v>2600</v>
      </c>
      <c r="C173" s="5">
        <f t="shared" si="17"/>
        <v>714.28571428571422</v>
      </c>
      <c r="E173" s="5" t="e">
        <f t="shared" si="18"/>
        <v>#DIV/0!</v>
      </c>
      <c r="F173" s="5" t="e">
        <f t="shared" si="19"/>
        <v>#DIV/0!</v>
      </c>
    </row>
    <row r="174" spans="1:6" hidden="1">
      <c r="A174" s="5">
        <v>2700</v>
      </c>
      <c r="C174" s="5">
        <f t="shared" si="17"/>
        <v>741.75824175824175</v>
      </c>
      <c r="E174" s="5" t="e">
        <f t="shared" si="18"/>
        <v>#DIV/0!</v>
      </c>
      <c r="F174" s="5" t="e">
        <f t="shared" si="19"/>
        <v>#DIV/0!</v>
      </c>
    </row>
    <row r="175" spans="1:6" hidden="1">
      <c r="A175" s="5">
        <v>2800</v>
      </c>
      <c r="C175" s="5">
        <f t="shared" si="17"/>
        <v>769.23076923076917</v>
      </c>
      <c r="E175" s="5" t="e">
        <f t="shared" si="18"/>
        <v>#DIV/0!</v>
      </c>
      <c r="F175" s="5" t="e">
        <f t="shared" si="19"/>
        <v>#DIV/0!</v>
      </c>
    </row>
    <row r="176" spans="1:6" hidden="1">
      <c r="A176" s="5">
        <v>2900</v>
      </c>
      <c r="C176" s="5">
        <f t="shared" si="17"/>
        <v>796.7032967032967</v>
      </c>
      <c r="E176" s="5" t="e">
        <f t="shared" si="18"/>
        <v>#DIV/0!</v>
      </c>
      <c r="F176" s="5" t="e">
        <f t="shared" si="19"/>
        <v>#DIV/0!</v>
      </c>
    </row>
    <row r="177" spans="1:6" hidden="1">
      <c r="A177" s="5">
        <v>3000</v>
      </c>
      <c r="C177" s="5">
        <f t="shared" si="17"/>
        <v>824.17582417582412</v>
      </c>
      <c r="E177" s="5" t="e">
        <f t="shared" si="18"/>
        <v>#DIV/0!</v>
      </c>
      <c r="F177" s="5" t="e">
        <f t="shared" si="19"/>
        <v>#DIV/0!</v>
      </c>
    </row>
    <row r="178" spans="1:6" hidden="1">
      <c r="A178" s="5">
        <v>3100</v>
      </c>
      <c r="C178" s="5">
        <f t="shared" si="17"/>
        <v>851.64835164835165</v>
      </c>
      <c r="E178" s="5" t="e">
        <f t="shared" si="18"/>
        <v>#DIV/0!</v>
      </c>
      <c r="F178" s="5" t="e">
        <f t="shared" si="19"/>
        <v>#DIV/0!</v>
      </c>
    </row>
    <row r="179" spans="1:6" hidden="1">
      <c r="A179" s="5">
        <v>3200</v>
      </c>
      <c r="C179" s="5">
        <f t="shared" si="17"/>
        <v>879.12087912087907</v>
      </c>
      <c r="E179" s="5" t="e">
        <f t="shared" si="18"/>
        <v>#DIV/0!</v>
      </c>
      <c r="F179" s="5" t="e">
        <f t="shared" si="19"/>
        <v>#DIV/0!</v>
      </c>
    </row>
    <row r="180" spans="1:6" hidden="1">
      <c r="A180" s="5">
        <v>3300</v>
      </c>
      <c r="C180" s="5">
        <f t="shared" si="17"/>
        <v>906.5934065934066</v>
      </c>
      <c r="E180" s="5" t="e">
        <f t="shared" si="18"/>
        <v>#DIV/0!</v>
      </c>
      <c r="F180" s="5" t="e">
        <f t="shared" si="19"/>
        <v>#DIV/0!</v>
      </c>
    </row>
    <row r="181" spans="1:6" hidden="1">
      <c r="A181" s="5">
        <v>3400</v>
      </c>
      <c r="C181" s="5">
        <f t="shared" si="17"/>
        <v>934.06593406593402</v>
      </c>
      <c r="E181" s="5" t="e">
        <f t="shared" si="18"/>
        <v>#DIV/0!</v>
      </c>
      <c r="F181" s="5" t="e">
        <f t="shared" si="19"/>
        <v>#DIV/0!</v>
      </c>
    </row>
    <row r="182" spans="1:6" hidden="1">
      <c r="A182" s="5">
        <v>3500</v>
      </c>
      <c r="C182" s="5">
        <f t="shared" si="17"/>
        <v>961.53846153846155</v>
      </c>
      <c r="E182" s="5" t="e">
        <f t="shared" si="18"/>
        <v>#DIV/0!</v>
      </c>
      <c r="F182" s="5" t="e">
        <f t="shared" si="19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heet="1" objects="1" scenarios="1" selectLockedCells="1"/>
  <mergeCells count="13">
    <mergeCell ref="P25:Q25"/>
    <mergeCell ref="A1:I1"/>
    <mergeCell ref="P1:Q1"/>
    <mergeCell ref="P16:Q16"/>
    <mergeCell ref="P20:Q20"/>
    <mergeCell ref="P8:Q8"/>
    <mergeCell ref="P5:Q5"/>
    <mergeCell ref="A146:F146"/>
    <mergeCell ref="A44:F44"/>
    <mergeCell ref="A70:F70"/>
    <mergeCell ref="A98:F98"/>
    <mergeCell ref="A118:F118"/>
    <mergeCell ref="A94:E97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Sheet4</vt:lpstr>
      <vt:lpstr>I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Henning</cp:lastModifiedBy>
  <cp:revision>2</cp:revision>
  <dcterms:created xsi:type="dcterms:W3CDTF">2006-05-16T10:27:47Z</dcterms:created>
  <dcterms:modified xsi:type="dcterms:W3CDTF">2018-04-11T15:36:45Z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