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PT\dataset\"/>
    </mc:Choice>
  </mc:AlternateContent>
  <xr:revisionPtr revIDLastSave="0" documentId="13_ncr:1_{CA2742CA-11A2-47D6-8FC6-08E55B5ABDDE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2" i="1"/>
  <c r="G59" i="1" l="1"/>
  <c r="H59" i="1"/>
  <c r="I59" i="1"/>
  <c r="J59" i="1"/>
  <c r="K59" i="1"/>
  <c r="L59" i="1"/>
  <c r="F59" i="1"/>
  <c r="J93" i="1"/>
  <c r="K93" i="1"/>
  <c r="I93" i="1"/>
  <c r="N87" i="1"/>
  <c r="N66" i="1"/>
  <c r="M66" i="1"/>
  <c r="O38" i="1"/>
  <c r="O66" i="1" s="1"/>
  <c r="Q59" i="1"/>
  <c r="Q93" i="1"/>
  <c r="Q127" i="1"/>
  <c r="T93" i="1"/>
  <c r="T59" i="1"/>
  <c r="U66" i="1"/>
  <c r="V55" i="1"/>
  <c r="V16" i="1"/>
  <c r="V25" i="1" s="1"/>
  <c r="U25" i="1"/>
  <c r="T25" i="1"/>
  <c r="H25" i="1"/>
  <c r="I25" i="1"/>
  <c r="J25" i="1"/>
  <c r="K25" i="1"/>
  <c r="L25" i="1"/>
  <c r="M25" i="1"/>
  <c r="M29" i="1" s="1"/>
  <c r="N25" i="1"/>
  <c r="N29" i="1" s="1"/>
  <c r="O25" i="1"/>
  <c r="O29" i="1" s="1"/>
  <c r="O33" i="1" s="1"/>
  <c r="G25" i="1"/>
  <c r="F25" i="1"/>
  <c r="V61" i="1" l="1"/>
  <c r="V66" i="1" s="1"/>
  <c r="U29" i="1"/>
  <c r="U33" i="1" s="1"/>
  <c r="M33" i="1"/>
  <c r="N33" i="1"/>
  <c r="V27" i="1"/>
  <c r="V29" i="1" s="1"/>
  <c r="Q2" i="1"/>
  <c r="Q3" i="1"/>
  <c r="P3" i="1" s="1"/>
  <c r="S3" i="1" s="1"/>
  <c r="P4" i="1"/>
  <c r="S4" i="1" s="1"/>
  <c r="P5" i="1"/>
  <c r="S5" i="1" s="1"/>
  <c r="P6" i="1"/>
  <c r="S6" i="1" s="1"/>
  <c r="P7" i="1"/>
  <c r="S7" i="1" s="1"/>
  <c r="P8" i="1"/>
  <c r="S8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S21" i="1" s="1"/>
  <c r="P22" i="1"/>
  <c r="S22" i="1" s="1"/>
  <c r="P23" i="1"/>
  <c r="S23" i="1" s="1"/>
  <c r="P24" i="1"/>
  <c r="S24" i="1" s="1"/>
  <c r="P26" i="1"/>
  <c r="S26" i="1" s="1"/>
  <c r="P27" i="1"/>
  <c r="S27" i="1" s="1"/>
  <c r="P28" i="1"/>
  <c r="S28" i="1" s="1"/>
  <c r="P29" i="1"/>
  <c r="S29" i="1" s="1"/>
  <c r="P30" i="1"/>
  <c r="S30" i="1" s="1"/>
  <c r="P31" i="1"/>
  <c r="S31" i="1" s="1"/>
  <c r="P32" i="1"/>
  <c r="S32" i="1" s="1"/>
  <c r="P33" i="1"/>
  <c r="S33" i="1" s="1"/>
  <c r="P34" i="1"/>
  <c r="S34" i="1" s="1"/>
  <c r="P35" i="1"/>
  <c r="S35" i="1" s="1"/>
  <c r="P36" i="1"/>
  <c r="S36" i="1" s="1"/>
  <c r="P37" i="1"/>
  <c r="S37" i="1" s="1"/>
  <c r="P38" i="1"/>
  <c r="S38" i="1" s="1"/>
  <c r="P39" i="1"/>
  <c r="S39" i="1" s="1"/>
  <c r="P40" i="1"/>
  <c r="S40" i="1" s="1"/>
  <c r="P41" i="1"/>
  <c r="S41" i="1" s="1"/>
  <c r="P42" i="1"/>
  <c r="S42" i="1" s="1"/>
  <c r="P43" i="1"/>
  <c r="S43" i="1" s="1"/>
  <c r="P44" i="1"/>
  <c r="S44" i="1" s="1"/>
  <c r="P45" i="1"/>
  <c r="S45" i="1" s="1"/>
  <c r="P46" i="1"/>
  <c r="S46" i="1" s="1"/>
  <c r="P47" i="1"/>
  <c r="S47" i="1" s="1"/>
  <c r="P48" i="1"/>
  <c r="S48" i="1" s="1"/>
  <c r="P49" i="1"/>
  <c r="S49" i="1" s="1"/>
  <c r="P50" i="1"/>
  <c r="S50" i="1" s="1"/>
  <c r="P51" i="1"/>
  <c r="S51" i="1" s="1"/>
  <c r="P52" i="1"/>
  <c r="S52" i="1" s="1"/>
  <c r="P53" i="1"/>
  <c r="S53" i="1" s="1"/>
  <c r="P54" i="1"/>
  <c r="S54" i="1" s="1"/>
  <c r="P55" i="1"/>
  <c r="S55" i="1" s="1"/>
  <c r="P56" i="1"/>
  <c r="S56" i="1" s="1"/>
  <c r="P57" i="1"/>
  <c r="S57" i="1" s="1"/>
  <c r="P58" i="1"/>
  <c r="S58" i="1" s="1"/>
  <c r="P60" i="1"/>
  <c r="S60" i="1" s="1"/>
  <c r="P61" i="1"/>
  <c r="S61" i="1" s="1"/>
  <c r="P62" i="1"/>
  <c r="S62" i="1" s="1"/>
  <c r="P63" i="1"/>
  <c r="S63" i="1" s="1"/>
  <c r="P64" i="1"/>
  <c r="S64" i="1" s="1"/>
  <c r="P65" i="1"/>
  <c r="S65" i="1" s="1"/>
  <c r="P66" i="1"/>
  <c r="S66" i="1" s="1"/>
  <c r="P67" i="1"/>
  <c r="S67" i="1" s="1"/>
  <c r="P68" i="1"/>
  <c r="S68" i="1" s="1"/>
  <c r="P69" i="1"/>
  <c r="S69" i="1" s="1"/>
  <c r="P70" i="1"/>
  <c r="S70" i="1" s="1"/>
  <c r="P71" i="1"/>
  <c r="S71" i="1" s="1"/>
  <c r="P72" i="1"/>
  <c r="S72" i="1" s="1"/>
  <c r="P73" i="1"/>
  <c r="S73" i="1" s="1"/>
  <c r="P74" i="1"/>
  <c r="S74" i="1" s="1"/>
  <c r="P75" i="1"/>
  <c r="S75" i="1" s="1"/>
  <c r="P76" i="1"/>
  <c r="S76" i="1" s="1"/>
  <c r="P77" i="1"/>
  <c r="S77" i="1" s="1"/>
  <c r="P78" i="1"/>
  <c r="S78" i="1" s="1"/>
  <c r="P79" i="1"/>
  <c r="S79" i="1" s="1"/>
  <c r="P80" i="1"/>
  <c r="S80" i="1" s="1"/>
  <c r="P81" i="1"/>
  <c r="S81" i="1" s="1"/>
  <c r="P82" i="1"/>
  <c r="S82" i="1" s="1"/>
  <c r="P83" i="1"/>
  <c r="S83" i="1" s="1"/>
  <c r="P84" i="1"/>
  <c r="S84" i="1" s="1"/>
  <c r="P85" i="1"/>
  <c r="S85" i="1" s="1"/>
  <c r="P86" i="1"/>
  <c r="S86" i="1" s="1"/>
  <c r="P87" i="1"/>
  <c r="S87" i="1" s="1"/>
  <c r="P88" i="1"/>
  <c r="S88" i="1" s="1"/>
  <c r="P89" i="1"/>
  <c r="S89" i="1" s="1"/>
  <c r="P90" i="1"/>
  <c r="S90" i="1" s="1"/>
  <c r="P91" i="1"/>
  <c r="S91" i="1" s="1"/>
  <c r="P92" i="1"/>
  <c r="S92" i="1" s="1"/>
  <c r="P93" i="1"/>
  <c r="S93" i="1" s="1"/>
  <c r="P94" i="1"/>
  <c r="S94" i="1" s="1"/>
  <c r="P95" i="1"/>
  <c r="S95" i="1" s="1"/>
  <c r="P96" i="1"/>
  <c r="S96" i="1" s="1"/>
  <c r="P97" i="1"/>
  <c r="S97" i="1" s="1"/>
  <c r="P98" i="1"/>
  <c r="S98" i="1" s="1"/>
  <c r="P99" i="1"/>
  <c r="S99" i="1" s="1"/>
  <c r="P100" i="1"/>
  <c r="S100" i="1" s="1"/>
  <c r="P101" i="1"/>
  <c r="S101" i="1" s="1"/>
  <c r="P102" i="1"/>
  <c r="S102" i="1" s="1"/>
  <c r="P103" i="1"/>
  <c r="S103" i="1" s="1"/>
  <c r="P104" i="1"/>
  <c r="S104" i="1" s="1"/>
  <c r="P105" i="1"/>
  <c r="S105" i="1" s="1"/>
  <c r="P106" i="1"/>
  <c r="S106" i="1" s="1"/>
  <c r="P107" i="1"/>
  <c r="S107" i="1" s="1"/>
  <c r="P108" i="1"/>
  <c r="S108" i="1" s="1"/>
  <c r="P109" i="1"/>
  <c r="S109" i="1" s="1"/>
  <c r="P110" i="1"/>
  <c r="S110" i="1" s="1"/>
  <c r="P111" i="1"/>
  <c r="S111" i="1" s="1"/>
  <c r="P112" i="1"/>
  <c r="S112" i="1" s="1"/>
  <c r="P113" i="1"/>
  <c r="S113" i="1" s="1"/>
  <c r="P114" i="1"/>
  <c r="S114" i="1" s="1"/>
  <c r="P115" i="1"/>
  <c r="S115" i="1" s="1"/>
  <c r="P116" i="1"/>
  <c r="S116" i="1" s="1"/>
  <c r="P117" i="1"/>
  <c r="S117" i="1" s="1"/>
  <c r="P118" i="1"/>
  <c r="S118" i="1" s="1"/>
  <c r="P119" i="1"/>
  <c r="S119" i="1" s="1"/>
  <c r="P120" i="1"/>
  <c r="S120" i="1" s="1"/>
  <c r="P121" i="1"/>
  <c r="S121" i="1" s="1"/>
  <c r="P122" i="1"/>
  <c r="S122" i="1" s="1"/>
  <c r="P123" i="1"/>
  <c r="S123" i="1" s="1"/>
  <c r="P124" i="1"/>
  <c r="S124" i="1" s="1"/>
  <c r="P125" i="1"/>
  <c r="S125" i="1" s="1"/>
  <c r="P126" i="1"/>
  <c r="S126" i="1" s="1"/>
  <c r="P127" i="1"/>
  <c r="S127" i="1" s="1"/>
  <c r="P128" i="1"/>
  <c r="S128" i="1" s="1"/>
  <c r="P129" i="1"/>
  <c r="S129" i="1" s="1"/>
  <c r="P130" i="1"/>
  <c r="S130" i="1" s="1"/>
  <c r="P131" i="1"/>
  <c r="S131" i="1" s="1"/>
  <c r="P132" i="1"/>
  <c r="S132" i="1" s="1"/>
  <c r="P133" i="1"/>
  <c r="S133" i="1" s="1"/>
  <c r="P134" i="1"/>
  <c r="S134" i="1" s="1"/>
  <c r="P135" i="1"/>
  <c r="S135" i="1" s="1"/>
  <c r="P136" i="1"/>
  <c r="S136" i="1" s="1"/>
  <c r="P137" i="1"/>
  <c r="S137" i="1" s="1"/>
  <c r="P59" i="1"/>
  <c r="S59" i="1" s="1"/>
  <c r="V33" i="1" l="1"/>
  <c r="P2" i="1"/>
  <c r="S2" i="1" s="1"/>
  <c r="Q25" i="1"/>
  <c r="P25" i="1" s="1"/>
  <c r="S25" i="1" s="1"/>
</calcChain>
</file>

<file path=xl/sharedStrings.xml><?xml version="1.0" encoding="utf-8"?>
<sst xmlns="http://schemas.openxmlformats.org/spreadsheetml/2006/main" count="297" uniqueCount="60">
  <si>
    <t>Provinsi</t>
  </si>
  <si>
    <t xml:space="preserve">Tahun </t>
  </si>
  <si>
    <t xml:space="preserve">Jumlah Puskesmas </t>
  </si>
  <si>
    <t>Jumlah Rumah Sakit Khusus</t>
  </si>
  <si>
    <t>Jumlah Rumah Sakit Umum</t>
  </si>
  <si>
    <t>Jumlah Penduduk Yang Dicakup Asuransi Kesehatan Atau Sistem Kesehatan Masyarakat (Orang)</t>
  </si>
  <si>
    <t>Persentase kemiskinan (sem.1 (maret))</t>
  </si>
  <si>
    <t>Persentase kemiskinan (sem.2 (september))</t>
  </si>
  <si>
    <t>Jumlah kemiskinan (sem.2 (september))</t>
  </si>
  <si>
    <t xml:space="preserve">Suhu Minimum </t>
  </si>
  <si>
    <t>Suhu Rata-rata</t>
  </si>
  <si>
    <t>Suhu Maksimum</t>
  </si>
  <si>
    <t>Jumlah Penduduk (ribu jiwa)</t>
  </si>
  <si>
    <t>Persentase Rumah Tangga menurut Provinsi dan Memiliki Akses terhadap Sanitasi Layak (Persen)</t>
  </si>
  <si>
    <t>Jumlah Curah Hujan (mm)</t>
  </si>
  <si>
    <t>Jumlah Hari Hujan (hari)</t>
  </si>
  <si>
    <t>Kepadatan penduduk (jiwa/km2)</t>
  </si>
  <si>
    <t xml:space="preserve">jumlah penduduk </t>
  </si>
  <si>
    <t>Luas Wilayah</t>
  </si>
  <si>
    <t>3.91</t>
  </si>
  <si>
    <t>Annual Parasite Incidence (API)</t>
  </si>
  <si>
    <t>Status Endemisitas (0=Eliminasi, 1=Rendah, 2=Sedang, 3=Tinggi)</t>
  </si>
  <si>
    <t>Lat</t>
  </si>
  <si>
    <t>Lon</t>
  </si>
  <si>
    <t>Negara</t>
  </si>
  <si>
    <t>Indonesia</t>
  </si>
  <si>
    <t>Aceh</t>
  </si>
  <si>
    <t>West Sumatra</t>
  </si>
  <si>
    <t>South Sumatra</t>
  </si>
  <si>
    <t>North Sumatra</t>
  </si>
  <si>
    <t>Riau</t>
  </si>
  <si>
    <t>Riau Islands</t>
  </si>
  <si>
    <t>Jambi</t>
  </si>
  <si>
    <t>Bangka Belitung Islands</t>
  </si>
  <si>
    <t>Bengkulu</t>
  </si>
  <si>
    <t>Lampung</t>
  </si>
  <si>
    <t>Jakarta</t>
  </si>
  <si>
    <t>Banten</t>
  </si>
  <si>
    <t>West Java</t>
  </si>
  <si>
    <t>Central Java</t>
  </si>
  <si>
    <t>Yogyakarta Special Region</t>
  </si>
  <si>
    <t>East Java</t>
  </si>
  <si>
    <t>Bali</t>
  </si>
  <si>
    <t>West Nusa Tenggara</t>
  </si>
  <si>
    <t>East Nusa Tenggara</t>
  </si>
  <si>
    <t>West Kalimantan</t>
  </si>
  <si>
    <t>Central Kalimantan</t>
  </si>
  <si>
    <t>South Kalimantan</t>
  </si>
  <si>
    <t>East Kalimantan</t>
  </si>
  <si>
    <t>North Kalimantan</t>
  </si>
  <si>
    <t>North Sulawesi</t>
  </si>
  <si>
    <t>Gorontalo</t>
  </si>
  <si>
    <t>Central Sulawesi</t>
  </si>
  <si>
    <t>West Sulawesi</t>
  </si>
  <si>
    <t>South Sulawesi</t>
  </si>
  <si>
    <t>Southeast Sulawesi</t>
  </si>
  <si>
    <t>Maluku</t>
  </si>
  <si>
    <t>North Maluku</t>
  </si>
  <si>
    <t>West Papua</t>
  </si>
  <si>
    <t>Papua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</si>
</sst>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4292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/>
    <xf numFmtId="0" fontId="1" fillId="2" borderId="0" xfId="0" applyFont="1" applyFill="1"/>
    <xf numFmtId="3" fontId="0" fillId="2" borderId="0" xfId="0" applyNumberFormat="1" applyFill="1"/>
    <xf numFmtId="0" fontId="0" fillId="2" borderId="0" xfId="0" applyFill="1" applyAlignment="1">
      <alignment wrapText="1"/>
    </xf>
    <xf numFmtId="164" fontId="0" fillId="2" borderId="0" xfId="0" applyNumberFormat="1" applyFill="1"/>
    <xf numFmtId="165" fontId="0" fillId="2" borderId="0" xfId="0" applyNumberFormat="1" applyFill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2" fontId="1" fillId="2" borderId="1" xfId="0" quotePrefix="1" applyNumberFormat="1" applyFont="1" applyFill="1" applyBorder="1" applyAlignment="1">
      <alignment horizontal="right" vertical="center"/>
    </xf>
    <xf numFmtId="3" fontId="1" fillId="2" borderId="1" xfId="0" quotePrefix="1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1" fillId="2" borderId="1" xfId="0" quotePrefix="1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 vertical="center"/>
    </xf>
    <xf numFmtId="164" fontId="2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7"/>
  <sheetViews>
    <sheetView tabSelected="1" topLeftCell="A106" workbookViewId="0">
      <selection activeCell="D90" sqref="D90"/>
    </sheetView>
  </sheetViews>
  <sheetFormatPr defaultRowHeight="14.4" x14ac:dyDescent="0.3"/>
  <cols>
    <col min="1" max="1" width="24.21875" style="31" customWidth="1"/>
    <col min="2" max="2" width="35.6640625" style="5" customWidth="1"/>
    <col min="3" max="4" width="18" style="6" customWidth="1"/>
    <col min="5" max="5" width="9.33203125" style="2" customWidth="1"/>
    <col min="6" max="6" width="12.6640625" style="2" customWidth="1"/>
    <col min="7" max="7" width="13.33203125" style="2" customWidth="1"/>
    <col min="8" max="8" width="13.44140625" style="2" customWidth="1"/>
    <col min="9" max="9" width="16" style="6" customWidth="1"/>
    <col min="10" max="10" width="13.6640625" style="6" customWidth="1"/>
    <col min="11" max="11" width="18" style="6" customWidth="1"/>
    <col min="12" max="12" width="23.109375" style="4" customWidth="1"/>
    <col min="13" max="13" width="11.109375" style="2" customWidth="1"/>
    <col min="14" max="14" width="11" style="2" customWidth="1"/>
    <col min="15" max="15" width="12.5546875" style="2" customWidth="1"/>
    <col min="16" max="16" width="16.33203125" style="4" customWidth="1"/>
    <col min="17" max="18" width="13.33203125" style="4" customWidth="1"/>
    <col min="19" max="19" width="13.44140625" style="2" customWidth="1"/>
    <col min="20" max="20" width="20.44140625" style="2" customWidth="1"/>
    <col min="21" max="21" width="9.6640625" style="4" customWidth="1"/>
    <col min="22" max="22" width="10.5546875" style="2" bestFit="1" customWidth="1"/>
    <col min="23" max="23" width="13.5546875" style="7" customWidth="1"/>
    <col min="24" max="24" width="23.6640625" style="2" customWidth="1"/>
    <col min="25" max="16384" width="8.88671875" style="2"/>
  </cols>
  <sheetData>
    <row r="1" spans="1:24" s="1" customFormat="1" ht="92.25" customHeight="1" x14ac:dyDescent="0.3">
      <c r="A1" s="32" t="s">
        <v>24</v>
      </c>
      <c r="B1" s="30" t="s">
        <v>0</v>
      </c>
      <c r="C1" s="28" t="s">
        <v>22</v>
      </c>
      <c r="D1" s="28" t="s">
        <v>23</v>
      </c>
      <c r="E1" s="8" t="s">
        <v>1</v>
      </c>
      <c r="F1" s="8" t="s">
        <v>2</v>
      </c>
      <c r="G1" s="8" t="s">
        <v>3</v>
      </c>
      <c r="H1" s="8" t="s">
        <v>4</v>
      </c>
      <c r="I1" s="9" t="s">
        <v>6</v>
      </c>
      <c r="J1" s="9" t="s">
        <v>7</v>
      </c>
      <c r="K1" s="9" t="s">
        <v>8</v>
      </c>
      <c r="L1" s="10" t="s">
        <v>5</v>
      </c>
      <c r="M1" s="8" t="s">
        <v>9</v>
      </c>
      <c r="N1" s="8" t="s">
        <v>10</v>
      </c>
      <c r="O1" s="8" t="s">
        <v>11</v>
      </c>
      <c r="P1" s="10" t="s">
        <v>17</v>
      </c>
      <c r="Q1" s="10" t="s">
        <v>12</v>
      </c>
      <c r="R1" s="10" t="s">
        <v>18</v>
      </c>
      <c r="S1" s="8" t="s">
        <v>16</v>
      </c>
      <c r="T1" s="8" t="s">
        <v>13</v>
      </c>
      <c r="U1" s="10" t="s">
        <v>14</v>
      </c>
      <c r="V1" s="8" t="s">
        <v>15</v>
      </c>
      <c r="W1" s="11" t="s">
        <v>20</v>
      </c>
      <c r="X1" s="24" t="s">
        <v>21</v>
      </c>
    </row>
    <row r="2" spans="1:24" ht="15.6" x14ac:dyDescent="0.3">
      <c r="A2" s="18" t="s">
        <v>25</v>
      </c>
      <c r="B2" s="33" t="s">
        <v>26</v>
      </c>
      <c r="C2" s="29">
        <v>4.6951349999999996</v>
      </c>
      <c r="D2" s="29">
        <v>96.749399299999993</v>
      </c>
      <c r="E2" s="27">
        <v>2012</v>
      </c>
      <c r="F2" s="13">
        <v>330</v>
      </c>
      <c r="G2" s="13">
        <v>5</v>
      </c>
      <c r="H2" s="13">
        <v>46</v>
      </c>
      <c r="I2" s="14">
        <v>19.46</v>
      </c>
      <c r="J2" s="15">
        <v>18.579999999999998</v>
      </c>
      <c r="K2" s="15">
        <v>876.56</v>
      </c>
      <c r="L2" s="16">
        <v>4494410</v>
      </c>
      <c r="M2" s="14">
        <v>22.6</v>
      </c>
      <c r="N2" s="14">
        <v>26.9</v>
      </c>
      <c r="O2" s="14">
        <v>34.6</v>
      </c>
      <c r="P2" s="16">
        <f t="shared" ref="P2:P33" si="0">Q2*1000</f>
        <v>4715000</v>
      </c>
      <c r="Q2" s="16">
        <f xml:space="preserve"> 4715</f>
        <v>4715</v>
      </c>
      <c r="R2" s="17">
        <v>57956</v>
      </c>
      <c r="S2" s="13">
        <f>_xlfn.CEILING.MATH(P2/R2)</f>
        <v>82</v>
      </c>
      <c r="T2" s="15">
        <v>52.53</v>
      </c>
      <c r="U2" s="16">
        <v>1098</v>
      </c>
      <c r="V2" s="14">
        <v>137</v>
      </c>
      <c r="W2" s="18">
        <v>0.439</v>
      </c>
      <c r="X2" s="25">
        <f>IF(W2=0,0,IF(AND(W2&gt;0,W2&lt;=1),1,IF(AND(W2&gt;1,W2&lt;=5),2,3)))</f>
        <v>1</v>
      </c>
    </row>
    <row r="3" spans="1:24" ht="15.6" x14ac:dyDescent="0.3">
      <c r="A3" s="18" t="s">
        <v>25</v>
      </c>
      <c r="B3" s="33" t="s">
        <v>29</v>
      </c>
      <c r="C3" s="29">
        <v>2.1153547000000001</v>
      </c>
      <c r="D3" s="29">
        <v>99.545097400000003</v>
      </c>
      <c r="E3" s="27">
        <v>2012</v>
      </c>
      <c r="F3" s="13">
        <v>555</v>
      </c>
      <c r="G3" s="13">
        <v>16</v>
      </c>
      <c r="H3" s="13">
        <v>158</v>
      </c>
      <c r="I3" s="15">
        <v>10.67</v>
      </c>
      <c r="J3" s="15">
        <v>10.41</v>
      </c>
      <c r="K3" s="15">
        <v>1378.45</v>
      </c>
      <c r="L3" s="16">
        <v>5828093</v>
      </c>
      <c r="M3" s="14">
        <v>21</v>
      </c>
      <c r="N3" s="14">
        <v>27.3</v>
      </c>
      <c r="O3" s="14">
        <v>36.9</v>
      </c>
      <c r="P3" s="16">
        <f t="shared" si="0"/>
        <v>13408000</v>
      </c>
      <c r="Q3" s="16">
        <f>13408</f>
        <v>13408</v>
      </c>
      <c r="R3" s="17">
        <v>72981</v>
      </c>
      <c r="S3" s="13">
        <f t="shared" ref="S3:S66" si="1">_xlfn.CEILING.MATH(P3/R3)</f>
        <v>184</v>
      </c>
      <c r="T3" s="15">
        <v>59.7</v>
      </c>
      <c r="U3" s="16">
        <v>3175</v>
      </c>
      <c r="V3" s="14">
        <v>227</v>
      </c>
      <c r="W3" s="18">
        <v>0.84199999999999997</v>
      </c>
      <c r="X3" s="25">
        <f t="shared" ref="X3:X66" si="2">IF(W3=0,0,IF(AND(W3&gt;0,W3&lt;=1),1,IF(AND(W3&gt;1,W3&lt;=5),2,3)))</f>
        <v>1</v>
      </c>
    </row>
    <row r="4" spans="1:24" ht="15.6" x14ac:dyDescent="0.3">
      <c r="A4" s="18" t="s">
        <v>25</v>
      </c>
      <c r="B4" s="33" t="s">
        <v>27</v>
      </c>
      <c r="C4" s="29">
        <v>-0.73993969999999998</v>
      </c>
      <c r="D4" s="29">
        <v>100.80000510000001</v>
      </c>
      <c r="E4" s="27">
        <v>2012</v>
      </c>
      <c r="F4" s="13">
        <v>260</v>
      </c>
      <c r="G4" s="13">
        <v>21</v>
      </c>
      <c r="H4" s="13">
        <v>38</v>
      </c>
      <c r="I4" s="15">
        <v>8.19</v>
      </c>
      <c r="J4" s="15">
        <v>8</v>
      </c>
      <c r="K4" s="15">
        <v>397.86</v>
      </c>
      <c r="L4" s="16">
        <v>2747877</v>
      </c>
      <c r="M4" s="14">
        <v>21.5</v>
      </c>
      <c r="N4" s="14">
        <v>25.2</v>
      </c>
      <c r="O4" s="14">
        <v>31.5</v>
      </c>
      <c r="P4" s="16">
        <f t="shared" si="0"/>
        <v>5000000</v>
      </c>
      <c r="Q4" s="16">
        <v>5000</v>
      </c>
      <c r="R4" s="17">
        <v>42012</v>
      </c>
      <c r="S4" s="13">
        <f t="shared" si="1"/>
        <v>120</v>
      </c>
      <c r="T4" s="15">
        <v>44.36</v>
      </c>
      <c r="U4" s="16">
        <v>4339</v>
      </c>
      <c r="V4" s="14">
        <v>230</v>
      </c>
      <c r="W4" s="18">
        <v>0.247</v>
      </c>
      <c r="X4" s="25">
        <f t="shared" si="2"/>
        <v>1</v>
      </c>
    </row>
    <row r="5" spans="1:24" ht="15.6" x14ac:dyDescent="0.3">
      <c r="A5" s="18" t="s">
        <v>25</v>
      </c>
      <c r="B5" s="33" t="s">
        <v>30</v>
      </c>
      <c r="C5" s="29">
        <v>0.29334690000000002</v>
      </c>
      <c r="D5" s="29">
        <v>101.7068294</v>
      </c>
      <c r="E5" s="27">
        <v>2012</v>
      </c>
      <c r="F5" s="13">
        <v>207</v>
      </c>
      <c r="G5" s="13">
        <v>10</v>
      </c>
      <c r="H5" s="13">
        <v>43</v>
      </c>
      <c r="I5" s="15">
        <v>8.2200000000000006</v>
      </c>
      <c r="J5" s="15">
        <v>8.0500000000000007</v>
      </c>
      <c r="K5" s="15">
        <v>481.31</v>
      </c>
      <c r="L5" s="16">
        <v>3602969</v>
      </c>
      <c r="M5" s="14">
        <v>23.1</v>
      </c>
      <c r="N5" s="14">
        <v>27.3</v>
      </c>
      <c r="O5" s="14">
        <v>33.799999999999997</v>
      </c>
      <c r="P5" s="16">
        <f t="shared" si="0"/>
        <v>5879000</v>
      </c>
      <c r="Q5" s="16">
        <v>5879</v>
      </c>
      <c r="R5" s="17">
        <v>87023</v>
      </c>
      <c r="S5" s="13">
        <f t="shared" si="1"/>
        <v>68</v>
      </c>
      <c r="T5" s="15">
        <v>58.38</v>
      </c>
      <c r="U5" s="16">
        <v>2636</v>
      </c>
      <c r="V5" s="14">
        <v>217</v>
      </c>
      <c r="W5" s="18">
        <v>0.20200000000000001</v>
      </c>
      <c r="X5" s="25">
        <f t="shared" si="2"/>
        <v>1</v>
      </c>
    </row>
    <row r="6" spans="1:24" ht="15.6" x14ac:dyDescent="0.3">
      <c r="A6" s="18" t="s">
        <v>25</v>
      </c>
      <c r="B6" s="33" t="s">
        <v>31</v>
      </c>
      <c r="C6" s="29">
        <v>-1.4851831</v>
      </c>
      <c r="D6" s="29">
        <v>102.43805810000001</v>
      </c>
      <c r="E6" s="27">
        <v>2012</v>
      </c>
      <c r="F6" s="13">
        <v>176</v>
      </c>
      <c r="G6" s="13">
        <v>3</v>
      </c>
      <c r="H6" s="13">
        <v>24</v>
      </c>
      <c r="I6" s="15">
        <v>8.42</v>
      </c>
      <c r="J6" s="15">
        <v>8.2799999999999994</v>
      </c>
      <c r="K6" s="15">
        <v>270.08</v>
      </c>
      <c r="L6" s="16">
        <v>1354637</v>
      </c>
      <c r="M6" s="14">
        <v>20.6</v>
      </c>
      <c r="N6" s="14">
        <v>26.7</v>
      </c>
      <c r="O6" s="14">
        <v>34.4</v>
      </c>
      <c r="P6" s="16">
        <f t="shared" si="0"/>
        <v>3227000</v>
      </c>
      <c r="Q6" s="16">
        <v>3227</v>
      </c>
      <c r="R6" s="17">
        <v>5016</v>
      </c>
      <c r="S6" s="13">
        <f t="shared" si="1"/>
        <v>644</v>
      </c>
      <c r="T6" s="15">
        <v>50.13</v>
      </c>
      <c r="U6" s="16">
        <v>1874</v>
      </c>
      <c r="V6" s="14">
        <v>191</v>
      </c>
      <c r="W6" s="18">
        <v>1.2869999999999999</v>
      </c>
      <c r="X6" s="25">
        <f t="shared" si="2"/>
        <v>2</v>
      </c>
    </row>
    <row r="7" spans="1:24" ht="19.5" customHeight="1" x14ac:dyDescent="0.3">
      <c r="A7" s="18" t="s">
        <v>25</v>
      </c>
      <c r="B7" s="33" t="s">
        <v>32</v>
      </c>
      <c r="C7" s="29">
        <v>-3.3194374</v>
      </c>
      <c r="D7" s="29">
        <v>103.914399</v>
      </c>
      <c r="E7" s="27">
        <v>2012</v>
      </c>
      <c r="F7" s="13">
        <v>317</v>
      </c>
      <c r="G7" s="13">
        <v>8</v>
      </c>
      <c r="H7" s="13">
        <v>34</v>
      </c>
      <c r="I7" s="15">
        <v>13.78</v>
      </c>
      <c r="J7" s="15">
        <v>13.48</v>
      </c>
      <c r="K7" s="15">
        <v>1042.04</v>
      </c>
      <c r="L7" s="16">
        <v>7450394</v>
      </c>
      <c r="M7" s="14">
        <v>23.7</v>
      </c>
      <c r="N7" s="14">
        <v>27.4</v>
      </c>
      <c r="O7" s="14">
        <v>34.6</v>
      </c>
      <c r="P7" s="16">
        <f t="shared" si="0"/>
        <v>7714000</v>
      </c>
      <c r="Q7" s="16">
        <v>7714</v>
      </c>
      <c r="R7" s="17">
        <v>91592</v>
      </c>
      <c r="S7" s="13">
        <f t="shared" si="1"/>
        <v>85</v>
      </c>
      <c r="T7" s="15">
        <v>53.59</v>
      </c>
      <c r="U7" s="16">
        <v>3083</v>
      </c>
      <c r="V7" s="14">
        <v>194</v>
      </c>
      <c r="W7" s="18">
        <v>0.19500000000000001</v>
      </c>
      <c r="X7" s="25">
        <f t="shared" si="2"/>
        <v>1</v>
      </c>
    </row>
    <row r="8" spans="1:24" ht="15.6" x14ac:dyDescent="0.3">
      <c r="A8" s="18" t="s">
        <v>25</v>
      </c>
      <c r="B8" s="33" t="s">
        <v>28</v>
      </c>
      <c r="C8" s="29">
        <v>-3.5778471000000001</v>
      </c>
      <c r="D8" s="29">
        <v>102.34638750000001</v>
      </c>
      <c r="E8" s="27">
        <v>2012</v>
      </c>
      <c r="F8" s="13">
        <v>178</v>
      </c>
      <c r="G8" s="13">
        <v>1</v>
      </c>
      <c r="H8" s="13">
        <v>17</v>
      </c>
      <c r="I8" s="15">
        <v>17.7</v>
      </c>
      <c r="J8" s="15">
        <v>17.510000000000002</v>
      </c>
      <c r="K8" s="15">
        <v>310.47000000000003</v>
      </c>
      <c r="L8" s="16">
        <v>859280</v>
      </c>
      <c r="M8" s="14">
        <v>22.5</v>
      </c>
      <c r="N8" s="14">
        <v>26.9</v>
      </c>
      <c r="O8" s="14">
        <v>32.1</v>
      </c>
      <c r="P8" s="16">
        <f t="shared" si="0"/>
        <v>1784000</v>
      </c>
      <c r="Q8" s="16">
        <v>1784</v>
      </c>
      <c r="R8" s="17">
        <v>19919</v>
      </c>
      <c r="S8" s="13">
        <f t="shared" si="1"/>
        <v>90</v>
      </c>
      <c r="T8" s="15">
        <v>35.93</v>
      </c>
      <c r="U8" s="16">
        <v>2545</v>
      </c>
      <c r="V8" s="14">
        <v>143</v>
      </c>
      <c r="W8" s="18">
        <v>5.319</v>
      </c>
      <c r="X8" s="25">
        <f t="shared" si="2"/>
        <v>3</v>
      </c>
    </row>
    <row r="9" spans="1:24" ht="15.6" x14ac:dyDescent="0.3">
      <c r="A9" s="18" t="s">
        <v>25</v>
      </c>
      <c r="B9" s="33" t="s">
        <v>33</v>
      </c>
      <c r="C9" s="29">
        <v>-4.5585848999999996</v>
      </c>
      <c r="D9" s="29">
        <v>105.4068079</v>
      </c>
      <c r="E9" s="27">
        <v>2012</v>
      </c>
      <c r="F9" s="13">
        <v>276</v>
      </c>
      <c r="G9" s="13">
        <v>9</v>
      </c>
      <c r="H9" s="13">
        <v>37</v>
      </c>
      <c r="I9" s="15">
        <v>16.18</v>
      </c>
      <c r="J9" s="15">
        <v>15.65</v>
      </c>
      <c r="K9" s="15">
        <v>1218.99</v>
      </c>
      <c r="L9" s="16">
        <v>7608405</v>
      </c>
      <c r="M9" s="14">
        <v>21.2</v>
      </c>
      <c r="N9" s="14">
        <v>26.8</v>
      </c>
      <c r="O9" s="14">
        <v>34.1</v>
      </c>
      <c r="P9" s="16">
        <f t="shared" si="0"/>
        <v>7835000</v>
      </c>
      <c r="Q9" s="16">
        <v>7835</v>
      </c>
      <c r="R9" s="17">
        <v>35376</v>
      </c>
      <c r="S9" s="13">
        <f t="shared" si="1"/>
        <v>222</v>
      </c>
      <c r="T9" s="15">
        <v>43.72</v>
      </c>
      <c r="U9" s="16">
        <v>1685</v>
      </c>
      <c r="V9" s="14">
        <v>143</v>
      </c>
      <c r="W9" s="18">
        <v>0.17599999999999999</v>
      </c>
      <c r="X9" s="25">
        <f t="shared" si="2"/>
        <v>1</v>
      </c>
    </row>
    <row r="10" spans="1:24" ht="21" customHeight="1" x14ac:dyDescent="0.3">
      <c r="A10" s="18" t="s">
        <v>25</v>
      </c>
      <c r="B10" s="33" t="s">
        <v>34</v>
      </c>
      <c r="C10" s="29">
        <v>-2.7410513000000001</v>
      </c>
      <c r="D10" s="29">
        <v>106.4405872</v>
      </c>
      <c r="E10" s="27">
        <v>2012</v>
      </c>
      <c r="F10" s="13">
        <v>60</v>
      </c>
      <c r="G10" s="13">
        <v>1</v>
      </c>
      <c r="H10" s="13">
        <v>12</v>
      </c>
      <c r="I10" s="15">
        <v>5.53</v>
      </c>
      <c r="J10" s="15">
        <v>5.37</v>
      </c>
      <c r="K10" s="15">
        <v>70.209999999999994</v>
      </c>
      <c r="L10" s="16">
        <v>1068280</v>
      </c>
      <c r="M10" s="14">
        <v>23.3</v>
      </c>
      <c r="N10" s="14">
        <v>27</v>
      </c>
      <c r="O10" s="14">
        <v>32.6</v>
      </c>
      <c r="P10" s="16">
        <f t="shared" si="0"/>
        <v>1287000</v>
      </c>
      <c r="Q10" s="16">
        <v>1287</v>
      </c>
      <c r="R10" s="17">
        <v>16424</v>
      </c>
      <c r="S10" s="13">
        <f t="shared" si="1"/>
        <v>79</v>
      </c>
      <c r="T10" s="15">
        <v>75.400000000000006</v>
      </c>
      <c r="U10" s="16">
        <v>2018</v>
      </c>
      <c r="V10" s="14">
        <v>195</v>
      </c>
      <c r="W10" s="18">
        <v>2.6589999999999998</v>
      </c>
      <c r="X10" s="25">
        <f t="shared" si="2"/>
        <v>2</v>
      </c>
    </row>
    <row r="11" spans="1:24" ht="15.6" x14ac:dyDescent="0.3">
      <c r="A11" s="18" t="s">
        <v>25</v>
      </c>
      <c r="B11" s="33" t="s">
        <v>35</v>
      </c>
      <c r="C11" s="29">
        <v>3.9456514</v>
      </c>
      <c r="D11" s="29">
        <v>108.1428669</v>
      </c>
      <c r="E11" s="27">
        <v>2012</v>
      </c>
      <c r="F11" s="13">
        <v>69</v>
      </c>
      <c r="G11" s="13">
        <v>3</v>
      </c>
      <c r="H11" s="13">
        <v>22</v>
      </c>
      <c r="I11" s="15">
        <v>7.11</v>
      </c>
      <c r="J11" s="15">
        <v>6.83</v>
      </c>
      <c r="K11" s="15">
        <v>131.22</v>
      </c>
      <c r="L11" s="16">
        <v>1398256</v>
      </c>
      <c r="M11" s="14">
        <v>22.2</v>
      </c>
      <c r="N11" s="14">
        <v>26.8</v>
      </c>
      <c r="O11" s="14">
        <v>33.200000000000003</v>
      </c>
      <c r="P11" s="16">
        <f t="shared" si="0"/>
        <v>1805000</v>
      </c>
      <c r="Q11" s="16">
        <v>1805</v>
      </c>
      <c r="R11" s="17">
        <v>8202</v>
      </c>
      <c r="S11" s="13">
        <f t="shared" si="1"/>
        <v>221</v>
      </c>
      <c r="T11" s="15">
        <v>69.2</v>
      </c>
      <c r="U11" s="16">
        <v>3253</v>
      </c>
      <c r="V11" s="14">
        <v>202</v>
      </c>
      <c r="W11" s="18">
        <v>2.4729999999999999</v>
      </c>
      <c r="X11" s="25">
        <f t="shared" si="2"/>
        <v>2</v>
      </c>
    </row>
    <row r="12" spans="1:24" ht="15.6" x14ac:dyDescent="0.3">
      <c r="A12" s="18" t="s">
        <v>25</v>
      </c>
      <c r="B12" s="33" t="s">
        <v>36</v>
      </c>
      <c r="C12" s="29">
        <v>-6.211544</v>
      </c>
      <c r="D12" s="29">
        <v>106.84517200000001</v>
      </c>
      <c r="E12" s="27">
        <v>2012</v>
      </c>
      <c r="F12" s="13">
        <v>340</v>
      </c>
      <c r="G12" s="13">
        <v>58</v>
      </c>
      <c r="H12" s="13">
        <v>84</v>
      </c>
      <c r="I12" s="15">
        <v>3.69</v>
      </c>
      <c r="J12" s="15">
        <v>3.7</v>
      </c>
      <c r="K12" s="15">
        <v>366.77</v>
      </c>
      <c r="L12" s="16">
        <v>2383150</v>
      </c>
      <c r="M12" s="14">
        <v>24.4</v>
      </c>
      <c r="N12" s="14">
        <v>28.1</v>
      </c>
      <c r="O12" s="14">
        <v>34</v>
      </c>
      <c r="P12" s="16">
        <f t="shared" si="0"/>
        <v>9862000</v>
      </c>
      <c r="Q12" s="16">
        <v>9862</v>
      </c>
      <c r="R12" s="17">
        <v>664.01</v>
      </c>
      <c r="S12" s="13">
        <f t="shared" si="1"/>
        <v>14853</v>
      </c>
      <c r="T12" s="15">
        <v>80.45</v>
      </c>
      <c r="U12" s="16">
        <v>1570</v>
      </c>
      <c r="V12" s="14">
        <v>139</v>
      </c>
      <c r="W12" s="18">
        <v>0</v>
      </c>
      <c r="X12" s="25">
        <f t="shared" si="2"/>
        <v>0</v>
      </c>
    </row>
    <row r="13" spans="1:24" ht="15.6" x14ac:dyDescent="0.3">
      <c r="A13" s="18" t="s">
        <v>25</v>
      </c>
      <c r="B13" s="33" t="s">
        <v>37</v>
      </c>
      <c r="C13" s="29">
        <v>-7.0909110000000002</v>
      </c>
      <c r="D13" s="29">
        <v>107.668887</v>
      </c>
      <c r="E13" s="27">
        <v>2012</v>
      </c>
      <c r="F13" s="13">
        <v>1046</v>
      </c>
      <c r="G13" s="13">
        <v>61</v>
      </c>
      <c r="H13" s="13">
        <v>182</v>
      </c>
      <c r="I13" s="15">
        <v>10.09</v>
      </c>
      <c r="J13" s="15">
        <v>9.89</v>
      </c>
      <c r="K13" s="15">
        <v>4421.4799999999996</v>
      </c>
      <c r="L13" s="16">
        <v>20498177</v>
      </c>
      <c r="M13" s="14">
        <v>17.399999999999999</v>
      </c>
      <c r="N13" s="14">
        <v>23.4</v>
      </c>
      <c r="O13" s="14">
        <v>30.9</v>
      </c>
      <c r="P13" s="16">
        <f t="shared" si="0"/>
        <v>44634000</v>
      </c>
      <c r="Q13" s="16">
        <v>44634</v>
      </c>
      <c r="R13" s="17">
        <v>35377.760000000002</v>
      </c>
      <c r="S13" s="13">
        <f t="shared" si="1"/>
        <v>1262</v>
      </c>
      <c r="T13" s="15">
        <v>55.41</v>
      </c>
      <c r="U13" s="16">
        <v>2510</v>
      </c>
      <c r="V13" s="14">
        <v>219</v>
      </c>
      <c r="W13" s="18">
        <v>1.4999999999999999E-2</v>
      </c>
      <c r="X13" s="25">
        <f t="shared" si="2"/>
        <v>1</v>
      </c>
    </row>
    <row r="14" spans="1:24" ht="15.6" x14ac:dyDescent="0.3">
      <c r="A14" s="18" t="s">
        <v>25</v>
      </c>
      <c r="B14" s="33" t="s">
        <v>38</v>
      </c>
      <c r="C14" s="29">
        <v>-7.1509749999999999</v>
      </c>
      <c r="D14" s="29">
        <v>110.14025940000001</v>
      </c>
      <c r="E14" s="27">
        <v>2012</v>
      </c>
      <c r="F14" s="13">
        <v>873</v>
      </c>
      <c r="G14" s="13">
        <v>68</v>
      </c>
      <c r="H14" s="13">
        <v>179</v>
      </c>
      <c r="I14" s="15">
        <v>15.34</v>
      </c>
      <c r="J14" s="15">
        <v>14.98</v>
      </c>
      <c r="K14" s="15">
        <v>4863.41</v>
      </c>
      <c r="L14" s="16">
        <v>15587953</v>
      </c>
      <c r="M14" s="14">
        <v>23.1</v>
      </c>
      <c r="N14" s="14">
        <v>28</v>
      </c>
      <c r="O14" s="14">
        <v>34</v>
      </c>
      <c r="P14" s="16">
        <f t="shared" si="0"/>
        <v>32999000</v>
      </c>
      <c r="Q14" s="16">
        <v>32999</v>
      </c>
      <c r="R14" s="17">
        <v>32800.69</v>
      </c>
      <c r="S14" s="13">
        <f t="shared" si="1"/>
        <v>1007</v>
      </c>
      <c r="T14" s="15">
        <v>60.02</v>
      </c>
      <c r="U14" s="16">
        <v>2248</v>
      </c>
      <c r="V14" s="14">
        <v>164</v>
      </c>
      <c r="W14" s="18">
        <v>3.4000000000000002E-2</v>
      </c>
      <c r="X14" s="25">
        <f t="shared" si="2"/>
        <v>1</v>
      </c>
    </row>
    <row r="15" spans="1:24" ht="15.6" x14ac:dyDescent="0.3">
      <c r="A15" s="18" t="s">
        <v>25</v>
      </c>
      <c r="B15" s="33" t="s">
        <v>39</v>
      </c>
      <c r="C15" s="29">
        <v>-7.8753849000000002</v>
      </c>
      <c r="D15" s="29">
        <v>110.4262088</v>
      </c>
      <c r="E15" s="27">
        <v>2012</v>
      </c>
      <c r="F15" s="13">
        <v>121</v>
      </c>
      <c r="G15" s="13">
        <v>23</v>
      </c>
      <c r="H15" s="13">
        <v>43</v>
      </c>
      <c r="I15" s="15">
        <v>16.05</v>
      </c>
      <c r="J15" s="15">
        <v>15.88</v>
      </c>
      <c r="K15" s="15">
        <v>562.11</v>
      </c>
      <c r="L15" s="16">
        <v>2264764</v>
      </c>
      <c r="M15" s="14">
        <v>17</v>
      </c>
      <c r="N15" s="14">
        <v>26.6</v>
      </c>
      <c r="O15" s="14">
        <v>34</v>
      </c>
      <c r="P15" s="16">
        <f t="shared" si="0"/>
        <v>3552000</v>
      </c>
      <c r="Q15" s="16">
        <v>3552</v>
      </c>
      <c r="R15" s="17">
        <v>3133.15</v>
      </c>
      <c r="S15" s="13">
        <f t="shared" si="1"/>
        <v>1134</v>
      </c>
      <c r="T15" s="15">
        <v>84.01</v>
      </c>
      <c r="U15" s="16">
        <v>2014</v>
      </c>
      <c r="V15" s="14">
        <v>163</v>
      </c>
      <c r="W15" s="18">
        <v>5.8999999999999997E-2</v>
      </c>
      <c r="X15" s="25">
        <f t="shared" si="2"/>
        <v>1</v>
      </c>
    </row>
    <row r="16" spans="1:24" ht="15.6" x14ac:dyDescent="0.3">
      <c r="A16" s="18" t="s">
        <v>25</v>
      </c>
      <c r="B16" s="33" t="s">
        <v>40</v>
      </c>
      <c r="C16" s="29">
        <v>-7.5360639000000003</v>
      </c>
      <c r="D16" s="29">
        <v>112.2384017</v>
      </c>
      <c r="E16" s="27">
        <v>2012</v>
      </c>
      <c r="F16" s="13">
        <v>960</v>
      </c>
      <c r="G16" s="13">
        <v>80</v>
      </c>
      <c r="H16" s="13">
        <v>206</v>
      </c>
      <c r="I16" s="15">
        <v>13.4</v>
      </c>
      <c r="J16" s="15">
        <v>13.08</v>
      </c>
      <c r="K16" s="15">
        <v>4960.54</v>
      </c>
      <c r="L16" s="16">
        <v>19001341</v>
      </c>
      <c r="M16" s="14">
        <v>20.6</v>
      </c>
      <c r="N16" s="14">
        <v>28</v>
      </c>
      <c r="O16" s="14">
        <v>35.4</v>
      </c>
      <c r="P16" s="16">
        <f t="shared" si="0"/>
        <v>38107000</v>
      </c>
      <c r="Q16" s="16">
        <v>38107</v>
      </c>
      <c r="R16" s="17">
        <v>47803.49</v>
      </c>
      <c r="S16" s="13">
        <f t="shared" si="1"/>
        <v>798</v>
      </c>
      <c r="T16" s="15">
        <v>56.92</v>
      </c>
      <c r="U16" s="16">
        <v>1389</v>
      </c>
      <c r="V16" s="14">
        <f>AVERAGE(V2:V15)</f>
        <v>183.14285714285714</v>
      </c>
      <c r="W16" s="18">
        <v>2.5000000000000001E-2</v>
      </c>
      <c r="X16" s="25">
        <f t="shared" si="2"/>
        <v>1</v>
      </c>
    </row>
    <row r="17" spans="1:24" ht="15.6" x14ac:dyDescent="0.3">
      <c r="A17" s="18" t="s">
        <v>25</v>
      </c>
      <c r="B17" s="33" t="s">
        <v>41</v>
      </c>
      <c r="C17" s="29">
        <v>-6.4058172000000004</v>
      </c>
      <c r="D17" s="29">
        <v>106.0640179</v>
      </c>
      <c r="E17" s="27">
        <v>2012</v>
      </c>
      <c r="F17" s="13">
        <v>228</v>
      </c>
      <c r="G17" s="13">
        <v>24</v>
      </c>
      <c r="H17" s="13">
        <v>49</v>
      </c>
      <c r="I17" s="15">
        <v>5.85</v>
      </c>
      <c r="J17" s="15">
        <v>5.71</v>
      </c>
      <c r="K17" s="15">
        <v>648.25</v>
      </c>
      <c r="L17" s="16">
        <v>3300366</v>
      </c>
      <c r="M17" s="14">
        <v>21.9</v>
      </c>
      <c r="N17" s="14">
        <v>27.1</v>
      </c>
      <c r="O17" s="14">
        <v>33.5</v>
      </c>
      <c r="P17" s="16">
        <f t="shared" si="0"/>
        <v>11199000</v>
      </c>
      <c r="Q17" s="16">
        <v>11199</v>
      </c>
      <c r="R17" s="17">
        <v>9662.92</v>
      </c>
      <c r="S17" s="13">
        <f t="shared" si="1"/>
        <v>1159</v>
      </c>
      <c r="T17" s="15">
        <v>61.35</v>
      </c>
      <c r="U17" s="16">
        <v>1197</v>
      </c>
      <c r="V17" s="14">
        <v>171</v>
      </c>
      <c r="W17" s="18">
        <v>2.1000000000000001E-2</v>
      </c>
      <c r="X17" s="25">
        <f t="shared" si="2"/>
        <v>1</v>
      </c>
    </row>
    <row r="18" spans="1:24" ht="15.6" x14ac:dyDescent="0.3">
      <c r="A18" s="18" t="s">
        <v>25</v>
      </c>
      <c r="B18" s="33" t="s">
        <v>42</v>
      </c>
      <c r="C18" s="29">
        <v>-8.4095177999999997</v>
      </c>
      <c r="D18" s="29">
        <v>115.18891600000001</v>
      </c>
      <c r="E18" s="27">
        <v>2012</v>
      </c>
      <c r="F18" s="13">
        <v>118</v>
      </c>
      <c r="G18" s="13">
        <v>12</v>
      </c>
      <c r="H18" s="13">
        <v>42</v>
      </c>
      <c r="I18" s="15">
        <v>4.18</v>
      </c>
      <c r="J18" s="15">
        <v>3.95</v>
      </c>
      <c r="K18" s="15">
        <v>160.94999999999999</v>
      </c>
      <c r="L18" s="16">
        <v>3890757</v>
      </c>
      <c r="M18" s="14">
        <v>23.3</v>
      </c>
      <c r="N18" s="14">
        <v>26.9</v>
      </c>
      <c r="O18" s="14">
        <v>32.1</v>
      </c>
      <c r="P18" s="16">
        <f t="shared" si="0"/>
        <v>4007000</v>
      </c>
      <c r="Q18" s="16">
        <v>4007</v>
      </c>
      <c r="R18" s="17">
        <v>5780.06</v>
      </c>
      <c r="S18" s="13">
        <f t="shared" si="1"/>
        <v>694</v>
      </c>
      <c r="T18" s="15">
        <v>82.71</v>
      </c>
      <c r="U18" s="16">
        <v>1849</v>
      </c>
      <c r="V18" s="14">
        <v>132</v>
      </c>
      <c r="W18" s="18">
        <v>0</v>
      </c>
      <c r="X18" s="25">
        <f t="shared" si="2"/>
        <v>0</v>
      </c>
    </row>
    <row r="19" spans="1:24" ht="17.25" customHeight="1" x14ac:dyDescent="0.3">
      <c r="A19" s="18" t="s">
        <v>25</v>
      </c>
      <c r="B19" s="33" t="s">
        <v>43</v>
      </c>
      <c r="C19" s="29">
        <v>-8.6529334000000002</v>
      </c>
      <c r="D19" s="29">
        <v>117.3616476</v>
      </c>
      <c r="E19" s="27">
        <v>2012</v>
      </c>
      <c r="F19" s="13">
        <v>157</v>
      </c>
      <c r="G19" s="13">
        <v>3</v>
      </c>
      <c r="H19" s="13">
        <v>19</v>
      </c>
      <c r="I19" s="15">
        <v>18.63</v>
      </c>
      <c r="J19" s="15">
        <v>18.02</v>
      </c>
      <c r="K19" s="15">
        <v>828.33</v>
      </c>
      <c r="L19" s="16">
        <v>2814612</v>
      </c>
      <c r="M19" s="14">
        <v>17.399999999999999</v>
      </c>
      <c r="N19" s="14">
        <v>25.8</v>
      </c>
      <c r="O19" s="14">
        <v>34.200000000000003</v>
      </c>
      <c r="P19" s="16">
        <f t="shared" si="0"/>
        <v>4647000</v>
      </c>
      <c r="Q19" s="16">
        <v>4647</v>
      </c>
      <c r="R19" s="17">
        <v>18572.32</v>
      </c>
      <c r="S19" s="13">
        <f t="shared" si="1"/>
        <v>251</v>
      </c>
      <c r="T19" s="15">
        <v>47.95</v>
      </c>
      <c r="U19" s="16">
        <v>2137</v>
      </c>
      <c r="V19" s="14">
        <v>153</v>
      </c>
      <c r="W19" s="18">
        <v>0.82099999999999995</v>
      </c>
      <c r="X19" s="25">
        <f t="shared" si="2"/>
        <v>1</v>
      </c>
    </row>
    <row r="20" spans="1:24" ht="16.5" customHeight="1" x14ac:dyDescent="0.3">
      <c r="A20" s="18" t="s">
        <v>25</v>
      </c>
      <c r="B20" s="33" t="s">
        <v>44</v>
      </c>
      <c r="C20" s="29">
        <v>-8.6573819000000007</v>
      </c>
      <c r="D20" s="29">
        <v>121.0793705</v>
      </c>
      <c r="E20" s="27">
        <v>2012</v>
      </c>
      <c r="F20" s="13">
        <v>349</v>
      </c>
      <c r="G20" s="13">
        <v>3</v>
      </c>
      <c r="H20" s="13">
        <v>38</v>
      </c>
      <c r="I20" s="15">
        <v>20.88</v>
      </c>
      <c r="J20" s="15">
        <v>20.41</v>
      </c>
      <c r="K20" s="15">
        <v>1000.29</v>
      </c>
      <c r="L20" s="16">
        <v>3340507</v>
      </c>
      <c r="M20" s="14">
        <v>17.600000000000001</v>
      </c>
      <c r="N20" s="14">
        <v>27.2</v>
      </c>
      <c r="O20" s="14">
        <v>37.200000000000003</v>
      </c>
      <c r="P20" s="16">
        <f t="shared" si="0"/>
        <v>4871000</v>
      </c>
      <c r="Q20" s="16">
        <v>4871</v>
      </c>
      <c r="R20" s="17">
        <v>48718.1</v>
      </c>
      <c r="S20" s="13">
        <f t="shared" si="1"/>
        <v>100</v>
      </c>
      <c r="T20" s="15">
        <v>30.31</v>
      </c>
      <c r="U20" s="16">
        <v>1211</v>
      </c>
      <c r="V20" s="14">
        <v>88</v>
      </c>
      <c r="W20" s="18">
        <v>19.411000000000001</v>
      </c>
      <c r="X20" s="25">
        <f t="shared" si="2"/>
        <v>3</v>
      </c>
    </row>
    <row r="21" spans="1:24" ht="18" customHeight="1" x14ac:dyDescent="0.3">
      <c r="A21" s="18" t="s">
        <v>25</v>
      </c>
      <c r="B21" s="33" t="s">
        <v>45</v>
      </c>
      <c r="C21" s="29">
        <v>-0.2787808</v>
      </c>
      <c r="D21" s="29">
        <v>111.47528509999999</v>
      </c>
      <c r="E21" s="27">
        <v>2012</v>
      </c>
      <c r="F21" s="13">
        <v>237</v>
      </c>
      <c r="G21" s="13">
        <v>9</v>
      </c>
      <c r="H21" s="13">
        <v>29</v>
      </c>
      <c r="I21" s="15">
        <v>8.17</v>
      </c>
      <c r="J21" s="15">
        <v>7.96</v>
      </c>
      <c r="K21" s="15">
        <v>355.7</v>
      </c>
      <c r="L21" s="16">
        <v>2153462</v>
      </c>
      <c r="M21" s="14">
        <v>22.1</v>
      </c>
      <c r="N21" s="14">
        <v>27.1</v>
      </c>
      <c r="O21" s="14">
        <v>38.799999999999997</v>
      </c>
      <c r="P21" s="16">
        <f t="shared" si="0"/>
        <v>4566000</v>
      </c>
      <c r="Q21" s="16">
        <v>4566</v>
      </c>
      <c r="R21" s="17">
        <v>147307</v>
      </c>
      <c r="S21" s="13">
        <f t="shared" si="1"/>
        <v>31</v>
      </c>
      <c r="T21" s="15">
        <v>50</v>
      </c>
      <c r="U21" s="16">
        <v>3081</v>
      </c>
      <c r="V21" s="14">
        <v>218</v>
      </c>
      <c r="W21" s="18">
        <v>0.85499999999999998</v>
      </c>
      <c r="X21" s="25">
        <f t="shared" si="2"/>
        <v>1</v>
      </c>
    </row>
    <row r="22" spans="1:24" ht="20.25" customHeight="1" x14ac:dyDescent="0.3">
      <c r="A22" s="18" t="s">
        <v>25</v>
      </c>
      <c r="B22" s="33" t="s">
        <v>46</v>
      </c>
      <c r="C22" s="29">
        <v>-1.6814878</v>
      </c>
      <c r="D22" s="29">
        <v>113.38235450000001</v>
      </c>
      <c r="E22" s="27">
        <v>2012</v>
      </c>
      <c r="F22" s="13">
        <v>190</v>
      </c>
      <c r="G22" s="13">
        <v>0</v>
      </c>
      <c r="H22" s="13">
        <v>16</v>
      </c>
      <c r="I22" s="15">
        <v>6.51</v>
      </c>
      <c r="J22" s="15">
        <v>6.19</v>
      </c>
      <c r="K22" s="15">
        <v>141.9</v>
      </c>
      <c r="L22" s="16">
        <v>1076147</v>
      </c>
      <c r="M22" s="14">
        <v>22.4</v>
      </c>
      <c r="N22" s="14">
        <v>27.3</v>
      </c>
      <c r="O22" s="14">
        <v>33.4</v>
      </c>
      <c r="P22" s="16">
        <f t="shared" si="0"/>
        <v>2330000</v>
      </c>
      <c r="Q22" s="16">
        <v>2330</v>
      </c>
      <c r="R22" s="17">
        <v>153564.5</v>
      </c>
      <c r="S22" s="13">
        <f t="shared" si="1"/>
        <v>16</v>
      </c>
      <c r="T22" s="15">
        <v>38.31</v>
      </c>
      <c r="U22" s="16">
        <v>2596</v>
      </c>
      <c r="V22" s="14">
        <v>210</v>
      </c>
      <c r="W22" s="18">
        <v>3.484</v>
      </c>
      <c r="X22" s="25">
        <f t="shared" si="2"/>
        <v>2</v>
      </c>
    </row>
    <row r="23" spans="1:24" ht="18.75" customHeight="1" x14ac:dyDescent="0.3">
      <c r="A23" s="18" t="s">
        <v>25</v>
      </c>
      <c r="B23" s="33" t="s">
        <v>47</v>
      </c>
      <c r="C23" s="29">
        <v>-3.0926415</v>
      </c>
      <c r="D23" s="29">
        <v>115.2837585</v>
      </c>
      <c r="E23" s="27">
        <v>2012</v>
      </c>
      <c r="F23" s="13">
        <v>226</v>
      </c>
      <c r="G23" s="13">
        <v>5</v>
      </c>
      <c r="H23" s="13">
        <v>24</v>
      </c>
      <c r="I23" s="15">
        <v>5.0599999999999996</v>
      </c>
      <c r="J23" s="15">
        <v>5.01</v>
      </c>
      <c r="K23" s="15">
        <v>189.21</v>
      </c>
      <c r="L23" s="16">
        <v>2004969</v>
      </c>
      <c r="M23" s="14">
        <v>20</v>
      </c>
      <c r="N23" s="14">
        <v>26.6</v>
      </c>
      <c r="O23" s="14">
        <v>35.799999999999997</v>
      </c>
      <c r="P23" s="16">
        <f t="shared" si="0"/>
        <v>3785000</v>
      </c>
      <c r="Q23" s="16">
        <v>3785</v>
      </c>
      <c r="R23" s="17">
        <v>38744.230000000003</v>
      </c>
      <c r="S23" s="13">
        <f t="shared" si="1"/>
        <v>98</v>
      </c>
      <c r="T23" s="15">
        <v>49.72</v>
      </c>
      <c r="U23" s="16">
        <v>2486</v>
      </c>
      <c r="V23" s="14">
        <v>225</v>
      </c>
      <c r="W23" s="18">
        <v>2.0619999999999998</v>
      </c>
      <c r="X23" s="25">
        <f t="shared" si="2"/>
        <v>2</v>
      </c>
    </row>
    <row r="24" spans="1:24" ht="18.75" customHeight="1" x14ac:dyDescent="0.3">
      <c r="A24" s="18" t="s">
        <v>25</v>
      </c>
      <c r="B24" s="33" t="s">
        <v>48</v>
      </c>
      <c r="C24" s="29">
        <v>1.6406296</v>
      </c>
      <c r="D24" s="29">
        <v>116.419389</v>
      </c>
      <c r="E24" s="27">
        <v>2012</v>
      </c>
      <c r="F24" s="13">
        <v>217</v>
      </c>
      <c r="G24" s="13">
        <v>14</v>
      </c>
      <c r="H24" s="13">
        <v>36</v>
      </c>
      <c r="I24" s="15">
        <v>6.68</v>
      </c>
      <c r="J24" s="15">
        <v>6.38</v>
      </c>
      <c r="K24" s="15">
        <v>246.11</v>
      </c>
      <c r="L24" s="16">
        <v>2513840</v>
      </c>
      <c r="M24" s="14">
        <v>23.9</v>
      </c>
      <c r="N24" s="14">
        <v>28</v>
      </c>
      <c r="O24" s="14">
        <v>32.9</v>
      </c>
      <c r="P24" s="16">
        <f t="shared" si="0"/>
        <v>3772000</v>
      </c>
      <c r="Q24" s="16">
        <v>3772</v>
      </c>
      <c r="R24" s="17">
        <v>129066.64</v>
      </c>
      <c r="S24" s="13">
        <f t="shared" si="1"/>
        <v>30</v>
      </c>
      <c r="T24" s="15">
        <v>72.150000000000006</v>
      </c>
      <c r="U24" s="16">
        <v>2421</v>
      </c>
      <c r="V24" s="14">
        <v>231</v>
      </c>
      <c r="W24" s="18">
        <v>1.149</v>
      </c>
      <c r="X24" s="25">
        <f t="shared" si="2"/>
        <v>2</v>
      </c>
    </row>
    <row r="25" spans="1:24" ht="21.75" customHeight="1" x14ac:dyDescent="0.3">
      <c r="A25" s="18" t="s">
        <v>25</v>
      </c>
      <c r="B25" s="33" t="s">
        <v>49</v>
      </c>
      <c r="C25" s="29">
        <v>3.0730930000000001</v>
      </c>
      <c r="D25" s="29">
        <v>116.041389</v>
      </c>
      <c r="E25" s="27">
        <v>2012</v>
      </c>
      <c r="F25" s="13">
        <f>AVERAGE(F2:F24)</f>
        <v>325.6521739130435</v>
      </c>
      <c r="G25" s="13">
        <f>AVERAGE(G2:G24)</f>
        <v>19</v>
      </c>
      <c r="H25" s="13">
        <f t="shared" ref="H25:Q25" si="3">AVERAGE(H2:H24)</f>
        <v>59.913043478260867</v>
      </c>
      <c r="I25" s="13">
        <f t="shared" si="3"/>
        <v>10.860434782608696</v>
      </c>
      <c r="J25" s="13">
        <f t="shared" si="3"/>
        <v>10.579130434782609</v>
      </c>
      <c r="K25" s="13">
        <f t="shared" si="3"/>
        <v>1083.5756521739133</v>
      </c>
      <c r="L25" s="13">
        <f t="shared" si="3"/>
        <v>5097506.3478260869</v>
      </c>
      <c r="M25" s="13">
        <f t="shared" si="3"/>
        <v>21.426086956521736</v>
      </c>
      <c r="N25" s="13">
        <f t="shared" si="3"/>
        <v>26.88695652173913</v>
      </c>
      <c r="O25" s="13">
        <f t="shared" si="3"/>
        <v>34.086956521739125</v>
      </c>
      <c r="P25" s="16">
        <f t="shared" si="0"/>
        <v>9608043.4782608692</v>
      </c>
      <c r="Q25" s="13">
        <f t="shared" si="3"/>
        <v>9608.04347826087</v>
      </c>
      <c r="R25" s="17">
        <v>75467.7</v>
      </c>
      <c r="S25" s="13">
        <f>_xlfn.CEILING.MATH(P25/R25)</f>
        <v>128</v>
      </c>
      <c r="T25" s="14">
        <f>AVERAGE(T2:T24)</f>
        <v>57.054347826086953</v>
      </c>
      <c r="U25" s="16">
        <f t="shared" ref="U25:V25" si="4">AVERAGE(U2:U24)</f>
        <v>2278.913043478261</v>
      </c>
      <c r="V25" s="14">
        <f t="shared" si="4"/>
        <v>181.52795031055899</v>
      </c>
      <c r="W25" s="18">
        <v>5.33</v>
      </c>
      <c r="X25" s="25">
        <f t="shared" si="2"/>
        <v>3</v>
      </c>
    </row>
    <row r="26" spans="1:24" ht="15.6" x14ac:dyDescent="0.3">
      <c r="A26" s="18" t="s">
        <v>25</v>
      </c>
      <c r="B26" s="33" t="s">
        <v>50</v>
      </c>
      <c r="C26" s="29">
        <v>0.62469319999999995</v>
      </c>
      <c r="D26" s="29">
        <v>123.9750018</v>
      </c>
      <c r="E26" s="27">
        <v>2012</v>
      </c>
      <c r="F26" s="13">
        <v>177</v>
      </c>
      <c r="G26" s="13">
        <v>2</v>
      </c>
      <c r="H26" s="13">
        <v>33</v>
      </c>
      <c r="I26" s="15">
        <v>8.18</v>
      </c>
      <c r="J26" s="15">
        <v>7.64</v>
      </c>
      <c r="K26" s="15">
        <v>177.54</v>
      </c>
      <c r="L26" s="16">
        <v>1942796</v>
      </c>
      <c r="M26" s="14">
        <v>14.4</v>
      </c>
      <c r="N26" s="14">
        <v>26.1</v>
      </c>
      <c r="O26" s="14">
        <v>36.799999999999997</v>
      </c>
      <c r="P26" s="16">
        <f t="shared" si="0"/>
        <v>2334000</v>
      </c>
      <c r="Q26" s="16">
        <v>2334</v>
      </c>
      <c r="R26" s="17">
        <v>13892.47</v>
      </c>
      <c r="S26" s="13">
        <f t="shared" si="1"/>
        <v>169</v>
      </c>
      <c r="T26" s="15">
        <v>69.19</v>
      </c>
      <c r="U26" s="16">
        <v>3013</v>
      </c>
      <c r="V26" s="14">
        <v>230</v>
      </c>
      <c r="W26" s="18">
        <v>2.3460000000000001</v>
      </c>
      <c r="X26" s="25">
        <f t="shared" si="2"/>
        <v>2</v>
      </c>
    </row>
    <row r="27" spans="1:24" ht="15.6" x14ac:dyDescent="0.3">
      <c r="A27" s="18" t="s">
        <v>25</v>
      </c>
      <c r="B27" s="33" t="s">
        <v>51</v>
      </c>
      <c r="C27" s="29">
        <v>-1.4300253999999999</v>
      </c>
      <c r="D27" s="29">
        <v>121.4456179</v>
      </c>
      <c r="E27" s="27">
        <v>2012</v>
      </c>
      <c r="F27" s="13">
        <v>176</v>
      </c>
      <c r="G27" s="13">
        <v>6</v>
      </c>
      <c r="H27" s="13">
        <v>19</v>
      </c>
      <c r="I27" s="15">
        <v>15.4</v>
      </c>
      <c r="J27" s="15">
        <v>14.94</v>
      </c>
      <c r="K27" s="15">
        <v>409.6</v>
      </c>
      <c r="L27" s="16">
        <v>1606912</v>
      </c>
      <c r="M27" s="14">
        <v>23.1</v>
      </c>
      <c r="N27" s="14">
        <v>27.7</v>
      </c>
      <c r="O27" s="14">
        <v>35</v>
      </c>
      <c r="P27" s="16">
        <f t="shared" si="0"/>
        <v>2739000</v>
      </c>
      <c r="Q27" s="16">
        <v>2739</v>
      </c>
      <c r="R27" s="17">
        <v>61841.29</v>
      </c>
      <c r="S27" s="13">
        <f t="shared" si="1"/>
        <v>45</v>
      </c>
      <c r="T27" s="15">
        <v>54.12</v>
      </c>
      <c r="U27" s="16">
        <v>760</v>
      </c>
      <c r="V27" s="14">
        <f>AVERAGE(V2:V26)</f>
        <v>183.46683229813664</v>
      </c>
      <c r="W27" s="18">
        <v>2.4910000000000001</v>
      </c>
      <c r="X27" s="25">
        <f t="shared" si="2"/>
        <v>2</v>
      </c>
    </row>
    <row r="28" spans="1:24" ht="17.25" customHeight="1" x14ac:dyDescent="0.3">
      <c r="A28" s="18" t="s">
        <v>25</v>
      </c>
      <c r="B28" s="33" t="s">
        <v>52</v>
      </c>
      <c r="C28" s="29">
        <v>-3.6687994000000002</v>
      </c>
      <c r="D28" s="29">
        <v>119.9740534</v>
      </c>
      <c r="E28" s="27">
        <v>2012</v>
      </c>
      <c r="F28" s="13">
        <v>425</v>
      </c>
      <c r="G28" s="13">
        <v>23</v>
      </c>
      <c r="H28" s="13">
        <v>53</v>
      </c>
      <c r="I28" s="15">
        <v>10.11</v>
      </c>
      <c r="J28" s="15">
        <v>9.82</v>
      </c>
      <c r="K28" s="15">
        <v>805.92</v>
      </c>
      <c r="L28" s="16">
        <v>8034776</v>
      </c>
      <c r="M28" s="14">
        <v>20.7</v>
      </c>
      <c r="N28" s="14">
        <v>27</v>
      </c>
      <c r="O28" s="14">
        <v>35.4</v>
      </c>
      <c r="P28" s="16">
        <f t="shared" si="0"/>
        <v>8250000</v>
      </c>
      <c r="Q28" s="16">
        <v>8250</v>
      </c>
      <c r="R28" s="17">
        <v>46717.48</v>
      </c>
      <c r="S28" s="13">
        <f t="shared" si="1"/>
        <v>177</v>
      </c>
      <c r="T28" s="15">
        <v>63.33</v>
      </c>
      <c r="U28" s="16">
        <v>2493</v>
      </c>
      <c r="V28" s="14">
        <v>191</v>
      </c>
      <c r="W28" s="18">
        <v>0.191</v>
      </c>
      <c r="X28" s="25">
        <f t="shared" si="2"/>
        <v>1</v>
      </c>
    </row>
    <row r="29" spans="1:24" ht="15" customHeight="1" x14ac:dyDescent="0.3">
      <c r="A29" s="18" t="s">
        <v>25</v>
      </c>
      <c r="B29" s="33" t="s">
        <v>53</v>
      </c>
      <c r="C29" s="29">
        <v>-4.1449100000000003</v>
      </c>
      <c r="D29" s="29">
        <v>122.174605</v>
      </c>
      <c r="E29" s="27">
        <v>2012</v>
      </c>
      <c r="F29" s="13">
        <v>258</v>
      </c>
      <c r="G29" s="13">
        <v>2</v>
      </c>
      <c r="H29" s="13">
        <v>21</v>
      </c>
      <c r="I29" s="15">
        <v>13.71</v>
      </c>
      <c r="J29" s="15">
        <v>13.06</v>
      </c>
      <c r="K29" s="15">
        <v>304.25</v>
      </c>
      <c r="L29" s="16">
        <v>1205161</v>
      </c>
      <c r="M29" s="14">
        <f>AVERAGE(M2:M28)</f>
        <v>21.200966183574881</v>
      </c>
      <c r="N29" s="14">
        <f t="shared" ref="N29:O29" si="5">AVERAGE(N2:N28)</f>
        <v>26.892109500805152</v>
      </c>
      <c r="O29" s="14">
        <f t="shared" si="5"/>
        <v>34.269887278582921</v>
      </c>
      <c r="P29" s="16">
        <f t="shared" si="0"/>
        <v>2346000</v>
      </c>
      <c r="Q29" s="16">
        <v>2346</v>
      </c>
      <c r="R29" s="17">
        <v>38067.699999999997</v>
      </c>
      <c r="S29" s="13">
        <f t="shared" si="1"/>
        <v>62</v>
      </c>
      <c r="T29" s="15">
        <v>55.17</v>
      </c>
      <c r="U29" s="16">
        <f>AVERAGE(U2:U28)</f>
        <v>2257.7745571658616</v>
      </c>
      <c r="V29" s="16">
        <f>AVERAGE(V2:V28)</f>
        <v>183.7458385093168</v>
      </c>
      <c r="W29" s="18">
        <v>0.79400000000000004</v>
      </c>
      <c r="X29" s="25">
        <f t="shared" si="2"/>
        <v>1</v>
      </c>
    </row>
    <row r="30" spans="1:24" ht="15.6" x14ac:dyDescent="0.3">
      <c r="A30" s="18" t="s">
        <v>25</v>
      </c>
      <c r="B30" s="33" t="s">
        <v>54</v>
      </c>
      <c r="C30" s="29">
        <v>0.69993720000000004</v>
      </c>
      <c r="D30" s="29">
        <v>122.4467238</v>
      </c>
      <c r="E30" s="27">
        <v>2012</v>
      </c>
      <c r="F30" s="13">
        <v>87</v>
      </c>
      <c r="G30" s="13">
        <v>1</v>
      </c>
      <c r="H30" s="13">
        <v>10</v>
      </c>
      <c r="I30" s="15">
        <v>17.329999999999998</v>
      </c>
      <c r="J30" s="15">
        <v>17.22</v>
      </c>
      <c r="K30" s="15">
        <v>187.73</v>
      </c>
      <c r="L30" s="16">
        <v>1040164</v>
      </c>
      <c r="M30" s="14">
        <v>22.2</v>
      </c>
      <c r="N30" s="14">
        <v>27</v>
      </c>
      <c r="O30" s="14">
        <v>34.200000000000003</v>
      </c>
      <c r="P30" s="16">
        <f t="shared" si="0"/>
        <v>1080000</v>
      </c>
      <c r="Q30" s="16">
        <v>1080</v>
      </c>
      <c r="R30" s="17">
        <v>11257.07</v>
      </c>
      <c r="S30" s="13">
        <f t="shared" si="1"/>
        <v>96</v>
      </c>
      <c r="T30" s="15">
        <v>44.68</v>
      </c>
      <c r="U30" s="16">
        <v>1775</v>
      </c>
      <c r="V30" s="14">
        <v>207</v>
      </c>
      <c r="W30" s="18">
        <v>1.64</v>
      </c>
      <c r="X30" s="25">
        <f t="shared" si="2"/>
        <v>2</v>
      </c>
    </row>
    <row r="31" spans="1:24" ht="15.6" x14ac:dyDescent="0.3">
      <c r="A31" s="18" t="s">
        <v>25</v>
      </c>
      <c r="B31" s="33" t="s">
        <v>55</v>
      </c>
      <c r="C31" s="29">
        <v>-2.8441371000000002</v>
      </c>
      <c r="D31" s="29">
        <v>119.23207840000001</v>
      </c>
      <c r="E31" s="27">
        <v>2012</v>
      </c>
      <c r="F31" s="13">
        <v>91</v>
      </c>
      <c r="G31" s="13">
        <v>0</v>
      </c>
      <c r="H31" s="13">
        <v>8</v>
      </c>
      <c r="I31" s="15">
        <v>13.24</v>
      </c>
      <c r="J31" s="15">
        <v>13.01</v>
      </c>
      <c r="K31" s="15">
        <v>160.55000000000001</v>
      </c>
      <c r="L31" s="16">
        <v>551398</v>
      </c>
      <c r="M31" s="14">
        <v>24.3</v>
      </c>
      <c r="N31" s="14">
        <v>27.6</v>
      </c>
      <c r="O31" s="14">
        <v>33.299999999999997</v>
      </c>
      <c r="P31" s="16">
        <f t="shared" si="0"/>
        <v>1211000</v>
      </c>
      <c r="Q31" s="16">
        <v>1211</v>
      </c>
      <c r="R31" s="17">
        <v>16787.18</v>
      </c>
      <c r="S31" s="13">
        <f t="shared" si="1"/>
        <v>73</v>
      </c>
      <c r="T31" s="15">
        <v>45.04</v>
      </c>
      <c r="U31" s="16">
        <v>1087</v>
      </c>
      <c r="V31" s="14">
        <v>165</v>
      </c>
      <c r="W31" s="18">
        <v>1.2250000000000001</v>
      </c>
      <c r="X31" s="25">
        <f t="shared" si="2"/>
        <v>2</v>
      </c>
    </row>
    <row r="32" spans="1:24" ht="15.6" x14ac:dyDescent="0.3">
      <c r="A32" s="18" t="s">
        <v>25</v>
      </c>
      <c r="B32" s="33" t="s">
        <v>56</v>
      </c>
      <c r="C32" s="29">
        <v>-3.2384615999999999</v>
      </c>
      <c r="D32" s="29">
        <v>130.14527340000001</v>
      </c>
      <c r="E32" s="27">
        <v>2012</v>
      </c>
      <c r="F32" s="13">
        <v>178</v>
      </c>
      <c r="G32" s="13">
        <v>2</v>
      </c>
      <c r="H32" s="13">
        <v>24</v>
      </c>
      <c r="I32" s="15">
        <v>21.78</v>
      </c>
      <c r="J32" s="15">
        <v>20.76</v>
      </c>
      <c r="K32" s="15">
        <v>338.89</v>
      </c>
      <c r="L32" s="16">
        <v>1533506</v>
      </c>
      <c r="M32" s="14">
        <v>23.1</v>
      </c>
      <c r="N32" s="14">
        <v>26.4</v>
      </c>
      <c r="O32" s="14">
        <v>32.4</v>
      </c>
      <c r="P32" s="16">
        <f t="shared" si="0"/>
        <v>1600000</v>
      </c>
      <c r="Q32" s="16">
        <v>1600</v>
      </c>
      <c r="R32" s="17">
        <v>46914.03</v>
      </c>
      <c r="S32" s="13">
        <f t="shared" si="1"/>
        <v>35</v>
      </c>
      <c r="T32" s="15">
        <v>53.17</v>
      </c>
      <c r="U32" s="16">
        <v>5041</v>
      </c>
      <c r="V32" s="14">
        <v>226</v>
      </c>
      <c r="W32" s="18">
        <v>7.4169999999999998</v>
      </c>
      <c r="X32" s="25">
        <f t="shared" si="2"/>
        <v>3</v>
      </c>
    </row>
    <row r="33" spans="1:24" ht="15.6" x14ac:dyDescent="0.3">
      <c r="A33" s="18" t="s">
        <v>25</v>
      </c>
      <c r="B33" s="33" t="s">
        <v>57</v>
      </c>
      <c r="C33" s="29">
        <v>1.5709993</v>
      </c>
      <c r="D33" s="29">
        <v>127.80876929999999</v>
      </c>
      <c r="E33" s="27">
        <v>2012</v>
      </c>
      <c r="F33" s="13">
        <v>119</v>
      </c>
      <c r="G33" s="13">
        <v>0</v>
      </c>
      <c r="H33" s="13">
        <v>17</v>
      </c>
      <c r="I33" s="15">
        <v>8.4700000000000006</v>
      </c>
      <c r="J33" s="15">
        <v>8.06</v>
      </c>
      <c r="K33" s="15">
        <v>88.3</v>
      </c>
      <c r="L33" s="16">
        <v>600975</v>
      </c>
      <c r="M33" s="14">
        <f>AVERAGE(M2:M32)</f>
        <v>21.394421069035378</v>
      </c>
      <c r="N33" s="14">
        <f t="shared" ref="N33:O33" si="6">AVERAGE(N2:N32)</f>
        <v>26.90255051685627</v>
      </c>
      <c r="O33" s="14">
        <f t="shared" si="6"/>
        <v>34.176027219365231</v>
      </c>
      <c r="P33" s="16">
        <f t="shared" si="0"/>
        <v>1091000</v>
      </c>
      <c r="Q33" s="16">
        <v>1091</v>
      </c>
      <c r="R33" s="17">
        <v>31982.5</v>
      </c>
      <c r="S33" s="13">
        <f t="shared" si="1"/>
        <v>35</v>
      </c>
      <c r="T33" s="15">
        <v>55.52</v>
      </c>
      <c r="U33" s="16">
        <f>AVERAGE(U2:U32)</f>
        <v>2294.2157290530363</v>
      </c>
      <c r="V33" s="16">
        <f>AVERAGE(V2:V32)</f>
        <v>185.25430575035065</v>
      </c>
      <c r="W33" s="18">
        <v>5.0780000000000003</v>
      </c>
      <c r="X33" s="25">
        <f t="shared" si="2"/>
        <v>3</v>
      </c>
    </row>
    <row r="34" spans="1:24" ht="15.6" x14ac:dyDescent="0.3">
      <c r="A34" s="18" t="s">
        <v>25</v>
      </c>
      <c r="B34" s="33" t="s">
        <v>58</v>
      </c>
      <c r="C34" s="29">
        <v>-1.3361154</v>
      </c>
      <c r="D34" s="29">
        <v>133.17471620000001</v>
      </c>
      <c r="E34" s="27">
        <v>2012</v>
      </c>
      <c r="F34" s="13">
        <v>128</v>
      </c>
      <c r="G34" s="13">
        <v>0</v>
      </c>
      <c r="H34" s="13">
        <v>13</v>
      </c>
      <c r="I34" s="15">
        <v>28.2</v>
      </c>
      <c r="J34" s="15">
        <v>27.04</v>
      </c>
      <c r="K34" s="15">
        <v>223.24</v>
      </c>
      <c r="L34" s="16">
        <v>760422</v>
      </c>
      <c r="M34" s="14">
        <v>23.6</v>
      </c>
      <c r="N34" s="14">
        <v>27.2</v>
      </c>
      <c r="O34" s="14">
        <v>34</v>
      </c>
      <c r="P34" s="16">
        <f t="shared" ref="P34:P65" si="7">Q34*1000</f>
        <v>807000</v>
      </c>
      <c r="Q34" s="16">
        <v>807</v>
      </c>
      <c r="R34" s="17">
        <v>102955.15</v>
      </c>
      <c r="S34" s="13">
        <f t="shared" si="1"/>
        <v>8</v>
      </c>
      <c r="T34" s="15">
        <v>55.57</v>
      </c>
      <c r="U34" s="16">
        <v>3290</v>
      </c>
      <c r="V34" s="14">
        <v>256</v>
      </c>
      <c r="W34" s="18">
        <v>52.268999999999998</v>
      </c>
      <c r="X34" s="25">
        <f t="shared" si="2"/>
        <v>3</v>
      </c>
    </row>
    <row r="35" spans="1:24" s="3" customFormat="1" ht="15.6" x14ac:dyDescent="0.3">
      <c r="A35" s="18" t="s">
        <v>25</v>
      </c>
      <c r="B35" s="33" t="s">
        <v>59</v>
      </c>
      <c r="C35" s="29">
        <v>-4.2699280000000002</v>
      </c>
      <c r="D35" s="29">
        <v>138.08035290000001</v>
      </c>
      <c r="E35" s="26">
        <v>2012</v>
      </c>
      <c r="F35" s="19">
        <v>381</v>
      </c>
      <c r="G35" s="19">
        <v>2</v>
      </c>
      <c r="H35" s="19">
        <v>32</v>
      </c>
      <c r="I35" s="18">
        <v>31.11</v>
      </c>
      <c r="J35" s="18">
        <v>30.66</v>
      </c>
      <c r="K35" s="18">
        <v>976.37</v>
      </c>
      <c r="L35" s="18">
        <v>2833381</v>
      </c>
      <c r="M35" s="18">
        <v>23.5</v>
      </c>
      <c r="N35" s="18">
        <v>27</v>
      </c>
      <c r="O35" s="18">
        <v>32.799999999999997</v>
      </c>
      <c r="P35" s="18">
        <f t="shared" si="7"/>
        <v>2974000</v>
      </c>
      <c r="Q35" s="18">
        <v>2974</v>
      </c>
      <c r="R35" s="20">
        <v>319036.05</v>
      </c>
      <c r="S35" s="13">
        <f t="shared" si="1"/>
        <v>10</v>
      </c>
      <c r="T35" s="15">
        <v>26.97</v>
      </c>
      <c r="U35" s="16">
        <v>1916</v>
      </c>
      <c r="V35" s="14">
        <v>219</v>
      </c>
      <c r="W35" s="18">
        <v>60.555999999999997</v>
      </c>
      <c r="X35" s="25">
        <f t="shared" si="2"/>
        <v>3</v>
      </c>
    </row>
    <row r="36" spans="1:24" ht="15.6" x14ac:dyDescent="0.3">
      <c r="A36" s="18" t="s">
        <v>25</v>
      </c>
      <c r="B36" s="33" t="s">
        <v>26</v>
      </c>
      <c r="C36" s="29">
        <v>4.6951349999999996</v>
      </c>
      <c r="D36" s="29">
        <v>96.749399299999993</v>
      </c>
      <c r="E36" s="12">
        <v>2013</v>
      </c>
      <c r="F36" s="13">
        <v>334</v>
      </c>
      <c r="G36" s="13">
        <v>2</v>
      </c>
      <c r="H36" s="13">
        <v>51</v>
      </c>
      <c r="I36" s="15">
        <v>17.600000000000001</v>
      </c>
      <c r="J36" s="15">
        <v>17.72</v>
      </c>
      <c r="K36" s="15">
        <v>855.71</v>
      </c>
      <c r="L36" s="16">
        <v>4842238</v>
      </c>
      <c r="M36" s="14">
        <v>22</v>
      </c>
      <c r="N36" s="14">
        <v>27</v>
      </c>
      <c r="O36" s="14">
        <v>33.700000000000003</v>
      </c>
      <c r="P36" s="16">
        <f t="shared" si="7"/>
        <v>4811000</v>
      </c>
      <c r="Q36" s="16">
        <v>4811</v>
      </c>
      <c r="R36" s="17">
        <v>57956</v>
      </c>
      <c r="S36" s="13">
        <f t="shared" si="1"/>
        <v>84</v>
      </c>
      <c r="T36" s="15">
        <v>53.47</v>
      </c>
      <c r="U36" s="16">
        <v>1623.6</v>
      </c>
      <c r="V36" s="14">
        <v>151</v>
      </c>
      <c r="W36" s="18">
        <v>0.44</v>
      </c>
      <c r="X36" s="25">
        <f t="shared" si="2"/>
        <v>1</v>
      </c>
    </row>
    <row r="37" spans="1:24" ht="15.6" x14ac:dyDescent="0.3">
      <c r="A37" s="18" t="s">
        <v>25</v>
      </c>
      <c r="B37" s="33" t="s">
        <v>29</v>
      </c>
      <c r="C37" s="29">
        <v>2.1153547000000001</v>
      </c>
      <c r="D37" s="29">
        <v>99.545097400000003</v>
      </c>
      <c r="E37" s="12">
        <v>2013</v>
      </c>
      <c r="F37" s="13">
        <v>570</v>
      </c>
      <c r="G37" s="13">
        <v>15</v>
      </c>
      <c r="H37" s="13">
        <v>141</v>
      </c>
      <c r="I37" s="15">
        <v>10.06</v>
      </c>
      <c r="J37" s="15">
        <v>10.39</v>
      </c>
      <c r="K37" s="15">
        <v>1390.8</v>
      </c>
      <c r="L37" s="16">
        <v>6346377</v>
      </c>
      <c r="M37" s="14">
        <v>21.6</v>
      </c>
      <c r="N37" s="14">
        <v>28.77</v>
      </c>
      <c r="O37" s="14">
        <v>36.4</v>
      </c>
      <c r="P37" s="16">
        <f t="shared" si="7"/>
        <v>13590000</v>
      </c>
      <c r="Q37" s="16">
        <v>13590</v>
      </c>
      <c r="R37" s="17">
        <v>72981</v>
      </c>
      <c r="S37" s="13">
        <f t="shared" si="1"/>
        <v>187</v>
      </c>
      <c r="T37" s="15">
        <v>61.92</v>
      </c>
      <c r="U37" s="16">
        <v>2627</v>
      </c>
      <c r="V37" s="14">
        <v>218</v>
      </c>
      <c r="W37" s="18">
        <v>1.3</v>
      </c>
      <c r="X37" s="25">
        <f t="shared" si="2"/>
        <v>2</v>
      </c>
    </row>
    <row r="38" spans="1:24" ht="15.6" x14ac:dyDescent="0.3">
      <c r="A38" s="18" t="s">
        <v>25</v>
      </c>
      <c r="B38" s="33" t="s">
        <v>27</v>
      </c>
      <c r="C38" s="29">
        <v>-0.73993969999999998</v>
      </c>
      <c r="D38" s="29">
        <v>100.80000510000001</v>
      </c>
      <c r="E38" s="12">
        <v>2013</v>
      </c>
      <c r="F38" s="13">
        <v>262</v>
      </c>
      <c r="G38" s="13">
        <v>22</v>
      </c>
      <c r="H38" s="13">
        <v>39</v>
      </c>
      <c r="I38" s="15">
        <v>8.14</v>
      </c>
      <c r="J38" s="15">
        <v>7.56</v>
      </c>
      <c r="K38" s="15">
        <v>380.63</v>
      </c>
      <c r="L38" s="16">
        <v>3215162</v>
      </c>
      <c r="M38" s="14">
        <v>22.7</v>
      </c>
      <c r="N38" s="14">
        <v>25.13</v>
      </c>
      <c r="O38" s="14">
        <f>AVERAGE(O34:O37)</f>
        <v>34.225000000000001</v>
      </c>
      <c r="P38" s="16">
        <f t="shared" si="7"/>
        <v>5066000</v>
      </c>
      <c r="Q38" s="16">
        <v>5066</v>
      </c>
      <c r="R38" s="17">
        <v>42012</v>
      </c>
      <c r="S38" s="13">
        <f t="shared" si="1"/>
        <v>121</v>
      </c>
      <c r="T38" s="15">
        <v>46.13</v>
      </c>
      <c r="U38" s="16">
        <v>4627.3999999999996</v>
      </c>
      <c r="V38" s="14">
        <v>232</v>
      </c>
      <c r="W38" s="18">
        <v>0.26</v>
      </c>
      <c r="X38" s="25">
        <f t="shared" si="2"/>
        <v>1</v>
      </c>
    </row>
    <row r="39" spans="1:24" ht="15.6" x14ac:dyDescent="0.3">
      <c r="A39" s="18" t="s">
        <v>25</v>
      </c>
      <c r="B39" s="33" t="s">
        <v>30</v>
      </c>
      <c r="C39" s="29">
        <v>0.29334690000000002</v>
      </c>
      <c r="D39" s="29">
        <v>101.7068294</v>
      </c>
      <c r="E39" s="12">
        <v>2013</v>
      </c>
      <c r="F39" s="13">
        <v>207</v>
      </c>
      <c r="G39" s="13">
        <v>10</v>
      </c>
      <c r="H39" s="13">
        <v>44</v>
      </c>
      <c r="I39" s="15">
        <v>7.72</v>
      </c>
      <c r="J39" s="15">
        <v>8.42</v>
      </c>
      <c r="K39" s="15">
        <v>522.53</v>
      </c>
      <c r="L39" s="16">
        <v>3043366</v>
      </c>
      <c r="M39" s="14">
        <v>21.2</v>
      </c>
      <c r="N39" s="14">
        <v>26</v>
      </c>
      <c r="O39" s="14">
        <v>36.200000000000003</v>
      </c>
      <c r="P39" s="16">
        <f t="shared" si="7"/>
        <v>6033000</v>
      </c>
      <c r="Q39" s="16">
        <v>6033</v>
      </c>
      <c r="R39" s="17">
        <v>87023</v>
      </c>
      <c r="S39" s="13">
        <f t="shared" si="1"/>
        <v>70</v>
      </c>
      <c r="T39" s="15">
        <v>63.44</v>
      </c>
      <c r="U39" s="16">
        <v>2628.7</v>
      </c>
      <c r="V39" s="14">
        <v>214</v>
      </c>
      <c r="W39" s="18">
        <v>0.23</v>
      </c>
      <c r="X39" s="25">
        <f t="shared" si="2"/>
        <v>1</v>
      </c>
    </row>
    <row r="40" spans="1:24" ht="15.6" x14ac:dyDescent="0.3">
      <c r="A40" s="18" t="s">
        <v>25</v>
      </c>
      <c r="B40" s="33" t="s">
        <v>31</v>
      </c>
      <c r="C40" s="29">
        <v>-1.4851831</v>
      </c>
      <c r="D40" s="29">
        <v>102.43805810000001</v>
      </c>
      <c r="E40" s="12">
        <v>2013</v>
      </c>
      <c r="F40" s="13">
        <v>176</v>
      </c>
      <c r="G40" s="13">
        <v>3</v>
      </c>
      <c r="H40" s="13">
        <v>26</v>
      </c>
      <c r="I40" s="15">
        <v>8.07</v>
      </c>
      <c r="J40" s="15">
        <v>8.42</v>
      </c>
      <c r="K40" s="15">
        <v>281.57</v>
      </c>
      <c r="L40" s="16">
        <v>1411809</v>
      </c>
      <c r="M40" s="14">
        <v>21</v>
      </c>
      <c r="N40" s="14">
        <v>26.75</v>
      </c>
      <c r="O40" s="14">
        <v>34.9</v>
      </c>
      <c r="P40" s="16">
        <f t="shared" si="7"/>
        <v>3286000</v>
      </c>
      <c r="Q40" s="16">
        <v>3286</v>
      </c>
      <c r="R40" s="17">
        <v>5016</v>
      </c>
      <c r="S40" s="13">
        <f t="shared" si="1"/>
        <v>656</v>
      </c>
      <c r="T40" s="15">
        <v>58.53</v>
      </c>
      <c r="U40" s="16">
        <v>2093.6</v>
      </c>
      <c r="V40" s="14">
        <v>229</v>
      </c>
      <c r="W40" s="18">
        <v>1.1100000000000001</v>
      </c>
      <c r="X40" s="25">
        <f t="shared" si="2"/>
        <v>2</v>
      </c>
    </row>
    <row r="41" spans="1:24" ht="20.25" customHeight="1" x14ac:dyDescent="0.3">
      <c r="A41" s="18" t="s">
        <v>25</v>
      </c>
      <c r="B41" s="33" t="s">
        <v>32</v>
      </c>
      <c r="C41" s="29">
        <v>-3.3194374</v>
      </c>
      <c r="D41" s="29">
        <v>103.914399</v>
      </c>
      <c r="E41" s="12">
        <v>2013</v>
      </c>
      <c r="F41" s="13">
        <v>319</v>
      </c>
      <c r="G41" s="13">
        <v>11</v>
      </c>
      <c r="H41" s="13">
        <v>40</v>
      </c>
      <c r="I41" s="15">
        <v>14.24</v>
      </c>
      <c r="J41" s="15">
        <v>14.06</v>
      </c>
      <c r="K41" s="15">
        <v>1108.21</v>
      </c>
      <c r="L41" s="16">
        <v>7450394</v>
      </c>
      <c r="M41" s="14">
        <v>20.399999999999999</v>
      </c>
      <c r="N41" s="14">
        <v>27.3</v>
      </c>
      <c r="O41" s="14">
        <v>34.1</v>
      </c>
      <c r="P41" s="16">
        <f t="shared" si="7"/>
        <v>7829000</v>
      </c>
      <c r="Q41" s="16">
        <v>7829</v>
      </c>
      <c r="R41" s="17">
        <v>91592</v>
      </c>
      <c r="S41" s="13">
        <f t="shared" si="1"/>
        <v>86</v>
      </c>
      <c r="T41" s="15">
        <v>51.66</v>
      </c>
      <c r="U41" s="16">
        <v>3409.2</v>
      </c>
      <c r="V41" s="14">
        <v>238</v>
      </c>
      <c r="W41" s="18">
        <v>0.39</v>
      </c>
      <c r="X41" s="25">
        <f t="shared" si="2"/>
        <v>1</v>
      </c>
    </row>
    <row r="42" spans="1:24" ht="15.6" x14ac:dyDescent="0.3">
      <c r="A42" s="18" t="s">
        <v>25</v>
      </c>
      <c r="B42" s="33" t="s">
        <v>28</v>
      </c>
      <c r="C42" s="29">
        <v>-3.5778471000000001</v>
      </c>
      <c r="D42" s="29">
        <v>102.34638750000001</v>
      </c>
      <c r="E42" s="12">
        <v>2013</v>
      </c>
      <c r="F42" s="13">
        <v>180</v>
      </c>
      <c r="G42" s="13">
        <v>1</v>
      </c>
      <c r="H42" s="13">
        <v>18</v>
      </c>
      <c r="I42" s="15">
        <v>18.34</v>
      </c>
      <c r="J42" s="15">
        <v>17.75</v>
      </c>
      <c r="K42" s="15">
        <v>320.41000000000003</v>
      </c>
      <c r="L42" s="16">
        <v>935823</v>
      </c>
      <c r="M42" s="14">
        <v>21</v>
      </c>
      <c r="N42" s="14">
        <v>26.74</v>
      </c>
      <c r="O42" s="14">
        <v>34.200000000000003</v>
      </c>
      <c r="P42" s="16">
        <f t="shared" si="7"/>
        <v>1814000</v>
      </c>
      <c r="Q42" s="16">
        <v>1814</v>
      </c>
      <c r="R42" s="17">
        <v>19919</v>
      </c>
      <c r="S42" s="13">
        <f t="shared" si="1"/>
        <v>92</v>
      </c>
      <c r="T42" s="15">
        <v>32.369999999999997</v>
      </c>
      <c r="U42" s="16">
        <v>3980.9</v>
      </c>
      <c r="V42" s="14">
        <v>250</v>
      </c>
      <c r="W42" s="18">
        <v>3.89</v>
      </c>
      <c r="X42" s="25">
        <f t="shared" si="2"/>
        <v>2</v>
      </c>
    </row>
    <row r="43" spans="1:24" ht="15.6" x14ac:dyDescent="0.3">
      <c r="A43" s="18" t="s">
        <v>25</v>
      </c>
      <c r="B43" s="33" t="s">
        <v>33</v>
      </c>
      <c r="C43" s="29">
        <v>-4.5585848999999996</v>
      </c>
      <c r="D43" s="29">
        <v>105.4068079</v>
      </c>
      <c r="E43" s="12">
        <v>2013</v>
      </c>
      <c r="F43" s="13">
        <v>280</v>
      </c>
      <c r="G43" s="13">
        <v>10</v>
      </c>
      <c r="H43" s="13">
        <v>39</v>
      </c>
      <c r="I43" s="15">
        <v>14.86</v>
      </c>
      <c r="J43" s="15">
        <v>14.39</v>
      </c>
      <c r="K43" s="15">
        <v>1134.28</v>
      </c>
      <c r="L43" s="16">
        <v>7608405</v>
      </c>
      <c r="M43" s="14">
        <v>22.9</v>
      </c>
      <c r="N43" s="14">
        <v>26.7</v>
      </c>
      <c r="O43" s="14">
        <v>33.299999999999997</v>
      </c>
      <c r="P43" s="16">
        <f t="shared" si="7"/>
        <v>7932000</v>
      </c>
      <c r="Q43" s="16">
        <v>7932</v>
      </c>
      <c r="R43" s="17">
        <v>35376</v>
      </c>
      <c r="S43" s="13">
        <f t="shared" si="1"/>
        <v>225</v>
      </c>
      <c r="T43" s="15">
        <v>45.86</v>
      </c>
      <c r="U43" s="16">
        <v>2456.6999999999998</v>
      </c>
      <c r="V43" s="14">
        <v>198</v>
      </c>
      <c r="W43" s="18">
        <v>0.34</v>
      </c>
      <c r="X43" s="25">
        <f t="shared" si="2"/>
        <v>1</v>
      </c>
    </row>
    <row r="44" spans="1:24" ht="16.5" customHeight="1" x14ac:dyDescent="0.3">
      <c r="A44" s="18" t="s">
        <v>25</v>
      </c>
      <c r="B44" s="33" t="s">
        <v>34</v>
      </c>
      <c r="C44" s="29">
        <v>-2.7410513000000001</v>
      </c>
      <c r="D44" s="29">
        <v>106.4405872</v>
      </c>
      <c r="E44" s="12">
        <v>2013</v>
      </c>
      <c r="F44" s="13">
        <v>60</v>
      </c>
      <c r="G44" s="13">
        <v>1</v>
      </c>
      <c r="H44" s="13">
        <v>13</v>
      </c>
      <c r="I44" s="15">
        <v>5.21</v>
      </c>
      <c r="J44" s="15">
        <v>5.25</v>
      </c>
      <c r="K44" s="15">
        <v>70.900000000000006</v>
      </c>
      <c r="L44" s="16">
        <v>1096720</v>
      </c>
      <c r="M44" s="14">
        <v>23.8</v>
      </c>
      <c r="N44" s="14">
        <v>27</v>
      </c>
      <c r="O44" s="14">
        <v>32</v>
      </c>
      <c r="P44" s="16">
        <f t="shared" si="7"/>
        <v>1315000</v>
      </c>
      <c r="Q44" s="16">
        <v>1315</v>
      </c>
      <c r="R44" s="17">
        <v>16424</v>
      </c>
      <c r="S44" s="13">
        <f t="shared" si="1"/>
        <v>81</v>
      </c>
      <c r="T44" s="15">
        <v>77.95</v>
      </c>
      <c r="U44" s="16">
        <v>2839.2</v>
      </c>
      <c r="V44" s="14">
        <v>243</v>
      </c>
      <c r="W44" s="18">
        <v>1.28</v>
      </c>
      <c r="X44" s="25">
        <f t="shared" si="2"/>
        <v>2</v>
      </c>
    </row>
    <row r="45" spans="1:24" ht="15.6" x14ac:dyDescent="0.3">
      <c r="A45" s="18" t="s">
        <v>25</v>
      </c>
      <c r="B45" s="33" t="s">
        <v>35</v>
      </c>
      <c r="C45" s="29">
        <v>3.9456514</v>
      </c>
      <c r="D45" s="29">
        <v>108.1428669</v>
      </c>
      <c r="E45" s="12">
        <v>2013</v>
      </c>
      <c r="F45" s="13">
        <v>70</v>
      </c>
      <c r="G45" s="13">
        <v>3</v>
      </c>
      <c r="H45" s="13">
        <v>22</v>
      </c>
      <c r="I45" s="15">
        <v>6.46</v>
      </c>
      <c r="J45" s="15">
        <v>6.35</v>
      </c>
      <c r="K45" s="15">
        <v>125.02</v>
      </c>
      <c r="L45" s="16">
        <v>599764</v>
      </c>
      <c r="M45" s="14">
        <v>22.4</v>
      </c>
      <c r="N45" s="14">
        <v>26.77</v>
      </c>
      <c r="O45" s="14">
        <v>33.700000000000003</v>
      </c>
      <c r="P45" s="16">
        <f t="shared" si="7"/>
        <v>1861000</v>
      </c>
      <c r="Q45" s="16">
        <v>1861</v>
      </c>
      <c r="R45" s="17">
        <v>8202</v>
      </c>
      <c r="S45" s="13">
        <f t="shared" si="1"/>
        <v>227</v>
      </c>
      <c r="T45" s="15">
        <v>71.349999999999994</v>
      </c>
      <c r="U45" s="16">
        <v>3389.4</v>
      </c>
      <c r="V45" s="14">
        <v>227</v>
      </c>
      <c r="W45" s="18">
        <v>0.49</v>
      </c>
      <c r="X45" s="25">
        <f t="shared" si="2"/>
        <v>1</v>
      </c>
    </row>
    <row r="46" spans="1:24" ht="15.6" x14ac:dyDescent="0.3">
      <c r="A46" s="18" t="s">
        <v>25</v>
      </c>
      <c r="B46" s="33" t="s">
        <v>36</v>
      </c>
      <c r="C46" s="29">
        <v>-6.211544</v>
      </c>
      <c r="D46" s="29">
        <v>106.84517200000001</v>
      </c>
      <c r="E46" s="12">
        <v>2013</v>
      </c>
      <c r="F46" s="13">
        <v>340</v>
      </c>
      <c r="G46" s="13">
        <v>59</v>
      </c>
      <c r="H46" s="13">
        <v>91</v>
      </c>
      <c r="I46" s="15">
        <v>3.55</v>
      </c>
      <c r="J46" s="15">
        <v>3.72</v>
      </c>
      <c r="K46" s="15">
        <v>375.7</v>
      </c>
      <c r="L46" s="16">
        <v>6406352</v>
      </c>
      <c r="M46" s="14">
        <v>22.4</v>
      </c>
      <c r="N46" s="14">
        <v>28.2</v>
      </c>
      <c r="O46" s="14">
        <v>35.799999999999997</v>
      </c>
      <c r="P46" s="16">
        <f t="shared" si="7"/>
        <v>9970000</v>
      </c>
      <c r="Q46" s="16">
        <v>9970</v>
      </c>
      <c r="R46" s="17">
        <v>664.01</v>
      </c>
      <c r="S46" s="13">
        <f t="shared" si="1"/>
        <v>15015</v>
      </c>
      <c r="T46" s="15">
        <v>86.57</v>
      </c>
      <c r="U46" s="16">
        <v>2524.6</v>
      </c>
      <c r="V46" s="14">
        <v>172</v>
      </c>
      <c r="W46" s="18">
        <v>0</v>
      </c>
      <c r="X46" s="25">
        <f t="shared" si="2"/>
        <v>0</v>
      </c>
    </row>
    <row r="47" spans="1:24" ht="15.6" x14ac:dyDescent="0.3">
      <c r="A47" s="18" t="s">
        <v>25</v>
      </c>
      <c r="B47" s="33" t="s">
        <v>37</v>
      </c>
      <c r="C47" s="29">
        <v>-7.0909110000000002</v>
      </c>
      <c r="D47" s="29">
        <v>107.668887</v>
      </c>
      <c r="E47" s="12">
        <v>2013</v>
      </c>
      <c r="F47" s="13">
        <v>1050</v>
      </c>
      <c r="G47" s="13">
        <v>69</v>
      </c>
      <c r="H47" s="13">
        <v>205</v>
      </c>
      <c r="I47" s="15">
        <v>9.52</v>
      </c>
      <c r="J47" s="15">
        <v>9.61</v>
      </c>
      <c r="K47" s="15">
        <v>4382.6499999999996</v>
      </c>
      <c r="L47" s="16">
        <v>22166255</v>
      </c>
      <c r="M47" s="14">
        <v>18.5</v>
      </c>
      <c r="N47" s="14">
        <v>23.5</v>
      </c>
      <c r="O47" s="14">
        <v>30.1</v>
      </c>
      <c r="P47" s="16">
        <f t="shared" si="7"/>
        <v>45341000</v>
      </c>
      <c r="Q47" s="16">
        <v>45341</v>
      </c>
      <c r="R47" s="17">
        <v>35377.760000000002</v>
      </c>
      <c r="S47" s="13">
        <f t="shared" si="1"/>
        <v>1282</v>
      </c>
      <c r="T47" s="15">
        <v>60.18</v>
      </c>
      <c r="U47" s="16">
        <v>2682</v>
      </c>
      <c r="V47" s="14">
        <v>240</v>
      </c>
      <c r="W47" s="18">
        <v>0</v>
      </c>
      <c r="X47" s="25">
        <f t="shared" si="2"/>
        <v>0</v>
      </c>
    </row>
    <row r="48" spans="1:24" ht="15.6" x14ac:dyDescent="0.3">
      <c r="A48" s="18" t="s">
        <v>25</v>
      </c>
      <c r="B48" s="33" t="s">
        <v>38</v>
      </c>
      <c r="C48" s="29">
        <v>-7.1509749999999999</v>
      </c>
      <c r="D48" s="29">
        <v>110.14025940000001</v>
      </c>
      <c r="E48" s="12">
        <v>2013</v>
      </c>
      <c r="F48" s="13">
        <v>873</v>
      </c>
      <c r="G48" s="13">
        <v>74</v>
      </c>
      <c r="H48" s="13">
        <v>201</v>
      </c>
      <c r="I48" s="15">
        <v>14.56</v>
      </c>
      <c r="J48" s="15">
        <v>14.44</v>
      </c>
      <c r="K48" s="15">
        <v>4704.87</v>
      </c>
      <c r="L48" s="16">
        <v>19218385</v>
      </c>
      <c r="M48" s="14">
        <v>24.64</v>
      </c>
      <c r="N48" s="14">
        <v>28.02</v>
      </c>
      <c r="O48" s="14">
        <v>32.049999999999997</v>
      </c>
      <c r="P48" s="16">
        <f t="shared" si="7"/>
        <v>33264000</v>
      </c>
      <c r="Q48" s="16">
        <v>33264</v>
      </c>
      <c r="R48" s="17">
        <v>32800.69</v>
      </c>
      <c r="S48" s="13">
        <f t="shared" si="1"/>
        <v>1015</v>
      </c>
      <c r="T48" s="15">
        <v>63.28</v>
      </c>
      <c r="U48" s="16">
        <v>2628</v>
      </c>
      <c r="V48" s="14">
        <v>187</v>
      </c>
      <c r="W48" s="18">
        <v>0.04</v>
      </c>
      <c r="X48" s="25">
        <f t="shared" si="2"/>
        <v>1</v>
      </c>
    </row>
    <row r="49" spans="1:24" ht="15.6" x14ac:dyDescent="0.3">
      <c r="A49" s="18" t="s">
        <v>25</v>
      </c>
      <c r="B49" s="33" t="s">
        <v>39</v>
      </c>
      <c r="C49" s="29">
        <v>-7.8753849000000002</v>
      </c>
      <c r="D49" s="29">
        <v>110.4262088</v>
      </c>
      <c r="E49" s="12">
        <v>2013</v>
      </c>
      <c r="F49" s="13">
        <v>121</v>
      </c>
      <c r="G49" s="13">
        <v>21</v>
      </c>
      <c r="H49" s="13">
        <v>48</v>
      </c>
      <c r="I49" s="15">
        <v>15.43</v>
      </c>
      <c r="J49" s="15">
        <v>15.03</v>
      </c>
      <c r="K49" s="15">
        <v>535.17999999999995</v>
      </c>
      <c r="L49" s="16">
        <v>3326650</v>
      </c>
      <c r="M49" s="14">
        <v>18.399999999999999</v>
      </c>
      <c r="N49" s="14">
        <v>26.2</v>
      </c>
      <c r="O49" s="14">
        <v>35.700000000000003</v>
      </c>
      <c r="P49" s="16">
        <f t="shared" si="7"/>
        <v>3595000</v>
      </c>
      <c r="Q49" s="16">
        <v>3595</v>
      </c>
      <c r="R49" s="17">
        <v>3133.15</v>
      </c>
      <c r="S49" s="13">
        <f t="shared" si="1"/>
        <v>1148</v>
      </c>
      <c r="T49" s="15">
        <v>84.2</v>
      </c>
      <c r="U49" s="16">
        <v>2309</v>
      </c>
      <c r="V49" s="14">
        <v>149</v>
      </c>
      <c r="W49" s="18">
        <v>0.02</v>
      </c>
      <c r="X49" s="25">
        <f t="shared" si="2"/>
        <v>1</v>
      </c>
    </row>
    <row r="50" spans="1:24" ht="15.6" x14ac:dyDescent="0.3">
      <c r="A50" s="18" t="s">
        <v>25</v>
      </c>
      <c r="B50" s="33" t="s">
        <v>40</v>
      </c>
      <c r="C50" s="29">
        <v>-7.5360639000000003</v>
      </c>
      <c r="D50" s="29">
        <v>112.2384017</v>
      </c>
      <c r="E50" s="12">
        <v>2013</v>
      </c>
      <c r="F50" s="13">
        <v>960</v>
      </c>
      <c r="G50" s="13">
        <v>90</v>
      </c>
      <c r="H50" s="13">
        <v>229</v>
      </c>
      <c r="I50" s="15">
        <v>12.55</v>
      </c>
      <c r="J50" s="15">
        <v>12.73</v>
      </c>
      <c r="K50" s="15">
        <v>4865.82</v>
      </c>
      <c r="L50" s="16">
        <v>19866221</v>
      </c>
      <c r="M50" s="14">
        <v>20.6</v>
      </c>
      <c r="N50" s="14">
        <v>27.9</v>
      </c>
      <c r="O50" s="14">
        <v>35.799999999999997</v>
      </c>
      <c r="P50" s="16">
        <f t="shared" si="7"/>
        <v>38363000</v>
      </c>
      <c r="Q50" s="16">
        <v>38363</v>
      </c>
      <c r="R50" s="17">
        <v>47803.49</v>
      </c>
      <c r="S50" s="13">
        <f t="shared" si="1"/>
        <v>803</v>
      </c>
      <c r="T50" s="15">
        <v>60.38</v>
      </c>
      <c r="U50" s="16">
        <v>2270</v>
      </c>
      <c r="V50" s="14">
        <v>181</v>
      </c>
      <c r="W50" s="18">
        <v>0</v>
      </c>
      <c r="X50" s="25">
        <f t="shared" si="2"/>
        <v>0</v>
      </c>
    </row>
    <row r="51" spans="1:24" ht="15.6" x14ac:dyDescent="0.3">
      <c r="A51" s="18" t="s">
        <v>25</v>
      </c>
      <c r="B51" s="33" t="s">
        <v>41</v>
      </c>
      <c r="C51" s="29">
        <v>-6.4058172000000004</v>
      </c>
      <c r="D51" s="29">
        <v>106.0640179</v>
      </c>
      <c r="E51" s="12">
        <v>2013</v>
      </c>
      <c r="F51" s="13">
        <v>230</v>
      </c>
      <c r="G51" s="13">
        <v>24</v>
      </c>
      <c r="H51" s="13">
        <v>53</v>
      </c>
      <c r="I51" s="15">
        <v>5.74</v>
      </c>
      <c r="J51" s="15">
        <v>5.89</v>
      </c>
      <c r="K51" s="15">
        <v>682.71</v>
      </c>
      <c r="L51" s="16">
        <v>4145872</v>
      </c>
      <c r="M51" s="14">
        <v>22.7</v>
      </c>
      <c r="N51" s="14">
        <v>27</v>
      </c>
      <c r="O51" s="14">
        <v>32.9</v>
      </c>
      <c r="P51" s="16">
        <f t="shared" si="7"/>
        <v>11452000</v>
      </c>
      <c r="Q51" s="16">
        <v>11452</v>
      </c>
      <c r="R51" s="17">
        <v>9662.92</v>
      </c>
      <c r="S51" s="13">
        <f t="shared" si="1"/>
        <v>1186</v>
      </c>
      <c r="T51" s="15">
        <v>67.27</v>
      </c>
      <c r="U51" s="16">
        <v>3573</v>
      </c>
      <c r="V51" s="14">
        <v>206</v>
      </c>
      <c r="W51" s="18">
        <v>0.01</v>
      </c>
      <c r="X51" s="25">
        <f t="shared" si="2"/>
        <v>1</v>
      </c>
    </row>
    <row r="52" spans="1:24" ht="15.6" x14ac:dyDescent="0.3">
      <c r="A52" s="18" t="s">
        <v>25</v>
      </c>
      <c r="B52" s="33" t="s">
        <v>42</v>
      </c>
      <c r="C52" s="29">
        <v>-8.4095177999999997</v>
      </c>
      <c r="D52" s="29">
        <v>115.18891600000001</v>
      </c>
      <c r="E52" s="12">
        <v>2013</v>
      </c>
      <c r="F52" s="13">
        <v>120</v>
      </c>
      <c r="G52" s="13">
        <v>12</v>
      </c>
      <c r="H52" s="13">
        <v>45</v>
      </c>
      <c r="I52" s="15">
        <v>3.95</v>
      </c>
      <c r="J52" s="15">
        <v>4.49</v>
      </c>
      <c r="K52" s="15">
        <v>186.53</v>
      </c>
      <c r="L52" s="16">
        <v>3890757</v>
      </c>
      <c r="M52" s="14">
        <v>23.4</v>
      </c>
      <c r="N52" s="14">
        <v>27.4</v>
      </c>
      <c r="O52" s="14">
        <v>33.700000000000003</v>
      </c>
      <c r="P52" s="16">
        <f t="shared" si="7"/>
        <v>4056000</v>
      </c>
      <c r="Q52" s="16">
        <v>4056</v>
      </c>
      <c r="R52" s="17">
        <v>5780.06</v>
      </c>
      <c r="S52" s="13">
        <f t="shared" si="1"/>
        <v>702</v>
      </c>
      <c r="T52" s="15">
        <v>83.63</v>
      </c>
      <c r="U52" s="16">
        <v>2155.1</v>
      </c>
      <c r="V52" s="14">
        <v>157</v>
      </c>
      <c r="W52" s="18">
        <v>0</v>
      </c>
      <c r="X52" s="25">
        <f t="shared" si="2"/>
        <v>0</v>
      </c>
    </row>
    <row r="53" spans="1:24" ht="15.75" customHeight="1" x14ac:dyDescent="0.3">
      <c r="A53" s="18" t="s">
        <v>25</v>
      </c>
      <c r="B53" s="33" t="s">
        <v>43</v>
      </c>
      <c r="C53" s="29">
        <v>-8.6529334000000002</v>
      </c>
      <c r="D53" s="29">
        <v>117.3616476</v>
      </c>
      <c r="E53" s="12">
        <v>2013</v>
      </c>
      <c r="F53" s="13">
        <v>158</v>
      </c>
      <c r="G53" s="13">
        <v>1</v>
      </c>
      <c r="H53" s="13">
        <v>22</v>
      </c>
      <c r="I53" s="15">
        <v>17.97</v>
      </c>
      <c r="J53" s="15">
        <v>17.25</v>
      </c>
      <c r="K53" s="15">
        <v>802.45</v>
      </c>
      <c r="L53" s="16">
        <v>3133961</v>
      </c>
      <c r="M53" s="14">
        <v>20.8</v>
      </c>
      <c r="N53" s="14">
        <v>28.25</v>
      </c>
      <c r="O53" s="14">
        <v>35.200000000000003</v>
      </c>
      <c r="P53" s="16">
        <f t="shared" si="7"/>
        <v>4711000</v>
      </c>
      <c r="Q53" s="16">
        <v>4711</v>
      </c>
      <c r="R53" s="17">
        <v>18572.32</v>
      </c>
      <c r="S53" s="13">
        <f t="shared" si="1"/>
        <v>254</v>
      </c>
      <c r="T53" s="15">
        <v>52.88</v>
      </c>
      <c r="U53" s="16">
        <v>2098.9</v>
      </c>
      <c r="V53" s="14">
        <v>160</v>
      </c>
      <c r="W53" s="18">
        <v>0.56999999999999995</v>
      </c>
      <c r="X53" s="25">
        <f t="shared" si="2"/>
        <v>1</v>
      </c>
    </row>
    <row r="54" spans="1:24" ht="15" customHeight="1" x14ac:dyDescent="0.3">
      <c r="A54" s="18" t="s">
        <v>25</v>
      </c>
      <c r="B54" s="33" t="s">
        <v>44</v>
      </c>
      <c r="C54" s="29">
        <v>-8.6573819000000007</v>
      </c>
      <c r="D54" s="29">
        <v>121.0793705</v>
      </c>
      <c r="E54" s="12">
        <v>2013</v>
      </c>
      <c r="F54" s="13">
        <v>362</v>
      </c>
      <c r="G54" s="13">
        <v>3</v>
      </c>
      <c r="H54" s="13">
        <v>38</v>
      </c>
      <c r="I54" s="15">
        <v>20.03</v>
      </c>
      <c r="J54" s="15">
        <v>20.239999999999998</v>
      </c>
      <c r="K54" s="15">
        <v>1009.15</v>
      </c>
      <c r="L54" s="16">
        <v>3776229</v>
      </c>
      <c r="M54" s="14">
        <v>21.5</v>
      </c>
      <c r="N54" s="14">
        <v>27.5</v>
      </c>
      <c r="O54" s="14">
        <v>34.200000000000003</v>
      </c>
      <c r="P54" s="16">
        <f t="shared" si="7"/>
        <v>4954000</v>
      </c>
      <c r="Q54" s="16">
        <v>4954</v>
      </c>
      <c r="R54" s="17">
        <v>48718.1</v>
      </c>
      <c r="S54" s="13">
        <f t="shared" si="1"/>
        <v>102</v>
      </c>
      <c r="T54" s="15">
        <v>28.8</v>
      </c>
      <c r="U54" s="16">
        <v>2149</v>
      </c>
      <c r="V54" s="14">
        <v>126</v>
      </c>
      <c r="W54" s="18">
        <v>16.37</v>
      </c>
      <c r="X54" s="25">
        <f t="shared" si="2"/>
        <v>3</v>
      </c>
    </row>
    <row r="55" spans="1:24" ht="18" customHeight="1" x14ac:dyDescent="0.3">
      <c r="A55" s="18" t="s">
        <v>25</v>
      </c>
      <c r="B55" s="33" t="s">
        <v>45</v>
      </c>
      <c r="C55" s="29">
        <v>-0.2787808</v>
      </c>
      <c r="D55" s="29">
        <v>111.47528509999999</v>
      </c>
      <c r="E55" s="12">
        <v>2013</v>
      </c>
      <c r="F55" s="13">
        <v>237</v>
      </c>
      <c r="G55" s="13">
        <v>8</v>
      </c>
      <c r="H55" s="13">
        <v>32</v>
      </c>
      <c r="I55" s="15">
        <v>8.24</v>
      </c>
      <c r="J55" s="15">
        <v>8.74</v>
      </c>
      <c r="K55" s="15">
        <v>394.17</v>
      </c>
      <c r="L55" s="16">
        <v>2324143</v>
      </c>
      <c r="M55" s="14">
        <v>21.6</v>
      </c>
      <c r="N55" s="14">
        <v>26.9</v>
      </c>
      <c r="O55" s="14">
        <v>36.4</v>
      </c>
      <c r="P55" s="16">
        <f t="shared" si="7"/>
        <v>4641000</v>
      </c>
      <c r="Q55" s="16">
        <v>4641</v>
      </c>
      <c r="R55" s="17">
        <v>147307</v>
      </c>
      <c r="S55" s="13">
        <f t="shared" si="1"/>
        <v>32</v>
      </c>
      <c r="T55" s="15">
        <v>52.1</v>
      </c>
      <c r="U55" s="16">
        <v>3382</v>
      </c>
      <c r="V55" s="21">
        <f>AVERAGE(V34:V54)</f>
        <v>202.52380952380952</v>
      </c>
      <c r="W55" s="18">
        <v>0.23</v>
      </c>
      <c r="X55" s="25">
        <f t="shared" si="2"/>
        <v>1</v>
      </c>
    </row>
    <row r="56" spans="1:24" ht="20.25" customHeight="1" x14ac:dyDescent="0.3">
      <c r="A56" s="18" t="s">
        <v>25</v>
      </c>
      <c r="B56" s="33" t="s">
        <v>46</v>
      </c>
      <c r="C56" s="29">
        <v>-1.6814878</v>
      </c>
      <c r="D56" s="29">
        <v>113.38235450000001</v>
      </c>
      <c r="E56" s="12">
        <v>2013</v>
      </c>
      <c r="F56" s="13">
        <v>194</v>
      </c>
      <c r="G56" s="13">
        <v>1</v>
      </c>
      <c r="H56" s="13">
        <v>16</v>
      </c>
      <c r="I56" s="15">
        <v>5.93</v>
      </c>
      <c r="J56" s="15">
        <v>6.23</v>
      </c>
      <c r="K56" s="15">
        <v>145.36000000000001</v>
      </c>
      <c r="L56" s="16">
        <v>1557872</v>
      </c>
      <c r="M56" s="14">
        <v>23</v>
      </c>
      <c r="N56" s="14">
        <v>27.4</v>
      </c>
      <c r="O56" s="14">
        <v>33.700000000000003</v>
      </c>
      <c r="P56" s="16">
        <f t="shared" si="7"/>
        <v>2385000</v>
      </c>
      <c r="Q56" s="16">
        <v>2385</v>
      </c>
      <c r="R56" s="17">
        <v>153564.5</v>
      </c>
      <c r="S56" s="13">
        <f t="shared" si="1"/>
        <v>16</v>
      </c>
      <c r="T56" s="15">
        <v>44.05</v>
      </c>
      <c r="U56" s="16">
        <v>3259.5</v>
      </c>
      <c r="V56" s="14">
        <v>241</v>
      </c>
      <c r="W56" s="18">
        <v>2</v>
      </c>
      <c r="X56" s="25">
        <f t="shared" si="2"/>
        <v>2</v>
      </c>
    </row>
    <row r="57" spans="1:24" ht="20.25" customHeight="1" x14ac:dyDescent="0.3">
      <c r="A57" s="18" t="s">
        <v>25</v>
      </c>
      <c r="B57" s="33" t="s">
        <v>47</v>
      </c>
      <c r="C57" s="29">
        <v>-3.0926415</v>
      </c>
      <c r="D57" s="29">
        <v>115.2837585</v>
      </c>
      <c r="E57" s="12">
        <v>2013</v>
      </c>
      <c r="F57" s="13">
        <v>228</v>
      </c>
      <c r="G57" s="13">
        <v>6</v>
      </c>
      <c r="H57" s="13">
        <v>25</v>
      </c>
      <c r="I57" s="15">
        <v>4.7699999999999996</v>
      </c>
      <c r="J57" s="15">
        <v>4.76</v>
      </c>
      <c r="K57" s="15">
        <v>183.27</v>
      </c>
      <c r="L57" s="16">
        <v>2167044</v>
      </c>
      <c r="M57" s="14">
        <v>20.6</v>
      </c>
      <c r="N57" s="14">
        <v>26.7</v>
      </c>
      <c r="O57" s="14">
        <v>36.799999999999997</v>
      </c>
      <c r="P57" s="16">
        <f t="shared" si="7"/>
        <v>3854000</v>
      </c>
      <c r="Q57" s="16">
        <v>3854</v>
      </c>
      <c r="R57" s="17">
        <v>38744.230000000003</v>
      </c>
      <c r="S57" s="13">
        <f t="shared" si="1"/>
        <v>100</v>
      </c>
      <c r="T57" s="15">
        <v>57.54</v>
      </c>
      <c r="U57" s="16">
        <v>3006</v>
      </c>
      <c r="V57" s="14">
        <v>243</v>
      </c>
      <c r="W57" s="18">
        <v>1.43</v>
      </c>
      <c r="X57" s="25">
        <f t="shared" si="2"/>
        <v>2</v>
      </c>
    </row>
    <row r="58" spans="1:24" ht="20.25" customHeight="1" x14ac:dyDescent="0.3">
      <c r="A58" s="18" t="s">
        <v>25</v>
      </c>
      <c r="B58" s="33" t="s">
        <v>48</v>
      </c>
      <c r="C58" s="29">
        <v>1.6406296</v>
      </c>
      <c r="D58" s="29">
        <v>116.419389</v>
      </c>
      <c r="E58" s="12">
        <v>2013</v>
      </c>
      <c r="F58" s="13">
        <v>222</v>
      </c>
      <c r="G58" s="13">
        <v>14</v>
      </c>
      <c r="H58" s="13">
        <v>40</v>
      </c>
      <c r="I58" s="15">
        <v>6.06</v>
      </c>
      <c r="J58" s="15">
        <v>6.38</v>
      </c>
      <c r="K58" s="15">
        <v>255.91</v>
      </c>
      <c r="L58" s="16">
        <v>3101462</v>
      </c>
      <c r="M58" s="14">
        <v>23.9</v>
      </c>
      <c r="N58" s="14">
        <v>27.43</v>
      </c>
      <c r="O58" s="14">
        <v>32.700000000000003</v>
      </c>
      <c r="P58" s="16">
        <f t="shared" si="7"/>
        <v>3871000</v>
      </c>
      <c r="Q58" s="16">
        <v>3871</v>
      </c>
      <c r="R58" s="17">
        <v>129066.64</v>
      </c>
      <c r="S58" s="13">
        <f t="shared" si="1"/>
        <v>30</v>
      </c>
      <c r="T58" s="15">
        <v>75.930000000000007</v>
      </c>
      <c r="U58" s="16">
        <v>2854.1</v>
      </c>
      <c r="V58" s="14">
        <v>259</v>
      </c>
      <c r="W58" s="18">
        <v>0.47</v>
      </c>
      <c r="X58" s="25">
        <f t="shared" si="2"/>
        <v>1</v>
      </c>
    </row>
    <row r="59" spans="1:24" ht="20.25" customHeight="1" x14ac:dyDescent="0.3">
      <c r="A59" s="18" t="s">
        <v>25</v>
      </c>
      <c r="B59" s="33" t="s">
        <v>49</v>
      </c>
      <c r="C59" s="29">
        <v>3.0730930000000001</v>
      </c>
      <c r="D59" s="29">
        <v>116.041389</v>
      </c>
      <c r="E59" s="12">
        <v>2013</v>
      </c>
      <c r="F59" s="13">
        <f>AVERAGE(F26:F58)</f>
        <v>290.09090909090907</v>
      </c>
      <c r="G59" s="13">
        <f t="shared" ref="G59:L59" si="8">AVERAGE(G26:G58)</f>
        <v>15.090909090909092</v>
      </c>
      <c r="H59" s="13">
        <f t="shared" si="8"/>
        <v>51.757575757575758</v>
      </c>
      <c r="I59" s="13">
        <f t="shared" si="8"/>
        <v>12.319090909090908</v>
      </c>
      <c r="J59" s="13">
        <f t="shared" si="8"/>
        <v>12.182727272727274</v>
      </c>
      <c r="K59" s="13">
        <f t="shared" si="8"/>
        <v>860.1884848484849</v>
      </c>
      <c r="L59" s="16">
        <f t="shared" si="8"/>
        <v>4598204.6060606064</v>
      </c>
      <c r="M59" s="14">
        <v>24.1</v>
      </c>
      <c r="N59" s="14">
        <v>27.4</v>
      </c>
      <c r="O59" s="14">
        <v>32.799999999999997</v>
      </c>
      <c r="P59" s="16">
        <f t="shared" si="7"/>
        <v>7528060.6060606064</v>
      </c>
      <c r="Q59" s="16">
        <f>AVERAGE(Q26:Q58)</f>
        <v>7528.060606060606</v>
      </c>
      <c r="R59" s="17">
        <v>75467.7</v>
      </c>
      <c r="S59" s="13">
        <f t="shared" si="1"/>
        <v>100</v>
      </c>
      <c r="T59" s="14">
        <f>AVERAGE(T26:T58)</f>
        <v>57.643939393939398</v>
      </c>
      <c r="U59" s="16">
        <v>3154</v>
      </c>
      <c r="V59" s="14">
        <v>248</v>
      </c>
      <c r="W59" s="23" t="s">
        <v>19</v>
      </c>
      <c r="X59" s="25">
        <f t="shared" si="2"/>
        <v>3</v>
      </c>
    </row>
    <row r="60" spans="1:24" ht="20.25" customHeight="1" x14ac:dyDescent="0.3">
      <c r="A60" s="18" t="s">
        <v>25</v>
      </c>
      <c r="B60" s="33" t="s">
        <v>50</v>
      </c>
      <c r="C60" s="29">
        <v>0.62469319999999995</v>
      </c>
      <c r="D60" s="29">
        <v>123.9750018</v>
      </c>
      <c r="E60" s="12">
        <v>2013</v>
      </c>
      <c r="F60" s="13">
        <v>183</v>
      </c>
      <c r="G60" s="13">
        <v>3</v>
      </c>
      <c r="H60" s="13">
        <v>37</v>
      </c>
      <c r="I60" s="15">
        <v>7.88</v>
      </c>
      <c r="J60" s="15">
        <v>8.5</v>
      </c>
      <c r="K60" s="15">
        <v>200.16</v>
      </c>
      <c r="L60" s="16">
        <v>1996958</v>
      </c>
      <c r="M60" s="14">
        <v>22.7</v>
      </c>
      <c r="N60" s="14">
        <v>26.37</v>
      </c>
      <c r="O60" s="14">
        <v>32.200000000000003</v>
      </c>
      <c r="P60" s="16">
        <f t="shared" si="7"/>
        <v>2360000</v>
      </c>
      <c r="Q60" s="16">
        <v>2360</v>
      </c>
      <c r="R60" s="17">
        <v>13892.47</v>
      </c>
      <c r="S60" s="13">
        <f t="shared" si="1"/>
        <v>170</v>
      </c>
      <c r="T60" s="15">
        <v>72.28</v>
      </c>
      <c r="U60" s="16">
        <v>3719.8</v>
      </c>
      <c r="V60" s="14">
        <v>265</v>
      </c>
      <c r="W60" s="18">
        <v>1.1100000000000001</v>
      </c>
      <c r="X60" s="25">
        <f t="shared" si="2"/>
        <v>2</v>
      </c>
    </row>
    <row r="61" spans="1:24" ht="20.25" customHeight="1" x14ac:dyDescent="0.3">
      <c r="A61" s="18" t="s">
        <v>25</v>
      </c>
      <c r="B61" s="33" t="s">
        <v>51</v>
      </c>
      <c r="C61" s="29">
        <v>-1.4300253999999999</v>
      </c>
      <c r="D61" s="29">
        <v>121.4456179</v>
      </c>
      <c r="E61" s="12">
        <v>2013</v>
      </c>
      <c r="F61" s="13">
        <v>183</v>
      </c>
      <c r="G61" s="13">
        <v>6</v>
      </c>
      <c r="H61" s="13">
        <v>20</v>
      </c>
      <c r="I61" s="15">
        <v>14.67</v>
      </c>
      <c r="J61" s="15">
        <v>14.32</v>
      </c>
      <c r="K61" s="15">
        <v>400.09</v>
      </c>
      <c r="L61" s="16">
        <v>1890827</v>
      </c>
      <c r="M61" s="14">
        <v>20.6</v>
      </c>
      <c r="N61" s="14">
        <v>26.7</v>
      </c>
      <c r="O61" s="14">
        <v>36.799999999999997</v>
      </c>
      <c r="P61" s="16">
        <f t="shared" si="7"/>
        <v>2786000</v>
      </c>
      <c r="Q61" s="16">
        <v>2786</v>
      </c>
      <c r="R61" s="20">
        <v>61841.29</v>
      </c>
      <c r="S61" s="13">
        <f t="shared" si="1"/>
        <v>46</v>
      </c>
      <c r="T61" s="15">
        <v>54.21</v>
      </c>
      <c r="U61" s="16">
        <v>905.7</v>
      </c>
      <c r="V61" s="14">
        <f>AVERAGE(V36:V60)</f>
        <v>209.46095238095236</v>
      </c>
      <c r="W61" s="18">
        <v>1.1299999999999999</v>
      </c>
      <c r="X61" s="25">
        <f t="shared" si="2"/>
        <v>2</v>
      </c>
    </row>
    <row r="62" spans="1:24" ht="20.25" customHeight="1" x14ac:dyDescent="0.3">
      <c r="A62" s="18" t="s">
        <v>25</v>
      </c>
      <c r="B62" s="33" t="s">
        <v>52</v>
      </c>
      <c r="C62" s="29">
        <v>-3.6687994000000002</v>
      </c>
      <c r="D62" s="29">
        <v>119.9740534</v>
      </c>
      <c r="E62" s="12">
        <v>2013</v>
      </c>
      <c r="F62" s="13">
        <v>440</v>
      </c>
      <c r="G62" s="13">
        <v>25</v>
      </c>
      <c r="H62" s="13">
        <v>57</v>
      </c>
      <c r="I62" s="15">
        <v>9.5399999999999991</v>
      </c>
      <c r="J62" s="15">
        <v>10.32</v>
      </c>
      <c r="K62" s="15">
        <v>857.45</v>
      </c>
      <c r="L62" s="16">
        <v>8034776</v>
      </c>
      <c r="M62" s="14">
        <v>21.3</v>
      </c>
      <c r="N62" s="14">
        <v>27.23</v>
      </c>
      <c r="O62" s="14">
        <v>34.200000000000003</v>
      </c>
      <c r="P62" s="16">
        <f t="shared" si="7"/>
        <v>8342000</v>
      </c>
      <c r="Q62" s="16">
        <v>8342</v>
      </c>
      <c r="R62" s="20">
        <v>46717.48</v>
      </c>
      <c r="S62" s="13">
        <f t="shared" si="1"/>
        <v>179</v>
      </c>
      <c r="T62" s="15">
        <v>69.510000000000005</v>
      </c>
      <c r="U62" s="16">
        <v>3973</v>
      </c>
      <c r="V62" s="14">
        <v>213</v>
      </c>
      <c r="W62" s="18">
        <v>0.25</v>
      </c>
      <c r="X62" s="25">
        <f t="shared" si="2"/>
        <v>1</v>
      </c>
    </row>
    <row r="63" spans="1:24" ht="20.25" customHeight="1" x14ac:dyDescent="0.3">
      <c r="A63" s="18" t="s">
        <v>25</v>
      </c>
      <c r="B63" s="33" t="s">
        <v>53</v>
      </c>
      <c r="C63" s="29">
        <v>-4.1449100000000003</v>
      </c>
      <c r="D63" s="29">
        <v>122.174605</v>
      </c>
      <c r="E63" s="12">
        <v>2013</v>
      </c>
      <c r="F63" s="13">
        <v>264</v>
      </c>
      <c r="G63" s="13">
        <v>5</v>
      </c>
      <c r="H63" s="13">
        <v>20</v>
      </c>
      <c r="I63" s="15">
        <v>12.83</v>
      </c>
      <c r="J63" s="15">
        <v>13.73</v>
      </c>
      <c r="K63" s="15">
        <v>326.70999999999998</v>
      </c>
      <c r="L63" s="16">
        <v>1352752</v>
      </c>
      <c r="M63" s="14">
        <v>22.3</v>
      </c>
      <c r="N63" s="14">
        <v>27</v>
      </c>
      <c r="O63" s="14">
        <v>33.299999999999997</v>
      </c>
      <c r="P63" s="16">
        <f t="shared" si="7"/>
        <v>2397000</v>
      </c>
      <c r="Q63" s="16">
        <v>2397</v>
      </c>
      <c r="R63" s="20">
        <v>38067.699999999997</v>
      </c>
      <c r="S63" s="13">
        <f t="shared" si="1"/>
        <v>63</v>
      </c>
      <c r="T63" s="15">
        <v>59.24</v>
      </c>
      <c r="U63" s="16">
        <v>2618.8000000000002</v>
      </c>
      <c r="V63" s="14">
        <v>206</v>
      </c>
      <c r="W63" s="18">
        <v>0.62</v>
      </c>
      <c r="X63" s="25">
        <f t="shared" si="2"/>
        <v>1</v>
      </c>
    </row>
    <row r="64" spans="1:24" ht="15.6" x14ac:dyDescent="0.3">
      <c r="A64" s="18" t="s">
        <v>25</v>
      </c>
      <c r="B64" s="33" t="s">
        <v>54</v>
      </c>
      <c r="C64" s="29">
        <v>0.69993720000000004</v>
      </c>
      <c r="D64" s="29">
        <v>122.4467238</v>
      </c>
      <c r="E64" s="12">
        <v>2013</v>
      </c>
      <c r="F64" s="13">
        <v>91</v>
      </c>
      <c r="G64" s="13">
        <v>1</v>
      </c>
      <c r="H64" s="13">
        <v>11</v>
      </c>
      <c r="I64" s="15">
        <v>17.510000000000002</v>
      </c>
      <c r="J64" s="15">
        <v>18.010000000000002</v>
      </c>
      <c r="K64" s="15">
        <v>200.97</v>
      </c>
      <c r="L64" s="16">
        <v>1040164</v>
      </c>
      <c r="M64" s="14">
        <v>22.2</v>
      </c>
      <c r="N64" s="14">
        <v>27</v>
      </c>
      <c r="O64" s="14">
        <v>34.200000000000003</v>
      </c>
      <c r="P64" s="16">
        <f t="shared" si="7"/>
        <v>1098000</v>
      </c>
      <c r="Q64" s="16">
        <v>1098</v>
      </c>
      <c r="R64" s="20">
        <v>11257.07</v>
      </c>
      <c r="S64" s="13">
        <f t="shared" si="1"/>
        <v>98</v>
      </c>
      <c r="T64" s="15">
        <v>52.69</v>
      </c>
      <c r="U64" s="16">
        <v>1775</v>
      </c>
      <c r="V64" s="14">
        <v>207</v>
      </c>
      <c r="W64" s="18">
        <v>1.08</v>
      </c>
      <c r="X64" s="25">
        <f t="shared" si="2"/>
        <v>2</v>
      </c>
    </row>
    <row r="65" spans="1:24" ht="15.6" x14ac:dyDescent="0.3">
      <c r="A65" s="18" t="s">
        <v>25</v>
      </c>
      <c r="B65" s="33" t="s">
        <v>55</v>
      </c>
      <c r="C65" s="29">
        <v>-2.8441371000000002</v>
      </c>
      <c r="D65" s="29">
        <v>119.23207840000001</v>
      </c>
      <c r="E65" s="12">
        <v>2013</v>
      </c>
      <c r="F65" s="13">
        <v>92</v>
      </c>
      <c r="G65" s="13">
        <v>0</v>
      </c>
      <c r="H65" s="13">
        <v>9</v>
      </c>
      <c r="I65" s="15">
        <v>12.3</v>
      </c>
      <c r="J65" s="15">
        <v>12.23</v>
      </c>
      <c r="K65" s="15">
        <v>154.19999999999999</v>
      </c>
      <c r="L65" s="16">
        <v>645248</v>
      </c>
      <c r="M65" s="14">
        <v>24.1</v>
      </c>
      <c r="N65" s="14">
        <v>27.58</v>
      </c>
      <c r="O65" s="14">
        <v>32.6</v>
      </c>
      <c r="P65" s="16">
        <f t="shared" si="7"/>
        <v>1234000</v>
      </c>
      <c r="Q65" s="16">
        <v>1234</v>
      </c>
      <c r="R65" s="20">
        <v>16787.18</v>
      </c>
      <c r="S65" s="13">
        <f t="shared" si="1"/>
        <v>74</v>
      </c>
      <c r="T65" s="15">
        <v>46.42</v>
      </c>
      <c r="U65" s="16">
        <v>1682.2</v>
      </c>
      <c r="V65" s="14">
        <v>198</v>
      </c>
      <c r="W65" s="18">
        <v>0.4</v>
      </c>
      <c r="X65" s="25">
        <f t="shared" si="2"/>
        <v>1</v>
      </c>
    </row>
    <row r="66" spans="1:24" ht="15.6" x14ac:dyDescent="0.3">
      <c r="A66" s="18" t="s">
        <v>25</v>
      </c>
      <c r="B66" s="33" t="s">
        <v>56</v>
      </c>
      <c r="C66" s="29">
        <v>-3.2384615999999999</v>
      </c>
      <c r="D66" s="29">
        <v>130.14527340000001</v>
      </c>
      <c r="E66" s="12">
        <v>2013</v>
      </c>
      <c r="F66" s="13">
        <v>190</v>
      </c>
      <c r="G66" s="13">
        <v>1</v>
      </c>
      <c r="H66" s="13">
        <v>26</v>
      </c>
      <c r="I66" s="15">
        <v>19.489999999999998</v>
      </c>
      <c r="J66" s="15">
        <v>19.27</v>
      </c>
      <c r="K66" s="15">
        <v>322.51</v>
      </c>
      <c r="L66" s="16">
        <v>1533506</v>
      </c>
      <c r="M66" s="21">
        <f>AVERAGE(M34:M65)</f>
        <v>22.045000000000002</v>
      </c>
      <c r="N66" s="21">
        <f t="shared" ref="N66:O66" si="9">AVERAGE(N34:N65)</f>
        <v>27.001249999999999</v>
      </c>
      <c r="O66" s="21">
        <f t="shared" si="9"/>
        <v>34.083593749999999</v>
      </c>
      <c r="P66" s="16">
        <f t="shared" ref="P66:P97" si="10">Q66*1000</f>
        <v>1628000</v>
      </c>
      <c r="Q66" s="16">
        <v>1628</v>
      </c>
      <c r="R66" s="20">
        <v>46914.03</v>
      </c>
      <c r="S66" s="13">
        <f t="shared" si="1"/>
        <v>35</v>
      </c>
      <c r="T66" s="15">
        <v>62.39</v>
      </c>
      <c r="U66" s="22">
        <f>AVERAGE(U34:U65)</f>
        <v>2737.5437500000003</v>
      </c>
      <c r="V66" s="22">
        <f>AVERAGE(V34:V65)</f>
        <v>210.78077380952379</v>
      </c>
      <c r="W66" s="18">
        <v>8.25</v>
      </c>
      <c r="X66" s="25">
        <f t="shared" si="2"/>
        <v>3</v>
      </c>
    </row>
    <row r="67" spans="1:24" ht="15.6" x14ac:dyDescent="0.3">
      <c r="A67" s="18" t="s">
        <v>25</v>
      </c>
      <c r="B67" s="33" t="s">
        <v>57</v>
      </c>
      <c r="C67" s="29">
        <v>1.5709993</v>
      </c>
      <c r="D67" s="29">
        <v>127.80876929999999</v>
      </c>
      <c r="E67" s="12">
        <v>2013</v>
      </c>
      <c r="F67" s="13">
        <v>125</v>
      </c>
      <c r="G67" s="13">
        <v>0</v>
      </c>
      <c r="H67" s="13">
        <v>18</v>
      </c>
      <c r="I67" s="15">
        <v>7.5</v>
      </c>
      <c r="J67" s="15">
        <v>7.64</v>
      </c>
      <c r="K67" s="15">
        <v>85.82</v>
      </c>
      <c r="L67" s="16">
        <v>766719</v>
      </c>
      <c r="M67" s="14">
        <v>23</v>
      </c>
      <c r="N67" s="14">
        <v>27</v>
      </c>
      <c r="O67" s="14">
        <v>32</v>
      </c>
      <c r="P67" s="16">
        <f t="shared" si="10"/>
        <v>1115000</v>
      </c>
      <c r="Q67" s="16">
        <v>1115</v>
      </c>
      <c r="R67" s="20">
        <v>31982.5</v>
      </c>
      <c r="S67" s="13">
        <f t="shared" ref="S67:S130" si="11">_xlfn.CEILING.MATH(P67/R67)</f>
        <v>35</v>
      </c>
      <c r="T67" s="15">
        <v>57.72</v>
      </c>
      <c r="U67" s="16">
        <v>2713</v>
      </c>
      <c r="V67" s="14">
        <v>215</v>
      </c>
      <c r="W67" s="18">
        <v>4.51</v>
      </c>
      <c r="X67" s="25">
        <f t="shared" ref="X67:X130" si="12">IF(W67=0,0,IF(AND(W67&gt;0,W67&lt;=1),1,IF(AND(W67&gt;1,W67&lt;=5),2,3)))</f>
        <v>2</v>
      </c>
    </row>
    <row r="68" spans="1:24" ht="15.6" x14ac:dyDescent="0.3">
      <c r="A68" s="18" t="s">
        <v>25</v>
      </c>
      <c r="B68" s="33" t="s">
        <v>58</v>
      </c>
      <c r="C68" s="29">
        <v>-1.3361154</v>
      </c>
      <c r="D68" s="29">
        <v>133.17471620000001</v>
      </c>
      <c r="E68" s="12">
        <v>2013</v>
      </c>
      <c r="F68" s="13">
        <v>143</v>
      </c>
      <c r="G68" s="13">
        <v>0</v>
      </c>
      <c r="H68" s="13">
        <v>16</v>
      </c>
      <c r="I68" s="15">
        <v>26.67</v>
      </c>
      <c r="J68" s="15">
        <v>27.14</v>
      </c>
      <c r="K68" s="15">
        <v>234.23</v>
      </c>
      <c r="L68" s="16">
        <v>760422</v>
      </c>
      <c r="M68" s="14">
        <v>22.8</v>
      </c>
      <c r="N68" s="14">
        <v>27.3</v>
      </c>
      <c r="O68" s="14">
        <v>32.6</v>
      </c>
      <c r="P68" s="16">
        <f t="shared" si="10"/>
        <v>828000</v>
      </c>
      <c r="Q68" s="16">
        <v>828</v>
      </c>
      <c r="R68" s="20">
        <v>102955.15</v>
      </c>
      <c r="S68" s="13">
        <f t="shared" si="11"/>
        <v>9</v>
      </c>
      <c r="T68" s="15">
        <v>49.06</v>
      </c>
      <c r="U68" s="16">
        <v>3419.1</v>
      </c>
      <c r="V68" s="14">
        <v>251</v>
      </c>
      <c r="W68" s="18">
        <v>38.44</v>
      </c>
      <c r="X68" s="25">
        <f t="shared" si="12"/>
        <v>3</v>
      </c>
    </row>
    <row r="69" spans="1:24" ht="15.6" x14ac:dyDescent="0.3">
      <c r="A69" s="18" t="s">
        <v>25</v>
      </c>
      <c r="B69" s="33" t="s">
        <v>59</v>
      </c>
      <c r="C69" s="29">
        <v>-4.2699280000000002</v>
      </c>
      <c r="D69" s="29">
        <v>138.08035290000001</v>
      </c>
      <c r="E69" s="12">
        <v>2013</v>
      </c>
      <c r="F69" s="13">
        <v>391</v>
      </c>
      <c r="G69" s="13">
        <v>2</v>
      </c>
      <c r="H69" s="13">
        <v>33</v>
      </c>
      <c r="I69" s="15">
        <v>31.13</v>
      </c>
      <c r="J69" s="15">
        <v>31.53</v>
      </c>
      <c r="K69" s="15">
        <v>1057.98</v>
      </c>
      <c r="L69" s="16">
        <v>2833381</v>
      </c>
      <c r="M69" s="14">
        <v>25.3</v>
      </c>
      <c r="N69" s="14">
        <v>27.9</v>
      </c>
      <c r="O69" s="14">
        <v>31.7</v>
      </c>
      <c r="P69" s="16">
        <f t="shared" si="10"/>
        <v>3032000</v>
      </c>
      <c r="Q69" s="16">
        <v>3032</v>
      </c>
      <c r="R69" s="20">
        <v>319036.05</v>
      </c>
      <c r="S69" s="13">
        <f t="shared" si="11"/>
        <v>10</v>
      </c>
      <c r="T69" s="15">
        <v>27.89</v>
      </c>
      <c r="U69" s="16">
        <v>4033</v>
      </c>
      <c r="V69" s="14">
        <v>251</v>
      </c>
      <c r="W69" s="18">
        <v>42.65</v>
      </c>
      <c r="X69" s="25">
        <f t="shared" si="12"/>
        <v>3</v>
      </c>
    </row>
    <row r="70" spans="1:24" ht="15.6" x14ac:dyDescent="0.3">
      <c r="A70" s="18" t="s">
        <v>25</v>
      </c>
      <c r="B70" s="33" t="s">
        <v>26</v>
      </c>
      <c r="C70" s="29">
        <v>4.6951349999999996</v>
      </c>
      <c r="D70" s="29">
        <v>96.749399299999993</v>
      </c>
      <c r="E70" s="12">
        <v>2014</v>
      </c>
      <c r="F70" s="13">
        <v>337</v>
      </c>
      <c r="G70" s="13">
        <v>3</v>
      </c>
      <c r="H70" s="13">
        <v>61</v>
      </c>
      <c r="I70" s="15">
        <v>18.05</v>
      </c>
      <c r="J70" s="15">
        <v>16.98</v>
      </c>
      <c r="K70" s="15">
        <v>837.42</v>
      </c>
      <c r="L70" s="16">
        <v>4537105</v>
      </c>
      <c r="M70" s="14">
        <v>22</v>
      </c>
      <c r="N70" s="14">
        <v>27.1</v>
      </c>
      <c r="O70" s="14">
        <v>34.200000000000003</v>
      </c>
      <c r="P70" s="16">
        <f t="shared" si="10"/>
        <v>4907000</v>
      </c>
      <c r="Q70" s="16">
        <v>4907</v>
      </c>
      <c r="R70" s="20">
        <v>57956</v>
      </c>
      <c r="S70" s="13">
        <f t="shared" si="11"/>
        <v>85</v>
      </c>
      <c r="T70" s="15">
        <v>33.68</v>
      </c>
      <c r="U70" s="16">
        <v>2264.4</v>
      </c>
      <c r="V70" s="14">
        <v>142</v>
      </c>
      <c r="W70" s="18">
        <v>0.16</v>
      </c>
      <c r="X70" s="25">
        <f t="shared" si="12"/>
        <v>1</v>
      </c>
    </row>
    <row r="71" spans="1:24" ht="15.6" x14ac:dyDescent="0.3">
      <c r="A71" s="18" t="s">
        <v>25</v>
      </c>
      <c r="B71" s="33" t="s">
        <v>29</v>
      </c>
      <c r="C71" s="29">
        <v>2.1153547000000001</v>
      </c>
      <c r="D71" s="29">
        <v>99.545097400000003</v>
      </c>
      <c r="E71" s="12">
        <v>2014</v>
      </c>
      <c r="F71" s="13">
        <v>570</v>
      </c>
      <c r="G71" s="13">
        <v>18</v>
      </c>
      <c r="H71" s="13">
        <v>159</v>
      </c>
      <c r="I71" s="15">
        <v>9.3800000000000008</v>
      </c>
      <c r="J71" s="15">
        <v>9.85</v>
      </c>
      <c r="K71" s="15">
        <v>1360.6</v>
      </c>
      <c r="L71" s="16">
        <v>6741192</v>
      </c>
      <c r="M71" s="14">
        <v>20</v>
      </c>
      <c r="N71" s="14">
        <v>27.9</v>
      </c>
      <c r="O71" s="14">
        <v>35.200000000000003</v>
      </c>
      <c r="P71" s="16">
        <f t="shared" si="10"/>
        <v>13767000</v>
      </c>
      <c r="Q71" s="16">
        <v>13767</v>
      </c>
      <c r="R71" s="20">
        <v>72981</v>
      </c>
      <c r="S71" s="13">
        <f t="shared" si="11"/>
        <v>189</v>
      </c>
      <c r="T71" s="15">
        <v>66.92</v>
      </c>
      <c r="U71" s="16">
        <v>2148</v>
      </c>
      <c r="V71" s="14">
        <v>200</v>
      </c>
      <c r="W71" s="18">
        <v>0.69</v>
      </c>
      <c r="X71" s="25">
        <f t="shared" si="12"/>
        <v>1</v>
      </c>
    </row>
    <row r="72" spans="1:24" ht="15.6" x14ac:dyDescent="0.3">
      <c r="A72" s="18" t="s">
        <v>25</v>
      </c>
      <c r="B72" s="33" t="s">
        <v>27</v>
      </c>
      <c r="C72" s="29">
        <v>-0.73993969999999998</v>
      </c>
      <c r="D72" s="29">
        <v>100.80000510000001</v>
      </c>
      <c r="E72" s="12">
        <v>2014</v>
      </c>
      <c r="F72" s="13">
        <v>264</v>
      </c>
      <c r="G72" s="13">
        <v>24</v>
      </c>
      <c r="H72" s="13">
        <v>38</v>
      </c>
      <c r="I72" s="15">
        <v>7.41</v>
      </c>
      <c r="J72" s="15">
        <v>6.89</v>
      </c>
      <c r="K72" s="15">
        <v>354.74</v>
      </c>
      <c r="L72" s="16">
        <v>3199658</v>
      </c>
      <c r="M72" s="14">
        <v>18.2</v>
      </c>
      <c r="N72" s="14">
        <v>25.67</v>
      </c>
      <c r="O72" s="14">
        <v>35.5</v>
      </c>
      <c r="P72" s="16">
        <f t="shared" si="10"/>
        <v>5132000</v>
      </c>
      <c r="Q72" s="16">
        <v>5132</v>
      </c>
      <c r="R72" s="20">
        <v>42012</v>
      </c>
      <c r="S72" s="13">
        <f t="shared" si="11"/>
        <v>123</v>
      </c>
      <c r="T72" s="15">
        <v>42.34</v>
      </c>
      <c r="U72" s="16">
        <v>2838.4</v>
      </c>
      <c r="V72" s="14">
        <v>163</v>
      </c>
      <c r="W72" s="18">
        <v>0.18</v>
      </c>
      <c r="X72" s="25">
        <f t="shared" si="12"/>
        <v>1</v>
      </c>
    </row>
    <row r="73" spans="1:24" ht="15.6" x14ac:dyDescent="0.3">
      <c r="A73" s="18" t="s">
        <v>25</v>
      </c>
      <c r="B73" s="33" t="s">
        <v>30</v>
      </c>
      <c r="C73" s="29">
        <v>0.29334690000000002</v>
      </c>
      <c r="D73" s="29">
        <v>101.7068294</v>
      </c>
      <c r="E73" s="12">
        <v>2014</v>
      </c>
      <c r="F73" s="13">
        <v>211</v>
      </c>
      <c r="G73" s="13">
        <v>12</v>
      </c>
      <c r="H73" s="13">
        <v>50</v>
      </c>
      <c r="I73" s="15">
        <v>8.1199999999999992</v>
      </c>
      <c r="J73" s="15">
        <v>7.99</v>
      </c>
      <c r="K73" s="15">
        <v>498.28</v>
      </c>
      <c r="L73" s="16">
        <v>2196813</v>
      </c>
      <c r="M73" s="14">
        <v>21.4</v>
      </c>
      <c r="N73" s="14">
        <v>27.2</v>
      </c>
      <c r="O73" s="14">
        <v>35.9</v>
      </c>
      <c r="P73" s="16">
        <f t="shared" si="10"/>
        <v>6188000</v>
      </c>
      <c r="Q73" s="16">
        <v>6188</v>
      </c>
      <c r="R73" s="20">
        <v>87023</v>
      </c>
      <c r="S73" s="13">
        <f t="shared" si="11"/>
        <v>72</v>
      </c>
      <c r="T73" s="15">
        <v>48.74</v>
      </c>
      <c r="U73" s="16">
        <v>2343.6999999999998</v>
      </c>
      <c r="V73" s="14">
        <v>188</v>
      </c>
      <c r="W73" s="18">
        <v>0.13</v>
      </c>
      <c r="X73" s="25">
        <f t="shared" si="12"/>
        <v>1</v>
      </c>
    </row>
    <row r="74" spans="1:24" ht="15.6" x14ac:dyDescent="0.3">
      <c r="A74" s="18" t="s">
        <v>25</v>
      </c>
      <c r="B74" s="33" t="s">
        <v>31</v>
      </c>
      <c r="C74" s="29">
        <v>-1.4851831</v>
      </c>
      <c r="D74" s="29">
        <v>102.43805810000001</v>
      </c>
      <c r="E74" s="12">
        <v>2014</v>
      </c>
      <c r="F74" s="13">
        <v>176</v>
      </c>
      <c r="G74" s="13">
        <v>5</v>
      </c>
      <c r="H74" s="13">
        <v>28</v>
      </c>
      <c r="I74" s="15">
        <v>7.92</v>
      </c>
      <c r="J74" s="15">
        <v>8.39</v>
      </c>
      <c r="K74" s="15">
        <v>281.75</v>
      </c>
      <c r="L74" s="16">
        <v>1384798</v>
      </c>
      <c r="M74" s="14">
        <v>21</v>
      </c>
      <c r="N74" s="14">
        <v>27.2</v>
      </c>
      <c r="O74" s="14">
        <v>34.299999999999997</v>
      </c>
      <c r="P74" s="16">
        <f t="shared" si="10"/>
        <v>3344000</v>
      </c>
      <c r="Q74" s="16">
        <v>3344</v>
      </c>
      <c r="R74" s="20">
        <v>5016</v>
      </c>
      <c r="S74" s="13">
        <f t="shared" si="11"/>
        <v>667</v>
      </c>
      <c r="T74" s="15">
        <v>58.58</v>
      </c>
      <c r="U74" s="16">
        <v>1781</v>
      </c>
      <c r="V74" s="14">
        <v>199</v>
      </c>
      <c r="W74" s="18">
        <v>0.84</v>
      </c>
      <c r="X74" s="25">
        <f t="shared" si="12"/>
        <v>1</v>
      </c>
    </row>
    <row r="75" spans="1:24" ht="20.25" customHeight="1" x14ac:dyDescent="0.3">
      <c r="A75" s="18" t="s">
        <v>25</v>
      </c>
      <c r="B75" s="33" t="s">
        <v>32</v>
      </c>
      <c r="C75" s="29">
        <v>-3.3194374</v>
      </c>
      <c r="D75" s="29">
        <v>103.914399</v>
      </c>
      <c r="E75" s="12">
        <v>2014</v>
      </c>
      <c r="F75" s="13">
        <v>321</v>
      </c>
      <c r="G75" s="13">
        <v>10</v>
      </c>
      <c r="H75" s="13">
        <v>45</v>
      </c>
      <c r="I75" s="15">
        <v>13.91</v>
      </c>
      <c r="J75" s="15">
        <v>13.62</v>
      </c>
      <c r="K75" s="15">
        <v>1085.8</v>
      </c>
      <c r="L75" s="16">
        <v>3520494</v>
      </c>
      <c r="M75" s="14">
        <v>26</v>
      </c>
      <c r="N75" s="14">
        <v>24.2</v>
      </c>
      <c r="O75" s="14">
        <v>34.799999999999997</v>
      </c>
      <c r="P75" s="16">
        <f t="shared" si="10"/>
        <v>7942000</v>
      </c>
      <c r="Q75" s="16">
        <v>7942</v>
      </c>
      <c r="R75" s="20">
        <v>91592</v>
      </c>
      <c r="S75" s="13">
        <f t="shared" si="11"/>
        <v>87</v>
      </c>
      <c r="T75" s="15">
        <v>59.79</v>
      </c>
      <c r="U75" s="16">
        <v>1668.3</v>
      </c>
      <c r="V75" s="14">
        <v>176</v>
      </c>
      <c r="W75" s="18">
        <v>0.3</v>
      </c>
      <c r="X75" s="25">
        <f t="shared" si="12"/>
        <v>1</v>
      </c>
    </row>
    <row r="76" spans="1:24" ht="20.25" customHeight="1" x14ac:dyDescent="0.3">
      <c r="A76" s="18" t="s">
        <v>25</v>
      </c>
      <c r="B76" s="33" t="s">
        <v>28</v>
      </c>
      <c r="C76" s="29">
        <v>-3.5778471000000001</v>
      </c>
      <c r="D76" s="29">
        <v>102.34638750000001</v>
      </c>
      <c r="E76" s="12">
        <v>2014</v>
      </c>
      <c r="F76" s="13">
        <v>180</v>
      </c>
      <c r="G76" s="13">
        <v>1</v>
      </c>
      <c r="H76" s="13">
        <v>18</v>
      </c>
      <c r="I76" s="15">
        <v>17.48</v>
      </c>
      <c r="J76" s="15">
        <v>17.09</v>
      </c>
      <c r="K76" s="15">
        <v>316.5</v>
      </c>
      <c r="L76" s="16">
        <v>1043847</v>
      </c>
      <c r="M76" s="14">
        <v>23.5</v>
      </c>
      <c r="N76" s="14">
        <v>26.9</v>
      </c>
      <c r="O76" s="14">
        <v>32.1</v>
      </c>
      <c r="P76" s="16">
        <f t="shared" si="10"/>
        <v>1845000</v>
      </c>
      <c r="Q76" s="16">
        <v>1845</v>
      </c>
      <c r="R76" s="20">
        <v>19919</v>
      </c>
      <c r="S76" s="13">
        <f t="shared" si="11"/>
        <v>93</v>
      </c>
      <c r="T76" s="15">
        <v>33.18</v>
      </c>
      <c r="U76" s="16">
        <v>3323</v>
      </c>
      <c r="V76" s="14">
        <v>174</v>
      </c>
      <c r="W76" s="18">
        <v>2.17</v>
      </c>
      <c r="X76" s="25">
        <f t="shared" si="12"/>
        <v>2</v>
      </c>
    </row>
    <row r="77" spans="1:24" ht="20.25" customHeight="1" x14ac:dyDescent="0.3">
      <c r="A77" s="18" t="s">
        <v>25</v>
      </c>
      <c r="B77" s="33" t="s">
        <v>33</v>
      </c>
      <c r="C77" s="29">
        <v>-4.5585848999999996</v>
      </c>
      <c r="D77" s="29">
        <v>105.4068079</v>
      </c>
      <c r="E77" s="12">
        <v>2014</v>
      </c>
      <c r="F77" s="13">
        <v>290</v>
      </c>
      <c r="G77" s="13">
        <v>11</v>
      </c>
      <c r="H77" s="13">
        <v>42</v>
      </c>
      <c r="I77" s="15">
        <v>14.28</v>
      </c>
      <c r="J77" s="15">
        <v>14.21</v>
      </c>
      <c r="K77" s="15">
        <v>1143.93</v>
      </c>
      <c r="L77" s="16">
        <v>4137915</v>
      </c>
      <c r="M77" s="14">
        <v>23.53</v>
      </c>
      <c r="N77" s="14">
        <v>25.79</v>
      </c>
      <c r="O77" s="14">
        <v>34.479999999999997</v>
      </c>
      <c r="P77" s="16">
        <f t="shared" si="10"/>
        <v>8026000</v>
      </c>
      <c r="Q77" s="16">
        <v>8026</v>
      </c>
      <c r="R77" s="20">
        <v>35376</v>
      </c>
      <c r="S77" s="13">
        <f t="shared" si="11"/>
        <v>227</v>
      </c>
      <c r="T77" s="15">
        <v>37.270000000000003</v>
      </c>
      <c r="U77" s="16">
        <v>1682.5</v>
      </c>
      <c r="V77" s="14">
        <v>178</v>
      </c>
      <c r="W77" s="18">
        <v>0.55000000000000004</v>
      </c>
      <c r="X77" s="25">
        <f t="shared" si="12"/>
        <v>1</v>
      </c>
    </row>
    <row r="78" spans="1:24" ht="20.25" customHeight="1" x14ac:dyDescent="0.3">
      <c r="A78" s="18" t="s">
        <v>25</v>
      </c>
      <c r="B78" s="33" t="s">
        <v>34</v>
      </c>
      <c r="C78" s="29">
        <v>-2.7410513000000001</v>
      </c>
      <c r="D78" s="29">
        <v>106.4405872</v>
      </c>
      <c r="E78" s="12">
        <v>2014</v>
      </c>
      <c r="F78" s="13">
        <v>61</v>
      </c>
      <c r="G78" s="13">
        <v>2</v>
      </c>
      <c r="H78" s="13">
        <v>14</v>
      </c>
      <c r="I78" s="15">
        <v>5.36</v>
      </c>
      <c r="J78" s="15">
        <v>4.97</v>
      </c>
      <c r="K78" s="15">
        <v>67.23</v>
      </c>
      <c r="L78" s="16">
        <v>497588</v>
      </c>
      <c r="M78" s="14">
        <v>23.1</v>
      </c>
      <c r="N78" s="14">
        <v>27.2</v>
      </c>
      <c r="O78" s="14">
        <v>32.6</v>
      </c>
      <c r="P78" s="16">
        <f t="shared" si="10"/>
        <v>1344000</v>
      </c>
      <c r="Q78" s="16">
        <v>1344</v>
      </c>
      <c r="R78" s="20">
        <v>16424</v>
      </c>
      <c r="S78" s="13">
        <f t="shared" si="11"/>
        <v>82</v>
      </c>
      <c r="T78" s="15">
        <v>75.67</v>
      </c>
      <c r="U78" s="16">
        <v>1675</v>
      </c>
      <c r="V78" s="14">
        <v>179</v>
      </c>
      <c r="W78" s="18">
        <v>0.86</v>
      </c>
      <c r="X78" s="25">
        <f t="shared" si="12"/>
        <v>1</v>
      </c>
    </row>
    <row r="79" spans="1:24" ht="15.6" x14ac:dyDescent="0.3">
      <c r="A79" s="18" t="s">
        <v>25</v>
      </c>
      <c r="B79" s="33" t="s">
        <v>35</v>
      </c>
      <c r="C79" s="29">
        <v>3.9456514</v>
      </c>
      <c r="D79" s="29">
        <v>108.1428669</v>
      </c>
      <c r="E79" s="12">
        <v>2014</v>
      </c>
      <c r="F79" s="13">
        <v>73</v>
      </c>
      <c r="G79" s="13">
        <v>3</v>
      </c>
      <c r="H79" s="13">
        <v>22</v>
      </c>
      <c r="I79" s="15">
        <v>6.7</v>
      </c>
      <c r="J79" s="15">
        <v>6.4</v>
      </c>
      <c r="K79" s="15">
        <v>124.17</v>
      </c>
      <c r="L79" s="16">
        <v>924114</v>
      </c>
      <c r="M79" s="14">
        <v>19</v>
      </c>
      <c r="N79" s="14">
        <v>27.1</v>
      </c>
      <c r="O79" s="14">
        <v>33.6</v>
      </c>
      <c r="P79" s="16">
        <f t="shared" si="10"/>
        <v>1917000</v>
      </c>
      <c r="Q79" s="16">
        <v>1917</v>
      </c>
      <c r="R79" s="20">
        <v>8202</v>
      </c>
      <c r="S79" s="13">
        <f t="shared" si="11"/>
        <v>234</v>
      </c>
      <c r="T79" s="15">
        <v>63.45</v>
      </c>
      <c r="U79" s="16">
        <v>3064</v>
      </c>
      <c r="V79" s="14">
        <v>174</v>
      </c>
      <c r="W79" s="18">
        <v>0.41</v>
      </c>
      <c r="X79" s="25">
        <f t="shared" si="12"/>
        <v>1</v>
      </c>
    </row>
    <row r="80" spans="1:24" ht="15.6" x14ac:dyDescent="0.3">
      <c r="A80" s="18" t="s">
        <v>25</v>
      </c>
      <c r="B80" s="33" t="s">
        <v>36</v>
      </c>
      <c r="C80" s="29">
        <v>-6.211544</v>
      </c>
      <c r="D80" s="29">
        <v>106.84517200000001</v>
      </c>
      <c r="E80" s="12">
        <v>2014</v>
      </c>
      <c r="F80" s="13">
        <v>340</v>
      </c>
      <c r="G80" s="13">
        <v>64</v>
      </c>
      <c r="H80" s="13">
        <v>94</v>
      </c>
      <c r="I80" s="15">
        <v>3.92</v>
      </c>
      <c r="J80" s="15">
        <v>4.09</v>
      </c>
      <c r="K80" s="15">
        <v>412.79</v>
      </c>
      <c r="L80" s="16">
        <v>7934374</v>
      </c>
      <c r="M80" s="14">
        <v>25</v>
      </c>
      <c r="N80" s="14">
        <v>28.4</v>
      </c>
      <c r="O80" s="14">
        <v>32.6</v>
      </c>
      <c r="P80" s="16">
        <f t="shared" si="10"/>
        <v>10075000</v>
      </c>
      <c r="Q80" s="16">
        <v>10075</v>
      </c>
      <c r="R80" s="20">
        <v>664.01</v>
      </c>
      <c r="S80" s="13">
        <f t="shared" si="11"/>
        <v>15173</v>
      </c>
      <c r="T80" s="15">
        <v>87.05</v>
      </c>
      <c r="U80" s="16">
        <v>2908</v>
      </c>
      <c r="V80" s="14">
        <v>157</v>
      </c>
      <c r="W80" s="18">
        <v>0</v>
      </c>
      <c r="X80" s="25">
        <f t="shared" si="12"/>
        <v>0</v>
      </c>
    </row>
    <row r="81" spans="1:24" ht="15.6" x14ac:dyDescent="0.3">
      <c r="A81" s="18" t="s">
        <v>25</v>
      </c>
      <c r="B81" s="33" t="s">
        <v>37</v>
      </c>
      <c r="C81" s="29">
        <v>-7.0909110000000002</v>
      </c>
      <c r="D81" s="29">
        <v>107.668887</v>
      </c>
      <c r="E81" s="12">
        <v>2014</v>
      </c>
      <c r="F81" s="13">
        <v>1050</v>
      </c>
      <c r="G81" s="13">
        <v>79</v>
      </c>
      <c r="H81" s="13">
        <v>214</v>
      </c>
      <c r="I81" s="15">
        <v>9.44</v>
      </c>
      <c r="J81" s="15">
        <v>9.18</v>
      </c>
      <c r="K81" s="15">
        <v>4238.96</v>
      </c>
      <c r="L81" s="16">
        <v>21994860</v>
      </c>
      <c r="M81" s="14">
        <v>18.3</v>
      </c>
      <c r="N81" s="14">
        <v>23.4</v>
      </c>
      <c r="O81" s="14">
        <v>30.9</v>
      </c>
      <c r="P81" s="16">
        <f t="shared" si="10"/>
        <v>46030000</v>
      </c>
      <c r="Q81" s="16">
        <v>46030</v>
      </c>
      <c r="R81" s="20">
        <v>35377.760000000002</v>
      </c>
      <c r="S81" s="13">
        <f t="shared" si="11"/>
        <v>1302</v>
      </c>
      <c r="T81" s="15">
        <v>61</v>
      </c>
      <c r="U81" s="16">
        <v>2388</v>
      </c>
      <c r="V81" s="14">
        <v>226</v>
      </c>
      <c r="W81" s="18">
        <v>0.01</v>
      </c>
      <c r="X81" s="25">
        <f t="shared" si="12"/>
        <v>1</v>
      </c>
    </row>
    <row r="82" spans="1:24" ht="15.6" x14ac:dyDescent="0.3">
      <c r="A82" s="18" t="s">
        <v>25</v>
      </c>
      <c r="B82" s="33" t="s">
        <v>38</v>
      </c>
      <c r="C82" s="29">
        <v>-7.1509749999999999</v>
      </c>
      <c r="D82" s="29">
        <v>110.14025940000001</v>
      </c>
      <c r="E82" s="12">
        <v>2014</v>
      </c>
      <c r="F82" s="13">
        <v>875</v>
      </c>
      <c r="G82" s="13">
        <v>78</v>
      </c>
      <c r="H82" s="13">
        <v>222</v>
      </c>
      <c r="I82" s="15">
        <v>14.46</v>
      </c>
      <c r="J82" s="15">
        <v>13.58</v>
      </c>
      <c r="K82" s="15">
        <v>4561.82</v>
      </c>
      <c r="L82" s="16">
        <v>18589060</v>
      </c>
      <c r="M82" s="14">
        <v>24.64</v>
      </c>
      <c r="N82" s="14">
        <v>28.02</v>
      </c>
      <c r="O82" s="14">
        <v>32.049999999999997</v>
      </c>
      <c r="P82" s="16">
        <f t="shared" si="10"/>
        <v>33523000</v>
      </c>
      <c r="Q82" s="16">
        <v>33523</v>
      </c>
      <c r="R82" s="20">
        <v>32800.69</v>
      </c>
      <c r="S82" s="13">
        <f t="shared" si="11"/>
        <v>1023</v>
      </c>
      <c r="T82" s="15">
        <v>67.430000000000007</v>
      </c>
      <c r="U82" s="16">
        <v>2628</v>
      </c>
      <c r="V82" s="14">
        <v>187</v>
      </c>
      <c r="W82" s="18">
        <v>0.05</v>
      </c>
      <c r="X82" s="25">
        <f t="shared" si="12"/>
        <v>1</v>
      </c>
    </row>
    <row r="83" spans="1:24" ht="15.6" x14ac:dyDescent="0.3">
      <c r="A83" s="18" t="s">
        <v>25</v>
      </c>
      <c r="B83" s="33" t="s">
        <v>39</v>
      </c>
      <c r="C83" s="29">
        <v>-7.8753849000000002</v>
      </c>
      <c r="D83" s="29">
        <v>110.4262088</v>
      </c>
      <c r="E83" s="12">
        <v>2014</v>
      </c>
      <c r="F83" s="13">
        <v>121</v>
      </c>
      <c r="G83" s="13">
        <v>21</v>
      </c>
      <c r="H83" s="13">
        <v>50</v>
      </c>
      <c r="I83" s="15">
        <v>15</v>
      </c>
      <c r="J83" s="15">
        <v>14.55</v>
      </c>
      <c r="K83" s="15">
        <v>532.59</v>
      </c>
      <c r="L83" s="16">
        <v>2283040</v>
      </c>
      <c r="M83" s="14">
        <v>21.1</v>
      </c>
      <c r="N83" s="14">
        <v>26.3</v>
      </c>
      <c r="O83" s="14">
        <v>32.700000000000003</v>
      </c>
      <c r="P83" s="16">
        <f t="shared" si="10"/>
        <v>3637000</v>
      </c>
      <c r="Q83" s="16">
        <v>3637</v>
      </c>
      <c r="R83" s="20">
        <v>3133.15</v>
      </c>
      <c r="S83" s="13">
        <f t="shared" si="11"/>
        <v>1161</v>
      </c>
      <c r="T83" s="15">
        <v>82.5</v>
      </c>
      <c r="U83" s="16">
        <v>2025.9</v>
      </c>
      <c r="V83" s="14">
        <v>160</v>
      </c>
      <c r="W83" s="18">
        <v>0.02</v>
      </c>
      <c r="X83" s="25">
        <f t="shared" si="12"/>
        <v>1</v>
      </c>
    </row>
    <row r="84" spans="1:24" ht="15.6" x14ac:dyDescent="0.3">
      <c r="A84" s="18" t="s">
        <v>25</v>
      </c>
      <c r="B84" s="33" t="s">
        <v>40</v>
      </c>
      <c r="C84" s="29">
        <v>-7.5360639000000003</v>
      </c>
      <c r="D84" s="29">
        <v>112.2384017</v>
      </c>
      <c r="E84" s="12">
        <v>2014</v>
      </c>
      <c r="F84" s="13">
        <v>960</v>
      </c>
      <c r="G84" s="13">
        <v>97</v>
      </c>
      <c r="H84" s="13">
        <v>250</v>
      </c>
      <c r="I84" s="15">
        <v>12.42</v>
      </c>
      <c r="J84" s="15">
        <v>12.28</v>
      </c>
      <c r="K84" s="15">
        <v>4748.42</v>
      </c>
      <c r="L84" s="16">
        <v>19238946</v>
      </c>
      <c r="M84" s="14">
        <v>21</v>
      </c>
      <c r="N84" s="14">
        <v>28</v>
      </c>
      <c r="O84" s="14">
        <v>35</v>
      </c>
      <c r="P84" s="16">
        <f t="shared" si="10"/>
        <v>38610000</v>
      </c>
      <c r="Q84" s="16">
        <v>38610</v>
      </c>
      <c r="R84" s="20">
        <v>47803.49</v>
      </c>
      <c r="S84" s="13">
        <f t="shared" si="11"/>
        <v>808</v>
      </c>
      <c r="T84" s="15">
        <v>63.7</v>
      </c>
      <c r="U84" s="16">
        <v>1980.2</v>
      </c>
      <c r="V84" s="14">
        <v>154</v>
      </c>
      <c r="W84" s="18">
        <v>0.01</v>
      </c>
      <c r="X84" s="25">
        <f t="shared" si="12"/>
        <v>1</v>
      </c>
    </row>
    <row r="85" spans="1:24" ht="15.6" x14ac:dyDescent="0.3">
      <c r="A85" s="18" t="s">
        <v>25</v>
      </c>
      <c r="B85" s="33" t="s">
        <v>41</v>
      </c>
      <c r="C85" s="29">
        <v>-6.4058172000000004</v>
      </c>
      <c r="D85" s="29">
        <v>106.0640179</v>
      </c>
      <c r="E85" s="12">
        <v>2014</v>
      </c>
      <c r="F85" s="13">
        <v>231</v>
      </c>
      <c r="G85" s="13">
        <v>26</v>
      </c>
      <c r="H85" s="13">
        <v>59</v>
      </c>
      <c r="I85" s="15">
        <v>5.35</v>
      </c>
      <c r="J85" s="15">
        <v>5.51</v>
      </c>
      <c r="K85" s="15">
        <v>649.19000000000005</v>
      </c>
      <c r="L85" s="16">
        <v>5097551</v>
      </c>
      <c r="M85" s="14">
        <v>22.2</v>
      </c>
      <c r="N85" s="14">
        <v>27.3</v>
      </c>
      <c r="O85" s="14">
        <v>34.1</v>
      </c>
      <c r="P85" s="16">
        <f t="shared" si="10"/>
        <v>11705000</v>
      </c>
      <c r="Q85" s="16">
        <v>11705</v>
      </c>
      <c r="R85" s="20">
        <v>9662.92</v>
      </c>
      <c r="S85" s="13">
        <f t="shared" si="11"/>
        <v>1212</v>
      </c>
      <c r="T85" s="15">
        <v>69.510000000000005</v>
      </c>
      <c r="U85" s="16">
        <v>1521</v>
      </c>
      <c r="V85" s="14">
        <v>176</v>
      </c>
      <c r="W85" s="18">
        <v>0</v>
      </c>
      <c r="X85" s="25">
        <f t="shared" si="12"/>
        <v>0</v>
      </c>
    </row>
    <row r="86" spans="1:24" ht="15.6" x14ac:dyDescent="0.3">
      <c r="A86" s="18" t="s">
        <v>25</v>
      </c>
      <c r="B86" s="33" t="s">
        <v>42</v>
      </c>
      <c r="C86" s="29">
        <v>-8.4095177999999997</v>
      </c>
      <c r="D86" s="29">
        <v>115.18891600000001</v>
      </c>
      <c r="E86" s="12">
        <v>2014</v>
      </c>
      <c r="F86" s="13">
        <v>120</v>
      </c>
      <c r="G86" s="13">
        <v>12</v>
      </c>
      <c r="H86" s="13">
        <v>45</v>
      </c>
      <c r="I86" s="15">
        <v>4.53</v>
      </c>
      <c r="J86" s="15">
        <v>4.76</v>
      </c>
      <c r="K86" s="15">
        <v>195.95</v>
      </c>
      <c r="L86" s="16">
        <v>1643450</v>
      </c>
      <c r="M86" s="14">
        <v>22.8</v>
      </c>
      <c r="N86" s="14">
        <v>27.4</v>
      </c>
      <c r="O86" s="14">
        <v>32.9</v>
      </c>
      <c r="P86" s="16">
        <f t="shared" si="10"/>
        <v>4105000</v>
      </c>
      <c r="Q86" s="16">
        <v>4105</v>
      </c>
      <c r="R86" s="20">
        <v>5780.06</v>
      </c>
      <c r="S86" s="13">
        <f t="shared" si="11"/>
        <v>711</v>
      </c>
      <c r="T86" s="15">
        <v>79.38</v>
      </c>
      <c r="U86" s="16">
        <v>1640.6</v>
      </c>
      <c r="V86" s="14">
        <v>160</v>
      </c>
      <c r="W86" s="18">
        <v>0</v>
      </c>
      <c r="X86" s="25">
        <f t="shared" si="12"/>
        <v>0</v>
      </c>
    </row>
    <row r="87" spans="1:24" ht="17.25" customHeight="1" x14ac:dyDescent="0.3">
      <c r="A87" s="18" t="s">
        <v>25</v>
      </c>
      <c r="B87" s="33" t="s">
        <v>43</v>
      </c>
      <c r="C87" s="29">
        <v>-8.6529334000000002</v>
      </c>
      <c r="D87" s="29">
        <v>117.3616476</v>
      </c>
      <c r="E87" s="12">
        <v>2014</v>
      </c>
      <c r="F87" s="13">
        <v>158</v>
      </c>
      <c r="G87" s="13">
        <v>1</v>
      </c>
      <c r="H87" s="13">
        <v>23</v>
      </c>
      <c r="I87" s="15">
        <v>17.25</v>
      </c>
      <c r="J87" s="15">
        <v>17.05</v>
      </c>
      <c r="K87" s="15">
        <v>816.62</v>
      </c>
      <c r="L87" s="16">
        <v>2847345</v>
      </c>
      <c r="M87" s="14">
        <v>20.5</v>
      </c>
      <c r="N87" s="14">
        <f>AVERAGE(N67:N86)</f>
        <v>26.863999999999997</v>
      </c>
      <c r="O87" s="14">
        <v>33.299999999999997</v>
      </c>
      <c r="P87" s="16">
        <f t="shared" si="10"/>
        <v>4774000</v>
      </c>
      <c r="Q87" s="16">
        <v>4774</v>
      </c>
      <c r="R87" s="20">
        <v>18572.32</v>
      </c>
      <c r="S87" s="13">
        <f t="shared" si="11"/>
        <v>258</v>
      </c>
      <c r="T87" s="15">
        <v>59.41</v>
      </c>
      <c r="U87" s="16">
        <v>1563.9</v>
      </c>
      <c r="V87" s="14">
        <v>106</v>
      </c>
      <c r="W87" s="18">
        <v>0.78</v>
      </c>
      <c r="X87" s="25">
        <f t="shared" si="12"/>
        <v>1</v>
      </c>
    </row>
    <row r="88" spans="1:24" ht="17.25" customHeight="1" x14ac:dyDescent="0.3">
      <c r="A88" s="18" t="s">
        <v>25</v>
      </c>
      <c r="B88" s="33" t="s">
        <v>44</v>
      </c>
      <c r="C88" s="29">
        <v>-8.6573819000000007</v>
      </c>
      <c r="D88" s="29">
        <v>121.0793705</v>
      </c>
      <c r="E88" s="12">
        <v>2014</v>
      </c>
      <c r="F88" s="13">
        <v>370</v>
      </c>
      <c r="G88" s="13">
        <v>4</v>
      </c>
      <c r="H88" s="13">
        <v>40</v>
      </c>
      <c r="I88" s="15">
        <v>19.82</v>
      </c>
      <c r="J88" s="15">
        <v>19.600000000000001</v>
      </c>
      <c r="K88" s="15">
        <v>991.88</v>
      </c>
      <c r="L88" s="16">
        <v>3336175</v>
      </c>
      <c r="M88" s="14">
        <v>20</v>
      </c>
      <c r="N88" s="14">
        <v>27.4</v>
      </c>
      <c r="O88" s="14">
        <v>33.5</v>
      </c>
      <c r="P88" s="16">
        <f t="shared" si="10"/>
        <v>5037000</v>
      </c>
      <c r="Q88" s="16">
        <v>5037</v>
      </c>
      <c r="R88" s="20">
        <v>48718.1</v>
      </c>
      <c r="S88" s="13">
        <f t="shared" si="11"/>
        <v>104</v>
      </c>
      <c r="T88" s="15">
        <v>16.12</v>
      </c>
      <c r="U88" s="16">
        <v>1415.6</v>
      </c>
      <c r="V88" s="14">
        <v>103</v>
      </c>
      <c r="W88" s="18">
        <v>12.81</v>
      </c>
      <c r="X88" s="25">
        <f t="shared" si="12"/>
        <v>3</v>
      </c>
    </row>
    <row r="89" spans="1:24" ht="17.25" customHeight="1" x14ac:dyDescent="0.3">
      <c r="A89" s="18" t="s">
        <v>25</v>
      </c>
      <c r="B89" s="33" t="s">
        <v>45</v>
      </c>
      <c r="C89" s="29">
        <v>-0.2787808</v>
      </c>
      <c r="D89" s="29">
        <v>111.47528509999999</v>
      </c>
      <c r="E89" s="12">
        <v>2014</v>
      </c>
      <c r="F89" s="13">
        <v>238</v>
      </c>
      <c r="G89" s="13">
        <v>8</v>
      </c>
      <c r="H89" s="13">
        <v>37</v>
      </c>
      <c r="I89" s="15">
        <v>8.5399999999999991</v>
      </c>
      <c r="J89" s="15">
        <v>8.07</v>
      </c>
      <c r="K89" s="15">
        <v>381.92</v>
      </c>
      <c r="L89" s="16">
        <v>2042122</v>
      </c>
      <c r="M89" s="14">
        <v>22.3</v>
      </c>
      <c r="N89" s="14">
        <v>26.8</v>
      </c>
      <c r="O89" s="14">
        <v>33.299999999999997</v>
      </c>
      <c r="P89" s="16">
        <f t="shared" si="10"/>
        <v>4716000</v>
      </c>
      <c r="Q89" s="16">
        <v>4716</v>
      </c>
      <c r="R89" s="20">
        <v>147307</v>
      </c>
      <c r="S89" s="13">
        <f t="shared" si="11"/>
        <v>33</v>
      </c>
      <c r="T89" s="15">
        <v>48.59</v>
      </c>
      <c r="U89" s="16">
        <v>2755.1</v>
      </c>
      <c r="V89" s="21">
        <v>217</v>
      </c>
      <c r="W89" s="18">
        <v>0.17</v>
      </c>
      <c r="X89" s="25">
        <f t="shared" si="12"/>
        <v>1</v>
      </c>
    </row>
    <row r="90" spans="1:24" ht="17.25" customHeight="1" x14ac:dyDescent="0.3">
      <c r="A90" s="18" t="s">
        <v>25</v>
      </c>
      <c r="B90" s="33" t="s">
        <v>46</v>
      </c>
      <c r="C90" s="29">
        <v>-1.6814878</v>
      </c>
      <c r="D90" s="29">
        <v>113.38235450000001</v>
      </c>
      <c r="E90" s="12">
        <v>2014</v>
      </c>
      <c r="F90" s="13">
        <v>195</v>
      </c>
      <c r="G90" s="13">
        <v>1</v>
      </c>
      <c r="H90" s="13">
        <v>18</v>
      </c>
      <c r="I90" s="15">
        <v>6.03</v>
      </c>
      <c r="J90" s="15">
        <v>6.07</v>
      </c>
      <c r="K90" s="15">
        <v>148.82</v>
      </c>
      <c r="L90" s="16">
        <v>904818</v>
      </c>
      <c r="M90" s="14">
        <v>19.3</v>
      </c>
      <c r="N90" s="14">
        <v>27.4</v>
      </c>
      <c r="O90" s="14">
        <v>35.6</v>
      </c>
      <c r="P90" s="16">
        <f t="shared" si="10"/>
        <v>2440000</v>
      </c>
      <c r="Q90" s="16">
        <v>2440</v>
      </c>
      <c r="R90" s="20">
        <v>153564.5</v>
      </c>
      <c r="S90" s="13">
        <f t="shared" si="11"/>
        <v>16</v>
      </c>
      <c r="T90" s="15">
        <v>30.85</v>
      </c>
      <c r="U90" s="16">
        <v>2853.9</v>
      </c>
      <c r="V90" s="14">
        <v>175</v>
      </c>
      <c r="W90" s="18">
        <v>1.32</v>
      </c>
      <c r="X90" s="25">
        <f t="shared" si="12"/>
        <v>2</v>
      </c>
    </row>
    <row r="91" spans="1:24" ht="17.25" customHeight="1" x14ac:dyDescent="0.3">
      <c r="A91" s="18" t="s">
        <v>25</v>
      </c>
      <c r="B91" s="33" t="s">
        <v>47</v>
      </c>
      <c r="C91" s="29">
        <v>-3.0926415</v>
      </c>
      <c r="D91" s="29">
        <v>115.2837585</v>
      </c>
      <c r="E91" s="12">
        <v>2014</v>
      </c>
      <c r="F91" s="13">
        <v>228</v>
      </c>
      <c r="G91" s="13">
        <v>9</v>
      </c>
      <c r="H91" s="13">
        <v>27</v>
      </c>
      <c r="I91" s="15">
        <v>4.68</v>
      </c>
      <c r="J91" s="15">
        <v>4.8099999999999996</v>
      </c>
      <c r="K91" s="15">
        <v>189.5</v>
      </c>
      <c r="L91" s="16">
        <v>1323001</v>
      </c>
      <c r="M91" s="14">
        <v>20</v>
      </c>
      <c r="N91" s="14">
        <v>26.8</v>
      </c>
      <c r="O91" s="14">
        <v>37</v>
      </c>
      <c r="P91" s="16">
        <f t="shared" si="10"/>
        <v>3923000</v>
      </c>
      <c r="Q91" s="16">
        <v>3923</v>
      </c>
      <c r="R91" s="20">
        <v>38744.230000000003</v>
      </c>
      <c r="S91" s="13">
        <f t="shared" si="11"/>
        <v>102</v>
      </c>
      <c r="T91" s="15">
        <v>48.44</v>
      </c>
      <c r="U91" s="16">
        <v>2371</v>
      </c>
      <c r="V91" s="14">
        <v>221</v>
      </c>
      <c r="W91" s="18">
        <v>1.35</v>
      </c>
      <c r="X91" s="25">
        <f t="shared" si="12"/>
        <v>2</v>
      </c>
    </row>
    <row r="92" spans="1:24" ht="17.25" customHeight="1" x14ac:dyDescent="0.3">
      <c r="A92" s="18" t="s">
        <v>25</v>
      </c>
      <c r="B92" s="33" t="s">
        <v>48</v>
      </c>
      <c r="C92" s="29">
        <v>1.6406296</v>
      </c>
      <c r="D92" s="29">
        <v>116.419389</v>
      </c>
      <c r="E92" s="12">
        <v>2014</v>
      </c>
      <c r="F92" s="13">
        <v>174</v>
      </c>
      <c r="G92" s="13">
        <v>11</v>
      </c>
      <c r="H92" s="13">
        <v>33</v>
      </c>
      <c r="I92" s="15">
        <v>6.42</v>
      </c>
      <c r="J92" s="15">
        <v>6.31</v>
      </c>
      <c r="K92" s="15">
        <v>252.68</v>
      </c>
      <c r="L92" s="16">
        <v>1504409</v>
      </c>
      <c r="M92" s="14">
        <v>22</v>
      </c>
      <c r="N92" s="14">
        <v>27.7</v>
      </c>
      <c r="O92" s="14">
        <v>36</v>
      </c>
      <c r="P92" s="16">
        <f t="shared" si="10"/>
        <v>3970000</v>
      </c>
      <c r="Q92" s="16">
        <v>3970</v>
      </c>
      <c r="R92" s="20">
        <v>129066.64</v>
      </c>
      <c r="S92" s="13">
        <f t="shared" si="11"/>
        <v>31</v>
      </c>
      <c r="T92" s="15">
        <v>72.650000000000006</v>
      </c>
      <c r="U92" s="16">
        <v>2422.3000000000002</v>
      </c>
      <c r="V92" s="14">
        <v>146</v>
      </c>
      <c r="W92" s="18">
        <v>0.32</v>
      </c>
      <c r="X92" s="25">
        <f t="shared" si="12"/>
        <v>1</v>
      </c>
    </row>
    <row r="93" spans="1:24" ht="17.25" customHeight="1" x14ac:dyDescent="0.3">
      <c r="A93" s="18" t="s">
        <v>25</v>
      </c>
      <c r="B93" s="33" t="s">
        <v>49</v>
      </c>
      <c r="C93" s="29">
        <v>3.0730930000000001</v>
      </c>
      <c r="D93" s="29">
        <v>116.041389</v>
      </c>
      <c r="E93" s="12">
        <v>2014</v>
      </c>
      <c r="F93" s="13">
        <v>48</v>
      </c>
      <c r="G93" s="13">
        <v>1</v>
      </c>
      <c r="H93" s="13">
        <v>6</v>
      </c>
      <c r="I93" s="14">
        <f>AVERAGE(I60:I92)</f>
        <v>11.999696969696968</v>
      </c>
      <c r="J93" s="14">
        <f t="shared" ref="J93:K93" si="13">AVERAGE(J60:J92)</f>
        <v>11.967878787878789</v>
      </c>
      <c r="K93" s="14">
        <f t="shared" si="13"/>
        <v>849.44484848484854</v>
      </c>
      <c r="L93" s="16">
        <v>331233</v>
      </c>
      <c r="M93" s="14">
        <v>21.3</v>
      </c>
      <c r="N93" s="14">
        <v>27.4</v>
      </c>
      <c r="O93" s="14">
        <v>36.6</v>
      </c>
      <c r="P93" s="16">
        <f t="shared" si="10"/>
        <v>7629606.0606060605</v>
      </c>
      <c r="Q93" s="16">
        <f>AVERAGE(Q60:Q92)</f>
        <v>7629.606060606061</v>
      </c>
      <c r="R93" s="20">
        <v>75467.7</v>
      </c>
      <c r="S93" s="13">
        <f t="shared" si="11"/>
        <v>102</v>
      </c>
      <c r="T93" s="14">
        <f>AVERAGE(T60:T92)</f>
        <v>56.292727272727269</v>
      </c>
      <c r="U93" s="16">
        <v>2654.6</v>
      </c>
      <c r="V93" s="14">
        <v>217</v>
      </c>
      <c r="W93" s="18">
        <v>0.09</v>
      </c>
      <c r="X93" s="25">
        <f t="shared" si="12"/>
        <v>1</v>
      </c>
    </row>
    <row r="94" spans="1:24" ht="17.25" customHeight="1" x14ac:dyDescent="0.3">
      <c r="A94" s="18" t="s">
        <v>25</v>
      </c>
      <c r="B94" s="33" t="s">
        <v>50</v>
      </c>
      <c r="C94" s="29">
        <v>0.62469319999999995</v>
      </c>
      <c r="D94" s="29">
        <v>123.9750018</v>
      </c>
      <c r="E94" s="12">
        <v>2014</v>
      </c>
      <c r="F94" s="13">
        <v>187</v>
      </c>
      <c r="G94" s="13">
        <v>4</v>
      </c>
      <c r="H94" s="13">
        <v>38</v>
      </c>
      <c r="I94" s="15">
        <v>8.75</v>
      </c>
      <c r="J94" s="15">
        <v>8.26</v>
      </c>
      <c r="K94" s="15">
        <v>197.56</v>
      </c>
      <c r="L94" s="16">
        <v>1451538</v>
      </c>
      <c r="M94" s="14">
        <v>22.1</v>
      </c>
      <c r="N94" s="14">
        <v>26.6</v>
      </c>
      <c r="O94" s="14">
        <v>33.4</v>
      </c>
      <c r="P94" s="16">
        <f t="shared" si="10"/>
        <v>2387000</v>
      </c>
      <c r="Q94" s="16">
        <v>2387</v>
      </c>
      <c r="R94" s="20">
        <v>13892.47</v>
      </c>
      <c r="S94" s="13">
        <f t="shared" si="11"/>
        <v>172</v>
      </c>
      <c r="T94" s="15">
        <v>69.819999999999993</v>
      </c>
      <c r="U94" s="16">
        <v>2835</v>
      </c>
      <c r="V94" s="14">
        <v>229</v>
      </c>
      <c r="W94" s="18">
        <v>0.94</v>
      </c>
      <c r="X94" s="25">
        <f t="shared" si="12"/>
        <v>1</v>
      </c>
    </row>
    <row r="95" spans="1:24" ht="17.25" customHeight="1" x14ac:dyDescent="0.3">
      <c r="A95" s="18" t="s">
        <v>25</v>
      </c>
      <c r="B95" s="33" t="s">
        <v>51</v>
      </c>
      <c r="C95" s="29">
        <v>-1.4300253999999999</v>
      </c>
      <c r="D95" s="29">
        <v>121.4456179</v>
      </c>
      <c r="E95" s="12">
        <v>2014</v>
      </c>
      <c r="F95" s="13">
        <v>184</v>
      </c>
      <c r="G95" s="13">
        <v>8</v>
      </c>
      <c r="H95" s="13">
        <v>23</v>
      </c>
      <c r="I95" s="15">
        <v>13.93</v>
      </c>
      <c r="J95" s="15">
        <v>13.61</v>
      </c>
      <c r="K95" s="15">
        <v>387.06</v>
      </c>
      <c r="L95" s="16">
        <v>1560557</v>
      </c>
      <c r="M95" s="14">
        <v>22.8</v>
      </c>
      <c r="N95" s="14">
        <v>26.7</v>
      </c>
      <c r="O95" s="14">
        <v>34.200000000000003</v>
      </c>
      <c r="P95" s="16">
        <f t="shared" si="10"/>
        <v>2831000</v>
      </c>
      <c r="Q95" s="16">
        <v>2831</v>
      </c>
      <c r="R95" s="20">
        <v>61841.29</v>
      </c>
      <c r="S95" s="13">
        <f t="shared" si="11"/>
        <v>46</v>
      </c>
      <c r="T95" s="15">
        <v>52.47</v>
      </c>
      <c r="U95" s="16">
        <v>705.1</v>
      </c>
      <c r="V95" s="14">
        <v>167</v>
      </c>
      <c r="W95" s="18">
        <v>0.8</v>
      </c>
      <c r="X95" s="25">
        <f t="shared" si="12"/>
        <v>1</v>
      </c>
    </row>
    <row r="96" spans="1:24" ht="17.25" customHeight="1" x14ac:dyDescent="0.3">
      <c r="A96" s="18" t="s">
        <v>25</v>
      </c>
      <c r="B96" s="33" t="s">
        <v>52</v>
      </c>
      <c r="C96" s="29">
        <v>-3.6687994000000002</v>
      </c>
      <c r="D96" s="29">
        <v>119.9740534</v>
      </c>
      <c r="E96" s="12">
        <v>2014</v>
      </c>
      <c r="F96" s="13">
        <v>446</v>
      </c>
      <c r="G96" s="13">
        <v>28</v>
      </c>
      <c r="H96" s="13">
        <v>60</v>
      </c>
      <c r="I96" s="15">
        <v>10.28</v>
      </c>
      <c r="J96" s="15">
        <v>9.5399999999999991</v>
      </c>
      <c r="K96" s="15">
        <v>806.35</v>
      </c>
      <c r="L96" s="16">
        <v>4301539</v>
      </c>
      <c r="M96" s="14">
        <v>19.5</v>
      </c>
      <c r="N96" s="14">
        <v>27.2</v>
      </c>
      <c r="O96" s="14">
        <v>35.6</v>
      </c>
      <c r="P96" s="16">
        <f t="shared" si="10"/>
        <v>8432000</v>
      </c>
      <c r="Q96" s="16">
        <v>8432</v>
      </c>
      <c r="R96" s="20">
        <v>46717.48</v>
      </c>
      <c r="S96" s="13">
        <f t="shared" si="11"/>
        <v>181</v>
      </c>
      <c r="T96" s="15">
        <v>71.069999999999993</v>
      </c>
      <c r="U96" s="16">
        <v>2739</v>
      </c>
      <c r="V96" s="14">
        <v>190</v>
      </c>
      <c r="W96" s="18">
        <v>0.1</v>
      </c>
      <c r="X96" s="25">
        <f t="shared" si="12"/>
        <v>1</v>
      </c>
    </row>
    <row r="97" spans="1:24" ht="17.25" customHeight="1" x14ac:dyDescent="0.3">
      <c r="A97" s="18" t="s">
        <v>25</v>
      </c>
      <c r="B97" s="33" t="s">
        <v>53</v>
      </c>
      <c r="C97" s="29">
        <v>-4.1449100000000003</v>
      </c>
      <c r="D97" s="29">
        <v>122.174605</v>
      </c>
      <c r="E97" s="12">
        <v>2014</v>
      </c>
      <c r="F97" s="13">
        <v>269</v>
      </c>
      <c r="G97" s="13">
        <v>5</v>
      </c>
      <c r="H97" s="13">
        <v>20</v>
      </c>
      <c r="I97" s="15">
        <v>14.05</v>
      </c>
      <c r="J97" s="15">
        <v>12.77</v>
      </c>
      <c r="K97" s="15">
        <v>314.08999999999997</v>
      </c>
      <c r="L97" s="16">
        <v>1337032</v>
      </c>
      <c r="M97" s="14">
        <v>20.7</v>
      </c>
      <c r="N97" s="14">
        <v>26.8</v>
      </c>
      <c r="O97" s="14">
        <v>33.1</v>
      </c>
      <c r="P97" s="16">
        <f t="shared" si="10"/>
        <v>2448000</v>
      </c>
      <c r="Q97" s="16">
        <v>2448</v>
      </c>
      <c r="R97" s="20">
        <v>38067.699999999997</v>
      </c>
      <c r="S97" s="13">
        <f t="shared" si="11"/>
        <v>65</v>
      </c>
      <c r="T97" s="15">
        <v>61.26</v>
      </c>
      <c r="U97" s="16">
        <v>2263.6</v>
      </c>
      <c r="V97" s="14">
        <v>172</v>
      </c>
      <c r="W97" s="18">
        <v>0.46</v>
      </c>
      <c r="X97" s="25">
        <f t="shared" si="12"/>
        <v>1</v>
      </c>
    </row>
    <row r="98" spans="1:24" ht="15.6" x14ac:dyDescent="0.3">
      <c r="A98" s="18" t="s">
        <v>25</v>
      </c>
      <c r="B98" s="33" t="s">
        <v>54</v>
      </c>
      <c r="C98" s="29">
        <v>0.69993720000000004</v>
      </c>
      <c r="D98" s="29">
        <v>122.4467238</v>
      </c>
      <c r="E98" s="12">
        <v>2014</v>
      </c>
      <c r="F98" s="13">
        <v>93</v>
      </c>
      <c r="G98" s="13">
        <v>1</v>
      </c>
      <c r="H98" s="13">
        <v>11</v>
      </c>
      <c r="I98" s="15">
        <v>17.440000000000001</v>
      </c>
      <c r="J98" s="15">
        <v>17.41</v>
      </c>
      <c r="K98" s="15">
        <v>195.1</v>
      </c>
      <c r="L98" s="16">
        <v>1033549</v>
      </c>
      <c r="M98" s="14">
        <v>21.2</v>
      </c>
      <c r="N98" s="14">
        <v>26.7</v>
      </c>
      <c r="O98" s="14">
        <v>40.299999999999997</v>
      </c>
      <c r="P98" s="16">
        <f t="shared" ref="P98:P129" si="14">Q98*1000</f>
        <v>1116000</v>
      </c>
      <c r="Q98" s="16">
        <v>1116</v>
      </c>
      <c r="R98" s="20">
        <v>11257.07</v>
      </c>
      <c r="S98" s="13">
        <f t="shared" si="11"/>
        <v>100</v>
      </c>
      <c r="T98" s="15">
        <v>54.07</v>
      </c>
      <c r="U98" s="16">
        <v>1404.3</v>
      </c>
      <c r="V98" s="14">
        <v>152</v>
      </c>
      <c r="W98" s="18">
        <v>0.84</v>
      </c>
      <c r="X98" s="25">
        <f t="shared" si="12"/>
        <v>1</v>
      </c>
    </row>
    <row r="99" spans="1:24" ht="15.6" x14ac:dyDescent="0.3">
      <c r="A99" s="18" t="s">
        <v>25</v>
      </c>
      <c r="B99" s="33" t="s">
        <v>55</v>
      </c>
      <c r="C99" s="29">
        <v>-2.8441371000000002</v>
      </c>
      <c r="D99" s="29">
        <v>119.23207840000001</v>
      </c>
      <c r="E99" s="12">
        <v>2014</v>
      </c>
      <c r="F99" s="13">
        <v>94</v>
      </c>
      <c r="G99" s="13">
        <v>0</v>
      </c>
      <c r="H99" s="13">
        <v>10</v>
      </c>
      <c r="I99" s="15">
        <v>12.27</v>
      </c>
      <c r="J99" s="15">
        <v>12.05</v>
      </c>
      <c r="K99" s="15">
        <v>154.69</v>
      </c>
      <c r="L99" s="16">
        <v>814668</v>
      </c>
      <c r="M99" s="14">
        <v>23.8</v>
      </c>
      <c r="N99" s="14">
        <v>27.9</v>
      </c>
      <c r="O99" s="14">
        <v>33.799999999999997</v>
      </c>
      <c r="P99" s="16">
        <f t="shared" si="14"/>
        <v>1258000</v>
      </c>
      <c r="Q99" s="16">
        <v>1258</v>
      </c>
      <c r="R99" s="20">
        <v>16787.18</v>
      </c>
      <c r="S99" s="13">
        <f t="shared" si="11"/>
        <v>75</v>
      </c>
      <c r="T99" s="15">
        <v>52.45</v>
      </c>
      <c r="U99" s="16">
        <v>1096.8</v>
      </c>
      <c r="V99" s="14">
        <v>153</v>
      </c>
      <c r="W99" s="18">
        <v>0.25</v>
      </c>
      <c r="X99" s="25">
        <f t="shared" si="12"/>
        <v>1</v>
      </c>
    </row>
    <row r="100" spans="1:24" ht="15.6" x14ac:dyDescent="0.3">
      <c r="A100" s="18" t="s">
        <v>25</v>
      </c>
      <c r="B100" s="33" t="s">
        <v>56</v>
      </c>
      <c r="C100" s="29">
        <v>-3.2384615999999999</v>
      </c>
      <c r="D100" s="29">
        <v>130.14527340000001</v>
      </c>
      <c r="E100" s="12">
        <v>2014</v>
      </c>
      <c r="F100" s="13">
        <v>197</v>
      </c>
      <c r="G100" s="13">
        <v>1</v>
      </c>
      <c r="H100" s="13">
        <v>26</v>
      </c>
      <c r="I100" s="15">
        <v>19.13</v>
      </c>
      <c r="J100" s="15">
        <v>18.440000000000001</v>
      </c>
      <c r="K100" s="15">
        <v>307.02</v>
      </c>
      <c r="L100" s="16">
        <v>1013942</v>
      </c>
      <c r="M100" s="14">
        <v>23</v>
      </c>
      <c r="N100" s="14">
        <v>26.6</v>
      </c>
      <c r="O100" s="14">
        <v>32.6</v>
      </c>
      <c r="P100" s="16">
        <f t="shared" si="14"/>
        <v>1657000</v>
      </c>
      <c r="Q100" s="16">
        <v>1657</v>
      </c>
      <c r="R100" s="20">
        <v>46914.03</v>
      </c>
      <c r="S100" s="13">
        <f t="shared" si="11"/>
        <v>36</v>
      </c>
      <c r="T100" s="15">
        <v>62.87</v>
      </c>
      <c r="U100" s="22">
        <v>2593</v>
      </c>
      <c r="V100" s="21">
        <v>229</v>
      </c>
      <c r="W100" s="18">
        <v>6</v>
      </c>
      <c r="X100" s="25">
        <f t="shared" si="12"/>
        <v>3</v>
      </c>
    </row>
    <row r="101" spans="1:24" ht="15.6" x14ac:dyDescent="0.3">
      <c r="A101" s="18" t="s">
        <v>25</v>
      </c>
      <c r="B101" s="33" t="s">
        <v>57</v>
      </c>
      <c r="C101" s="29">
        <v>1.5709993</v>
      </c>
      <c r="D101" s="29">
        <v>127.80876929999999</v>
      </c>
      <c r="E101" s="12">
        <v>2014</v>
      </c>
      <c r="F101" s="13">
        <v>127</v>
      </c>
      <c r="G101" s="13">
        <v>0</v>
      </c>
      <c r="H101" s="13">
        <v>19</v>
      </c>
      <c r="I101" s="15">
        <v>7.3</v>
      </c>
      <c r="J101" s="15">
        <v>7.41</v>
      </c>
      <c r="K101" s="15">
        <v>84.79</v>
      </c>
      <c r="L101" s="16">
        <v>505356</v>
      </c>
      <c r="M101" s="14">
        <v>24</v>
      </c>
      <c r="N101" s="14">
        <v>27</v>
      </c>
      <c r="O101" s="14">
        <v>33</v>
      </c>
      <c r="P101" s="16">
        <f t="shared" si="14"/>
        <v>1139000</v>
      </c>
      <c r="Q101" s="16">
        <v>1139</v>
      </c>
      <c r="R101" s="20">
        <v>31982.5</v>
      </c>
      <c r="S101" s="13">
        <f t="shared" si="11"/>
        <v>36</v>
      </c>
      <c r="T101" s="15">
        <v>55.75</v>
      </c>
      <c r="U101" s="16">
        <v>1811</v>
      </c>
      <c r="V101" s="14">
        <v>183</v>
      </c>
      <c r="W101" s="18">
        <v>3.32</v>
      </c>
      <c r="X101" s="25">
        <f t="shared" si="12"/>
        <v>2</v>
      </c>
    </row>
    <row r="102" spans="1:24" ht="15.6" x14ac:dyDescent="0.3">
      <c r="A102" s="18" t="s">
        <v>25</v>
      </c>
      <c r="B102" s="33" t="s">
        <v>58</v>
      </c>
      <c r="C102" s="29">
        <v>-1.3361154</v>
      </c>
      <c r="D102" s="29">
        <v>133.17471620000001</v>
      </c>
      <c r="E102" s="12">
        <v>2014</v>
      </c>
      <c r="F102" s="13">
        <v>149</v>
      </c>
      <c r="G102" s="13">
        <v>0</v>
      </c>
      <c r="H102" s="13">
        <v>18</v>
      </c>
      <c r="I102" s="15">
        <v>27.13</v>
      </c>
      <c r="J102" s="15">
        <v>26.26</v>
      </c>
      <c r="K102" s="15">
        <v>225.46</v>
      </c>
      <c r="L102" s="16">
        <v>969674</v>
      </c>
      <c r="M102" s="14">
        <v>23.9</v>
      </c>
      <c r="N102" s="14">
        <v>27.5</v>
      </c>
      <c r="O102" s="14">
        <v>32.5</v>
      </c>
      <c r="P102" s="16">
        <f t="shared" si="14"/>
        <v>850000</v>
      </c>
      <c r="Q102" s="16">
        <v>850</v>
      </c>
      <c r="R102" s="20">
        <v>102955.15</v>
      </c>
      <c r="S102" s="13">
        <f t="shared" si="11"/>
        <v>9</v>
      </c>
      <c r="T102" s="15">
        <v>61.85</v>
      </c>
      <c r="U102" s="16">
        <v>2824.6</v>
      </c>
      <c r="V102" s="14">
        <v>231</v>
      </c>
      <c r="W102" s="18">
        <v>20.85</v>
      </c>
      <c r="X102" s="25">
        <f t="shared" si="12"/>
        <v>3</v>
      </c>
    </row>
    <row r="103" spans="1:24" ht="15.6" x14ac:dyDescent="0.3">
      <c r="A103" s="18" t="s">
        <v>25</v>
      </c>
      <c r="B103" s="33" t="s">
        <v>59</v>
      </c>
      <c r="C103" s="29">
        <v>-4.2699280000000002</v>
      </c>
      <c r="D103" s="29">
        <v>138.08035290000001</v>
      </c>
      <c r="E103" s="12">
        <v>2014</v>
      </c>
      <c r="F103" s="13">
        <v>394</v>
      </c>
      <c r="G103" s="13">
        <v>3</v>
      </c>
      <c r="H103" s="13">
        <v>35</v>
      </c>
      <c r="I103" s="15">
        <v>30.05</v>
      </c>
      <c r="J103" s="15">
        <v>27.8</v>
      </c>
      <c r="K103" s="15">
        <v>864.11</v>
      </c>
      <c r="L103" s="16">
        <v>3181890</v>
      </c>
      <c r="M103" s="14">
        <v>23.4</v>
      </c>
      <c r="N103" s="14">
        <v>28.1</v>
      </c>
      <c r="O103" s="14">
        <v>33.299999999999997</v>
      </c>
      <c r="P103" s="16">
        <f t="shared" si="14"/>
        <v>3091000</v>
      </c>
      <c r="Q103" s="16">
        <v>3091</v>
      </c>
      <c r="R103" s="20">
        <v>319036.05</v>
      </c>
      <c r="S103" s="13">
        <f t="shared" si="11"/>
        <v>10</v>
      </c>
      <c r="T103" s="15">
        <v>21.66</v>
      </c>
      <c r="U103" s="16">
        <v>2731</v>
      </c>
      <c r="V103" s="14">
        <v>202</v>
      </c>
      <c r="W103" s="18">
        <v>29.57</v>
      </c>
      <c r="X103" s="25">
        <f t="shared" si="12"/>
        <v>3</v>
      </c>
    </row>
    <row r="104" spans="1:24" ht="15.6" x14ac:dyDescent="0.3">
      <c r="A104" s="18" t="s">
        <v>25</v>
      </c>
      <c r="B104" s="33" t="s">
        <v>26</v>
      </c>
      <c r="C104" s="29">
        <v>4.6951349999999996</v>
      </c>
      <c r="D104" s="29">
        <v>96.749399299999993</v>
      </c>
      <c r="E104" s="12">
        <v>2015</v>
      </c>
      <c r="F104" s="13">
        <v>339</v>
      </c>
      <c r="G104" s="13">
        <v>270</v>
      </c>
      <c r="H104" s="13">
        <v>49</v>
      </c>
      <c r="I104" s="15">
        <v>17.079999999999998</v>
      </c>
      <c r="J104" s="15">
        <v>17.11</v>
      </c>
      <c r="K104" s="15">
        <v>859.41</v>
      </c>
      <c r="L104" s="16">
        <v>5122956</v>
      </c>
      <c r="M104" s="14">
        <v>19.8</v>
      </c>
      <c r="N104" s="14">
        <v>27.1</v>
      </c>
      <c r="O104" s="14">
        <v>36.700000000000003</v>
      </c>
      <c r="P104" s="16">
        <f t="shared" si="14"/>
        <v>5002000</v>
      </c>
      <c r="Q104" s="16">
        <v>5002</v>
      </c>
      <c r="R104" s="20">
        <v>57956</v>
      </c>
      <c r="S104" s="13">
        <f t="shared" si="11"/>
        <v>87</v>
      </c>
      <c r="T104" s="15">
        <v>54.68</v>
      </c>
      <c r="U104" s="16">
        <v>1575</v>
      </c>
      <c r="V104" s="14">
        <v>146</v>
      </c>
      <c r="W104" s="18">
        <v>0.08</v>
      </c>
      <c r="X104" s="25">
        <f t="shared" si="12"/>
        <v>1</v>
      </c>
    </row>
    <row r="105" spans="1:24" ht="15.6" x14ac:dyDescent="0.3">
      <c r="A105" s="18" t="s">
        <v>25</v>
      </c>
      <c r="B105" s="33" t="s">
        <v>29</v>
      </c>
      <c r="C105" s="29">
        <v>2.1153547000000001</v>
      </c>
      <c r="D105" s="29">
        <v>99.545097400000003</v>
      </c>
      <c r="E105" s="12">
        <v>2015</v>
      </c>
      <c r="F105" s="13">
        <v>571</v>
      </c>
      <c r="G105" s="13">
        <v>3761</v>
      </c>
      <c r="H105" s="13">
        <v>53</v>
      </c>
      <c r="I105" s="15">
        <v>10.53</v>
      </c>
      <c r="J105" s="15">
        <v>10.79</v>
      </c>
      <c r="K105" s="15">
        <v>1508.14</v>
      </c>
      <c r="L105" s="16">
        <v>8199518</v>
      </c>
      <c r="M105" s="14">
        <v>18.600000000000001</v>
      </c>
      <c r="N105" s="14">
        <v>27.4</v>
      </c>
      <c r="O105" s="14">
        <v>36.799999999999997</v>
      </c>
      <c r="P105" s="16">
        <f t="shared" si="14"/>
        <v>13938000</v>
      </c>
      <c r="Q105" s="16">
        <v>13938</v>
      </c>
      <c r="R105" s="20">
        <v>72981</v>
      </c>
      <c r="S105" s="13">
        <f t="shared" si="11"/>
        <v>191</v>
      </c>
      <c r="T105" s="15">
        <v>67.89</v>
      </c>
      <c r="U105" s="16">
        <v>975.9</v>
      </c>
      <c r="V105" s="14">
        <v>105</v>
      </c>
      <c r="W105" s="18">
        <v>0.49</v>
      </c>
      <c r="X105" s="25">
        <f t="shared" si="12"/>
        <v>1</v>
      </c>
    </row>
    <row r="106" spans="1:24" ht="15.6" x14ac:dyDescent="0.3">
      <c r="A106" s="18" t="s">
        <v>25</v>
      </c>
      <c r="B106" s="33" t="s">
        <v>27</v>
      </c>
      <c r="C106" s="29">
        <v>-0.73993969999999998</v>
      </c>
      <c r="D106" s="29">
        <v>100.80000510000001</v>
      </c>
      <c r="E106" s="12">
        <v>2015</v>
      </c>
      <c r="F106" s="13">
        <v>264</v>
      </c>
      <c r="G106" s="13">
        <v>1192</v>
      </c>
      <c r="H106" s="13">
        <v>40</v>
      </c>
      <c r="I106" s="15">
        <v>7.31</v>
      </c>
      <c r="J106" s="15">
        <v>6.71</v>
      </c>
      <c r="K106" s="15">
        <v>349.53</v>
      </c>
      <c r="L106" s="16">
        <v>3361681</v>
      </c>
      <c r="M106" s="14">
        <v>19.8</v>
      </c>
      <c r="N106" s="14">
        <v>26.5</v>
      </c>
      <c r="O106" s="21">
        <v>32.9</v>
      </c>
      <c r="P106" s="16">
        <f t="shared" si="14"/>
        <v>5196000</v>
      </c>
      <c r="Q106" s="16">
        <v>5196</v>
      </c>
      <c r="R106" s="20">
        <v>42012</v>
      </c>
      <c r="S106" s="13">
        <f t="shared" si="11"/>
        <v>124</v>
      </c>
      <c r="T106" s="15">
        <v>45.02</v>
      </c>
      <c r="U106" s="16">
        <v>3548</v>
      </c>
      <c r="V106" s="14">
        <v>185</v>
      </c>
      <c r="W106" s="18">
        <v>0.14000000000000001</v>
      </c>
      <c r="X106" s="25">
        <f t="shared" si="12"/>
        <v>1</v>
      </c>
    </row>
    <row r="107" spans="1:24" ht="15.6" x14ac:dyDescent="0.3">
      <c r="A107" s="18" t="s">
        <v>25</v>
      </c>
      <c r="B107" s="33" t="s">
        <v>30</v>
      </c>
      <c r="C107" s="29">
        <v>0.29334690000000002</v>
      </c>
      <c r="D107" s="29">
        <v>101.7068294</v>
      </c>
      <c r="E107" s="12">
        <v>2015</v>
      </c>
      <c r="F107" s="13">
        <v>212</v>
      </c>
      <c r="G107" s="13">
        <v>1426</v>
      </c>
      <c r="H107" s="13">
        <v>253</v>
      </c>
      <c r="I107" s="15">
        <v>8.42</v>
      </c>
      <c r="J107" s="15">
        <v>8.82</v>
      </c>
      <c r="K107" s="15">
        <v>562.91999999999996</v>
      </c>
      <c r="L107" s="16">
        <v>3121599</v>
      </c>
      <c r="M107" s="14">
        <v>20.6</v>
      </c>
      <c r="N107" s="14">
        <v>27.2</v>
      </c>
      <c r="O107" s="14">
        <v>35.200000000000003</v>
      </c>
      <c r="P107" s="16">
        <f t="shared" si="14"/>
        <v>6344000</v>
      </c>
      <c r="Q107" s="16">
        <v>6344</v>
      </c>
      <c r="R107" s="20">
        <v>87023</v>
      </c>
      <c r="S107" s="13">
        <f t="shared" si="11"/>
        <v>73</v>
      </c>
      <c r="T107" s="15">
        <v>51.3</v>
      </c>
      <c r="U107" s="16">
        <v>2048.3000000000002</v>
      </c>
      <c r="V107" s="14">
        <v>140</v>
      </c>
      <c r="W107" s="18">
        <v>0.1</v>
      </c>
      <c r="X107" s="25">
        <f t="shared" si="12"/>
        <v>1</v>
      </c>
    </row>
    <row r="108" spans="1:24" ht="14.25" customHeight="1" x14ac:dyDescent="0.3">
      <c r="A108" s="18" t="s">
        <v>25</v>
      </c>
      <c r="B108" s="33" t="s">
        <v>31</v>
      </c>
      <c r="C108" s="29">
        <v>-1.4851831</v>
      </c>
      <c r="D108" s="29">
        <v>102.43805810000001</v>
      </c>
      <c r="E108" s="12">
        <v>2015</v>
      </c>
      <c r="F108" s="13">
        <v>176</v>
      </c>
      <c r="G108" s="13">
        <v>552</v>
      </c>
      <c r="H108" s="13">
        <v>52</v>
      </c>
      <c r="I108" s="15">
        <v>8.86</v>
      </c>
      <c r="J108" s="15">
        <v>9.1199999999999992</v>
      </c>
      <c r="K108" s="15">
        <v>311.56</v>
      </c>
      <c r="L108" s="16">
        <v>1692157</v>
      </c>
      <c r="M108" s="14">
        <v>21</v>
      </c>
      <c r="N108" s="14">
        <v>27</v>
      </c>
      <c r="O108" s="14">
        <v>35.200000000000003</v>
      </c>
      <c r="P108" s="16">
        <f t="shared" si="14"/>
        <v>3402000</v>
      </c>
      <c r="Q108" s="16">
        <v>3402</v>
      </c>
      <c r="R108" s="20">
        <v>5016</v>
      </c>
      <c r="S108" s="13">
        <f t="shared" si="11"/>
        <v>679</v>
      </c>
      <c r="T108" s="15">
        <v>58.21</v>
      </c>
      <c r="U108" s="16">
        <v>1694.9</v>
      </c>
      <c r="V108" s="14">
        <v>135</v>
      </c>
      <c r="W108" s="18">
        <v>0.47</v>
      </c>
      <c r="X108" s="25">
        <f t="shared" si="12"/>
        <v>1</v>
      </c>
    </row>
    <row r="109" spans="1:24" ht="14.25" customHeight="1" x14ac:dyDescent="0.3">
      <c r="A109" s="18" t="s">
        <v>25</v>
      </c>
      <c r="B109" s="33" t="s">
        <v>32</v>
      </c>
      <c r="C109" s="29">
        <v>-3.3194374</v>
      </c>
      <c r="D109" s="29">
        <v>103.914399</v>
      </c>
      <c r="E109" s="12">
        <v>2015</v>
      </c>
      <c r="F109" s="13">
        <v>322</v>
      </c>
      <c r="G109" s="13">
        <v>584</v>
      </c>
      <c r="H109" s="13">
        <v>175</v>
      </c>
      <c r="I109" s="15">
        <v>14.25</v>
      </c>
      <c r="J109" s="15">
        <v>13.77</v>
      </c>
      <c r="K109" s="15">
        <v>1112.53</v>
      </c>
      <c r="L109" s="16">
        <v>3967814</v>
      </c>
      <c r="M109" s="14">
        <v>22.1</v>
      </c>
      <c r="N109" s="14">
        <v>27.7</v>
      </c>
      <c r="O109" s="14">
        <v>37.200000000000003</v>
      </c>
      <c r="P109" s="16">
        <f t="shared" si="14"/>
        <v>8052000</v>
      </c>
      <c r="Q109" s="16">
        <v>8052</v>
      </c>
      <c r="R109" s="20">
        <v>91592</v>
      </c>
      <c r="S109" s="13">
        <f t="shared" si="11"/>
        <v>88</v>
      </c>
      <c r="T109" s="15">
        <v>61.3</v>
      </c>
      <c r="U109" s="16">
        <v>1947.2</v>
      </c>
      <c r="V109" s="14">
        <v>138</v>
      </c>
      <c r="W109" s="18">
        <v>0.31</v>
      </c>
      <c r="X109" s="25">
        <f t="shared" si="12"/>
        <v>1</v>
      </c>
    </row>
    <row r="110" spans="1:24" ht="14.25" customHeight="1" x14ac:dyDescent="0.3">
      <c r="A110" s="18" t="s">
        <v>25</v>
      </c>
      <c r="B110" s="33" t="s">
        <v>28</v>
      </c>
      <c r="C110" s="29">
        <v>-3.5778471000000001</v>
      </c>
      <c r="D110" s="29">
        <v>102.34638750000001</v>
      </c>
      <c r="E110" s="12">
        <v>2015</v>
      </c>
      <c r="F110" s="13">
        <v>180</v>
      </c>
      <c r="G110" s="13">
        <v>254</v>
      </c>
      <c r="H110" s="13">
        <v>24</v>
      </c>
      <c r="I110" s="15">
        <v>17.88</v>
      </c>
      <c r="J110" s="15">
        <v>17.16</v>
      </c>
      <c r="K110" s="15">
        <v>322.83</v>
      </c>
      <c r="L110" s="16">
        <v>1106547</v>
      </c>
      <c r="M110" s="14">
        <v>18.8</v>
      </c>
      <c r="N110" s="14">
        <v>27</v>
      </c>
      <c r="O110" s="14">
        <v>35.200000000000003</v>
      </c>
      <c r="P110" s="16">
        <f t="shared" si="14"/>
        <v>1875000</v>
      </c>
      <c r="Q110" s="16">
        <v>1875</v>
      </c>
      <c r="R110" s="20">
        <v>19919</v>
      </c>
      <c r="S110" s="13">
        <f t="shared" si="11"/>
        <v>95</v>
      </c>
      <c r="T110" s="15">
        <v>39.22</v>
      </c>
      <c r="U110" s="16">
        <v>2668.9</v>
      </c>
      <c r="V110" s="14">
        <v>166</v>
      </c>
      <c r="W110" s="18">
        <v>2.0299999999999998</v>
      </c>
      <c r="X110" s="25">
        <f t="shared" si="12"/>
        <v>2</v>
      </c>
    </row>
    <row r="111" spans="1:24" ht="14.25" customHeight="1" x14ac:dyDescent="0.3">
      <c r="A111" s="18" t="s">
        <v>25</v>
      </c>
      <c r="B111" s="33" t="s">
        <v>33</v>
      </c>
      <c r="C111" s="29">
        <v>-4.5585848999999996</v>
      </c>
      <c r="D111" s="29">
        <v>105.4068079</v>
      </c>
      <c r="E111" s="12">
        <v>2015</v>
      </c>
      <c r="F111" s="13">
        <v>291</v>
      </c>
      <c r="G111" s="13">
        <v>629</v>
      </c>
      <c r="H111" s="13">
        <v>111</v>
      </c>
      <c r="I111" s="15">
        <v>14.35</v>
      </c>
      <c r="J111" s="15">
        <v>13.53</v>
      </c>
      <c r="K111" s="15">
        <v>1100.68</v>
      </c>
      <c r="L111" s="16">
        <v>4700674</v>
      </c>
      <c r="M111" s="14">
        <v>20.2</v>
      </c>
      <c r="N111" s="14">
        <v>27.1</v>
      </c>
      <c r="O111" s="14">
        <v>37.200000000000003</v>
      </c>
      <c r="P111" s="16">
        <f t="shared" si="14"/>
        <v>8117000</v>
      </c>
      <c r="Q111" s="16">
        <v>8117</v>
      </c>
      <c r="R111" s="20">
        <v>35376</v>
      </c>
      <c r="S111" s="13">
        <f t="shared" si="11"/>
        <v>230</v>
      </c>
      <c r="T111" s="15">
        <v>44.83</v>
      </c>
      <c r="U111" s="16">
        <v>1628.1</v>
      </c>
      <c r="V111" s="14">
        <v>151</v>
      </c>
      <c r="W111" s="18">
        <v>0.49</v>
      </c>
      <c r="X111" s="25">
        <f t="shared" si="12"/>
        <v>1</v>
      </c>
    </row>
    <row r="112" spans="1:24" ht="14.25" customHeight="1" x14ac:dyDescent="0.3">
      <c r="A112" s="18" t="s">
        <v>25</v>
      </c>
      <c r="B112" s="33" t="s">
        <v>34</v>
      </c>
      <c r="C112" s="29">
        <v>-2.7410513000000001</v>
      </c>
      <c r="D112" s="29">
        <v>106.4405872</v>
      </c>
      <c r="E112" s="12">
        <v>2015</v>
      </c>
      <c r="F112" s="13">
        <v>62</v>
      </c>
      <c r="G112" s="13">
        <v>397</v>
      </c>
      <c r="H112" s="13">
        <v>61</v>
      </c>
      <c r="I112" s="15">
        <v>5.4</v>
      </c>
      <c r="J112" s="15">
        <v>4.83</v>
      </c>
      <c r="K112" s="15">
        <v>66.62</v>
      </c>
      <c r="L112" s="16">
        <v>718931</v>
      </c>
      <c r="M112" s="14">
        <v>20.6</v>
      </c>
      <c r="N112" s="14">
        <v>27.3</v>
      </c>
      <c r="O112" s="14">
        <v>34.4</v>
      </c>
      <c r="P112" s="16">
        <f t="shared" si="14"/>
        <v>1373000</v>
      </c>
      <c r="Q112" s="16">
        <v>1373</v>
      </c>
      <c r="R112" s="20">
        <v>16424</v>
      </c>
      <c r="S112" s="13">
        <f t="shared" si="11"/>
        <v>84</v>
      </c>
      <c r="T112" s="15">
        <v>80.8</v>
      </c>
      <c r="U112" s="16">
        <v>1534.7</v>
      </c>
      <c r="V112" s="14">
        <v>163</v>
      </c>
      <c r="W112" s="18">
        <v>1.08</v>
      </c>
      <c r="X112" s="25">
        <f t="shared" si="12"/>
        <v>2</v>
      </c>
    </row>
    <row r="113" spans="1:24" ht="15.6" x14ac:dyDescent="0.3">
      <c r="A113" s="18" t="s">
        <v>25</v>
      </c>
      <c r="B113" s="33" t="s">
        <v>35</v>
      </c>
      <c r="C113" s="29">
        <v>3.9456514</v>
      </c>
      <c r="D113" s="29">
        <v>108.1428669</v>
      </c>
      <c r="E113" s="12">
        <v>2015</v>
      </c>
      <c r="F113" s="13">
        <v>72</v>
      </c>
      <c r="G113" s="13">
        <v>852</v>
      </c>
      <c r="H113" s="13">
        <v>212</v>
      </c>
      <c r="I113" s="15">
        <v>6.24</v>
      </c>
      <c r="J113" s="15">
        <v>5.78</v>
      </c>
      <c r="K113" s="15">
        <v>114.83</v>
      </c>
      <c r="L113" s="16">
        <v>1229310</v>
      </c>
      <c r="M113" s="14">
        <v>21.6</v>
      </c>
      <c r="N113" s="14">
        <v>27</v>
      </c>
      <c r="O113" s="14">
        <v>33.6</v>
      </c>
      <c r="P113" s="16">
        <f t="shared" si="14"/>
        <v>1973000</v>
      </c>
      <c r="Q113" s="16">
        <v>1973</v>
      </c>
      <c r="R113" s="20">
        <v>8202</v>
      </c>
      <c r="S113" s="13">
        <f t="shared" si="11"/>
        <v>241</v>
      </c>
      <c r="T113" s="15">
        <v>71.97</v>
      </c>
      <c r="U113" s="16">
        <v>2250.9</v>
      </c>
      <c r="V113" s="14">
        <v>174</v>
      </c>
      <c r="W113" s="18">
        <v>0.35</v>
      </c>
      <c r="X113" s="25">
        <f t="shared" si="12"/>
        <v>1</v>
      </c>
    </row>
    <row r="114" spans="1:24" ht="15.6" x14ac:dyDescent="0.3">
      <c r="A114" s="18" t="s">
        <v>25</v>
      </c>
      <c r="B114" s="33" t="s">
        <v>36</v>
      </c>
      <c r="C114" s="29">
        <v>-6.211544</v>
      </c>
      <c r="D114" s="29">
        <v>106.84517200000001</v>
      </c>
      <c r="E114" s="12">
        <v>2015</v>
      </c>
      <c r="F114" s="13">
        <v>340</v>
      </c>
      <c r="G114" s="13">
        <v>8093</v>
      </c>
      <c r="H114" s="13">
        <v>130</v>
      </c>
      <c r="I114" s="15">
        <v>3.93</v>
      </c>
      <c r="J114" s="15">
        <v>3.61</v>
      </c>
      <c r="K114" s="15">
        <v>368.67</v>
      </c>
      <c r="L114" s="16">
        <v>11758185</v>
      </c>
      <c r="M114" s="14">
        <v>22.7</v>
      </c>
      <c r="N114" s="14">
        <v>28.4</v>
      </c>
      <c r="O114" s="14">
        <v>35.200000000000003</v>
      </c>
      <c r="P114" s="16">
        <f t="shared" si="14"/>
        <v>10178000</v>
      </c>
      <c r="Q114" s="16">
        <v>10178</v>
      </c>
      <c r="R114" s="20">
        <v>664.01</v>
      </c>
      <c r="S114" s="13">
        <f t="shared" si="11"/>
        <v>15329</v>
      </c>
      <c r="T114" s="15">
        <v>89.28</v>
      </c>
      <c r="U114" s="16">
        <v>2169.5</v>
      </c>
      <c r="V114" s="14">
        <v>121</v>
      </c>
      <c r="W114" s="18">
        <v>0</v>
      </c>
      <c r="X114" s="25">
        <f t="shared" si="12"/>
        <v>0</v>
      </c>
    </row>
    <row r="115" spans="1:24" ht="15.6" x14ac:dyDescent="0.3">
      <c r="A115" s="18" t="s">
        <v>25</v>
      </c>
      <c r="B115" s="33" t="s">
        <v>37</v>
      </c>
      <c r="C115" s="29">
        <v>-7.0909110000000002</v>
      </c>
      <c r="D115" s="29">
        <v>107.668887</v>
      </c>
      <c r="E115" s="12">
        <v>2015</v>
      </c>
      <c r="F115" s="13">
        <v>1050</v>
      </c>
      <c r="G115" s="13">
        <v>4870</v>
      </c>
      <c r="H115" s="13">
        <v>657</v>
      </c>
      <c r="I115" s="15">
        <v>9.5299999999999994</v>
      </c>
      <c r="J115" s="15">
        <v>9.57</v>
      </c>
      <c r="K115" s="15">
        <v>4485.6499999999996</v>
      </c>
      <c r="L115" s="16">
        <v>25985830</v>
      </c>
      <c r="M115" s="14">
        <v>15</v>
      </c>
      <c r="N115" s="14">
        <v>23.5</v>
      </c>
      <c r="O115" s="14">
        <v>34</v>
      </c>
      <c r="P115" s="16">
        <f t="shared" si="14"/>
        <v>46710000</v>
      </c>
      <c r="Q115" s="16">
        <v>46710</v>
      </c>
      <c r="R115" s="20">
        <v>35377.760000000002</v>
      </c>
      <c r="S115" s="13">
        <f t="shared" si="11"/>
        <v>1321</v>
      </c>
      <c r="T115" s="15">
        <v>59.43</v>
      </c>
      <c r="U115" s="16">
        <v>2199.3000000000002</v>
      </c>
      <c r="V115" s="14">
        <v>177</v>
      </c>
      <c r="W115" s="18">
        <v>0</v>
      </c>
      <c r="X115" s="25">
        <f t="shared" si="12"/>
        <v>0</v>
      </c>
    </row>
    <row r="116" spans="1:24" ht="15.6" x14ac:dyDescent="0.3">
      <c r="A116" s="18" t="s">
        <v>25</v>
      </c>
      <c r="B116" s="33" t="s">
        <v>38</v>
      </c>
      <c r="C116" s="29">
        <v>-7.1509749999999999</v>
      </c>
      <c r="D116" s="29">
        <v>110.14025940000001</v>
      </c>
      <c r="E116" s="12">
        <v>2015</v>
      </c>
      <c r="F116" s="13">
        <v>875</v>
      </c>
      <c r="G116" s="13">
        <v>5042</v>
      </c>
      <c r="H116" s="13">
        <v>963</v>
      </c>
      <c r="I116" s="15">
        <v>13.58</v>
      </c>
      <c r="J116" s="15">
        <v>13.32</v>
      </c>
      <c r="K116" s="15">
        <v>4505.78</v>
      </c>
      <c r="L116" s="16">
        <v>20992423</v>
      </c>
      <c r="M116" s="14">
        <v>20.6</v>
      </c>
      <c r="N116" s="14">
        <v>28.5</v>
      </c>
      <c r="O116" s="14">
        <v>39.5</v>
      </c>
      <c r="P116" s="16">
        <f t="shared" si="14"/>
        <v>33774000</v>
      </c>
      <c r="Q116" s="16">
        <v>33774</v>
      </c>
      <c r="R116" s="20">
        <v>32800.69</v>
      </c>
      <c r="S116" s="13">
        <f t="shared" si="11"/>
        <v>1030</v>
      </c>
      <c r="T116" s="15">
        <v>67.2</v>
      </c>
      <c r="U116" s="16">
        <v>1620.7</v>
      </c>
      <c r="V116" s="14">
        <v>140</v>
      </c>
      <c r="W116" s="18">
        <v>0.06</v>
      </c>
      <c r="X116" s="25">
        <f t="shared" si="12"/>
        <v>1</v>
      </c>
    </row>
    <row r="117" spans="1:24" ht="15.6" x14ac:dyDescent="0.3">
      <c r="A117" s="18" t="s">
        <v>25</v>
      </c>
      <c r="B117" s="33" t="s">
        <v>39</v>
      </c>
      <c r="C117" s="29">
        <v>-7.8753849000000002</v>
      </c>
      <c r="D117" s="29">
        <v>110.4262088</v>
      </c>
      <c r="E117" s="12">
        <v>2015</v>
      </c>
      <c r="F117" s="13">
        <v>121</v>
      </c>
      <c r="G117" s="13">
        <v>1249</v>
      </c>
      <c r="H117" s="13">
        <v>91</v>
      </c>
      <c r="I117" s="15">
        <v>14.91</v>
      </c>
      <c r="J117" s="15">
        <v>13.16</v>
      </c>
      <c r="K117" s="15">
        <v>485.56</v>
      </c>
      <c r="L117" s="16">
        <v>2503611</v>
      </c>
      <c r="M117" s="14">
        <v>18</v>
      </c>
      <c r="N117" s="14">
        <v>26.1</v>
      </c>
      <c r="O117" s="14">
        <v>35.5</v>
      </c>
      <c r="P117" s="16">
        <f t="shared" si="14"/>
        <v>3679000</v>
      </c>
      <c r="Q117" s="16">
        <v>3679</v>
      </c>
      <c r="R117" s="20">
        <v>3133.15</v>
      </c>
      <c r="S117" s="13">
        <f t="shared" si="11"/>
        <v>1175</v>
      </c>
      <c r="T117" s="15">
        <v>86.31</v>
      </c>
      <c r="U117" s="16">
        <v>2045.5</v>
      </c>
      <c r="V117" s="14">
        <v>119</v>
      </c>
      <c r="W117" s="18">
        <v>0.03</v>
      </c>
      <c r="X117" s="25">
        <f t="shared" si="12"/>
        <v>1</v>
      </c>
    </row>
    <row r="118" spans="1:24" ht="15.6" x14ac:dyDescent="0.3">
      <c r="A118" s="18" t="s">
        <v>25</v>
      </c>
      <c r="B118" s="33" t="s">
        <v>40</v>
      </c>
      <c r="C118" s="29">
        <v>-7.5360639000000003</v>
      </c>
      <c r="D118" s="29">
        <v>112.2384017</v>
      </c>
      <c r="E118" s="12">
        <v>2015</v>
      </c>
      <c r="F118" s="13">
        <v>960</v>
      </c>
      <c r="G118" s="13">
        <v>13623</v>
      </c>
      <c r="H118" s="13">
        <v>647</v>
      </c>
      <c r="I118" s="15">
        <v>12.34</v>
      </c>
      <c r="J118" s="15">
        <v>12.28</v>
      </c>
      <c r="K118" s="15">
        <v>4775.97</v>
      </c>
      <c r="L118" s="16">
        <v>21735039</v>
      </c>
      <c r="M118" s="14">
        <v>20.5</v>
      </c>
      <c r="N118" s="14">
        <v>28</v>
      </c>
      <c r="O118" s="14">
        <v>35.6</v>
      </c>
      <c r="P118" s="16">
        <f t="shared" si="14"/>
        <v>38848000</v>
      </c>
      <c r="Q118" s="16">
        <v>38848</v>
      </c>
      <c r="R118" s="20">
        <v>47803.49</v>
      </c>
      <c r="S118" s="13">
        <f t="shared" si="11"/>
        <v>813</v>
      </c>
      <c r="T118" s="15">
        <v>63.48</v>
      </c>
      <c r="U118" s="16">
        <v>2024.7</v>
      </c>
      <c r="V118" s="14">
        <v>133</v>
      </c>
      <c r="W118" s="18">
        <v>0</v>
      </c>
      <c r="X118" s="25">
        <f t="shared" si="12"/>
        <v>0</v>
      </c>
    </row>
    <row r="119" spans="1:24" ht="15.6" x14ac:dyDescent="0.3">
      <c r="A119" s="18" t="s">
        <v>25</v>
      </c>
      <c r="B119" s="33" t="s">
        <v>41</v>
      </c>
      <c r="C119" s="29">
        <v>-6.4058172000000004</v>
      </c>
      <c r="D119" s="29">
        <v>106.0640179</v>
      </c>
      <c r="E119" s="12">
        <v>2015</v>
      </c>
      <c r="F119" s="13">
        <v>233</v>
      </c>
      <c r="G119" s="13">
        <v>1450</v>
      </c>
      <c r="H119" s="13">
        <v>134</v>
      </c>
      <c r="I119" s="15">
        <v>5.9</v>
      </c>
      <c r="J119" s="15">
        <v>5.75</v>
      </c>
      <c r="K119" s="15">
        <v>690.67</v>
      </c>
      <c r="L119" s="16">
        <v>6615733</v>
      </c>
      <c r="M119" s="14">
        <v>19</v>
      </c>
      <c r="N119" s="14">
        <v>27.3</v>
      </c>
      <c r="O119" s="14">
        <v>35.4</v>
      </c>
      <c r="P119" s="16">
        <f t="shared" si="14"/>
        <v>11955000</v>
      </c>
      <c r="Q119" s="16">
        <v>11955</v>
      </c>
      <c r="R119" s="20">
        <v>9662.92</v>
      </c>
      <c r="S119" s="13">
        <f t="shared" si="11"/>
        <v>1238</v>
      </c>
      <c r="T119" s="15">
        <v>67.040000000000006</v>
      </c>
      <c r="U119" s="16">
        <v>1310.0999999999999</v>
      </c>
      <c r="V119" s="14">
        <v>155</v>
      </c>
      <c r="W119" s="18">
        <v>0</v>
      </c>
      <c r="X119" s="25">
        <f t="shared" si="12"/>
        <v>0</v>
      </c>
    </row>
    <row r="120" spans="1:24" ht="15.6" x14ac:dyDescent="0.3">
      <c r="A120" s="18" t="s">
        <v>25</v>
      </c>
      <c r="B120" s="33" t="s">
        <v>42</v>
      </c>
      <c r="C120" s="29">
        <v>-8.4095177999999997</v>
      </c>
      <c r="D120" s="29">
        <v>115.18891600000001</v>
      </c>
      <c r="E120" s="12">
        <v>2015</v>
      </c>
      <c r="F120" s="13">
        <v>120</v>
      </c>
      <c r="G120" s="13">
        <v>5921</v>
      </c>
      <c r="H120" s="13">
        <v>957</v>
      </c>
      <c r="I120" s="15">
        <v>4.74</v>
      </c>
      <c r="J120" s="15">
        <v>5.25</v>
      </c>
      <c r="K120" s="15">
        <v>218.79</v>
      </c>
      <c r="L120" s="16">
        <v>2072653</v>
      </c>
      <c r="M120" s="14">
        <v>20</v>
      </c>
      <c r="N120" s="14">
        <v>27.3</v>
      </c>
      <c r="O120" s="14">
        <v>34</v>
      </c>
      <c r="P120" s="16">
        <f t="shared" si="14"/>
        <v>4153000</v>
      </c>
      <c r="Q120" s="16">
        <v>4153</v>
      </c>
      <c r="R120" s="20">
        <v>5780.06</v>
      </c>
      <c r="S120" s="13">
        <f t="shared" si="11"/>
        <v>719</v>
      </c>
      <c r="T120" s="15">
        <v>85.46</v>
      </c>
      <c r="U120" s="16">
        <v>1133.8</v>
      </c>
      <c r="V120" s="14">
        <v>124</v>
      </c>
      <c r="W120" s="18">
        <v>0</v>
      </c>
      <c r="X120" s="25">
        <f t="shared" si="12"/>
        <v>0</v>
      </c>
    </row>
    <row r="121" spans="1:24" ht="16.5" customHeight="1" x14ac:dyDescent="0.3">
      <c r="A121" s="18" t="s">
        <v>25</v>
      </c>
      <c r="B121" s="33" t="s">
        <v>43</v>
      </c>
      <c r="C121" s="29">
        <v>-8.6529334000000002</v>
      </c>
      <c r="D121" s="29">
        <v>117.3616476</v>
      </c>
      <c r="E121" s="12">
        <v>2015</v>
      </c>
      <c r="F121" s="13">
        <v>158</v>
      </c>
      <c r="G121" s="13">
        <v>616</v>
      </c>
      <c r="H121" s="13">
        <v>89</v>
      </c>
      <c r="I121" s="15">
        <v>17.100000000000001</v>
      </c>
      <c r="J121" s="15">
        <v>16.54</v>
      </c>
      <c r="K121" s="15">
        <v>802.29</v>
      </c>
      <c r="L121" s="16">
        <v>3022232</v>
      </c>
      <c r="M121" s="14">
        <v>17</v>
      </c>
      <c r="N121" s="14">
        <v>26.1</v>
      </c>
      <c r="O121" s="14">
        <v>36.6</v>
      </c>
      <c r="P121" s="16">
        <f t="shared" si="14"/>
        <v>4836000</v>
      </c>
      <c r="Q121" s="16">
        <v>4836</v>
      </c>
      <c r="R121" s="20">
        <v>18572.32</v>
      </c>
      <c r="S121" s="13">
        <f t="shared" si="11"/>
        <v>261</v>
      </c>
      <c r="T121" s="15">
        <v>63.72</v>
      </c>
      <c r="U121" s="16">
        <v>1147.9000000000001</v>
      </c>
      <c r="V121" s="14">
        <v>91</v>
      </c>
      <c r="W121" s="18">
        <v>0.42</v>
      </c>
      <c r="X121" s="25">
        <f t="shared" si="12"/>
        <v>1</v>
      </c>
    </row>
    <row r="122" spans="1:24" ht="16.5" customHeight="1" x14ac:dyDescent="0.3">
      <c r="A122" s="18" t="s">
        <v>25</v>
      </c>
      <c r="B122" s="33" t="s">
        <v>44</v>
      </c>
      <c r="C122" s="29">
        <v>-8.6573819000000007</v>
      </c>
      <c r="D122" s="29">
        <v>121.0793705</v>
      </c>
      <c r="E122" s="12">
        <v>2015</v>
      </c>
      <c r="F122" s="13">
        <v>371</v>
      </c>
      <c r="G122" s="13">
        <v>1927</v>
      </c>
      <c r="H122" s="13">
        <v>40</v>
      </c>
      <c r="I122" s="15">
        <v>22.61</v>
      </c>
      <c r="J122" s="15">
        <v>22.58</v>
      </c>
      <c r="K122" s="15">
        <v>1160.53</v>
      </c>
      <c r="L122" s="16">
        <v>3597061</v>
      </c>
      <c r="M122" s="14">
        <v>21.7</v>
      </c>
      <c r="N122" s="14">
        <v>27.5</v>
      </c>
      <c r="O122" s="14">
        <v>33.33</v>
      </c>
      <c r="P122" s="16">
        <f t="shared" si="14"/>
        <v>5120000</v>
      </c>
      <c r="Q122" s="16">
        <v>5120</v>
      </c>
      <c r="R122" s="20">
        <v>48718.1</v>
      </c>
      <c r="S122" s="13">
        <f t="shared" si="11"/>
        <v>106</v>
      </c>
      <c r="T122" s="15">
        <v>23.9</v>
      </c>
      <c r="U122" s="16">
        <v>1406</v>
      </c>
      <c r="V122" s="14">
        <v>82</v>
      </c>
      <c r="W122" s="18">
        <v>7.04</v>
      </c>
      <c r="X122" s="25">
        <f t="shared" si="12"/>
        <v>3</v>
      </c>
    </row>
    <row r="123" spans="1:24" ht="16.5" customHeight="1" x14ac:dyDescent="0.3">
      <c r="A123" s="18" t="s">
        <v>25</v>
      </c>
      <c r="B123" s="33" t="s">
        <v>45</v>
      </c>
      <c r="C123" s="29">
        <v>-0.2787808</v>
      </c>
      <c r="D123" s="29">
        <v>111.47528509999999</v>
      </c>
      <c r="E123" s="12">
        <v>2015</v>
      </c>
      <c r="F123" s="13">
        <v>238</v>
      </c>
      <c r="G123" s="13">
        <v>2457</v>
      </c>
      <c r="H123" s="13">
        <v>179</v>
      </c>
      <c r="I123" s="15">
        <v>8.0299999999999994</v>
      </c>
      <c r="J123" s="15">
        <v>8.44</v>
      </c>
      <c r="K123" s="15">
        <v>405.51</v>
      </c>
      <c r="L123" s="16">
        <v>2420347</v>
      </c>
      <c r="M123" s="14">
        <v>21.5</v>
      </c>
      <c r="N123" s="14">
        <v>26.9</v>
      </c>
      <c r="O123" s="14">
        <v>35.6</v>
      </c>
      <c r="P123" s="16">
        <f t="shared" si="14"/>
        <v>4790000</v>
      </c>
      <c r="Q123" s="16">
        <v>4790</v>
      </c>
      <c r="R123" s="20">
        <v>147307</v>
      </c>
      <c r="S123" s="13">
        <f t="shared" si="11"/>
        <v>33</v>
      </c>
      <c r="T123" s="15">
        <v>39.78</v>
      </c>
      <c r="U123" s="16">
        <v>2757.7</v>
      </c>
      <c r="V123" s="21">
        <v>215</v>
      </c>
      <c r="W123" s="18">
        <v>0.13</v>
      </c>
      <c r="X123" s="25">
        <f t="shared" si="12"/>
        <v>1</v>
      </c>
    </row>
    <row r="124" spans="1:24" ht="16.5" customHeight="1" x14ac:dyDescent="0.3">
      <c r="A124" s="18" t="s">
        <v>25</v>
      </c>
      <c r="B124" s="33" t="s">
        <v>46</v>
      </c>
      <c r="C124" s="29">
        <v>-1.6814878</v>
      </c>
      <c r="D124" s="29">
        <v>113.38235450000001</v>
      </c>
      <c r="E124" s="12">
        <v>2015</v>
      </c>
      <c r="F124" s="13">
        <v>195</v>
      </c>
      <c r="G124" s="13">
        <v>148</v>
      </c>
      <c r="H124" s="13">
        <v>26</v>
      </c>
      <c r="I124" s="15">
        <v>5.94</v>
      </c>
      <c r="J124" s="15">
        <v>5.91</v>
      </c>
      <c r="K124" s="15">
        <v>148.13</v>
      </c>
      <c r="L124" s="16">
        <v>1242079</v>
      </c>
      <c r="M124" s="14">
        <v>19.600000000000001</v>
      </c>
      <c r="N124" s="14">
        <v>27.7</v>
      </c>
      <c r="O124" s="14">
        <v>35.799999999999997</v>
      </c>
      <c r="P124" s="16">
        <f t="shared" si="14"/>
        <v>2495000</v>
      </c>
      <c r="Q124" s="16">
        <v>2495</v>
      </c>
      <c r="R124" s="20">
        <v>153564.5</v>
      </c>
      <c r="S124" s="13">
        <f t="shared" si="11"/>
        <v>17</v>
      </c>
      <c r="T124" s="15">
        <v>35.880000000000003</v>
      </c>
      <c r="U124" s="16">
        <v>2748.4</v>
      </c>
      <c r="V124" s="14">
        <v>155</v>
      </c>
      <c r="W124" s="18">
        <v>0.42</v>
      </c>
      <c r="X124" s="25">
        <f t="shared" si="12"/>
        <v>1</v>
      </c>
    </row>
    <row r="125" spans="1:24" ht="16.5" customHeight="1" x14ac:dyDescent="0.3">
      <c r="A125" s="18" t="s">
        <v>25</v>
      </c>
      <c r="B125" s="33" t="s">
        <v>47</v>
      </c>
      <c r="C125" s="29">
        <v>-3.0926415</v>
      </c>
      <c r="D125" s="29">
        <v>115.2837585</v>
      </c>
      <c r="E125" s="12">
        <v>2015</v>
      </c>
      <c r="F125" s="13">
        <v>230</v>
      </c>
      <c r="G125" s="13">
        <v>429</v>
      </c>
      <c r="H125" s="13">
        <v>26</v>
      </c>
      <c r="I125" s="15">
        <v>4.99</v>
      </c>
      <c r="J125" s="15">
        <v>4.72</v>
      </c>
      <c r="K125" s="15">
        <v>189.16</v>
      </c>
      <c r="L125" s="16">
        <v>1603595</v>
      </c>
      <c r="M125" s="14">
        <v>19.100000000000001</v>
      </c>
      <c r="N125" s="14">
        <v>27</v>
      </c>
      <c r="O125" s="14">
        <v>38</v>
      </c>
      <c r="P125" s="16">
        <f t="shared" si="14"/>
        <v>3990000</v>
      </c>
      <c r="Q125" s="16">
        <v>3990</v>
      </c>
      <c r="R125" s="20">
        <v>38744.230000000003</v>
      </c>
      <c r="S125" s="13">
        <f t="shared" si="11"/>
        <v>103</v>
      </c>
      <c r="T125" s="15">
        <v>60.13</v>
      </c>
      <c r="U125" s="16">
        <v>2509.6</v>
      </c>
      <c r="V125" s="14">
        <v>166</v>
      </c>
      <c r="W125" s="18">
        <v>0.68</v>
      </c>
      <c r="X125" s="25">
        <f t="shared" si="12"/>
        <v>1</v>
      </c>
    </row>
    <row r="126" spans="1:24" ht="16.5" customHeight="1" x14ac:dyDescent="0.3">
      <c r="A126" s="18" t="s">
        <v>25</v>
      </c>
      <c r="B126" s="33" t="s">
        <v>48</v>
      </c>
      <c r="C126" s="29">
        <v>1.6406296</v>
      </c>
      <c r="D126" s="29">
        <v>116.419389</v>
      </c>
      <c r="E126" s="12">
        <v>2015</v>
      </c>
      <c r="F126" s="13">
        <v>174</v>
      </c>
      <c r="G126" s="13">
        <v>990</v>
      </c>
      <c r="H126" s="13">
        <v>254</v>
      </c>
      <c r="I126" s="15">
        <v>6.23</v>
      </c>
      <c r="J126" s="15">
        <v>6.1</v>
      </c>
      <c r="K126" s="15">
        <v>209.99</v>
      </c>
      <c r="L126" s="16">
        <v>1974239</v>
      </c>
      <c r="M126" s="14">
        <v>22.2</v>
      </c>
      <c r="N126" s="14">
        <v>27.9</v>
      </c>
      <c r="O126" s="14">
        <v>36</v>
      </c>
      <c r="P126" s="16">
        <f t="shared" si="14"/>
        <v>4069000</v>
      </c>
      <c r="Q126" s="16">
        <v>4069</v>
      </c>
      <c r="R126" s="20">
        <v>129066.64</v>
      </c>
      <c r="S126" s="13">
        <f t="shared" si="11"/>
        <v>32</v>
      </c>
      <c r="T126" s="15">
        <v>68.83</v>
      </c>
      <c r="U126" s="16">
        <v>2069.4</v>
      </c>
      <c r="V126" s="14">
        <v>186</v>
      </c>
      <c r="W126" s="18">
        <v>0.46</v>
      </c>
      <c r="X126" s="25">
        <f t="shared" si="12"/>
        <v>1</v>
      </c>
    </row>
    <row r="127" spans="1:24" ht="16.5" customHeight="1" x14ac:dyDescent="0.3">
      <c r="A127" s="18" t="s">
        <v>25</v>
      </c>
      <c r="B127" s="33" t="s">
        <v>49</v>
      </c>
      <c r="C127" s="29">
        <v>3.0730930000000001</v>
      </c>
      <c r="D127" s="29">
        <v>116.041389</v>
      </c>
      <c r="E127" s="12">
        <v>2015</v>
      </c>
      <c r="F127" s="13">
        <v>49</v>
      </c>
      <c r="G127" s="13">
        <v>174</v>
      </c>
      <c r="H127" s="13">
        <v>43</v>
      </c>
      <c r="I127" s="15">
        <v>6.24</v>
      </c>
      <c r="J127" s="15">
        <v>6.32</v>
      </c>
      <c r="K127" s="15">
        <v>40.93</v>
      </c>
      <c r="L127" s="16">
        <v>401454</v>
      </c>
      <c r="M127" s="14">
        <v>22.2</v>
      </c>
      <c r="N127" s="14">
        <v>27.6</v>
      </c>
      <c r="O127" s="14">
        <v>36.6</v>
      </c>
      <c r="P127" s="16">
        <f t="shared" si="14"/>
        <v>7729636.3636363642</v>
      </c>
      <c r="Q127" s="16">
        <f>AVERAGE(Q94:Q126)</f>
        <v>7729.636363636364</v>
      </c>
      <c r="R127" s="20">
        <v>75467.7</v>
      </c>
      <c r="S127" s="13">
        <f t="shared" si="11"/>
        <v>103</v>
      </c>
      <c r="T127" s="15">
        <v>48.4</v>
      </c>
      <c r="U127" s="16">
        <v>2311.5</v>
      </c>
      <c r="V127" s="14">
        <v>202</v>
      </c>
      <c r="W127" s="18">
        <v>0.03</v>
      </c>
      <c r="X127" s="25">
        <f t="shared" si="12"/>
        <v>1</v>
      </c>
    </row>
    <row r="128" spans="1:24" ht="16.5" customHeight="1" x14ac:dyDescent="0.3">
      <c r="A128" s="18" t="s">
        <v>25</v>
      </c>
      <c r="B128" s="33" t="s">
        <v>50</v>
      </c>
      <c r="C128" s="29">
        <v>0.62469319999999995</v>
      </c>
      <c r="D128" s="29">
        <v>123.9750018</v>
      </c>
      <c r="E128" s="12">
        <v>2015</v>
      </c>
      <c r="F128" s="13">
        <v>187</v>
      </c>
      <c r="G128" s="13">
        <v>1141</v>
      </c>
      <c r="H128" s="13">
        <v>180</v>
      </c>
      <c r="I128" s="15">
        <v>8.65</v>
      </c>
      <c r="J128" s="15">
        <v>8.98</v>
      </c>
      <c r="K128" s="15">
        <v>217.15</v>
      </c>
      <c r="L128" s="16">
        <v>1587172</v>
      </c>
      <c r="M128" s="14">
        <v>17.600000000000001</v>
      </c>
      <c r="N128" s="14">
        <v>27</v>
      </c>
      <c r="O128" s="14">
        <v>37</v>
      </c>
      <c r="P128" s="16">
        <f t="shared" si="14"/>
        <v>2412000</v>
      </c>
      <c r="Q128" s="16">
        <v>2412</v>
      </c>
      <c r="R128" s="20">
        <v>13892.47</v>
      </c>
      <c r="S128" s="13">
        <f t="shared" si="11"/>
        <v>174</v>
      </c>
      <c r="T128" s="15">
        <v>66.790000000000006</v>
      </c>
      <c r="U128" s="16">
        <v>1807</v>
      </c>
      <c r="V128" s="14">
        <v>127</v>
      </c>
      <c r="W128" s="18">
        <v>0.88</v>
      </c>
      <c r="X128" s="25">
        <f t="shared" si="12"/>
        <v>1</v>
      </c>
    </row>
    <row r="129" spans="1:24" ht="16.5" customHeight="1" x14ac:dyDescent="0.3">
      <c r="A129" s="18" t="s">
        <v>25</v>
      </c>
      <c r="B129" s="33" t="s">
        <v>51</v>
      </c>
      <c r="C129" s="29">
        <v>-1.4300253999999999</v>
      </c>
      <c r="D129" s="29">
        <v>121.4456179</v>
      </c>
      <c r="E129" s="12">
        <v>2015</v>
      </c>
      <c r="F129" s="13">
        <v>189</v>
      </c>
      <c r="G129" s="13">
        <v>452</v>
      </c>
      <c r="H129" s="13">
        <v>112</v>
      </c>
      <c r="I129" s="15">
        <v>14.66</v>
      </c>
      <c r="J129" s="15">
        <v>14.07</v>
      </c>
      <c r="K129" s="15">
        <v>406.34</v>
      </c>
      <c r="L129" s="16">
        <v>1708772</v>
      </c>
      <c r="M129" s="14">
        <v>17</v>
      </c>
      <c r="N129" s="14">
        <v>28.4</v>
      </c>
      <c r="O129" s="14">
        <v>38.5</v>
      </c>
      <c r="P129" s="16">
        <f t="shared" si="14"/>
        <v>2877000</v>
      </c>
      <c r="Q129" s="16">
        <v>2877</v>
      </c>
      <c r="R129" s="20">
        <v>61841.29</v>
      </c>
      <c r="S129" s="13">
        <f t="shared" si="11"/>
        <v>47</v>
      </c>
      <c r="T129" s="15">
        <v>55.37</v>
      </c>
      <c r="U129" s="16">
        <v>460.9</v>
      </c>
      <c r="V129" s="14">
        <v>68</v>
      </c>
      <c r="W129" s="18">
        <v>0.68</v>
      </c>
      <c r="X129" s="25">
        <f t="shared" si="12"/>
        <v>1</v>
      </c>
    </row>
    <row r="130" spans="1:24" ht="16.5" customHeight="1" x14ac:dyDescent="0.3">
      <c r="A130" s="18" t="s">
        <v>25</v>
      </c>
      <c r="B130" s="33" t="s">
        <v>52</v>
      </c>
      <c r="C130" s="29">
        <v>-3.6687994000000002</v>
      </c>
      <c r="D130" s="29">
        <v>119.9740534</v>
      </c>
      <c r="E130" s="12">
        <v>2015</v>
      </c>
      <c r="F130" s="13">
        <v>448</v>
      </c>
      <c r="G130" s="13">
        <v>2239</v>
      </c>
      <c r="H130" s="13">
        <v>145</v>
      </c>
      <c r="I130" s="15">
        <v>9.39</v>
      </c>
      <c r="J130" s="15">
        <v>10.119999999999999</v>
      </c>
      <c r="K130" s="15">
        <v>864.51</v>
      </c>
      <c r="L130" s="16">
        <v>4984078</v>
      </c>
      <c r="M130" s="14">
        <v>19.2</v>
      </c>
      <c r="N130" s="14">
        <v>27.3</v>
      </c>
      <c r="O130" s="14">
        <v>37</v>
      </c>
      <c r="P130" s="16">
        <f t="shared" ref="P130:P137" si="15">Q130*1000</f>
        <v>8520000</v>
      </c>
      <c r="Q130" s="16">
        <v>8520</v>
      </c>
      <c r="R130" s="20">
        <v>46717.48</v>
      </c>
      <c r="S130" s="13">
        <f t="shared" si="11"/>
        <v>183</v>
      </c>
      <c r="T130" s="15">
        <v>72.36</v>
      </c>
      <c r="U130" s="16">
        <v>3382</v>
      </c>
      <c r="V130" s="14">
        <v>155</v>
      </c>
      <c r="W130" s="18">
        <v>0.1</v>
      </c>
      <c r="X130" s="25">
        <f t="shared" si="12"/>
        <v>1</v>
      </c>
    </row>
    <row r="131" spans="1:24" ht="16.5" customHeight="1" x14ac:dyDescent="0.3">
      <c r="A131" s="18" t="s">
        <v>25</v>
      </c>
      <c r="B131" s="33" t="s">
        <v>53</v>
      </c>
      <c r="C131" s="29">
        <v>-4.1449100000000003</v>
      </c>
      <c r="D131" s="29">
        <v>122.174605</v>
      </c>
      <c r="E131" s="12">
        <v>2015</v>
      </c>
      <c r="F131" s="13">
        <v>269</v>
      </c>
      <c r="G131" s="13">
        <v>326</v>
      </c>
      <c r="H131" s="13">
        <v>60</v>
      </c>
      <c r="I131" s="15">
        <v>12.9</v>
      </c>
      <c r="J131" s="15">
        <v>13.74</v>
      </c>
      <c r="K131" s="15">
        <v>345.02</v>
      </c>
      <c r="L131" s="16">
        <v>1457255</v>
      </c>
      <c r="M131" s="14">
        <v>17.8</v>
      </c>
      <c r="N131" s="14">
        <v>26.9</v>
      </c>
      <c r="O131" s="14">
        <v>35.4</v>
      </c>
      <c r="P131" s="16">
        <f t="shared" si="15"/>
        <v>2500000</v>
      </c>
      <c r="Q131" s="16">
        <v>2500</v>
      </c>
      <c r="R131" s="20">
        <v>38067.699999999997</v>
      </c>
      <c r="S131" s="13">
        <f t="shared" ref="S131:S137" si="16">_xlfn.CEILING.MATH(P131/R131)</f>
        <v>66</v>
      </c>
      <c r="T131" s="15">
        <v>63.62</v>
      </c>
      <c r="U131" s="16">
        <v>1589.6</v>
      </c>
      <c r="V131" s="14">
        <v>141</v>
      </c>
      <c r="W131" s="18">
        <v>0.41</v>
      </c>
      <c r="X131" s="25">
        <f t="shared" ref="X131:X137" si="17">IF(W131=0,0,IF(AND(W131&gt;0,W131&lt;=1),1,IF(AND(W131&gt;1,W131&lt;=5),2,3)))</f>
        <v>1</v>
      </c>
    </row>
    <row r="132" spans="1:24" ht="15.6" x14ac:dyDescent="0.3">
      <c r="A132" s="18" t="s">
        <v>25</v>
      </c>
      <c r="B132" s="33" t="s">
        <v>54</v>
      </c>
      <c r="C132" s="29">
        <v>0.69993720000000004</v>
      </c>
      <c r="D132" s="29">
        <v>122.4467238</v>
      </c>
      <c r="E132" s="12">
        <v>2015</v>
      </c>
      <c r="F132" s="13">
        <v>93</v>
      </c>
      <c r="G132" s="13">
        <v>112</v>
      </c>
      <c r="H132" s="13">
        <v>25</v>
      </c>
      <c r="I132" s="15">
        <v>18.32</v>
      </c>
      <c r="J132" s="15">
        <v>18.16</v>
      </c>
      <c r="K132" s="15">
        <v>206.51</v>
      </c>
      <c r="L132" s="16">
        <v>1039715</v>
      </c>
      <c r="M132" s="14">
        <v>18</v>
      </c>
      <c r="N132" s="14">
        <v>27.3</v>
      </c>
      <c r="O132" s="14">
        <v>36</v>
      </c>
      <c r="P132" s="16">
        <f t="shared" si="15"/>
        <v>1133000</v>
      </c>
      <c r="Q132" s="16">
        <v>1133</v>
      </c>
      <c r="R132" s="20">
        <v>11257.07</v>
      </c>
      <c r="S132" s="13">
        <f t="shared" si="16"/>
        <v>101</v>
      </c>
      <c r="T132" s="15">
        <v>54.96</v>
      </c>
      <c r="U132" s="16">
        <v>870.6</v>
      </c>
      <c r="V132" s="14">
        <v>76</v>
      </c>
      <c r="W132" s="18">
        <v>0.56999999999999995</v>
      </c>
      <c r="X132" s="25">
        <f t="shared" si="17"/>
        <v>1</v>
      </c>
    </row>
    <row r="133" spans="1:24" ht="15.6" x14ac:dyDescent="0.3">
      <c r="A133" s="18" t="s">
        <v>25</v>
      </c>
      <c r="B133" s="33" t="s">
        <v>55</v>
      </c>
      <c r="C133" s="29">
        <v>-2.8441371000000002</v>
      </c>
      <c r="D133" s="29">
        <v>119.23207840000001</v>
      </c>
      <c r="E133" s="12">
        <v>2015</v>
      </c>
      <c r="F133" s="13">
        <v>94</v>
      </c>
      <c r="G133" s="13">
        <v>10</v>
      </c>
      <c r="H133" s="13">
        <v>10</v>
      </c>
      <c r="I133" s="15">
        <v>12.4</v>
      </c>
      <c r="J133" s="15">
        <v>11.9</v>
      </c>
      <c r="K133" s="15">
        <v>153.21</v>
      </c>
      <c r="L133" s="16">
        <v>922998</v>
      </c>
      <c r="M133" s="14">
        <v>20.399999999999999</v>
      </c>
      <c r="N133" s="14">
        <v>27.9</v>
      </c>
      <c r="O133" s="14">
        <v>35.6</v>
      </c>
      <c r="P133" s="16">
        <f t="shared" si="15"/>
        <v>1282000</v>
      </c>
      <c r="Q133" s="16">
        <v>1282</v>
      </c>
      <c r="R133" s="20">
        <v>16787.18</v>
      </c>
      <c r="S133" s="13">
        <f t="shared" si="16"/>
        <v>77</v>
      </c>
      <c r="T133" s="15">
        <v>51.21</v>
      </c>
      <c r="U133" s="16">
        <v>1167.9000000000001</v>
      </c>
      <c r="V133" s="14">
        <v>93</v>
      </c>
      <c r="W133" s="18">
        <v>0.17</v>
      </c>
      <c r="X133" s="25">
        <f t="shared" si="17"/>
        <v>1</v>
      </c>
    </row>
    <row r="134" spans="1:24" ht="15.6" x14ac:dyDescent="0.3">
      <c r="A134" s="18" t="s">
        <v>25</v>
      </c>
      <c r="B134" s="33" t="s">
        <v>56</v>
      </c>
      <c r="C134" s="29">
        <v>-3.2384615999999999</v>
      </c>
      <c r="D134" s="29">
        <v>130.14527340000001</v>
      </c>
      <c r="E134" s="12">
        <v>2015</v>
      </c>
      <c r="F134" s="13">
        <v>199</v>
      </c>
      <c r="G134" s="13">
        <v>439</v>
      </c>
      <c r="H134" s="13">
        <v>62</v>
      </c>
      <c r="I134" s="15">
        <v>19.510000000000002</v>
      </c>
      <c r="J134" s="15">
        <v>19.36</v>
      </c>
      <c r="K134" s="15">
        <v>327.78</v>
      </c>
      <c r="L134" s="16">
        <v>1074841</v>
      </c>
      <c r="M134" s="21">
        <v>20.100000000000001</v>
      </c>
      <c r="N134" s="21">
        <v>26.5</v>
      </c>
      <c r="O134" s="21">
        <v>35.299999999999997</v>
      </c>
      <c r="P134" s="16">
        <f t="shared" si="15"/>
        <v>1686000</v>
      </c>
      <c r="Q134" s="16">
        <v>1686</v>
      </c>
      <c r="R134" s="20">
        <v>46914.03</v>
      </c>
      <c r="S134" s="13">
        <f t="shared" si="16"/>
        <v>36</v>
      </c>
      <c r="T134" s="15">
        <v>60.02</v>
      </c>
      <c r="U134" s="22">
        <v>1987.2</v>
      </c>
      <c r="V134" s="21">
        <v>167</v>
      </c>
      <c r="W134" s="18">
        <v>5.81</v>
      </c>
      <c r="X134" s="25">
        <f t="shared" si="17"/>
        <v>3</v>
      </c>
    </row>
    <row r="135" spans="1:24" ht="15.6" x14ac:dyDescent="0.3">
      <c r="A135" s="18" t="s">
        <v>25</v>
      </c>
      <c r="B135" s="33" t="s">
        <v>57</v>
      </c>
      <c r="C135" s="29">
        <v>1.5709993</v>
      </c>
      <c r="D135" s="29">
        <v>127.80876929999999</v>
      </c>
      <c r="E135" s="12">
        <v>2015</v>
      </c>
      <c r="F135" s="13">
        <v>127</v>
      </c>
      <c r="G135" s="13">
        <v>418</v>
      </c>
      <c r="H135" s="13">
        <v>104</v>
      </c>
      <c r="I135" s="15">
        <v>6.84</v>
      </c>
      <c r="J135" s="15">
        <v>6.22</v>
      </c>
      <c r="K135" s="15">
        <v>72.650000000000006</v>
      </c>
      <c r="L135" s="16">
        <v>559104</v>
      </c>
      <c r="M135" s="14">
        <v>21.6</v>
      </c>
      <c r="N135" s="14">
        <v>27.3</v>
      </c>
      <c r="O135" s="14">
        <v>34.200000000000003</v>
      </c>
      <c r="P135" s="16">
        <f t="shared" si="15"/>
        <v>1162000</v>
      </c>
      <c r="Q135" s="16">
        <v>1162</v>
      </c>
      <c r="R135" s="20">
        <v>31982.5</v>
      </c>
      <c r="S135" s="13">
        <f t="shared" si="16"/>
        <v>37</v>
      </c>
      <c r="T135" s="15">
        <v>59.17</v>
      </c>
      <c r="U135" s="16">
        <v>913.4</v>
      </c>
      <c r="V135" s="14">
        <v>127</v>
      </c>
      <c r="W135" s="18">
        <v>2.77</v>
      </c>
      <c r="X135" s="25">
        <f t="shared" si="17"/>
        <v>2</v>
      </c>
    </row>
    <row r="136" spans="1:24" ht="15.6" x14ac:dyDescent="0.3">
      <c r="A136" s="18" t="s">
        <v>25</v>
      </c>
      <c r="B136" s="33" t="s">
        <v>58</v>
      </c>
      <c r="C136" s="29">
        <v>-1.3361154</v>
      </c>
      <c r="D136" s="29">
        <v>133.17471620000001</v>
      </c>
      <c r="E136" s="12">
        <v>2015</v>
      </c>
      <c r="F136" s="13">
        <v>151</v>
      </c>
      <c r="G136" s="13">
        <v>1741</v>
      </c>
      <c r="H136" s="13">
        <v>7</v>
      </c>
      <c r="I136" s="15">
        <v>25.82</v>
      </c>
      <c r="J136" s="15">
        <v>25.73</v>
      </c>
      <c r="K136" s="15">
        <v>225.54</v>
      </c>
      <c r="L136" s="16">
        <v>976954</v>
      </c>
      <c r="M136" s="14">
        <v>21.8</v>
      </c>
      <c r="N136" s="14">
        <v>27.4</v>
      </c>
      <c r="O136" s="14">
        <v>33.799999999999997</v>
      </c>
      <c r="P136" s="16">
        <f t="shared" si="15"/>
        <v>872000</v>
      </c>
      <c r="Q136" s="16">
        <v>872</v>
      </c>
      <c r="R136" s="20">
        <v>102955.15</v>
      </c>
      <c r="S136" s="13">
        <f t="shared" si="16"/>
        <v>9</v>
      </c>
      <c r="T136" s="15">
        <v>62.81</v>
      </c>
      <c r="U136" s="16">
        <v>2844.6</v>
      </c>
      <c r="V136" s="14">
        <v>218</v>
      </c>
      <c r="W136" s="18">
        <v>31.29</v>
      </c>
      <c r="X136" s="25">
        <f t="shared" si="17"/>
        <v>3</v>
      </c>
    </row>
    <row r="137" spans="1:24" ht="15.6" x14ac:dyDescent="0.3">
      <c r="A137" s="18" t="s">
        <v>25</v>
      </c>
      <c r="B137" s="33" t="s">
        <v>59</v>
      </c>
      <c r="C137" s="29">
        <v>-4.2699280000000002</v>
      </c>
      <c r="D137" s="29">
        <v>138.08035290000001</v>
      </c>
      <c r="E137" s="12">
        <v>2015</v>
      </c>
      <c r="F137" s="13">
        <v>394</v>
      </c>
      <c r="G137" s="13">
        <v>13328</v>
      </c>
      <c r="H137" s="13">
        <v>226</v>
      </c>
      <c r="I137" s="15">
        <v>28.17</v>
      </c>
      <c r="J137" s="15">
        <v>28.4</v>
      </c>
      <c r="K137" s="15">
        <v>898.21</v>
      </c>
      <c r="L137" s="16">
        <v>3333730</v>
      </c>
      <c r="M137" s="14">
        <v>20.9</v>
      </c>
      <c r="N137" s="14">
        <v>27.8</v>
      </c>
      <c r="O137" s="14">
        <v>35.6</v>
      </c>
      <c r="P137" s="16">
        <f t="shared" si="15"/>
        <v>3149000</v>
      </c>
      <c r="Q137" s="16">
        <v>3149</v>
      </c>
      <c r="R137" s="20">
        <v>319036.05</v>
      </c>
      <c r="S137" s="13">
        <f t="shared" si="16"/>
        <v>10</v>
      </c>
      <c r="T137" s="15">
        <v>28.04</v>
      </c>
      <c r="U137" s="16">
        <v>1265.9000000000001</v>
      </c>
      <c r="V137" s="14">
        <v>168</v>
      </c>
      <c r="W137" s="18">
        <v>31.93</v>
      </c>
      <c r="X137" s="25">
        <f t="shared" si="17"/>
        <v>3</v>
      </c>
    </row>
  </sheetData>
  <pageMargins left="0.7" right="0.7" top="0.75" bottom="0.75" header="0.3" footer="0.3"/>
  <pageSetup orientation="portrait" r:id="rId1"/>
  <ignoredErrors>
    <ignoredError sqref="P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2023-03-04T07:40:48Z</dcterms:created>
  <dcterms:modified xsi:type="dcterms:W3CDTF">2023-03-07T07:06:51Z</dcterms:modified>
</cp:coreProperties>
</file>