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Excel\excel Day 1\"/>
    </mc:Choice>
  </mc:AlternateContent>
  <xr:revisionPtr revIDLastSave="0" documentId="13_ncr:1_{6573AA9A-7759-4D0F-9338-139FD8861D8A}" xr6:coauthVersionLast="47" xr6:coauthVersionMax="47" xr10:uidLastSave="{00000000-0000-0000-0000-000000000000}"/>
  <bookViews>
    <workbookView xWindow="-110" yWindow="-110" windowWidth="19420" windowHeight="10300" tabRatio="743" activeTab="4" xr2:uid="{00000000-000D-0000-FFFF-FFFF00000000}"/>
  </bookViews>
  <sheets>
    <sheet name="Sheet1" sheetId="9" r:id="rId1"/>
    <sheet name="Data" sheetId="1" r:id="rId2"/>
    <sheet name="Sheet7" sheetId="8" r:id="rId3"/>
    <sheet name="Sheet2" sheetId="10" r:id="rId4"/>
    <sheet name="Sheet3" sheetId="11" r:id="rId5"/>
    <sheet name="Sheet4" sheetId="13" r:id="rId6"/>
  </sheets>
  <definedNames>
    <definedName name="_xlnm._FilterDatabase" localSheetId="1" hidden="1">Data!$A$1:$O$862</definedName>
    <definedName name="Slicer_Province">#N/A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8" l="1"/>
  <c r="D17" i="8"/>
  <c r="K862" i="1"/>
  <c r="G5" i="8"/>
  <c r="K628" i="1"/>
  <c r="K216" i="1"/>
  <c r="K215" i="1"/>
  <c r="K214" i="1"/>
  <c r="K861" i="1"/>
  <c r="K213" i="1"/>
  <c r="K212" i="1"/>
  <c r="K23" i="1"/>
  <c r="K642" i="1" l="1"/>
  <c r="K428" i="1"/>
  <c r="K2" i="1"/>
  <c r="K643" i="1"/>
  <c r="K217" i="1"/>
  <c r="K644" i="1"/>
  <c r="K429" i="1"/>
  <c r="K3" i="1"/>
  <c r="K4" i="1"/>
  <c r="K645" i="1"/>
  <c r="K5" i="1"/>
  <c r="K6" i="1"/>
  <c r="K7" i="1"/>
  <c r="K8" i="1"/>
  <c r="K218" i="1"/>
  <c r="K430" i="1"/>
  <c r="K646" i="1"/>
  <c r="K647" i="1"/>
  <c r="K219" i="1"/>
  <c r="K431" i="1"/>
  <c r="K9" i="1"/>
  <c r="K648" i="1"/>
  <c r="K10" i="1"/>
  <c r="K220" i="1"/>
  <c r="K221" i="1"/>
  <c r="K432" i="1"/>
  <c r="K222" i="1"/>
  <c r="K223" i="1"/>
  <c r="K433" i="1"/>
  <c r="K649" i="1"/>
  <c r="K11" i="1"/>
  <c r="K650" i="1"/>
  <c r="K224" i="1"/>
  <c r="K434" i="1"/>
  <c r="K225" i="1"/>
  <c r="K226" i="1"/>
  <c r="K435" i="1"/>
  <c r="K436" i="1"/>
  <c r="K437" i="1"/>
  <c r="K12" i="1"/>
  <c r="K651" i="1"/>
  <c r="K227" i="1"/>
  <c r="K228" i="1"/>
  <c r="K652" i="1"/>
  <c r="K438" i="1"/>
  <c r="K229" i="1"/>
  <c r="K653" i="1"/>
  <c r="K230" i="1"/>
  <c r="K439" i="1"/>
  <c r="K231" i="1"/>
  <c r="K654" i="1"/>
  <c r="K655" i="1"/>
  <c r="K232" i="1"/>
  <c r="K656" i="1"/>
  <c r="K657" i="1"/>
  <c r="K233" i="1"/>
  <c r="K14" i="1"/>
  <c r="K440" i="1"/>
  <c r="K15" i="1"/>
  <c r="K658" i="1"/>
  <c r="K441" i="1"/>
  <c r="K16" i="1"/>
  <c r="K659" i="1"/>
  <c r="K660" i="1"/>
  <c r="K17" i="1"/>
  <c r="K234" i="1"/>
  <c r="K18" i="1"/>
  <c r="K235" i="1"/>
  <c r="K442" i="1"/>
  <c r="K19" i="1"/>
  <c r="K20" i="1"/>
  <c r="K21" i="1"/>
  <c r="K661" i="1"/>
  <c r="K662" i="1"/>
  <c r="K663" i="1"/>
  <c r="K443" i="1"/>
  <c r="K664" i="1"/>
  <c r="K665" i="1"/>
  <c r="K22" i="1"/>
  <c r="K666" i="1"/>
  <c r="K667" i="1"/>
  <c r="K236" i="1"/>
  <c r="K444" i="1"/>
  <c r="K445" i="1"/>
  <c r="K237" i="1"/>
  <c r="K238" i="1"/>
  <c r="K668" i="1"/>
  <c r="K669" i="1"/>
  <c r="K670" i="1"/>
  <c r="K446" i="1"/>
  <c r="K239" i="1"/>
  <c r="K24" i="1"/>
  <c r="K25" i="1"/>
  <c r="K26" i="1"/>
  <c r="K447" i="1"/>
  <c r="K240" i="1"/>
  <c r="K241" i="1"/>
  <c r="K448" i="1"/>
  <c r="K242" i="1"/>
  <c r="K449" i="1"/>
  <c r="K243" i="1"/>
  <c r="K27" i="1"/>
  <c r="K28" i="1"/>
  <c r="K671" i="1"/>
  <c r="K450" i="1"/>
  <c r="K451" i="1"/>
  <c r="K452" i="1"/>
  <c r="K29" i="1"/>
  <c r="K30" i="1"/>
  <c r="K31" i="1"/>
  <c r="K453" i="1"/>
  <c r="K672" i="1"/>
  <c r="K244" i="1"/>
  <c r="K32" i="1"/>
  <c r="K33" i="1"/>
  <c r="K34" i="1"/>
  <c r="K454" i="1"/>
  <c r="K35" i="1"/>
  <c r="K455" i="1"/>
  <c r="K456" i="1"/>
  <c r="K36" i="1"/>
  <c r="K245" i="1"/>
  <c r="K457" i="1"/>
  <c r="K458" i="1"/>
  <c r="K246" i="1"/>
  <c r="K459" i="1"/>
  <c r="K673" i="1"/>
  <c r="K247" i="1"/>
  <c r="K248" i="1"/>
  <c r="K249" i="1"/>
  <c r="K37" i="1"/>
  <c r="K250" i="1"/>
  <c r="K460" i="1"/>
  <c r="K674" i="1"/>
  <c r="K675" i="1"/>
  <c r="K676" i="1"/>
  <c r="K251" i="1"/>
  <c r="K252" i="1"/>
  <c r="K38" i="1"/>
  <c r="K677" i="1"/>
  <c r="K678" i="1"/>
  <c r="K461" i="1"/>
  <c r="K39" i="1"/>
  <c r="K462" i="1"/>
  <c r="K253" i="1"/>
  <c r="K463" i="1"/>
  <c r="K254" i="1"/>
  <c r="K464" i="1"/>
  <c r="K465" i="1"/>
  <c r="K679" i="1"/>
  <c r="K40" i="1"/>
  <c r="K680" i="1"/>
  <c r="K41" i="1"/>
  <c r="K466" i="1"/>
  <c r="K467" i="1"/>
  <c r="K681" i="1"/>
  <c r="K682" i="1"/>
  <c r="K255" i="1"/>
  <c r="K468" i="1"/>
  <c r="K256" i="1"/>
  <c r="K683" i="1"/>
  <c r="K469" i="1"/>
  <c r="K42" i="1"/>
  <c r="K684" i="1"/>
  <c r="K43" i="1"/>
  <c r="K685" i="1"/>
  <c r="K44" i="1"/>
  <c r="K686" i="1"/>
  <c r="K470" i="1"/>
  <c r="K257" i="1"/>
  <c r="K258" i="1"/>
  <c r="K687" i="1"/>
  <c r="K688" i="1"/>
  <c r="K259" i="1"/>
  <c r="K45" i="1"/>
  <c r="K689" i="1"/>
  <c r="K260" i="1"/>
  <c r="K471" i="1"/>
  <c r="K472" i="1"/>
  <c r="K46" i="1"/>
  <c r="K690" i="1"/>
  <c r="K47" i="1"/>
  <c r="K261" i="1"/>
  <c r="K262" i="1"/>
  <c r="K263" i="1"/>
  <c r="K473" i="1"/>
  <c r="K474" i="1"/>
  <c r="K48" i="1"/>
  <c r="K475" i="1"/>
  <c r="K49" i="1"/>
  <c r="K50" i="1"/>
  <c r="K476" i="1"/>
  <c r="K477" i="1"/>
  <c r="K691" i="1"/>
  <c r="K51" i="1"/>
  <c r="K692" i="1"/>
  <c r="K478" i="1"/>
  <c r="K52" i="1"/>
  <c r="K53" i="1"/>
  <c r="K264" i="1"/>
  <c r="K265" i="1"/>
  <c r="K693" i="1"/>
  <c r="K54" i="1"/>
  <c r="K266" i="1"/>
  <c r="K267" i="1"/>
  <c r="K694" i="1"/>
  <c r="K479" i="1"/>
  <c r="K55" i="1"/>
  <c r="K695" i="1"/>
  <c r="K268" i="1"/>
  <c r="K480" i="1"/>
  <c r="K481" i="1"/>
  <c r="K269" i="1"/>
  <c r="K270" i="1"/>
  <c r="K482" i="1"/>
  <c r="K56" i="1"/>
  <c r="K696" i="1"/>
  <c r="K57" i="1"/>
  <c r="K271" i="1"/>
  <c r="K697" i="1"/>
  <c r="K272" i="1"/>
  <c r="K273" i="1"/>
  <c r="K698" i="1"/>
  <c r="K274" i="1"/>
  <c r="K58" i="1"/>
  <c r="K699" i="1"/>
  <c r="K700" i="1"/>
  <c r="K275" i="1"/>
  <c r="K701" i="1"/>
  <c r="K276" i="1"/>
  <c r="K702" i="1"/>
  <c r="K59" i="1"/>
  <c r="K483" i="1"/>
  <c r="K703" i="1"/>
  <c r="K60" i="1"/>
  <c r="K704" i="1"/>
  <c r="K277" i="1"/>
  <c r="K61" i="1"/>
  <c r="K484" i="1"/>
  <c r="K278" i="1"/>
  <c r="K279" i="1"/>
  <c r="K705" i="1"/>
  <c r="K485" i="1"/>
  <c r="K62" i="1"/>
  <c r="K706" i="1"/>
  <c r="K486" i="1"/>
  <c r="K707" i="1"/>
  <c r="K63" i="1"/>
  <c r="K708" i="1"/>
  <c r="K709" i="1"/>
  <c r="K710" i="1"/>
  <c r="K711" i="1"/>
  <c r="K712" i="1"/>
  <c r="K280" i="1"/>
  <c r="K281" i="1"/>
  <c r="K713" i="1"/>
  <c r="K282" i="1"/>
  <c r="K64" i="1"/>
  <c r="K487" i="1"/>
  <c r="K65" i="1"/>
  <c r="K488" i="1"/>
  <c r="K283" i="1"/>
  <c r="K489" i="1"/>
  <c r="K490" i="1"/>
  <c r="K714" i="1"/>
  <c r="K715" i="1"/>
  <c r="K491" i="1"/>
  <c r="K492" i="1"/>
  <c r="K493" i="1"/>
  <c r="K716" i="1"/>
  <c r="K717" i="1"/>
  <c r="K718" i="1"/>
  <c r="K66" i="1"/>
  <c r="K719" i="1"/>
  <c r="K494" i="1"/>
  <c r="K495" i="1"/>
  <c r="K720" i="1"/>
  <c r="K284" i="1"/>
  <c r="K496" i="1"/>
  <c r="K285" i="1"/>
  <c r="K497" i="1"/>
  <c r="K286" i="1"/>
  <c r="K67" i="1"/>
  <c r="K498" i="1"/>
  <c r="K68" i="1"/>
  <c r="K69" i="1"/>
  <c r="K70" i="1"/>
  <c r="K287" i="1"/>
  <c r="K71" i="1"/>
  <c r="K72" i="1"/>
  <c r="K288" i="1"/>
  <c r="K721" i="1"/>
  <c r="K73" i="1"/>
  <c r="K289" i="1"/>
  <c r="K722" i="1"/>
  <c r="K74" i="1"/>
  <c r="K723" i="1"/>
  <c r="K724" i="1"/>
  <c r="K500" i="1"/>
  <c r="K501" i="1"/>
  <c r="K290" i="1"/>
  <c r="K75" i="1"/>
  <c r="K76" i="1"/>
  <c r="K291" i="1"/>
  <c r="K292" i="1"/>
  <c r="K502" i="1"/>
  <c r="K725" i="1"/>
  <c r="K293" i="1"/>
  <c r="K726" i="1"/>
  <c r="K77" i="1"/>
  <c r="K294" i="1"/>
  <c r="K78" i="1"/>
  <c r="K727" i="1"/>
  <c r="K295" i="1"/>
  <c r="K79" i="1"/>
  <c r="K80" i="1"/>
  <c r="K728" i="1"/>
  <c r="K503" i="1"/>
  <c r="K729" i="1"/>
  <c r="K81" i="1"/>
  <c r="K296" i="1"/>
  <c r="K82" i="1"/>
  <c r="K83" i="1"/>
  <c r="K504" i="1"/>
  <c r="K84" i="1"/>
  <c r="K505" i="1"/>
  <c r="K297" i="1"/>
  <c r="K506" i="1"/>
  <c r="K298" i="1"/>
  <c r="K507" i="1"/>
  <c r="K508" i="1"/>
  <c r="K730" i="1"/>
  <c r="K509" i="1"/>
  <c r="K85" i="1"/>
  <c r="K299" i="1"/>
  <c r="K510" i="1"/>
  <c r="K731" i="1"/>
  <c r="K300" i="1"/>
  <c r="K732" i="1"/>
  <c r="K733" i="1"/>
  <c r="K301" i="1"/>
  <c r="K511" i="1"/>
  <c r="K302" i="1"/>
  <c r="K512" i="1"/>
  <c r="K303" i="1"/>
  <c r="K513" i="1"/>
  <c r="K86" i="1"/>
  <c r="K87" i="1"/>
  <c r="K514" i="1"/>
  <c r="K515" i="1"/>
  <c r="K516" i="1"/>
  <c r="K734" i="1"/>
  <c r="K517" i="1"/>
  <c r="K304" i="1"/>
  <c r="K518" i="1"/>
  <c r="K305" i="1"/>
  <c r="K88" i="1"/>
  <c r="K519" i="1"/>
  <c r="K89" i="1"/>
  <c r="K306" i="1"/>
  <c r="K735" i="1"/>
  <c r="K307" i="1"/>
  <c r="K308" i="1"/>
  <c r="K736" i="1"/>
  <c r="K309" i="1"/>
  <c r="K310" i="1"/>
  <c r="K311" i="1"/>
  <c r="K312" i="1"/>
  <c r="K737" i="1"/>
  <c r="K738" i="1"/>
  <c r="K313" i="1"/>
  <c r="K314" i="1"/>
  <c r="K520" i="1"/>
  <c r="K90" i="1"/>
  <c r="K739" i="1"/>
  <c r="K91" i="1"/>
  <c r="K521" i="1"/>
  <c r="K92" i="1"/>
  <c r="K93" i="1"/>
  <c r="K315" i="1"/>
  <c r="K94" i="1"/>
  <c r="K740" i="1"/>
  <c r="K522" i="1"/>
  <c r="K741" i="1"/>
  <c r="K95" i="1"/>
  <c r="K742" i="1"/>
  <c r="K523" i="1"/>
  <c r="K524" i="1"/>
  <c r="K316" i="1"/>
  <c r="K743" i="1"/>
  <c r="K525" i="1"/>
  <c r="K317" i="1"/>
  <c r="K744" i="1"/>
  <c r="K318" i="1"/>
  <c r="K319" i="1"/>
  <c r="K320" i="1"/>
  <c r="K96" i="1"/>
  <c r="K526" i="1"/>
  <c r="K97" i="1"/>
  <c r="K321" i="1"/>
  <c r="K322" i="1"/>
  <c r="K745" i="1"/>
  <c r="K527" i="1"/>
  <c r="K528" i="1"/>
  <c r="K529" i="1"/>
  <c r="K323" i="1"/>
  <c r="K98" i="1"/>
  <c r="K530" i="1"/>
  <c r="K324" i="1"/>
  <c r="K746" i="1"/>
  <c r="K747" i="1"/>
  <c r="K99" i="1"/>
  <c r="K100" i="1"/>
  <c r="K748" i="1"/>
  <c r="K749" i="1"/>
  <c r="K531" i="1"/>
  <c r="K101" i="1"/>
  <c r="K102" i="1"/>
  <c r="K103" i="1"/>
  <c r="K750" i="1"/>
  <c r="K751" i="1"/>
  <c r="K532" i="1"/>
  <c r="K533" i="1"/>
  <c r="K534" i="1"/>
  <c r="K104" i="1"/>
  <c r="K535" i="1"/>
  <c r="K752" i="1"/>
  <c r="K105" i="1"/>
  <c r="K106" i="1"/>
  <c r="K753" i="1"/>
  <c r="K107" i="1"/>
  <c r="K108" i="1"/>
  <c r="K536" i="1"/>
  <c r="K325" i="1"/>
  <c r="K326" i="1"/>
  <c r="K537" i="1"/>
  <c r="K754" i="1"/>
  <c r="K109" i="1"/>
  <c r="K755" i="1"/>
  <c r="K327" i="1"/>
  <c r="K538" i="1"/>
  <c r="K328" i="1"/>
  <c r="K329" i="1"/>
  <c r="K539" i="1"/>
  <c r="K540" i="1"/>
  <c r="K541" i="1"/>
  <c r="K110" i="1"/>
  <c r="K756" i="1"/>
  <c r="K330" i="1"/>
  <c r="K331" i="1"/>
  <c r="K757" i="1"/>
  <c r="K542" i="1"/>
  <c r="K332" i="1"/>
  <c r="K758" i="1"/>
  <c r="K333" i="1"/>
  <c r="K111" i="1"/>
  <c r="K543" i="1"/>
  <c r="K334" i="1"/>
  <c r="K759" i="1"/>
  <c r="K760" i="1"/>
  <c r="K335" i="1"/>
  <c r="K761" i="1"/>
  <c r="K762" i="1"/>
  <c r="K336" i="1"/>
  <c r="K112" i="1"/>
  <c r="K544" i="1"/>
  <c r="K113" i="1"/>
  <c r="K763" i="1"/>
  <c r="K545" i="1"/>
  <c r="K114" i="1"/>
  <c r="K764" i="1"/>
  <c r="K765" i="1"/>
  <c r="K115" i="1"/>
  <c r="K337" i="1"/>
  <c r="K116" i="1"/>
  <c r="K338" i="1"/>
  <c r="K546" i="1"/>
  <c r="K117" i="1"/>
  <c r="K118" i="1"/>
  <c r="K119" i="1"/>
  <c r="K766" i="1"/>
  <c r="K767" i="1"/>
  <c r="K768" i="1"/>
  <c r="K547" i="1"/>
  <c r="K769" i="1"/>
  <c r="K770" i="1"/>
  <c r="K120" i="1"/>
  <c r="K771" i="1"/>
  <c r="K772" i="1"/>
  <c r="K339" i="1"/>
  <c r="K548" i="1"/>
  <c r="K549" i="1"/>
  <c r="K340" i="1"/>
  <c r="K341" i="1"/>
  <c r="K773" i="1"/>
  <c r="K774" i="1"/>
  <c r="K775" i="1"/>
  <c r="K550" i="1"/>
  <c r="K342" i="1"/>
  <c r="K121" i="1"/>
  <c r="K122" i="1"/>
  <c r="K123" i="1"/>
  <c r="K551" i="1"/>
  <c r="K343" i="1"/>
  <c r="K344" i="1"/>
  <c r="K552" i="1"/>
  <c r="K345" i="1"/>
  <c r="K553" i="1"/>
  <c r="K346" i="1"/>
  <c r="K124" i="1"/>
  <c r="K125" i="1"/>
  <c r="K776" i="1"/>
  <c r="K554" i="1"/>
  <c r="K555" i="1"/>
  <c r="K556" i="1"/>
  <c r="K126" i="1"/>
  <c r="K127" i="1"/>
  <c r="K128" i="1"/>
  <c r="K557" i="1"/>
  <c r="K777" i="1"/>
  <c r="K347" i="1"/>
  <c r="K129" i="1"/>
  <c r="K130" i="1"/>
  <c r="K131" i="1"/>
  <c r="K558" i="1"/>
  <c r="K132" i="1"/>
  <c r="K559" i="1"/>
  <c r="K560" i="1"/>
  <c r="K133" i="1"/>
  <c r="K348" i="1"/>
  <c r="K561" i="1"/>
  <c r="K562" i="1"/>
  <c r="K349" i="1"/>
  <c r="K563" i="1"/>
  <c r="K778" i="1"/>
  <c r="K350" i="1"/>
  <c r="K351" i="1"/>
  <c r="K352" i="1"/>
  <c r="K134" i="1"/>
  <c r="K353" i="1"/>
  <c r="K564" i="1"/>
  <c r="K779" i="1"/>
  <c r="K780" i="1"/>
  <c r="K781" i="1"/>
  <c r="K354" i="1"/>
  <c r="K355" i="1"/>
  <c r="K135" i="1"/>
  <c r="K782" i="1"/>
  <c r="K783" i="1"/>
  <c r="K565" i="1"/>
  <c r="K136" i="1"/>
  <c r="K566" i="1"/>
  <c r="K356" i="1"/>
  <c r="K567" i="1"/>
  <c r="K357" i="1"/>
  <c r="K568" i="1"/>
  <c r="K569" i="1"/>
  <c r="K784" i="1"/>
  <c r="K137" i="1"/>
  <c r="K785" i="1"/>
  <c r="K138" i="1"/>
  <c r="K570" i="1"/>
  <c r="K571" i="1"/>
  <c r="K786" i="1"/>
  <c r="K787" i="1"/>
  <c r="K358" i="1"/>
  <c r="K572" i="1"/>
  <c r="K359" i="1"/>
  <c r="K788" i="1"/>
  <c r="K573" i="1"/>
  <c r="K139" i="1"/>
  <c r="K789" i="1"/>
  <c r="K140" i="1"/>
  <c r="K790" i="1"/>
  <c r="K141" i="1"/>
  <c r="K791" i="1"/>
  <c r="K574" i="1"/>
  <c r="K360" i="1"/>
  <c r="K361" i="1"/>
  <c r="K792" i="1"/>
  <c r="K793" i="1"/>
  <c r="K362" i="1"/>
  <c r="K142" i="1"/>
  <c r="K794" i="1"/>
  <c r="K363" i="1"/>
  <c r="K575" i="1"/>
  <c r="K576" i="1"/>
  <c r="K143" i="1"/>
  <c r="K795" i="1"/>
  <c r="K144" i="1"/>
  <c r="K364" i="1"/>
  <c r="K365" i="1"/>
  <c r="K366" i="1"/>
  <c r="K577" i="1"/>
  <c r="K578" i="1"/>
  <c r="K145" i="1"/>
  <c r="K579" i="1"/>
  <c r="K146" i="1"/>
  <c r="K147" i="1"/>
  <c r="K580" i="1"/>
  <c r="K581" i="1"/>
  <c r="K796" i="1"/>
  <c r="K148" i="1"/>
  <c r="K797" i="1"/>
  <c r="K582" i="1"/>
  <c r="K149" i="1"/>
  <c r="K150" i="1"/>
  <c r="K367" i="1"/>
  <c r="K368" i="1"/>
  <c r="K798" i="1"/>
  <c r="K151" i="1"/>
  <c r="K369" i="1"/>
  <c r="K370" i="1"/>
  <c r="K799" i="1"/>
  <c r="K583" i="1"/>
  <c r="K152" i="1"/>
  <c r="K800" i="1"/>
  <c r="K371" i="1"/>
  <c r="K584" i="1"/>
  <c r="K585" i="1"/>
  <c r="K372" i="1"/>
  <c r="K373" i="1"/>
  <c r="K586" i="1"/>
  <c r="K153" i="1"/>
  <c r="K801" i="1"/>
  <c r="K154" i="1"/>
  <c r="K374" i="1"/>
  <c r="K802" i="1"/>
  <c r="K375" i="1"/>
  <c r="K376" i="1"/>
  <c r="K803" i="1"/>
  <c r="K377" i="1"/>
  <c r="K155" i="1"/>
  <c r="K804" i="1"/>
  <c r="K805" i="1"/>
  <c r="K378" i="1"/>
  <c r="K806" i="1"/>
  <c r="K379" i="1"/>
  <c r="K807" i="1"/>
  <c r="K156" i="1"/>
  <c r="K587" i="1"/>
  <c r="K808" i="1"/>
  <c r="K157" i="1"/>
  <c r="K809" i="1"/>
  <c r="K380" i="1"/>
  <c r="K158" i="1"/>
  <c r="K588" i="1"/>
  <c r="K381" i="1"/>
  <c r="K382" i="1"/>
  <c r="K810" i="1"/>
  <c r="K589" i="1"/>
  <c r="K159" i="1"/>
  <c r="K811" i="1"/>
  <c r="K590" i="1"/>
  <c r="K812" i="1"/>
  <c r="K160" i="1"/>
  <c r="K813" i="1"/>
  <c r="K814" i="1"/>
  <c r="K815" i="1"/>
  <c r="K816" i="1"/>
  <c r="K817" i="1"/>
  <c r="K383" i="1"/>
  <c r="K384" i="1"/>
  <c r="K818" i="1"/>
  <c r="K385" i="1"/>
  <c r="K161" i="1"/>
  <c r="K591" i="1"/>
  <c r="K162" i="1"/>
  <c r="K592" i="1"/>
  <c r="K386" i="1"/>
  <c r="K593" i="1"/>
  <c r="K594" i="1"/>
  <c r="K819" i="1"/>
  <c r="K820" i="1"/>
  <c r="K595" i="1"/>
  <c r="K596" i="1"/>
  <c r="K597" i="1"/>
  <c r="K821" i="1"/>
  <c r="K822" i="1"/>
  <c r="K823" i="1"/>
  <c r="K163" i="1"/>
  <c r="K824" i="1"/>
  <c r="K598" i="1"/>
  <c r="K599" i="1"/>
  <c r="K825" i="1"/>
  <c r="K387" i="1"/>
  <c r="K600" i="1"/>
  <c r="K388" i="1"/>
  <c r="K601" i="1"/>
  <c r="K389" i="1"/>
  <c r="K164" i="1"/>
  <c r="K602" i="1"/>
  <c r="K165" i="1"/>
  <c r="K603" i="1"/>
  <c r="K166" i="1"/>
  <c r="K167" i="1"/>
  <c r="K390" i="1"/>
  <c r="K168" i="1"/>
  <c r="K169" i="1"/>
  <c r="K391" i="1"/>
  <c r="K826" i="1"/>
  <c r="K170" i="1"/>
  <c r="K392" i="1"/>
  <c r="K827" i="1"/>
  <c r="K171" i="1"/>
  <c r="K828" i="1"/>
  <c r="K829" i="1"/>
  <c r="K604" i="1"/>
  <c r="K605" i="1"/>
  <c r="K393" i="1"/>
  <c r="K172" i="1"/>
  <c r="K173" i="1"/>
  <c r="K394" i="1"/>
  <c r="K395" i="1"/>
  <c r="K606" i="1"/>
  <c r="K830" i="1"/>
  <c r="K396" i="1"/>
  <c r="K831" i="1"/>
  <c r="K174" i="1"/>
  <c r="K397" i="1"/>
  <c r="K175" i="1"/>
  <c r="K832" i="1"/>
  <c r="K398" i="1"/>
  <c r="K176" i="1"/>
  <c r="K177" i="1"/>
  <c r="K833" i="1"/>
  <c r="K607" i="1"/>
  <c r="K834" i="1"/>
  <c r="K178" i="1"/>
  <c r="K399" i="1"/>
  <c r="K179" i="1"/>
  <c r="K180" i="1"/>
  <c r="K608" i="1"/>
  <c r="K181" i="1"/>
  <c r="K609" i="1"/>
  <c r="K400" i="1"/>
  <c r="K610" i="1"/>
  <c r="K401" i="1"/>
  <c r="K611" i="1"/>
  <c r="K612" i="1"/>
  <c r="K835" i="1"/>
  <c r="K613" i="1"/>
  <c r="K182" i="1"/>
  <c r="K402" i="1"/>
  <c r="K614" i="1"/>
  <c r="K836" i="1"/>
  <c r="K403" i="1"/>
  <c r="K837" i="1"/>
  <c r="K838" i="1"/>
  <c r="K404" i="1"/>
  <c r="K615" i="1"/>
  <c r="K405" i="1"/>
  <c r="K616" i="1"/>
  <c r="K406" i="1"/>
  <c r="K617" i="1"/>
  <c r="K183" i="1"/>
  <c r="K184" i="1"/>
  <c r="K618" i="1"/>
  <c r="K619" i="1"/>
  <c r="K620" i="1"/>
  <c r="K839" i="1"/>
  <c r="K621" i="1"/>
  <c r="K407" i="1"/>
  <c r="K622" i="1"/>
  <c r="K408" i="1"/>
  <c r="K185" i="1"/>
  <c r="K623" i="1"/>
  <c r="K186" i="1"/>
  <c r="K409" i="1"/>
  <c r="K840" i="1"/>
  <c r="K410" i="1"/>
  <c r="K411" i="1"/>
  <c r="K841" i="1"/>
  <c r="K412" i="1"/>
  <c r="K413" i="1"/>
  <c r="K414" i="1"/>
  <c r="K415" i="1"/>
  <c r="K842" i="1"/>
  <c r="K187" i="1"/>
  <c r="K843" i="1"/>
  <c r="K416" i="1"/>
  <c r="K417" i="1"/>
  <c r="K624" i="1"/>
  <c r="K188" i="1"/>
  <c r="K844" i="1"/>
  <c r="K189" i="1"/>
  <c r="K625" i="1"/>
  <c r="K190" i="1"/>
  <c r="K191" i="1"/>
  <c r="K418" i="1"/>
  <c r="K192" i="1"/>
  <c r="K845" i="1"/>
  <c r="K626" i="1"/>
  <c r="K846" i="1"/>
  <c r="K193" i="1"/>
  <c r="K847" i="1"/>
  <c r="K627" i="1"/>
  <c r="K629" i="1"/>
  <c r="K419" i="1"/>
  <c r="K848" i="1"/>
  <c r="K630" i="1"/>
  <c r="K420" i="1"/>
  <c r="K849" i="1"/>
  <c r="K421" i="1"/>
  <c r="K422" i="1"/>
  <c r="K423" i="1"/>
  <c r="K194" i="1"/>
  <c r="K631" i="1"/>
  <c r="K195" i="1"/>
  <c r="K424" i="1"/>
  <c r="K425" i="1"/>
  <c r="K850" i="1"/>
  <c r="K632" i="1"/>
  <c r="K633" i="1"/>
  <c r="K634" i="1"/>
  <c r="K426" i="1"/>
  <c r="K196" i="1"/>
  <c r="K635" i="1"/>
  <c r="K427" i="1"/>
  <c r="K851" i="1"/>
  <c r="K852" i="1"/>
  <c r="K197" i="1"/>
  <c r="K198" i="1"/>
  <c r="K853" i="1"/>
  <c r="K854" i="1"/>
  <c r="K636" i="1"/>
  <c r="K199" i="1"/>
  <c r="K200" i="1"/>
  <c r="K201" i="1"/>
  <c r="K855" i="1"/>
  <c r="K856" i="1"/>
  <c r="K637" i="1"/>
  <c r="K638" i="1"/>
  <c r="K639" i="1"/>
  <c r="K202" i="1"/>
  <c r="K640" i="1"/>
  <c r="K857" i="1"/>
  <c r="K203" i="1"/>
  <c r="K204" i="1"/>
  <c r="K858" i="1"/>
  <c r="K205" i="1"/>
  <c r="K206" i="1"/>
  <c r="K207" i="1"/>
  <c r="K641" i="1"/>
  <c r="K859" i="1"/>
  <c r="K208" i="1"/>
  <c r="K209" i="1"/>
  <c r="K210" i="1"/>
  <c r="K211" i="1"/>
  <c r="C3" i="8" l="1"/>
  <c r="M868" i="1"/>
  <c r="M866" i="1"/>
  <c r="L868" i="1"/>
  <c r="L870" i="1"/>
  <c r="L869" i="1"/>
  <c r="M870" i="1"/>
  <c r="M865" i="1"/>
  <c r="L867" i="1"/>
  <c r="M869" i="1"/>
  <c r="L866" i="1"/>
  <c r="M867" i="1"/>
  <c r="L865" i="1"/>
  <c r="C8" i="8"/>
  <c r="C4" i="8"/>
  <c r="K869" i="1"/>
  <c r="K865" i="1"/>
  <c r="C7" i="8"/>
  <c r="K868" i="1"/>
  <c r="K867" i="1"/>
  <c r="C5" i="8"/>
  <c r="K870" i="1"/>
  <c r="K866" i="1"/>
  <c r="C6" i="8"/>
</calcChain>
</file>

<file path=xl/sharedStrings.xml><?xml version="1.0" encoding="utf-8"?>
<sst xmlns="http://schemas.openxmlformats.org/spreadsheetml/2006/main" count="7908" uniqueCount="1053">
  <si>
    <t>ID</t>
  </si>
  <si>
    <t>Full Name</t>
  </si>
  <si>
    <t>Joining Date</t>
  </si>
  <si>
    <t>City</t>
  </si>
  <si>
    <t>CNIC No</t>
  </si>
  <si>
    <t>Employment Type</t>
  </si>
  <si>
    <t>Base Salary</t>
  </si>
  <si>
    <t>Bonus</t>
  </si>
  <si>
    <t>Overtime</t>
  </si>
  <si>
    <t>Total Compensation</t>
  </si>
  <si>
    <t>Department</t>
  </si>
  <si>
    <t>Qualification</t>
  </si>
  <si>
    <t>Division</t>
  </si>
  <si>
    <t>Status</t>
  </si>
  <si>
    <t>P-1001</t>
  </si>
  <si>
    <t>Afsheen</t>
  </si>
  <si>
    <t>Karachi</t>
  </si>
  <si>
    <t>Sindh</t>
  </si>
  <si>
    <t>Full-Time</t>
  </si>
  <si>
    <t>Sales</t>
  </si>
  <si>
    <t>MCom</t>
  </si>
  <si>
    <t>Support Office</t>
  </si>
  <si>
    <t>Active</t>
  </si>
  <si>
    <t>P-1002</t>
  </si>
  <si>
    <t>Ahmed</t>
  </si>
  <si>
    <t>Matric</t>
  </si>
  <si>
    <t>City Office</t>
  </si>
  <si>
    <t>Inactive</t>
  </si>
  <si>
    <t>P-1003</t>
  </si>
  <si>
    <t>Akbar</t>
  </si>
  <si>
    <t>Head Office</t>
  </si>
  <si>
    <t>P-1004</t>
  </si>
  <si>
    <t>Non Matric</t>
  </si>
  <si>
    <t>P-1005</t>
  </si>
  <si>
    <t>Aleem</t>
  </si>
  <si>
    <t>Hyderabad</t>
  </si>
  <si>
    <t>BS</t>
  </si>
  <si>
    <t>Region I</t>
  </si>
  <si>
    <t>P-1006</t>
  </si>
  <si>
    <t>Amina</t>
  </si>
  <si>
    <t>P-1007</t>
  </si>
  <si>
    <t>Andaleeb</t>
  </si>
  <si>
    <t>MSC</t>
  </si>
  <si>
    <t>P-1008</t>
  </si>
  <si>
    <t>Aqeel</t>
  </si>
  <si>
    <t>Contract</t>
  </si>
  <si>
    <t>P-1009</t>
  </si>
  <si>
    <t>Quetta</t>
  </si>
  <si>
    <t>Balochistan</t>
  </si>
  <si>
    <t>PhD</t>
  </si>
  <si>
    <t>P-1010</t>
  </si>
  <si>
    <t>Aslam</t>
  </si>
  <si>
    <t>Diploma</t>
  </si>
  <si>
    <t>P-1011</t>
  </si>
  <si>
    <t>Babar</t>
  </si>
  <si>
    <t>Bachelor</t>
  </si>
  <si>
    <t>P-1012</t>
  </si>
  <si>
    <t>Benazir</t>
  </si>
  <si>
    <t>Intermediate</t>
  </si>
  <si>
    <t>P-1013</t>
  </si>
  <si>
    <t>Bushra</t>
  </si>
  <si>
    <t>P-1014</t>
  </si>
  <si>
    <t>Danial</t>
  </si>
  <si>
    <t>P-1015</t>
  </si>
  <si>
    <t>Faisal</t>
  </si>
  <si>
    <t>P-1016</t>
  </si>
  <si>
    <t>Farooq</t>
  </si>
  <si>
    <t>P-1017</t>
  </si>
  <si>
    <t>Hafeez</t>
  </si>
  <si>
    <t>Peshawar</t>
  </si>
  <si>
    <t>Khyber-Pakhtunkhwa</t>
  </si>
  <si>
    <t>P-1018</t>
  </si>
  <si>
    <t>Ms. Hajira</t>
  </si>
  <si>
    <t>P-1019</t>
  </si>
  <si>
    <t>Iftikhar</t>
  </si>
  <si>
    <t>P-1020</t>
  </si>
  <si>
    <t>Irfan</t>
  </si>
  <si>
    <t>Master</t>
  </si>
  <si>
    <t>P-1021</t>
  </si>
  <si>
    <t>Irum</t>
  </si>
  <si>
    <t>BCS</t>
  </si>
  <si>
    <t>Ismail</t>
  </si>
  <si>
    <t>P-1023</t>
  </si>
  <si>
    <t>Javeria</t>
  </si>
  <si>
    <t>P-1024</t>
  </si>
  <si>
    <t>Junaid</t>
  </si>
  <si>
    <t>P-1025</t>
  </si>
  <si>
    <t>Madeeha</t>
  </si>
  <si>
    <t>P-1026</t>
  </si>
  <si>
    <t>Maqsood</t>
  </si>
  <si>
    <t>P-1027</t>
  </si>
  <si>
    <t>Mohammed</t>
  </si>
  <si>
    <t>P-1028</t>
  </si>
  <si>
    <t>Mubashar</t>
  </si>
  <si>
    <t>P-1029</t>
  </si>
  <si>
    <t>Musharraf</t>
  </si>
  <si>
    <t>P-1030</t>
  </si>
  <si>
    <t>Mustafa</t>
  </si>
  <si>
    <t>P-1031</t>
  </si>
  <si>
    <t>P-1032</t>
  </si>
  <si>
    <t>Nafees</t>
  </si>
  <si>
    <t>P-1033</t>
  </si>
  <si>
    <t>P-1034</t>
  </si>
  <si>
    <t>Qasim</t>
  </si>
  <si>
    <t>P-1035</t>
  </si>
  <si>
    <t>Rahim</t>
  </si>
  <si>
    <t>P-1036</t>
  </si>
  <si>
    <t>P-1037</t>
  </si>
  <si>
    <t>Rameez</t>
  </si>
  <si>
    <t>P-1038</t>
  </si>
  <si>
    <t>Rauf</t>
  </si>
  <si>
    <t>BCom</t>
  </si>
  <si>
    <t>P-1039</t>
  </si>
  <si>
    <t>Saad</t>
  </si>
  <si>
    <t>P-1040</t>
  </si>
  <si>
    <t>Safdar</t>
  </si>
  <si>
    <t>P-1041</t>
  </si>
  <si>
    <t>Saqlain</t>
  </si>
  <si>
    <t>P-1042</t>
  </si>
  <si>
    <t>Shoaib</t>
  </si>
  <si>
    <t>P-1043</t>
  </si>
  <si>
    <t>Shuja</t>
  </si>
  <si>
    <t>P-1044</t>
  </si>
  <si>
    <t>P-1045</t>
  </si>
  <si>
    <t>P-1046</t>
  </si>
  <si>
    <t>Sohail</t>
  </si>
  <si>
    <t>P-1047</t>
  </si>
  <si>
    <t>P-1048</t>
  </si>
  <si>
    <t>Yar</t>
  </si>
  <si>
    <t>P-1049</t>
  </si>
  <si>
    <t>Zahid</t>
  </si>
  <si>
    <t>P-1050</t>
  </si>
  <si>
    <t>Zakir</t>
  </si>
  <si>
    <t>P-1051</t>
  </si>
  <si>
    <t>Human Resources</t>
  </si>
  <si>
    <t>P-1052</t>
  </si>
  <si>
    <t>Islamabad</t>
  </si>
  <si>
    <t>Punjab</t>
  </si>
  <si>
    <t>P-1053</t>
  </si>
  <si>
    <t>P-1054</t>
  </si>
  <si>
    <t>Lahore</t>
  </si>
  <si>
    <t>P-1055</t>
  </si>
  <si>
    <t>Multan</t>
  </si>
  <si>
    <t>P-1056</t>
  </si>
  <si>
    <t>P-1057</t>
  </si>
  <si>
    <t>P-1058</t>
  </si>
  <si>
    <t>Amin</t>
  </si>
  <si>
    <t>P-1059</t>
  </si>
  <si>
    <t>P-1060</t>
  </si>
  <si>
    <t>Arfa</t>
  </si>
  <si>
    <t>P-1061</t>
  </si>
  <si>
    <t>P-1062</t>
  </si>
  <si>
    <t>P-1063</t>
  </si>
  <si>
    <t>Asma</t>
  </si>
  <si>
    <t>P-1064</t>
  </si>
  <si>
    <t>P-1065</t>
  </si>
  <si>
    <t>P-1066</t>
  </si>
  <si>
    <t>P-1067</t>
  </si>
  <si>
    <t>Farah</t>
  </si>
  <si>
    <t>P-1068</t>
  </si>
  <si>
    <t>Hajira</t>
  </si>
  <si>
    <t>P-1069</t>
  </si>
  <si>
    <t>P-1070</t>
  </si>
  <si>
    <t>P-1071</t>
  </si>
  <si>
    <t>P-1072</t>
  </si>
  <si>
    <t>Latif</t>
  </si>
  <si>
    <t>P-1073</t>
  </si>
  <si>
    <t>P-1074</t>
  </si>
  <si>
    <t>P-1075</t>
  </si>
  <si>
    <t>P-1076</t>
  </si>
  <si>
    <t>Nauman</t>
  </si>
  <si>
    <t>P-1077</t>
  </si>
  <si>
    <t>Qaiser</t>
  </si>
  <si>
    <t>P-1078</t>
  </si>
  <si>
    <t>P-1079</t>
  </si>
  <si>
    <t>Shahbaz</t>
  </si>
  <si>
    <t>P-1080</t>
  </si>
  <si>
    <t>Sohrab</t>
  </si>
  <si>
    <t>P-1081</t>
  </si>
  <si>
    <t>Vakeel</t>
  </si>
  <si>
    <t>P-1082</t>
  </si>
  <si>
    <t>Zaighum</t>
  </si>
  <si>
    <t>P-1083</t>
  </si>
  <si>
    <t>P-1084</t>
  </si>
  <si>
    <t>Zarar</t>
  </si>
  <si>
    <t>P-1085</t>
  </si>
  <si>
    <t>Afreen</t>
  </si>
  <si>
    <t>Accounting</t>
  </si>
  <si>
    <t>P-1086</t>
  </si>
  <si>
    <t>P-1087</t>
  </si>
  <si>
    <t>P-1088</t>
  </si>
  <si>
    <t>P-1089</t>
  </si>
  <si>
    <t>Arif</t>
  </si>
  <si>
    <t>P-1090</t>
  </si>
  <si>
    <t>P-1091</t>
  </si>
  <si>
    <t>P-1092</t>
  </si>
  <si>
    <t>P-1093</t>
  </si>
  <si>
    <t>Faiz</t>
  </si>
  <si>
    <t>P-1094</t>
  </si>
  <si>
    <t>P-1095</t>
  </si>
  <si>
    <t>P-1096</t>
  </si>
  <si>
    <t>P-1097</t>
  </si>
  <si>
    <t>P-1098</t>
  </si>
  <si>
    <t>P-1099</t>
  </si>
  <si>
    <t>Ibrahim</t>
  </si>
  <si>
    <t>P-1100</t>
  </si>
  <si>
    <t>P-1101</t>
  </si>
  <si>
    <t>Inzamam</t>
  </si>
  <si>
    <t>P-1102</t>
  </si>
  <si>
    <t>P-1103</t>
  </si>
  <si>
    <t>P-1104</t>
  </si>
  <si>
    <t>P-1105</t>
  </si>
  <si>
    <t>P-1106</t>
  </si>
  <si>
    <t>P-1107</t>
  </si>
  <si>
    <t>P-1108</t>
  </si>
  <si>
    <t>P-1109</t>
  </si>
  <si>
    <t>P-1110</t>
  </si>
  <si>
    <t>Khurshid</t>
  </si>
  <si>
    <t>P-1111</t>
  </si>
  <si>
    <t>P-1112</t>
  </si>
  <si>
    <t>P-1113</t>
  </si>
  <si>
    <t>P-1114</t>
  </si>
  <si>
    <t>P-1115</t>
  </si>
  <si>
    <t>P-1116</t>
  </si>
  <si>
    <t>P-1117</t>
  </si>
  <si>
    <t>P-1118</t>
  </si>
  <si>
    <t>Sabir</t>
  </si>
  <si>
    <t>P-1119</t>
  </si>
  <si>
    <t>P-1120</t>
  </si>
  <si>
    <t>P-1121</t>
  </si>
  <si>
    <t>Saif</t>
  </si>
  <si>
    <t>P-1122</t>
  </si>
  <si>
    <t>Salim</t>
  </si>
  <si>
    <t>P-1123</t>
  </si>
  <si>
    <t>P-1124</t>
  </si>
  <si>
    <t>P-1125</t>
  </si>
  <si>
    <t>Sarmad</t>
  </si>
  <si>
    <t>P-1126</t>
  </si>
  <si>
    <t>P-1127</t>
  </si>
  <si>
    <t>Sher</t>
  </si>
  <si>
    <t>P-1128</t>
  </si>
  <si>
    <t>P-1129</t>
  </si>
  <si>
    <t>P-1130</t>
  </si>
  <si>
    <t>P-1131</t>
  </si>
  <si>
    <t>Tufail</t>
  </si>
  <si>
    <t>P-1132</t>
  </si>
  <si>
    <t>P-1133</t>
  </si>
  <si>
    <t>P-1134</t>
  </si>
  <si>
    <t>P-1135</t>
  </si>
  <si>
    <t>Customer Support</t>
  </si>
  <si>
    <t>P-1136</t>
  </si>
  <si>
    <t>P-1137</t>
  </si>
  <si>
    <t>P-1138</t>
  </si>
  <si>
    <t>Azeem</t>
  </si>
  <si>
    <t>P-1139</t>
  </si>
  <si>
    <t>Azhar</t>
  </si>
  <si>
    <t>P-1140</t>
  </si>
  <si>
    <t>P-1141</t>
  </si>
  <si>
    <t>P-1142</t>
  </si>
  <si>
    <t>Ghayoor</t>
  </si>
  <si>
    <t>P-1143</t>
  </si>
  <si>
    <t>P-1144</t>
  </si>
  <si>
    <t>P-1145</t>
  </si>
  <si>
    <t>P-1146</t>
  </si>
  <si>
    <t>Ilyas</t>
  </si>
  <si>
    <t>P-1147</t>
  </si>
  <si>
    <t>Jamal</t>
  </si>
  <si>
    <t>P-1148</t>
  </si>
  <si>
    <t>P-1149</t>
  </si>
  <si>
    <t>Maleeha</t>
  </si>
  <si>
    <t>P-1150</t>
  </si>
  <si>
    <t>P-1151</t>
  </si>
  <si>
    <t>P-1152</t>
  </si>
  <si>
    <t>Sarwar</t>
  </si>
  <si>
    <t>P-1153</t>
  </si>
  <si>
    <t>Talat</t>
  </si>
  <si>
    <t>P-1154</t>
  </si>
  <si>
    <t>Tariq</t>
  </si>
  <si>
    <t>P-1155</t>
  </si>
  <si>
    <t>P-1156</t>
  </si>
  <si>
    <t>Abid</t>
  </si>
  <si>
    <t>Marketing</t>
  </si>
  <si>
    <t>P-1157</t>
  </si>
  <si>
    <t>P-1158</t>
  </si>
  <si>
    <t>Ahsan</t>
  </si>
  <si>
    <t>P-1159</t>
  </si>
  <si>
    <t>P-1160</t>
  </si>
  <si>
    <t>P-1161</t>
  </si>
  <si>
    <t>P-1162</t>
  </si>
  <si>
    <t>P-1163</t>
  </si>
  <si>
    <t>P-1164</t>
  </si>
  <si>
    <t>P-1165</t>
  </si>
  <si>
    <t>P-1166</t>
  </si>
  <si>
    <t>P-1167</t>
  </si>
  <si>
    <t>Batool</t>
  </si>
  <si>
    <t>P-1168</t>
  </si>
  <si>
    <t>P-1169</t>
  </si>
  <si>
    <t>P-1170</t>
  </si>
  <si>
    <t>P-1171</t>
  </si>
  <si>
    <t>Hamid</t>
  </si>
  <si>
    <t>P-1172</t>
  </si>
  <si>
    <t>P-1173</t>
  </si>
  <si>
    <t>P-1174</t>
  </si>
  <si>
    <t>P-1175</t>
  </si>
  <si>
    <t>P-1176</t>
  </si>
  <si>
    <t>P-1177</t>
  </si>
  <si>
    <t>P-1178</t>
  </si>
  <si>
    <t>P-1179</t>
  </si>
  <si>
    <t>P-1180</t>
  </si>
  <si>
    <t>P-1181</t>
  </si>
  <si>
    <t>P-1182</t>
  </si>
  <si>
    <t>P-1183</t>
  </si>
  <si>
    <t>P-1184</t>
  </si>
  <si>
    <t>P-1185</t>
  </si>
  <si>
    <t>P-1186</t>
  </si>
  <si>
    <t>P-1187</t>
  </si>
  <si>
    <t>P-1188</t>
  </si>
  <si>
    <t>P-1189</t>
  </si>
  <si>
    <t>P-1190</t>
  </si>
  <si>
    <t>P-1191</t>
  </si>
  <si>
    <t>P-1192</t>
  </si>
  <si>
    <t>P-1193</t>
  </si>
  <si>
    <t>Yasin</t>
  </si>
  <si>
    <t>P-1194</t>
  </si>
  <si>
    <t>Yousuf</t>
  </si>
  <si>
    <t>P-1195</t>
  </si>
  <si>
    <t>P-1196</t>
  </si>
  <si>
    <t>P-1197</t>
  </si>
  <si>
    <t>P-1198</t>
  </si>
  <si>
    <t>P-1199</t>
  </si>
  <si>
    <t>P-1200</t>
  </si>
  <si>
    <t>R&amp;D</t>
  </si>
  <si>
    <t>P-1201</t>
  </si>
  <si>
    <t>P-1202</t>
  </si>
  <si>
    <t>P-1203</t>
  </si>
  <si>
    <t>P-1204</t>
  </si>
  <si>
    <t>P-1205</t>
  </si>
  <si>
    <t>P-1206</t>
  </si>
  <si>
    <t>P-1207</t>
  </si>
  <si>
    <t>P-1208</t>
  </si>
  <si>
    <t>P-1209</t>
  </si>
  <si>
    <t>P-1210</t>
  </si>
  <si>
    <t>P-1211</t>
  </si>
  <si>
    <t>P-1212</t>
  </si>
  <si>
    <t>P-1213</t>
  </si>
  <si>
    <t>P-1214</t>
  </si>
  <si>
    <t>P-1215</t>
  </si>
  <si>
    <t>Farida</t>
  </si>
  <si>
    <t>P-1216</t>
  </si>
  <si>
    <t>P-1217</t>
  </si>
  <si>
    <t>Fatima</t>
  </si>
  <si>
    <t>P-1218</t>
  </si>
  <si>
    <t>P-1219</t>
  </si>
  <si>
    <t>P-1220</t>
  </si>
  <si>
    <t>P-1221</t>
  </si>
  <si>
    <t>Hasan</t>
  </si>
  <si>
    <t>P-1222</t>
  </si>
  <si>
    <t>P-1223</t>
  </si>
  <si>
    <t>P-1224</t>
  </si>
  <si>
    <t>P-1225</t>
  </si>
  <si>
    <t>P-1226</t>
  </si>
  <si>
    <t>P-1227</t>
  </si>
  <si>
    <t>P-1228</t>
  </si>
  <si>
    <t>Karim/Kareem</t>
  </si>
  <si>
    <t>P-1229</t>
  </si>
  <si>
    <t>P-1230</t>
  </si>
  <si>
    <t>P-1231</t>
  </si>
  <si>
    <t>P-1232</t>
  </si>
  <si>
    <t>P-1233</t>
  </si>
  <si>
    <t>P-1234</t>
  </si>
  <si>
    <t>Munawar</t>
  </si>
  <si>
    <t>P-1235</t>
  </si>
  <si>
    <t>P-1236</t>
  </si>
  <si>
    <t>P-1237</t>
  </si>
  <si>
    <t>P-1238</t>
  </si>
  <si>
    <t>P-1239</t>
  </si>
  <si>
    <t>P-1240</t>
  </si>
  <si>
    <t>P-1241</t>
  </si>
  <si>
    <t>P-1242</t>
  </si>
  <si>
    <t>P-1243</t>
  </si>
  <si>
    <t>P-1244</t>
  </si>
  <si>
    <t>P-1245</t>
  </si>
  <si>
    <t>P-1246</t>
  </si>
  <si>
    <t>P-1247</t>
  </si>
  <si>
    <t>Sadiq</t>
  </si>
  <si>
    <t>P-1248</t>
  </si>
  <si>
    <t>P-1249</t>
  </si>
  <si>
    <t>P-1250</t>
  </si>
  <si>
    <t>P-1251</t>
  </si>
  <si>
    <t>P-1252</t>
  </si>
  <si>
    <t>P-1253</t>
  </si>
  <si>
    <t>P-1254</t>
  </si>
  <si>
    <t>P-1255</t>
  </si>
  <si>
    <t>P-1256</t>
  </si>
  <si>
    <t>P-1257</t>
  </si>
  <si>
    <t>P-1258</t>
  </si>
  <si>
    <t>P-1259</t>
  </si>
  <si>
    <t>P-1260</t>
  </si>
  <si>
    <t>P-1261</t>
  </si>
  <si>
    <t>Wasim</t>
  </si>
  <si>
    <t>P-1262</t>
  </si>
  <si>
    <t>P-1263</t>
  </si>
  <si>
    <t>P-1264</t>
  </si>
  <si>
    <t>P-1265</t>
  </si>
  <si>
    <t>Abbas</t>
  </si>
  <si>
    <t>Finance</t>
  </si>
  <si>
    <t>P-1266</t>
  </si>
  <si>
    <t>P-1267</t>
  </si>
  <si>
    <t>P-1268</t>
  </si>
  <si>
    <t>P-1269</t>
  </si>
  <si>
    <t>P-1270</t>
  </si>
  <si>
    <t>P-1271</t>
  </si>
  <si>
    <t>P-1272</t>
  </si>
  <si>
    <t>P-1273</t>
  </si>
  <si>
    <t>P-1274</t>
  </si>
  <si>
    <t>Bashir</t>
  </si>
  <si>
    <t>P-1275</t>
  </si>
  <si>
    <t>P-1276</t>
  </si>
  <si>
    <t>P-1277</t>
  </si>
  <si>
    <t>P-1278</t>
  </si>
  <si>
    <t>P-1279</t>
  </si>
  <si>
    <t>P-1280</t>
  </si>
  <si>
    <t>P-1281</t>
  </si>
  <si>
    <t>P-1282</t>
  </si>
  <si>
    <t>P-1283</t>
  </si>
  <si>
    <t>P-1284</t>
  </si>
  <si>
    <t>P-1285</t>
  </si>
  <si>
    <t>P-1286</t>
  </si>
  <si>
    <t>P-1287</t>
  </si>
  <si>
    <t>Mustansar</t>
  </si>
  <si>
    <t>P-1288</t>
  </si>
  <si>
    <t>Naveed</t>
  </si>
  <si>
    <t>P-1289</t>
  </si>
  <si>
    <t>P-1290</t>
  </si>
  <si>
    <t>P-1291</t>
  </si>
  <si>
    <t>P-1292</t>
  </si>
  <si>
    <t>P-1293</t>
  </si>
  <si>
    <t>P-1294</t>
  </si>
  <si>
    <t>P-1295</t>
  </si>
  <si>
    <t>P-1296</t>
  </si>
  <si>
    <t>P-1297</t>
  </si>
  <si>
    <t>P-1298</t>
  </si>
  <si>
    <t>P-1299</t>
  </si>
  <si>
    <t>P-1300</t>
  </si>
  <si>
    <t>Taufeeq</t>
  </si>
  <si>
    <t>Taufeeq/Taufiq</t>
  </si>
  <si>
    <t>P-1301</t>
  </si>
  <si>
    <t>P-1302</t>
  </si>
  <si>
    <t>P-1303</t>
  </si>
  <si>
    <t>P-1304</t>
  </si>
  <si>
    <t>P-1305</t>
  </si>
  <si>
    <t>P-1306</t>
  </si>
  <si>
    <t>IT</t>
  </si>
  <si>
    <t>P-1307</t>
  </si>
  <si>
    <t>P-1308</t>
  </si>
  <si>
    <t>P-1309</t>
  </si>
  <si>
    <t>P-1310</t>
  </si>
  <si>
    <t>P-1311</t>
  </si>
  <si>
    <t>P-1312</t>
  </si>
  <si>
    <t>P-1313</t>
  </si>
  <si>
    <t>P-1314</t>
  </si>
  <si>
    <t>P-1315</t>
  </si>
  <si>
    <t>P-1316</t>
  </si>
  <si>
    <t>P-1317</t>
  </si>
  <si>
    <t>P-1318</t>
  </si>
  <si>
    <t>P-1319</t>
  </si>
  <si>
    <t>P-1320</t>
  </si>
  <si>
    <t>P-1321</t>
  </si>
  <si>
    <t>P-1322</t>
  </si>
  <si>
    <t>P-1323</t>
  </si>
  <si>
    <t>P-1324</t>
  </si>
  <si>
    <t>P-1325</t>
  </si>
  <si>
    <t>P-1326</t>
  </si>
  <si>
    <t>P-1327</t>
  </si>
  <si>
    <t>P-1328</t>
  </si>
  <si>
    <t>P-1329</t>
  </si>
  <si>
    <t>P-1330</t>
  </si>
  <si>
    <t>P-1331</t>
  </si>
  <si>
    <t>P-1332</t>
  </si>
  <si>
    <t>P-1333</t>
  </si>
  <si>
    <t>P-1334</t>
  </si>
  <si>
    <t>P-1335</t>
  </si>
  <si>
    <t>P-1336</t>
  </si>
  <si>
    <t>P-1337</t>
  </si>
  <si>
    <t>P-1338</t>
  </si>
  <si>
    <t>P-1339</t>
  </si>
  <si>
    <t>P-1340</t>
  </si>
  <si>
    <t>Ishaq</t>
  </si>
  <si>
    <t>P-1341</t>
  </si>
  <si>
    <t>P-1342</t>
  </si>
  <si>
    <t>P-1343</t>
  </si>
  <si>
    <t>Karim</t>
  </si>
  <si>
    <t>P-1344</t>
  </si>
  <si>
    <t>P-1345</t>
  </si>
  <si>
    <t>P-1346</t>
  </si>
  <si>
    <t>P-1347</t>
  </si>
  <si>
    <t>P-1348</t>
  </si>
  <si>
    <t>P-1349</t>
  </si>
  <si>
    <t>P-1350</t>
  </si>
  <si>
    <t>P-1351</t>
  </si>
  <si>
    <t>P-1352</t>
  </si>
  <si>
    <t>P-1353</t>
  </si>
  <si>
    <t>P-1354</t>
  </si>
  <si>
    <t>P-1355</t>
  </si>
  <si>
    <t>P-1356</t>
  </si>
  <si>
    <t>P-1357</t>
  </si>
  <si>
    <t>P-1358</t>
  </si>
  <si>
    <t>P-1359</t>
  </si>
  <si>
    <t>P-1360</t>
  </si>
  <si>
    <t>P-1361</t>
  </si>
  <si>
    <t>P-1362</t>
  </si>
  <si>
    <t>P-1363</t>
  </si>
  <si>
    <t>P-1364</t>
  </si>
  <si>
    <t>P-1365</t>
  </si>
  <si>
    <t>P-1366</t>
  </si>
  <si>
    <t>P-1367</t>
  </si>
  <si>
    <t>Administration</t>
  </si>
  <si>
    <t>P-1368</t>
  </si>
  <si>
    <t>P-1369</t>
  </si>
  <si>
    <t>P-1370</t>
  </si>
  <si>
    <t>P-1371</t>
  </si>
  <si>
    <t>P-1373</t>
  </si>
  <si>
    <t>P-1374</t>
  </si>
  <si>
    <t>P-1375</t>
  </si>
  <si>
    <t>P-1376</t>
  </si>
  <si>
    <t>P-1377</t>
  </si>
  <si>
    <t>P-1378</t>
  </si>
  <si>
    <t>P-1379</t>
  </si>
  <si>
    <t>P-1380</t>
  </si>
  <si>
    <t>P-1381</t>
  </si>
  <si>
    <t>P-1382</t>
  </si>
  <si>
    <t>P-1383</t>
  </si>
  <si>
    <t>P-1384</t>
  </si>
  <si>
    <t>P-1385</t>
  </si>
  <si>
    <t>P-1386</t>
  </si>
  <si>
    <t>P-1387</t>
  </si>
  <si>
    <t>P-1388</t>
  </si>
  <si>
    <t>P-1389</t>
  </si>
  <si>
    <t>P-1390</t>
  </si>
  <si>
    <t>P-1391</t>
  </si>
  <si>
    <t>P-1392</t>
  </si>
  <si>
    <t>P-1393</t>
  </si>
  <si>
    <t>P-1394</t>
  </si>
  <si>
    <t>P-1395</t>
  </si>
  <si>
    <t>P-1396</t>
  </si>
  <si>
    <t>P-1397</t>
  </si>
  <si>
    <t>P-1398</t>
  </si>
  <si>
    <t>P-1399</t>
  </si>
  <si>
    <t>P-1400</t>
  </si>
  <si>
    <t>P-1401</t>
  </si>
  <si>
    <t>P-1402</t>
  </si>
  <si>
    <t>P-1403</t>
  </si>
  <si>
    <t>P-1404</t>
  </si>
  <si>
    <t>P-1405</t>
  </si>
  <si>
    <t>P-1406</t>
  </si>
  <si>
    <t>P-1407</t>
  </si>
  <si>
    <t>P-1408</t>
  </si>
  <si>
    <t>P-1409</t>
  </si>
  <si>
    <t>P-1410</t>
  </si>
  <si>
    <t>P-1411</t>
  </si>
  <si>
    <t>P-1412</t>
  </si>
  <si>
    <t>P-1413</t>
  </si>
  <si>
    <t>P-1414</t>
  </si>
  <si>
    <t>P-1415</t>
  </si>
  <si>
    <t>P-1416</t>
  </si>
  <si>
    <t>P-1417</t>
  </si>
  <si>
    <t>P-1418</t>
  </si>
  <si>
    <t>P-1419</t>
  </si>
  <si>
    <t>P-1420</t>
  </si>
  <si>
    <t>P-1421</t>
  </si>
  <si>
    <t>P-1422</t>
  </si>
  <si>
    <t>P-1423</t>
  </si>
  <si>
    <t>P-1424</t>
  </si>
  <si>
    <t>P-1425</t>
  </si>
  <si>
    <t>P-1426</t>
  </si>
  <si>
    <t>P-1427</t>
  </si>
  <si>
    <t>P-1428</t>
  </si>
  <si>
    <t>P-1429</t>
  </si>
  <si>
    <t>P-1430</t>
  </si>
  <si>
    <t>Zafar</t>
  </si>
  <si>
    <t>P-1431</t>
  </si>
  <si>
    <t>P-1432</t>
  </si>
  <si>
    <t>P-1433</t>
  </si>
  <si>
    <t>P-1434</t>
  </si>
  <si>
    <t>P-1435</t>
  </si>
  <si>
    <t>Hunza</t>
  </si>
  <si>
    <t>P-1436</t>
  </si>
  <si>
    <t>P-1437</t>
  </si>
  <si>
    <t>P-1438</t>
  </si>
  <si>
    <t>P-1439</t>
  </si>
  <si>
    <t>P-1440</t>
  </si>
  <si>
    <t>P-1441</t>
  </si>
  <si>
    <t>P-1442</t>
  </si>
  <si>
    <t>P-1443</t>
  </si>
  <si>
    <t>P-1444</t>
  </si>
  <si>
    <t>P-1445</t>
  </si>
  <si>
    <t>P-1446</t>
  </si>
  <si>
    <t>P-1447</t>
  </si>
  <si>
    <t>P-1448</t>
  </si>
  <si>
    <t>P-1449</t>
  </si>
  <si>
    <t>P-1450</t>
  </si>
  <si>
    <t>P-1451</t>
  </si>
  <si>
    <t>P-1452</t>
  </si>
  <si>
    <t>P-1453</t>
  </si>
  <si>
    <t>P-1454</t>
  </si>
  <si>
    <t>P-1455</t>
  </si>
  <si>
    <t>P-1456</t>
  </si>
  <si>
    <t>P-1457</t>
  </si>
  <si>
    <t>P-1458</t>
  </si>
  <si>
    <t>P-1459</t>
  </si>
  <si>
    <t>P-1460</t>
  </si>
  <si>
    <t>P-1461</t>
  </si>
  <si>
    <t>P-1462</t>
  </si>
  <si>
    <t>P-1463</t>
  </si>
  <si>
    <t>P-1464</t>
  </si>
  <si>
    <t>P-1465</t>
  </si>
  <si>
    <t>P-1466</t>
  </si>
  <si>
    <t>P-1467</t>
  </si>
  <si>
    <t>P-1468</t>
  </si>
  <si>
    <t>P-1469</t>
  </si>
  <si>
    <t>P-1470</t>
  </si>
  <si>
    <t>P-1471</t>
  </si>
  <si>
    <t>P-1472</t>
  </si>
  <si>
    <t>P-1473</t>
  </si>
  <si>
    <t>P-1474</t>
  </si>
  <si>
    <t>P-1475</t>
  </si>
  <si>
    <t>P-1476</t>
  </si>
  <si>
    <t>P-1477</t>
  </si>
  <si>
    <t>P-1478</t>
  </si>
  <si>
    <t>P-1479</t>
  </si>
  <si>
    <t>P-1480</t>
  </si>
  <si>
    <t>P-1481</t>
  </si>
  <si>
    <t>P-1482</t>
  </si>
  <si>
    <t>P-1483</t>
  </si>
  <si>
    <t>P-1484</t>
  </si>
  <si>
    <t>P-1485</t>
  </si>
  <si>
    <t>P-1486</t>
  </si>
  <si>
    <t>P-1487</t>
  </si>
  <si>
    <t>P-1488</t>
  </si>
  <si>
    <t>P-1489</t>
  </si>
  <si>
    <t>P-1490</t>
  </si>
  <si>
    <t>P-1491</t>
  </si>
  <si>
    <t>P-1492</t>
  </si>
  <si>
    <t>P-1493</t>
  </si>
  <si>
    <t>P-1494</t>
  </si>
  <si>
    <t>P-1495</t>
  </si>
  <si>
    <t>P-1496</t>
  </si>
  <si>
    <t>P-1497</t>
  </si>
  <si>
    <t>P-1498</t>
  </si>
  <si>
    <t>P-1499</t>
  </si>
  <si>
    <t>P-1500</t>
  </si>
  <si>
    <t>P-1501</t>
  </si>
  <si>
    <t>P-1502</t>
  </si>
  <si>
    <t>P-1503</t>
  </si>
  <si>
    <t>P-1504</t>
  </si>
  <si>
    <t>P-1505</t>
  </si>
  <si>
    <t>P-1506</t>
  </si>
  <si>
    <t>P-1507</t>
  </si>
  <si>
    <t>P-1508</t>
  </si>
  <si>
    <t>P-1509</t>
  </si>
  <si>
    <t>P-1510</t>
  </si>
  <si>
    <t>P-1511</t>
  </si>
  <si>
    <t>P-1512</t>
  </si>
  <si>
    <t>P-1513</t>
  </si>
  <si>
    <t>P-1514</t>
  </si>
  <si>
    <t>P-1515</t>
  </si>
  <si>
    <t>P-1516</t>
  </si>
  <si>
    <t>P-1517</t>
  </si>
  <si>
    <t>P-1518</t>
  </si>
  <si>
    <t>P-1519</t>
  </si>
  <si>
    <t>P-1520</t>
  </si>
  <si>
    <t>P-1521</t>
  </si>
  <si>
    <t>P-1522</t>
  </si>
  <si>
    <t>P-1523</t>
  </si>
  <si>
    <t>P-1524</t>
  </si>
  <si>
    <t>P-1525</t>
  </si>
  <si>
    <t>P-1526</t>
  </si>
  <si>
    <t>P-1527</t>
  </si>
  <si>
    <t>P-1528</t>
  </si>
  <si>
    <t>P-1529</t>
  </si>
  <si>
    <t>P-1530</t>
  </si>
  <si>
    <t>P-1531</t>
  </si>
  <si>
    <t>P-1532</t>
  </si>
  <si>
    <t>P-1533</t>
  </si>
  <si>
    <t>P-1534</t>
  </si>
  <si>
    <t>P-1535</t>
  </si>
  <si>
    <t>P-1536</t>
  </si>
  <si>
    <t>P-1537</t>
  </si>
  <si>
    <t>P-1538</t>
  </si>
  <si>
    <t>P-1539</t>
  </si>
  <si>
    <t>P-1540</t>
  </si>
  <si>
    <t>P-1541</t>
  </si>
  <si>
    <t>P-1542</t>
  </si>
  <si>
    <t>P-1543</t>
  </si>
  <si>
    <t>P-1544</t>
  </si>
  <si>
    <t>P-1545</t>
  </si>
  <si>
    <t>P-1546</t>
  </si>
  <si>
    <t>P-1547</t>
  </si>
  <si>
    <t>P-1548</t>
  </si>
  <si>
    <t>P-1549</t>
  </si>
  <si>
    <t>P-1550</t>
  </si>
  <si>
    <t>P-1551</t>
  </si>
  <si>
    <t>P-1552</t>
  </si>
  <si>
    <t>P-1553</t>
  </si>
  <si>
    <t>P-1554</t>
  </si>
  <si>
    <t>P-1555</t>
  </si>
  <si>
    <t>P-1556</t>
  </si>
  <si>
    <t>P-1557</t>
  </si>
  <si>
    <t>P-1558</t>
  </si>
  <si>
    <t>P-1559</t>
  </si>
  <si>
    <t>P-1560</t>
  </si>
  <si>
    <t>P-1561</t>
  </si>
  <si>
    <t>P-1562</t>
  </si>
  <si>
    <t>P-1563</t>
  </si>
  <si>
    <t>P-1564</t>
  </si>
  <si>
    <t>P-1565</t>
  </si>
  <si>
    <t>P-1566</t>
  </si>
  <si>
    <t>P-1567</t>
  </si>
  <si>
    <t>P-1568</t>
  </si>
  <si>
    <t>P-1569</t>
  </si>
  <si>
    <t>P-1570</t>
  </si>
  <si>
    <t>P-1571</t>
  </si>
  <si>
    <t>P-1572</t>
  </si>
  <si>
    <t>P-1573</t>
  </si>
  <si>
    <t>P-1574</t>
  </si>
  <si>
    <t>P-1575</t>
  </si>
  <si>
    <t>P-1576</t>
  </si>
  <si>
    <t>P-1577</t>
  </si>
  <si>
    <t>P-1578</t>
  </si>
  <si>
    <t>P-1579</t>
  </si>
  <si>
    <t>P-1580</t>
  </si>
  <si>
    <t>P-1581</t>
  </si>
  <si>
    <t>P-1582</t>
  </si>
  <si>
    <t>P-1583</t>
  </si>
  <si>
    <t>P-1584</t>
  </si>
  <si>
    <t>P-1585</t>
  </si>
  <si>
    <t>P-1586</t>
  </si>
  <si>
    <t>P-1587</t>
  </si>
  <si>
    <t>P-1588</t>
  </si>
  <si>
    <t>P-1589</t>
  </si>
  <si>
    <t>P-1590</t>
  </si>
  <si>
    <t>P-1591</t>
  </si>
  <si>
    <t>P-1592</t>
  </si>
  <si>
    <t>P-1593</t>
  </si>
  <si>
    <t>P-1594</t>
  </si>
  <si>
    <t>P-1595</t>
  </si>
  <si>
    <t>P-1596</t>
  </si>
  <si>
    <t>P-1597</t>
  </si>
  <si>
    <t>P-1598</t>
  </si>
  <si>
    <t>P-1599</t>
  </si>
  <si>
    <t>P-1600</t>
  </si>
  <si>
    <t>P-1601</t>
  </si>
  <si>
    <t>P-1602</t>
  </si>
  <si>
    <t>P-1603</t>
  </si>
  <si>
    <t>P-1604</t>
  </si>
  <si>
    <t>P-1605</t>
  </si>
  <si>
    <t>P-1606</t>
  </si>
  <si>
    <t>P-1607</t>
  </si>
  <si>
    <t>P-1608</t>
  </si>
  <si>
    <t>P-1609</t>
  </si>
  <si>
    <t>P-1610</t>
  </si>
  <si>
    <t>P-1611</t>
  </si>
  <si>
    <t>P-1612</t>
  </si>
  <si>
    <t>P-1613</t>
  </si>
  <si>
    <t>P-1614</t>
  </si>
  <si>
    <t>P-1615</t>
  </si>
  <si>
    <t>P-1616</t>
  </si>
  <si>
    <t>P-1617</t>
  </si>
  <si>
    <t>P-1618</t>
  </si>
  <si>
    <t>P-1619</t>
  </si>
  <si>
    <t>P-1620</t>
  </si>
  <si>
    <t>P-1621</t>
  </si>
  <si>
    <t>P-1622</t>
  </si>
  <si>
    <t>P-1623</t>
  </si>
  <si>
    <t>P-1624</t>
  </si>
  <si>
    <t>P-1625</t>
  </si>
  <si>
    <t>P-1626</t>
  </si>
  <si>
    <t>P-1627</t>
  </si>
  <si>
    <t>P-1628</t>
  </si>
  <si>
    <t>P-1629</t>
  </si>
  <si>
    <t>P-1630</t>
  </si>
  <si>
    <t>P-1631</t>
  </si>
  <si>
    <t>P-1632</t>
  </si>
  <si>
    <t>P-1633</t>
  </si>
  <si>
    <t>P-1634</t>
  </si>
  <si>
    <t>P-1635</t>
  </si>
  <si>
    <t>P-1636</t>
  </si>
  <si>
    <t>P-1637</t>
  </si>
  <si>
    <t>P-1638</t>
  </si>
  <si>
    <t>P-1639</t>
  </si>
  <si>
    <t>P-1640</t>
  </si>
  <si>
    <t>P-1641</t>
  </si>
  <si>
    <t>P-1642</t>
  </si>
  <si>
    <t>P-1643</t>
  </si>
  <si>
    <t>P-1644</t>
  </si>
  <si>
    <t>P-1645</t>
  </si>
  <si>
    <t>P-1646</t>
  </si>
  <si>
    <t>P-1647</t>
  </si>
  <si>
    <t>P-1648</t>
  </si>
  <si>
    <t>P-1649</t>
  </si>
  <si>
    <t>P-1650</t>
  </si>
  <si>
    <t>P-1651</t>
  </si>
  <si>
    <t>P-1652</t>
  </si>
  <si>
    <t>P-1653</t>
  </si>
  <si>
    <t>P-1654</t>
  </si>
  <si>
    <t>P-1655</t>
  </si>
  <si>
    <t>P-1656</t>
  </si>
  <si>
    <t>P-1657</t>
  </si>
  <si>
    <t>P-1658</t>
  </si>
  <si>
    <t>P-1659</t>
  </si>
  <si>
    <t>P-1660</t>
  </si>
  <si>
    <t>P-1661</t>
  </si>
  <si>
    <t>P-1662</t>
  </si>
  <si>
    <t>P-1663</t>
  </si>
  <si>
    <t>P-1664</t>
  </si>
  <si>
    <t>P-1665</t>
  </si>
  <si>
    <t>P-1666</t>
  </si>
  <si>
    <t>P-1667</t>
  </si>
  <si>
    <t>P-1668</t>
  </si>
  <si>
    <t>P-1669</t>
  </si>
  <si>
    <t>P-1670</t>
  </si>
  <si>
    <t>P-1671</t>
  </si>
  <si>
    <t>P-1672</t>
  </si>
  <si>
    <t>P-1673</t>
  </si>
  <si>
    <t>P-1674</t>
  </si>
  <si>
    <t>P-1675</t>
  </si>
  <si>
    <t>P-1676</t>
  </si>
  <si>
    <t>P-1677</t>
  </si>
  <si>
    <t>P-1678</t>
  </si>
  <si>
    <t>P-1679</t>
  </si>
  <si>
    <t>P-1680</t>
  </si>
  <si>
    <t>P-1681</t>
  </si>
  <si>
    <t>P-1682</t>
  </si>
  <si>
    <t>P-1683</t>
  </si>
  <si>
    <t>P-1684</t>
  </si>
  <si>
    <t>P-1685</t>
  </si>
  <si>
    <t>P-1686</t>
  </si>
  <si>
    <t>P-1687</t>
  </si>
  <si>
    <t>P-1688</t>
  </si>
  <si>
    <t>P-1689</t>
  </si>
  <si>
    <t>P-1690</t>
  </si>
  <si>
    <t>P-1691</t>
  </si>
  <si>
    <t>P-1692</t>
  </si>
  <si>
    <t>P-1693</t>
  </si>
  <si>
    <t>P-1694</t>
  </si>
  <si>
    <t>P-1695</t>
  </si>
  <si>
    <t>P-1696</t>
  </si>
  <si>
    <t>P-1697</t>
  </si>
  <si>
    <t>P-1698</t>
  </si>
  <si>
    <t>P-1699</t>
  </si>
  <si>
    <t>P-1700</t>
  </si>
  <si>
    <t>P-1701</t>
  </si>
  <si>
    <t>P-1702</t>
  </si>
  <si>
    <t>P-1703</t>
  </si>
  <si>
    <t>P-1704</t>
  </si>
  <si>
    <t>P-1705</t>
  </si>
  <si>
    <t>P-1706</t>
  </si>
  <si>
    <t>P-1707</t>
  </si>
  <si>
    <t>P-1708</t>
  </si>
  <si>
    <t>P-1709</t>
  </si>
  <si>
    <t>P-1710</t>
  </si>
  <si>
    <t>P-1711</t>
  </si>
  <si>
    <t>P-1712</t>
  </si>
  <si>
    <t>P-1713</t>
  </si>
  <si>
    <t>P-1714</t>
  </si>
  <si>
    <t>P-1715</t>
  </si>
  <si>
    <t>P-1716</t>
  </si>
  <si>
    <t>P-1717</t>
  </si>
  <si>
    <t>P-1718</t>
  </si>
  <si>
    <t>P-1719</t>
  </si>
  <si>
    <t>P-1720</t>
  </si>
  <si>
    <t>P-1721</t>
  </si>
  <si>
    <t>P-1722</t>
  </si>
  <si>
    <t>P-1723</t>
  </si>
  <si>
    <t>P-1724</t>
  </si>
  <si>
    <t>P-1725</t>
  </si>
  <si>
    <t>P-1726</t>
  </si>
  <si>
    <t>P-1727</t>
  </si>
  <si>
    <t>P-1728</t>
  </si>
  <si>
    <t>P-1729</t>
  </si>
  <si>
    <t>P-1730</t>
  </si>
  <si>
    <t>P-1731</t>
  </si>
  <si>
    <t>P-1732</t>
  </si>
  <si>
    <t>P-1733</t>
  </si>
  <si>
    <t>P-1734</t>
  </si>
  <si>
    <t>P-1735</t>
  </si>
  <si>
    <t>P-1736</t>
  </si>
  <si>
    <t>P-1737</t>
  </si>
  <si>
    <t>P-1738</t>
  </si>
  <si>
    <t>P-1739</t>
  </si>
  <si>
    <t>P-1740</t>
  </si>
  <si>
    <t>P-1741</t>
  </si>
  <si>
    <t>P-1742</t>
  </si>
  <si>
    <t>P-1743</t>
  </si>
  <si>
    <t>P-1744</t>
  </si>
  <si>
    <t>P-1745</t>
  </si>
  <si>
    <t>P-1746</t>
  </si>
  <si>
    <t>P-1747</t>
  </si>
  <si>
    <t>P-1748</t>
  </si>
  <si>
    <t>P-1749</t>
  </si>
  <si>
    <t>P-1750</t>
  </si>
  <si>
    <t>P-1751</t>
  </si>
  <si>
    <t>P-1752</t>
  </si>
  <si>
    <t>P-1753</t>
  </si>
  <si>
    <t>P-1754</t>
  </si>
  <si>
    <t>P-1755</t>
  </si>
  <si>
    <t>P-1756</t>
  </si>
  <si>
    <t>P-1757</t>
  </si>
  <si>
    <t>P-1758</t>
  </si>
  <si>
    <t>P-1759</t>
  </si>
  <si>
    <t>P-1760</t>
  </si>
  <si>
    <t>P-1761</t>
  </si>
  <si>
    <t>P-1762</t>
  </si>
  <si>
    <t>P-1763</t>
  </si>
  <si>
    <t>P-1764</t>
  </si>
  <si>
    <t>P-1765</t>
  </si>
  <si>
    <t>P-1766</t>
  </si>
  <si>
    <t>P-1767</t>
  </si>
  <si>
    <t>P-1768</t>
  </si>
  <si>
    <t>P-1769</t>
  </si>
  <si>
    <t>P-1770</t>
  </si>
  <si>
    <t>P-1771</t>
  </si>
  <si>
    <t>P-1772</t>
  </si>
  <si>
    <t>P-1773</t>
  </si>
  <si>
    <t>P-1774</t>
  </si>
  <si>
    <t>P-1775</t>
  </si>
  <si>
    <t>P-1776</t>
  </si>
  <si>
    <t>P-1777</t>
  </si>
  <si>
    <t>P-1778</t>
  </si>
  <si>
    <t>P-1779</t>
  </si>
  <si>
    <t>P-1780</t>
  </si>
  <si>
    <t>P-1781</t>
  </si>
  <si>
    <t>P-1782</t>
  </si>
  <si>
    <t>P-1783</t>
  </si>
  <si>
    <t>P-1784</t>
  </si>
  <si>
    <t>P-1785</t>
  </si>
  <si>
    <t>P-1786</t>
  </si>
  <si>
    <t>P-1787</t>
  </si>
  <si>
    <t>P-1788</t>
  </si>
  <si>
    <t>P-1789</t>
  </si>
  <si>
    <t>P-1790</t>
  </si>
  <si>
    <t>P-1791</t>
  </si>
  <si>
    <t>P-1792</t>
  </si>
  <si>
    <t>P-1793</t>
  </si>
  <si>
    <t>P-1794</t>
  </si>
  <si>
    <t>P-1795</t>
  </si>
  <si>
    <t>P-1796</t>
  </si>
  <si>
    <t>P-1797</t>
  </si>
  <si>
    <t>P-1798</t>
  </si>
  <si>
    <t>P-1799</t>
  </si>
  <si>
    <t>P-1800</t>
  </si>
  <si>
    <t>P-1801</t>
  </si>
  <si>
    <t>P-1802</t>
  </si>
  <si>
    <t>P-1803</t>
  </si>
  <si>
    <t>P-1804</t>
  </si>
  <si>
    <t>P-1805</t>
  </si>
  <si>
    <t>P-1806</t>
  </si>
  <si>
    <t>P-1807</t>
  </si>
  <si>
    <t>P-1808</t>
  </si>
  <si>
    <t>P-1809</t>
  </si>
  <si>
    <t>P-1810</t>
  </si>
  <si>
    <t>P-1811</t>
  </si>
  <si>
    <t>P-1812</t>
  </si>
  <si>
    <t>P-1813</t>
  </si>
  <si>
    <t>P-1814</t>
  </si>
  <si>
    <t>P-1815</t>
  </si>
  <si>
    <t>P-1816</t>
  </si>
  <si>
    <t>P-1817</t>
  </si>
  <si>
    <t>P-1818</t>
  </si>
  <si>
    <t>P-1819</t>
  </si>
  <si>
    <t>P-1820</t>
  </si>
  <si>
    <t>P-1821</t>
  </si>
  <si>
    <t>P-1822</t>
  </si>
  <si>
    <t>P-1823</t>
  </si>
  <si>
    <t>P-1824</t>
  </si>
  <si>
    <t>P-1825</t>
  </si>
  <si>
    <t>P-1826</t>
  </si>
  <si>
    <t>P-1827</t>
  </si>
  <si>
    <t>P-1828</t>
  </si>
  <si>
    <t>P-1829</t>
  </si>
  <si>
    <t>P-1830</t>
  </si>
  <si>
    <t>P-1831</t>
  </si>
  <si>
    <t>P-1832</t>
  </si>
  <si>
    <t>P-1833</t>
  </si>
  <si>
    <t>P-1834</t>
  </si>
  <si>
    <t>P-1835</t>
  </si>
  <si>
    <t>P-1836</t>
  </si>
  <si>
    <t>P-1837</t>
  </si>
  <si>
    <t>P-1838</t>
  </si>
  <si>
    <t>P-1839</t>
  </si>
  <si>
    <t>P-1840</t>
  </si>
  <si>
    <t>P-1841</t>
  </si>
  <si>
    <t>P-1842</t>
  </si>
  <si>
    <t>P-1843</t>
  </si>
  <si>
    <t>P-1844</t>
  </si>
  <si>
    <t>P-1845</t>
  </si>
  <si>
    <t>P-1846</t>
  </si>
  <si>
    <t>P-1847</t>
  </si>
  <si>
    <t>P-1848</t>
  </si>
  <si>
    <t>P-1849</t>
  </si>
  <si>
    <t>P-1850</t>
  </si>
  <si>
    <t>P-1851</t>
  </si>
  <si>
    <t>P-1852</t>
  </si>
  <si>
    <t>P-1853</t>
  </si>
  <si>
    <t>P-1854</t>
  </si>
  <si>
    <t>P-1855</t>
  </si>
  <si>
    <t>P-1856</t>
  </si>
  <si>
    <t>P-1857</t>
  </si>
  <si>
    <t>P-1858</t>
  </si>
  <si>
    <t>P-1372</t>
  </si>
  <si>
    <t>P-1859</t>
  </si>
  <si>
    <t>P-1860</t>
  </si>
  <si>
    <t>Province</t>
  </si>
  <si>
    <t>`</t>
  </si>
  <si>
    <t>SUM</t>
  </si>
  <si>
    <t>MIN</t>
  </si>
  <si>
    <t>MAX</t>
  </si>
  <si>
    <t>AVERAGE</t>
  </si>
  <si>
    <t>COUNT</t>
  </si>
  <si>
    <t>COUNTA</t>
  </si>
  <si>
    <t>IRFAN</t>
  </si>
  <si>
    <t>RIZWAN</t>
  </si>
  <si>
    <t>SUBTOTAL 101-111</t>
  </si>
  <si>
    <t>SUBTOTAL 1-11</t>
  </si>
  <si>
    <t>REGULAR</t>
  </si>
  <si>
    <t>BAKALY</t>
  </si>
  <si>
    <t>HeadCount</t>
  </si>
  <si>
    <t>Total Paid</t>
  </si>
  <si>
    <t>Avg Total Salary</t>
  </si>
  <si>
    <t>Max Paid</t>
  </si>
  <si>
    <t>Min Paid</t>
  </si>
  <si>
    <t>Row Labels</t>
  </si>
  <si>
    <t>Grand Total</t>
  </si>
  <si>
    <t xml:space="preserve">   </t>
  </si>
  <si>
    <t>Headcount By Department</t>
  </si>
  <si>
    <t>Headcount By Qualification</t>
  </si>
  <si>
    <t>Headcount By Division</t>
  </si>
  <si>
    <t>Headcount By City</t>
  </si>
  <si>
    <t>Headcount By Emplyoment Type</t>
  </si>
  <si>
    <t>Headcount By Cities</t>
  </si>
  <si>
    <t xml:space="preserve">  </t>
  </si>
  <si>
    <t>2006</t>
  </si>
  <si>
    <t>2005</t>
  </si>
  <si>
    <t>2007</t>
  </si>
  <si>
    <t>2008</t>
  </si>
  <si>
    <t>2009</t>
  </si>
  <si>
    <t>2010</t>
  </si>
  <si>
    <t>2011</t>
  </si>
  <si>
    <t>2012</t>
  </si>
  <si>
    <t>2013</t>
  </si>
  <si>
    <t>2016</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</si>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</sst>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2">
    <font>
      <sz val="11"/>
      <color theme="1"/>
      <name val="Aptos Narrow"/>
      <family val="2"/>
      <scheme val="minor"/>
    </font>
    <font>
      <sz val="8"/>
      <name val="Aptos Narrow"/>
      <family val="2"/>
      <scheme val="minor"/>
    </font>
    <font>
      <sz val="11"/>
      <color theme="1"/>
      <name val="Aptos Narrow"/>
      <family val="2"/>
      <scheme val="minor"/>
    </font>
    <font>
      <b/>
      <sz val="11"/>
      <color rgb="FFFF0000"/>
      <name val="Aptos Narrow"/>
      <family val="2"/>
      <scheme val="minor"/>
    </font>
    <font>
      <sz val="12"/>
      <color theme="1"/>
      <name val="Aptos Narrow"/>
      <family val="2"/>
      <scheme val="minor"/>
    </font>
    <font>
      <sz val="12"/>
      <color theme="1"/>
      <name val="Aptos Narrow"/>
      <scheme val="minor"/>
    </font>
    <font>
      <sz val="14"/>
      <color theme="1"/>
      <name val="Aptos Narrow"/>
      <family val="2"/>
      <scheme val="minor"/>
    </font>
    <font>
      <b/>
      <sz val="14"/>
      <color theme="0"/>
      <name val="Aptos Narrow"/>
      <scheme val="minor"/>
    </font>
    <font>
      <b/>
      <sz val="12"/>
      <color theme="0"/>
      <name val="Aptos Narrow"/>
      <scheme val="minor"/>
    </font>
    <font>
      <b/>
      <shadow/>
      <sz val="40"/>
      <color rgb="FF0E2841"/>
      <name val="Aptos Narrow"/>
      <scheme val="minor"/>
    </font>
    <font>
      <b/>
      <sz val="11"/>
      <color theme="1"/>
      <name val="Aptos Narrow"/>
      <family val="2"/>
      <scheme val="minor"/>
    </font>
    <font>
      <b/>
      <sz val="11"/>
      <color theme="1"/>
      <name val="Aptos Narrow"/>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3" tint="0.499984740745262"/>
        <bgColor indexed="64"/>
      </patternFill>
    </fill>
    <fill>
      <patternFill patternType="solid">
        <fgColor theme="4"/>
        <bgColor indexed="64"/>
      </patternFill>
    </fill>
    <fill>
      <patternFill patternType="solid">
        <fgColor theme="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2">
    <xf numFmtId="0" fontId="0" fillId="0" borderId="0"/>
    <xf numFmtId="164" fontId="2" fillId="0" borderId="0" applyFont="0" applyFill="0" applyBorder="0" applyAlignment="0" applyProtection="0"/>
  </cellStyleXfs>
  <cellXfs count="29">
    <xf numFmtId="0" fontId="0" fillId="0" borderId="0" xfId="0"/>
    <xf numFmtId="1" fontId="0" fillId="0" borderId="0" xfId="0" applyNumberFormat="1"/>
    <xf numFmtId="14" fontId="0" fillId="0" borderId="0" xfId="0" applyNumberFormat="1"/>
    <xf numFmtId="0" fontId="0" fillId="2" borderId="0" xfId="0" applyFill="1"/>
    <xf numFmtId="14" fontId="0" fillId="2" borderId="0" xfId="0" applyNumberFormat="1" applyFill="1"/>
    <xf numFmtId="1" fontId="0" fillId="2" borderId="0" xfId="0" applyNumberFormat="1" applyFill="1"/>
    <xf numFmtId="164" fontId="0" fillId="0" borderId="0" xfId="1" applyFont="1"/>
    <xf numFmtId="0" fontId="0" fillId="0" borderId="1" xfId="0" applyBorder="1"/>
    <xf numFmtId="165" fontId="0" fillId="0" borderId="1" xfId="1" applyNumberFormat="1" applyFont="1" applyBorder="1"/>
    <xf numFmtId="164" fontId="0" fillId="0" borderId="1" xfId="1" applyFont="1" applyBorder="1"/>
    <xf numFmtId="0" fontId="3" fillId="2" borderId="1" xfId="0" applyFont="1" applyFill="1" applyBorder="1" applyAlignment="1">
      <alignment horizontal="center"/>
    </xf>
    <xf numFmtId="164" fontId="0" fillId="3" borderId="1" xfId="1" applyFont="1" applyFill="1" applyBorder="1"/>
    <xf numFmtId="0" fontId="0" fillId="0" borderId="0" xfId="0" pivotButton="1"/>
    <xf numFmtId="0" fontId="0" fillId="0" borderId="0" xfId="0" applyAlignment="1">
      <alignment horizontal="left"/>
    </xf>
    <xf numFmtId="165" fontId="0" fillId="0" borderId="0" xfId="0" applyNumberFormat="1"/>
    <xf numFmtId="0" fontId="0" fillId="4" borderId="0" xfId="0" applyFill="1"/>
    <xf numFmtId="0" fontId="4" fillId="4" borderId="0" xfId="0" applyFont="1" applyFill="1"/>
    <xf numFmtId="0" fontId="0" fillId="4" borderId="0" xfId="0" applyFill="1" applyAlignment="1">
      <alignment horizontal="center"/>
    </xf>
    <xf numFmtId="0" fontId="0" fillId="5" borderId="0" xfId="0" applyFill="1" applyAlignment="1"/>
    <xf numFmtId="0" fontId="0" fillId="6" borderId="0" xfId="0" applyFill="1"/>
    <xf numFmtId="0" fontId="9" fillId="0" borderId="0" xfId="0" applyFont="1"/>
    <xf numFmtId="0" fontId="10" fillId="7" borderId="2" xfId="0" applyFont="1" applyFill="1" applyBorder="1"/>
    <xf numFmtId="0" fontId="11" fillId="6" borderId="0" xfId="0" applyFont="1" applyFill="1"/>
    <xf numFmtId="0" fontId="0" fillId="4" borderId="0" xfId="0" applyFill="1" applyAlignment="1">
      <alignment horizontal="center"/>
    </xf>
    <xf numFmtId="0" fontId="7" fillId="5" borderId="0" xfId="0" applyFont="1" applyFill="1" applyAlignment="1">
      <alignment horizontal="center"/>
    </xf>
    <xf numFmtId="0" fontId="6" fillId="5" borderId="0" xfId="0" applyFont="1" applyFill="1" applyAlignment="1">
      <alignment horizontal="center"/>
    </xf>
    <xf numFmtId="0" fontId="8" fillId="5" borderId="0" xfId="0" applyFont="1" applyFill="1" applyAlignment="1">
      <alignment horizontal="center" vertical="center"/>
    </xf>
    <xf numFmtId="0" fontId="5" fillId="5" borderId="0" xfId="0" applyFont="1" applyFill="1" applyAlignment="1">
      <alignment horizontal="center" vertical="center"/>
    </xf>
    <xf numFmtId="0" fontId="0" fillId="5" borderId="0" xfId="0" applyFill="1" applyAlignment="1">
      <alignment horizontal="center"/>
    </xf>
  </cellXfs>
  <cellStyles count="2">
    <cellStyle name="Comma" xfId="1" builtinId="3"/>
    <cellStyle name="Normal" xfId="0" builtinId="0"/>
  </cellStyles>
  <dxfs count="155">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4" formatCode="_-* #,##0.00_-;\-* #,##0.00_-;_-* &quot;-&quot;??_-;_-@_-"/>
    </dxf>
    <dxf>
      <numFmt numFmtId="166" formatCode="_-* #,##0.0_-;\-* #,##0.0_-;_-* &quot;-&quot;??_-;_-@_-"/>
    </dxf>
    <dxf>
      <numFmt numFmtId="165" formatCode="_-* #,##0_-;\-* #,##0_-;_-* &quot;-&quot;??_-;_-@_-"/>
    </dxf>
    <dxf>
      <numFmt numFmtId="164" formatCode="_-* #,##0.00_-;\-* #,##0.00_-;_-* &quot;-&quot;??_-;_-@_-"/>
    </dxf>
    <dxf>
      <numFmt numFmtId="166" formatCode="_-* #,##0.0_-;\-* #,##0.0_-;_-* &quot;-&quot;??_-;_-@_-"/>
    </dxf>
    <dxf>
      <numFmt numFmtId="165" formatCode="_-* #,##0_-;\-* #,##0_-;_-* &quot;-&quot;??_-;_-@_-"/>
    </dxf>
    <dxf>
      <numFmt numFmtId="1" formatCode="0"/>
    </dxf>
    <dxf>
      <numFmt numFmtId="19" formatCode="m/d/yyyy"/>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
      <numFmt numFmtId="165" formatCode="_-* #,##0_-;\-* #,##0_-;_-* &quot;-&quot;??_-;_-@_-"/>
    </dxf>
    <dxf>
      <numFmt numFmtId="166" formatCode="_-* #,##0.0_-;\-* #,##0.0_-;_-* &quot;-&quot;??_-;_-@_-"/>
    </dxf>
    <dxf>
      <numFmt numFmtId="164" formatCode="_-* #,##0.00_-;\-* #,##0.00_-;_-* &quot;-&quot;??_-;_-@_-"/>
    </dxf>
    <dxf>
      <numFmt numFmtId="164"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 Filter, Multi Filter, Sort, Multi Sort, Custom Sort.xlsx]Sheet1!PivotTable2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Sheet1!$B$109</c:f>
              <c:strCache>
                <c:ptCount val="1"/>
                <c:pt idx="0">
                  <c:v>Total</c:v>
                </c:pt>
              </c:strCache>
            </c:strRef>
          </c:tx>
          <c:spPr>
            <a:solidFill>
              <a:schemeClr val="tx2">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Sheet1!$A$110:$A$119</c:f>
              <c:strCache>
                <c:ptCount val="9"/>
                <c:pt idx="0">
                  <c:v>Accounting</c:v>
                </c:pt>
                <c:pt idx="1">
                  <c:v>Administration</c:v>
                </c:pt>
                <c:pt idx="2">
                  <c:v>Customer Support</c:v>
                </c:pt>
                <c:pt idx="3">
                  <c:v>Finance</c:v>
                </c:pt>
                <c:pt idx="4">
                  <c:v>Human Resources</c:v>
                </c:pt>
                <c:pt idx="5">
                  <c:v>IT</c:v>
                </c:pt>
                <c:pt idx="6">
                  <c:v>Marketing</c:v>
                </c:pt>
                <c:pt idx="7">
                  <c:v>R&amp;D</c:v>
                </c:pt>
                <c:pt idx="8">
                  <c:v>Sales</c:v>
                </c:pt>
              </c:strCache>
            </c:strRef>
          </c:cat>
          <c:val>
            <c:numRef>
              <c:f>Sheet1!$B$110:$B$119</c:f>
              <c:numCache>
                <c:formatCode>_-* #,##0_-;\-* #,##0_-;_-* "-"??_-;_-@_-</c:formatCode>
                <c:ptCount val="9"/>
                <c:pt idx="0">
                  <c:v>100</c:v>
                </c:pt>
                <c:pt idx="1">
                  <c:v>154</c:v>
                </c:pt>
                <c:pt idx="2">
                  <c:v>42</c:v>
                </c:pt>
                <c:pt idx="3">
                  <c:v>82</c:v>
                </c:pt>
                <c:pt idx="4">
                  <c:v>68</c:v>
                </c:pt>
                <c:pt idx="5">
                  <c:v>122</c:v>
                </c:pt>
                <c:pt idx="6">
                  <c:v>88</c:v>
                </c:pt>
                <c:pt idx="7">
                  <c:v>130</c:v>
                </c:pt>
                <c:pt idx="8">
                  <c:v>75</c:v>
                </c:pt>
              </c:numCache>
            </c:numRef>
          </c:val>
          <c:extLst>
            <c:ext xmlns:c16="http://schemas.microsoft.com/office/drawing/2014/chart" uri="{C3380CC4-5D6E-409C-BE32-E72D297353CC}">
              <c16:uniqueId val="{00000000-D934-4C4C-85FE-92D077534662}"/>
            </c:ext>
          </c:extLst>
        </c:ser>
        <c:dLbls>
          <c:dLblPos val="outEnd"/>
          <c:showLegendKey val="0"/>
          <c:showVal val="1"/>
          <c:showCatName val="0"/>
          <c:showSerName val="0"/>
          <c:showPercent val="0"/>
          <c:showBubbleSize val="0"/>
        </c:dLbls>
        <c:gapWidth val="219"/>
        <c:overlap val="-27"/>
        <c:axId val="503957168"/>
        <c:axId val="503951264"/>
      </c:barChart>
      <c:catAx>
        <c:axId val="50395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03951264"/>
        <c:crosses val="autoZero"/>
        <c:auto val="1"/>
        <c:lblAlgn val="ctr"/>
        <c:lblOffset val="100"/>
        <c:noMultiLvlLbl val="0"/>
      </c:catAx>
      <c:valAx>
        <c:axId val="503951264"/>
        <c:scaling>
          <c:orientation val="minMax"/>
        </c:scaling>
        <c:delete val="1"/>
        <c:axPos val="l"/>
        <c:numFmt formatCode="_-* #,##0_-;\-* #,##0_-;_-* &quot;-&quot;??_-;_-@_-" sourceLinked="1"/>
        <c:majorTickMark val="none"/>
        <c:minorTickMark val="none"/>
        <c:tickLblPos val="nextTo"/>
        <c:crossAx val="5039571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 Filter, Multi Filter, Sort, Multi Sort, Custom Sort.xlsx]Sheet1!PivotTable3</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CD-43A9-8078-598FA5B348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CD-43A9-8078-598FA5B3481C}"/>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CD-43A9-8078-598FA5B3481C}"/>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CD-43A9-8078-598FA5B3481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Sheet1!$A$15:$A$17</c:f>
              <c:strCache>
                <c:ptCount val="2"/>
                <c:pt idx="0">
                  <c:v>Contract</c:v>
                </c:pt>
                <c:pt idx="1">
                  <c:v>Full-Time</c:v>
                </c:pt>
              </c:strCache>
            </c:strRef>
          </c:cat>
          <c:val>
            <c:numRef>
              <c:f>Sheet1!$B$15:$B$17</c:f>
              <c:numCache>
                <c:formatCode>_-* #,##0_-;\-* #,##0_-;_-* "-"??_-;_-@_-</c:formatCode>
                <c:ptCount val="2"/>
                <c:pt idx="0">
                  <c:v>202</c:v>
                </c:pt>
                <c:pt idx="1">
                  <c:v>659</c:v>
                </c:pt>
              </c:numCache>
            </c:numRef>
          </c:val>
          <c:extLst>
            <c:ext xmlns:c16="http://schemas.microsoft.com/office/drawing/2014/chart" uri="{C3380CC4-5D6E-409C-BE32-E72D297353CC}">
              <c16:uniqueId val="{00000004-65CD-43A9-8078-598FA5B3481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 Filter, Multi Filter, Sort, Multi Sort, Custom Sort.xlsx]Sheet1!PivotTable5</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Sheet1!$A$42:$A$50</c:f>
              <c:strCache>
                <c:ptCount val="8"/>
                <c:pt idx="0">
                  <c:v>Hunza</c:v>
                </c:pt>
                <c:pt idx="1">
                  <c:v>Hyderabad</c:v>
                </c:pt>
                <c:pt idx="2">
                  <c:v>Islamabad</c:v>
                </c:pt>
                <c:pt idx="3">
                  <c:v>Karachi</c:v>
                </c:pt>
                <c:pt idx="4">
                  <c:v>Lahore</c:v>
                </c:pt>
                <c:pt idx="5">
                  <c:v>Multan</c:v>
                </c:pt>
                <c:pt idx="6">
                  <c:v>Peshawar</c:v>
                </c:pt>
                <c:pt idx="7">
                  <c:v>Quetta</c:v>
                </c:pt>
              </c:strCache>
            </c:strRef>
          </c:cat>
          <c:val>
            <c:numRef>
              <c:f>Sheet1!$B$42:$B$50</c:f>
              <c:numCache>
                <c:formatCode>_-* #,##0_-;\-* #,##0_-;_-* "-"??_-;_-@_-</c:formatCode>
                <c:ptCount val="8"/>
                <c:pt idx="0">
                  <c:v>17</c:v>
                </c:pt>
                <c:pt idx="1">
                  <c:v>70</c:v>
                </c:pt>
                <c:pt idx="2">
                  <c:v>11</c:v>
                </c:pt>
                <c:pt idx="3">
                  <c:v>454</c:v>
                </c:pt>
                <c:pt idx="4">
                  <c:v>76</c:v>
                </c:pt>
                <c:pt idx="5">
                  <c:v>12</c:v>
                </c:pt>
                <c:pt idx="6">
                  <c:v>96</c:v>
                </c:pt>
                <c:pt idx="7">
                  <c:v>125</c:v>
                </c:pt>
              </c:numCache>
            </c:numRef>
          </c:val>
          <c:extLst>
            <c:ext xmlns:c16="http://schemas.microsoft.com/office/drawing/2014/chart" uri="{C3380CC4-5D6E-409C-BE32-E72D297353CC}">
              <c16:uniqueId val="{00000000-D963-4196-8ACE-8BDF7DA04102}"/>
            </c:ext>
          </c:extLst>
        </c:ser>
        <c:dLbls>
          <c:showLegendKey val="0"/>
          <c:showVal val="0"/>
          <c:showCatName val="0"/>
          <c:showSerName val="0"/>
          <c:showPercent val="0"/>
          <c:showBubbleSize val="0"/>
        </c:dLbls>
        <c:gapWidth val="219"/>
        <c:overlap val="-27"/>
        <c:axId val="500125472"/>
        <c:axId val="500124160"/>
      </c:barChart>
      <c:catAx>
        <c:axId val="50012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24160"/>
        <c:crosses val="autoZero"/>
        <c:auto val="1"/>
        <c:lblAlgn val="ctr"/>
        <c:lblOffset val="100"/>
        <c:noMultiLvlLbl val="0"/>
      </c:catAx>
      <c:valAx>
        <c:axId val="500124160"/>
        <c:scaling>
          <c:orientation val="minMax"/>
        </c:scaling>
        <c:delete val="1"/>
        <c:axPos val="l"/>
        <c:numFmt formatCode="_-* #,##0_-;\-* #,##0_-;_-* &quot;-&quot;??_-;_-@_-" sourceLinked="1"/>
        <c:majorTickMark val="none"/>
        <c:minorTickMark val="none"/>
        <c:tickLblPos val="nextTo"/>
        <c:crossAx val="500125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 Filter, Multi Filter, Sort, Multi Sort, Custom Sort.xlsx]Sheet1!PivotTable6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Sheet1!$A$57:$A$61</c:f>
              <c:strCache>
                <c:ptCount val="4"/>
                <c:pt idx="0">
                  <c:v>Head Office</c:v>
                </c:pt>
                <c:pt idx="1">
                  <c:v>City Office</c:v>
                </c:pt>
                <c:pt idx="2">
                  <c:v>Support Office</c:v>
                </c:pt>
                <c:pt idx="3">
                  <c:v>Region I</c:v>
                </c:pt>
              </c:strCache>
            </c:strRef>
          </c:cat>
          <c:val>
            <c:numRef>
              <c:f>Sheet1!$B$57:$B$61</c:f>
              <c:numCache>
                <c:formatCode>_-* #,##0_-;\-* #,##0_-;_-* "-"??_-;_-@_-</c:formatCode>
                <c:ptCount val="4"/>
                <c:pt idx="0">
                  <c:v>215</c:v>
                </c:pt>
                <c:pt idx="1">
                  <c:v>214</c:v>
                </c:pt>
                <c:pt idx="2">
                  <c:v>221</c:v>
                </c:pt>
                <c:pt idx="3">
                  <c:v>211</c:v>
                </c:pt>
              </c:numCache>
            </c:numRef>
          </c:val>
          <c:extLst>
            <c:ext xmlns:c16="http://schemas.microsoft.com/office/drawing/2014/chart" uri="{C3380CC4-5D6E-409C-BE32-E72D297353CC}">
              <c16:uniqueId val="{00000000-0FEF-4AEB-B5C9-39424BC1FDF0}"/>
            </c:ext>
          </c:extLst>
        </c:ser>
        <c:dLbls>
          <c:showLegendKey val="0"/>
          <c:showVal val="0"/>
          <c:showCatName val="0"/>
          <c:showSerName val="0"/>
          <c:showPercent val="0"/>
          <c:showBubbleSize val="0"/>
        </c:dLbls>
        <c:gapWidth val="219"/>
        <c:overlap val="-27"/>
        <c:axId val="507565248"/>
        <c:axId val="507563280"/>
      </c:barChart>
      <c:catAx>
        <c:axId val="5075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7563280"/>
        <c:crosses val="autoZero"/>
        <c:auto val="1"/>
        <c:lblAlgn val="ctr"/>
        <c:lblOffset val="100"/>
        <c:noMultiLvlLbl val="0"/>
      </c:catAx>
      <c:valAx>
        <c:axId val="507563280"/>
        <c:scaling>
          <c:orientation val="minMax"/>
        </c:scaling>
        <c:delete val="1"/>
        <c:axPos val="l"/>
        <c:numFmt formatCode="_-* #,##0_-;\-* #,##0_-;_-* &quot;-&quot;??_-;_-@_-" sourceLinked="1"/>
        <c:majorTickMark val="none"/>
        <c:minorTickMark val="none"/>
        <c:tickLblPos val="nextTo"/>
        <c:crossAx val="5075652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 Filter, Multi Filter, Sort, Multi Sort, Custom Sort.xlsx]Sheet1!PivotTable7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Sheet1!$A$69:$A$81</c:f>
              <c:strCache>
                <c:ptCount val="12"/>
                <c:pt idx="0">
                  <c:v>Bachelor</c:v>
                </c:pt>
                <c:pt idx="1">
                  <c:v>BCom</c:v>
                </c:pt>
                <c:pt idx="2">
                  <c:v>BCS</c:v>
                </c:pt>
                <c:pt idx="3">
                  <c:v>BS</c:v>
                </c:pt>
                <c:pt idx="4">
                  <c:v>Diploma</c:v>
                </c:pt>
                <c:pt idx="5">
                  <c:v>Intermediate</c:v>
                </c:pt>
                <c:pt idx="6">
                  <c:v>Master</c:v>
                </c:pt>
                <c:pt idx="7">
                  <c:v>Matric</c:v>
                </c:pt>
                <c:pt idx="8">
                  <c:v>MCom</c:v>
                </c:pt>
                <c:pt idx="9">
                  <c:v>MSC</c:v>
                </c:pt>
                <c:pt idx="10">
                  <c:v>Non Matric</c:v>
                </c:pt>
                <c:pt idx="11">
                  <c:v>PhD</c:v>
                </c:pt>
              </c:strCache>
            </c:strRef>
          </c:cat>
          <c:val>
            <c:numRef>
              <c:f>Sheet1!$B$69:$B$81</c:f>
              <c:numCache>
                <c:formatCode>_-* #,##0_-;\-* #,##0_-;_-* "-"??_-;_-@_-</c:formatCode>
                <c:ptCount val="12"/>
                <c:pt idx="0">
                  <c:v>81</c:v>
                </c:pt>
                <c:pt idx="1">
                  <c:v>60</c:v>
                </c:pt>
                <c:pt idx="2">
                  <c:v>88</c:v>
                </c:pt>
                <c:pt idx="3">
                  <c:v>41</c:v>
                </c:pt>
                <c:pt idx="4">
                  <c:v>72</c:v>
                </c:pt>
                <c:pt idx="5">
                  <c:v>60</c:v>
                </c:pt>
                <c:pt idx="6">
                  <c:v>71</c:v>
                </c:pt>
                <c:pt idx="7">
                  <c:v>59</c:v>
                </c:pt>
                <c:pt idx="8">
                  <c:v>92</c:v>
                </c:pt>
                <c:pt idx="9">
                  <c:v>57</c:v>
                </c:pt>
                <c:pt idx="10">
                  <c:v>85</c:v>
                </c:pt>
                <c:pt idx="11">
                  <c:v>95</c:v>
                </c:pt>
              </c:numCache>
            </c:numRef>
          </c:val>
          <c:extLst>
            <c:ext xmlns:c16="http://schemas.microsoft.com/office/drawing/2014/chart" uri="{C3380CC4-5D6E-409C-BE32-E72D297353CC}">
              <c16:uniqueId val="{00000000-226C-492B-8B50-F23025298E10}"/>
            </c:ext>
          </c:extLst>
        </c:ser>
        <c:dLbls>
          <c:showLegendKey val="0"/>
          <c:showVal val="0"/>
          <c:showCatName val="0"/>
          <c:showSerName val="0"/>
          <c:showPercent val="0"/>
          <c:showBubbleSize val="0"/>
        </c:dLbls>
        <c:gapWidth val="219"/>
        <c:overlap val="-27"/>
        <c:axId val="514803832"/>
        <c:axId val="514804816"/>
      </c:barChart>
      <c:catAx>
        <c:axId val="51480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04816"/>
        <c:crosses val="autoZero"/>
        <c:auto val="1"/>
        <c:lblAlgn val="ctr"/>
        <c:lblOffset val="100"/>
        <c:noMultiLvlLbl val="0"/>
      </c:catAx>
      <c:valAx>
        <c:axId val="514804816"/>
        <c:scaling>
          <c:orientation val="minMax"/>
        </c:scaling>
        <c:delete val="1"/>
        <c:axPos val="l"/>
        <c:numFmt formatCode="_-* #,##0_-;\-* #,##0_-;_-* &quot;-&quot;??_-;_-@_-" sourceLinked="1"/>
        <c:majorTickMark val="none"/>
        <c:minorTickMark val="none"/>
        <c:tickLblPos val="nextTo"/>
        <c:crossAx val="5148038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 Filter, Multi Filter, Sort, Multi Sort, Custom Sort.xlsx]Sheet1!PivotTable11</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Sheet1!$A$127:$A$131</c:f>
              <c:strCache>
                <c:ptCount val="4"/>
                <c:pt idx="0">
                  <c:v>Balochistan</c:v>
                </c:pt>
                <c:pt idx="1">
                  <c:v>Khyber-Pakhtunkhwa</c:v>
                </c:pt>
                <c:pt idx="2">
                  <c:v>Punjab</c:v>
                </c:pt>
                <c:pt idx="3">
                  <c:v>Sindh</c:v>
                </c:pt>
              </c:strCache>
            </c:strRef>
          </c:cat>
          <c:val>
            <c:numRef>
              <c:f>Sheet1!$B$127:$B$131</c:f>
              <c:numCache>
                <c:formatCode>_-* #,##0_-;\-* #,##0_-;_-* "-"??_-;_-@_-</c:formatCode>
                <c:ptCount val="4"/>
                <c:pt idx="0">
                  <c:v>125</c:v>
                </c:pt>
                <c:pt idx="1">
                  <c:v>97</c:v>
                </c:pt>
                <c:pt idx="2">
                  <c:v>103</c:v>
                </c:pt>
                <c:pt idx="3">
                  <c:v>536</c:v>
                </c:pt>
              </c:numCache>
            </c:numRef>
          </c:val>
          <c:extLst>
            <c:ext xmlns:c16="http://schemas.microsoft.com/office/drawing/2014/chart" uri="{C3380CC4-5D6E-409C-BE32-E72D297353CC}">
              <c16:uniqueId val="{00000000-AA6A-4584-BAB7-FC6034BC0374}"/>
            </c:ext>
          </c:extLst>
        </c:ser>
        <c:dLbls>
          <c:dLblPos val="outEnd"/>
          <c:showLegendKey val="0"/>
          <c:showVal val="1"/>
          <c:showCatName val="0"/>
          <c:showSerName val="0"/>
          <c:showPercent val="0"/>
          <c:showBubbleSize val="0"/>
        </c:dLbls>
        <c:gapWidth val="219"/>
        <c:overlap val="-27"/>
        <c:axId val="497773224"/>
        <c:axId val="497774864"/>
      </c:barChart>
      <c:catAx>
        <c:axId val="49777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97774864"/>
        <c:crosses val="autoZero"/>
        <c:auto val="1"/>
        <c:lblAlgn val="ctr"/>
        <c:lblOffset val="100"/>
        <c:noMultiLvlLbl val="0"/>
      </c:catAx>
      <c:valAx>
        <c:axId val="497774864"/>
        <c:scaling>
          <c:orientation val="minMax"/>
        </c:scaling>
        <c:delete val="1"/>
        <c:axPos val="l"/>
        <c:numFmt formatCode="_-* #,##0_-;\-* #,##0_-;_-* &quot;-&quot;??_-;_-@_-" sourceLinked="1"/>
        <c:majorTickMark val="none"/>
        <c:minorTickMark val="none"/>
        <c:tickLblPos val="nextTo"/>
        <c:crossAx val="4977732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 Filter, Multi Filter, Sort, Multi Sort, Custom Sort.xlsx]Sheet1!PivotTable6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Sheet1!$A$57:$A$61</c:f>
              <c:strCache>
                <c:ptCount val="4"/>
                <c:pt idx="0">
                  <c:v>Head Office</c:v>
                </c:pt>
                <c:pt idx="1">
                  <c:v>City Office</c:v>
                </c:pt>
                <c:pt idx="2">
                  <c:v>Support Office</c:v>
                </c:pt>
                <c:pt idx="3">
                  <c:v>Region I</c:v>
                </c:pt>
              </c:strCache>
            </c:strRef>
          </c:cat>
          <c:val>
            <c:numRef>
              <c:f>Sheet1!$B$57:$B$61</c:f>
              <c:numCache>
                <c:formatCode>_-* #,##0_-;\-* #,##0_-;_-* "-"??_-;_-@_-</c:formatCode>
                <c:ptCount val="4"/>
                <c:pt idx="0">
                  <c:v>215</c:v>
                </c:pt>
                <c:pt idx="1">
                  <c:v>214</c:v>
                </c:pt>
                <c:pt idx="2">
                  <c:v>221</c:v>
                </c:pt>
                <c:pt idx="3">
                  <c:v>211</c:v>
                </c:pt>
              </c:numCache>
            </c:numRef>
          </c:val>
          <c:extLst>
            <c:ext xmlns:c16="http://schemas.microsoft.com/office/drawing/2014/chart" uri="{C3380CC4-5D6E-409C-BE32-E72D297353CC}">
              <c16:uniqueId val="{00000000-C94B-40F2-94C1-25DB62A0932E}"/>
            </c:ext>
          </c:extLst>
        </c:ser>
        <c:dLbls>
          <c:showLegendKey val="0"/>
          <c:showVal val="0"/>
          <c:showCatName val="0"/>
          <c:showSerName val="0"/>
          <c:showPercent val="0"/>
          <c:showBubbleSize val="0"/>
        </c:dLbls>
        <c:gapWidth val="182"/>
        <c:axId val="505533904"/>
        <c:axId val="505531280"/>
      </c:barChart>
      <c:catAx>
        <c:axId val="50553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5531280"/>
        <c:crosses val="autoZero"/>
        <c:auto val="1"/>
        <c:lblAlgn val="ctr"/>
        <c:lblOffset val="100"/>
        <c:noMultiLvlLbl val="0"/>
      </c:catAx>
      <c:valAx>
        <c:axId val="505531280"/>
        <c:scaling>
          <c:orientation val="minMax"/>
        </c:scaling>
        <c:delete val="1"/>
        <c:axPos val="b"/>
        <c:numFmt formatCode="_-* #,##0_-;\-* #,##0_-;_-* &quot;-&quot;??_-;_-@_-" sourceLinked="1"/>
        <c:majorTickMark val="none"/>
        <c:minorTickMark val="none"/>
        <c:tickLblPos val="nextTo"/>
        <c:crossAx val="50553390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4</xdr:col>
      <xdr:colOff>142664</xdr:colOff>
      <xdr:row>0</xdr:row>
      <xdr:rowOff>149404</xdr:rowOff>
    </xdr:from>
    <xdr:ext cx="5486822" cy="682174"/>
    <xdr:sp macro="" textlink="">
      <xdr:nvSpPr>
        <xdr:cNvPr id="2" name="Rectangle 1">
          <a:extLst>
            <a:ext uri="{FF2B5EF4-FFF2-40B4-BE49-F238E27FC236}">
              <a16:creationId xmlns:a16="http://schemas.microsoft.com/office/drawing/2014/main" id="{00000000-0008-0000-0300-000002000000}"/>
            </a:ext>
          </a:extLst>
        </xdr:cNvPr>
        <xdr:cNvSpPr/>
      </xdr:nvSpPr>
      <xdr:spPr>
        <a:xfrm>
          <a:off x="3508164" y="149404"/>
          <a:ext cx="5486822" cy="682174"/>
        </a:xfrm>
        <a:prstGeom prst="rect">
          <a:avLst/>
        </a:prstGeom>
        <a:noFill/>
      </xdr:spPr>
      <xdr:txBody>
        <a:bodyPr wrap="none" lIns="91440" tIns="45720" rIns="91440" bIns="45720">
          <a:spAutoFit/>
        </a:bodyPr>
        <a:lstStyle/>
        <a:p>
          <a:pPr algn="ctr"/>
          <a:r>
            <a:rPr lang="en-US"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Employee</a:t>
          </a:r>
          <a:r>
            <a:rPr lang="en-US" sz="40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DashBoard</a:t>
          </a:r>
          <a:endParaRPr lang="en-US"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oneCellAnchor>
    <xdr:from>
      <xdr:col>6</xdr:col>
      <xdr:colOff>532008</xdr:colOff>
      <xdr:row>4</xdr:row>
      <xdr:rowOff>111304</xdr:rowOff>
    </xdr:from>
    <xdr:ext cx="1482329" cy="298800"/>
    <xdr:sp macro="" textlink="">
      <xdr:nvSpPr>
        <xdr:cNvPr id="3" name="Rectangle 2">
          <a:extLst>
            <a:ext uri="{FF2B5EF4-FFF2-40B4-BE49-F238E27FC236}">
              <a16:creationId xmlns:a16="http://schemas.microsoft.com/office/drawing/2014/main" id="{00000000-0008-0000-0300-000003000000}"/>
            </a:ext>
          </a:extLst>
        </xdr:cNvPr>
        <xdr:cNvSpPr/>
      </xdr:nvSpPr>
      <xdr:spPr>
        <a:xfrm>
          <a:off x="5218308" y="822504"/>
          <a:ext cx="1482329" cy="298800"/>
        </a:xfrm>
        <a:prstGeom prst="rect">
          <a:avLst/>
        </a:prstGeom>
        <a:noFill/>
      </xdr:spPr>
      <xdr:txBody>
        <a:bodyPr wrap="none" lIns="91440" tIns="45720" rIns="91440" bIns="45720">
          <a:spAutoFit/>
        </a:bodyPr>
        <a:lstStyle/>
        <a:p>
          <a:pPr algn="ctr"/>
          <a:r>
            <a:rPr lang="en-US" sz="1400" b="0" cap="none" spc="0">
              <a:ln w="10160">
                <a:solidFill>
                  <a:schemeClr val="accent5"/>
                </a:solidFill>
                <a:prstDash val="solid"/>
              </a:ln>
              <a:solidFill>
                <a:schemeClr val="bg1"/>
              </a:solidFill>
              <a:effectLst>
                <a:outerShdw blurRad="38100" dist="22860" dir="5400000" algn="tl" rotWithShape="0">
                  <a:srgbClr val="000000">
                    <a:alpha val="30000"/>
                  </a:srgbClr>
                </a:outerShdw>
              </a:effectLst>
            </a:rPr>
            <a:t>Year</a:t>
          </a:r>
          <a:r>
            <a:rPr lang="en-US" sz="1400" b="0" cap="none" spc="0" baseline="0">
              <a:ln w="10160">
                <a:solidFill>
                  <a:schemeClr val="accent5"/>
                </a:solidFill>
                <a:prstDash val="solid"/>
              </a:ln>
              <a:solidFill>
                <a:schemeClr val="bg1"/>
              </a:solidFill>
              <a:effectLst>
                <a:outerShdw blurRad="38100" dist="22860" dir="5400000" algn="tl" rotWithShape="0">
                  <a:srgbClr val="000000">
                    <a:alpha val="30000"/>
                  </a:srgbClr>
                </a:outerShdw>
              </a:effectLst>
            </a:rPr>
            <a:t> </a:t>
          </a:r>
          <a:r>
            <a:rPr lang="en-US" sz="1400" b="0" cap="none" spc="0">
              <a:ln w="10160">
                <a:solidFill>
                  <a:schemeClr val="accent5"/>
                </a:solidFill>
                <a:prstDash val="solid"/>
              </a:ln>
              <a:solidFill>
                <a:schemeClr val="bg1"/>
              </a:solidFill>
              <a:effectLst>
                <a:outerShdw blurRad="38100" dist="22860" dir="5400000" algn="tl" rotWithShape="0">
                  <a:srgbClr val="000000">
                    <a:alpha val="30000"/>
                  </a:srgbClr>
                </a:outerShdw>
              </a:effectLst>
              <a:latin typeface="+mn-lt"/>
              <a:ea typeface="+mn-ea"/>
              <a:cs typeface="+mn-cs"/>
            </a:rPr>
            <a:t>2010-2012</a:t>
          </a:r>
        </a:p>
      </xdr:txBody>
    </xdr:sp>
    <xdr:clientData/>
  </xdr:oneCellAnchor>
  <xdr:oneCellAnchor>
    <xdr:from>
      <xdr:col>2</xdr:col>
      <xdr:colOff>29621</xdr:colOff>
      <xdr:row>9</xdr:row>
      <xdr:rowOff>28754</xdr:rowOff>
    </xdr:from>
    <xdr:ext cx="1687000" cy="298800"/>
    <xdr:sp macro="" textlink="">
      <xdr:nvSpPr>
        <xdr:cNvPr id="4" name="Rectangle 3">
          <a:extLst>
            <a:ext uri="{FF2B5EF4-FFF2-40B4-BE49-F238E27FC236}">
              <a16:creationId xmlns:a16="http://schemas.microsoft.com/office/drawing/2014/main" id="{00000000-0008-0000-0300-000004000000}"/>
            </a:ext>
          </a:extLst>
        </xdr:cNvPr>
        <xdr:cNvSpPr/>
      </xdr:nvSpPr>
      <xdr:spPr>
        <a:xfrm>
          <a:off x="2074321" y="1400354"/>
          <a:ext cx="1687000" cy="298800"/>
        </a:xfrm>
        <a:prstGeom prst="rect">
          <a:avLst/>
        </a:prstGeom>
        <a:noFill/>
      </xdr:spPr>
      <xdr:txBody>
        <a:bodyPr wrap="non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Total</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Headcount</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6</xdr:col>
      <xdr:colOff>255263</xdr:colOff>
      <xdr:row>9</xdr:row>
      <xdr:rowOff>31750</xdr:rowOff>
    </xdr:from>
    <xdr:ext cx="1106586" cy="298800"/>
    <xdr:sp macro="" textlink="">
      <xdr:nvSpPr>
        <xdr:cNvPr id="5" name="Rectangle 4">
          <a:extLst>
            <a:ext uri="{FF2B5EF4-FFF2-40B4-BE49-F238E27FC236}">
              <a16:creationId xmlns:a16="http://schemas.microsoft.com/office/drawing/2014/main" id="{00000000-0008-0000-0300-000005000000}"/>
            </a:ext>
          </a:extLst>
        </xdr:cNvPr>
        <xdr:cNvSpPr/>
      </xdr:nvSpPr>
      <xdr:spPr>
        <a:xfrm>
          <a:off x="4941563" y="1403350"/>
          <a:ext cx="1106586" cy="298800"/>
        </a:xfrm>
        <a:prstGeom prst="rect">
          <a:avLst/>
        </a:prstGeom>
        <a:noFill/>
      </xdr:spPr>
      <xdr:txBody>
        <a:bodyPr wrap="non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Total</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Paid</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10</xdr:col>
      <xdr:colOff>251679</xdr:colOff>
      <xdr:row>9</xdr:row>
      <xdr:rowOff>19050</xdr:rowOff>
    </xdr:from>
    <xdr:ext cx="974049" cy="298800"/>
    <xdr:sp macro="" textlink="">
      <xdr:nvSpPr>
        <xdr:cNvPr id="6" name="Rectangle 5">
          <a:extLst>
            <a:ext uri="{FF2B5EF4-FFF2-40B4-BE49-F238E27FC236}">
              <a16:creationId xmlns:a16="http://schemas.microsoft.com/office/drawing/2014/main" id="{00000000-0008-0000-0300-000006000000}"/>
            </a:ext>
          </a:extLst>
        </xdr:cNvPr>
        <xdr:cNvSpPr/>
      </xdr:nvSpPr>
      <xdr:spPr>
        <a:xfrm>
          <a:off x="7046179" y="1390650"/>
          <a:ext cx="974049" cy="298800"/>
        </a:xfrm>
        <a:prstGeom prst="rect">
          <a:avLst/>
        </a:prstGeom>
        <a:noFill/>
      </xdr:spPr>
      <xdr:txBody>
        <a:bodyPr wrap="non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Min</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Paid</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14</xdr:col>
      <xdr:colOff>161760</xdr:colOff>
      <xdr:row>9</xdr:row>
      <xdr:rowOff>19050</xdr:rowOff>
    </xdr:from>
    <xdr:ext cx="1014188" cy="298800"/>
    <xdr:sp macro="" textlink="">
      <xdr:nvSpPr>
        <xdr:cNvPr id="7" name="Rectangle 6">
          <a:extLst>
            <a:ext uri="{FF2B5EF4-FFF2-40B4-BE49-F238E27FC236}">
              <a16:creationId xmlns:a16="http://schemas.microsoft.com/office/drawing/2014/main" id="{00000000-0008-0000-0300-000007000000}"/>
            </a:ext>
          </a:extLst>
        </xdr:cNvPr>
        <xdr:cNvSpPr/>
      </xdr:nvSpPr>
      <xdr:spPr>
        <a:xfrm>
          <a:off x="9070810" y="1390650"/>
          <a:ext cx="1014188" cy="298800"/>
        </a:xfrm>
        <a:prstGeom prst="rect">
          <a:avLst/>
        </a:prstGeom>
        <a:noFill/>
      </xdr:spPr>
      <xdr:txBody>
        <a:bodyPr wrap="non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Max</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Paid</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8</xdr:col>
      <xdr:colOff>0</xdr:colOff>
      <xdr:row>14</xdr:row>
      <xdr:rowOff>0</xdr:rowOff>
    </xdr:from>
    <xdr:ext cx="3143250" cy="298800"/>
    <xdr:sp macro="" textlink="">
      <xdr:nvSpPr>
        <xdr:cNvPr id="8" name="Rectangle 7">
          <a:extLst>
            <a:ext uri="{FF2B5EF4-FFF2-40B4-BE49-F238E27FC236}">
              <a16:creationId xmlns:a16="http://schemas.microsoft.com/office/drawing/2014/main" id="{00000000-0008-0000-0300-000008000000}"/>
            </a:ext>
          </a:extLst>
        </xdr:cNvPr>
        <xdr:cNvSpPr/>
      </xdr:nvSpPr>
      <xdr:spPr>
        <a:xfrm>
          <a:off x="5473700" y="2019300"/>
          <a:ext cx="3143250" cy="298800"/>
        </a:xfrm>
        <a:prstGeom prst="rect">
          <a:avLst/>
        </a:prstGeom>
        <a:noFill/>
      </xdr:spPr>
      <xdr:txBody>
        <a:bodyPr wrap="squar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total</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headcount</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15</xdr:col>
      <xdr:colOff>0</xdr:colOff>
      <xdr:row>14</xdr:row>
      <xdr:rowOff>0</xdr:rowOff>
    </xdr:from>
    <xdr:ext cx="1617109" cy="298800"/>
    <xdr:sp macro="" textlink="">
      <xdr:nvSpPr>
        <xdr:cNvPr id="9" name="Rectangle 8">
          <a:extLst>
            <a:ext uri="{FF2B5EF4-FFF2-40B4-BE49-F238E27FC236}">
              <a16:creationId xmlns:a16="http://schemas.microsoft.com/office/drawing/2014/main" id="{00000000-0008-0000-0300-000009000000}"/>
            </a:ext>
          </a:extLst>
        </xdr:cNvPr>
        <xdr:cNvSpPr/>
      </xdr:nvSpPr>
      <xdr:spPr>
        <a:xfrm>
          <a:off x="9569450" y="2019300"/>
          <a:ext cx="1617109" cy="298800"/>
        </a:xfrm>
        <a:prstGeom prst="rect">
          <a:avLst/>
        </a:prstGeom>
        <a:noFill/>
      </xdr:spPr>
      <xdr:txBody>
        <a:bodyPr wrap="non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total</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headcount</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17</xdr:col>
      <xdr:colOff>192193</xdr:colOff>
      <xdr:row>9</xdr:row>
      <xdr:rowOff>12700</xdr:rowOff>
    </xdr:from>
    <xdr:ext cx="1004122" cy="298800"/>
    <xdr:sp macro="" textlink="">
      <xdr:nvSpPr>
        <xdr:cNvPr id="10" name="Rectangle 9">
          <a:extLst>
            <a:ext uri="{FF2B5EF4-FFF2-40B4-BE49-F238E27FC236}">
              <a16:creationId xmlns:a16="http://schemas.microsoft.com/office/drawing/2014/main" id="{00000000-0008-0000-0300-00000A000000}"/>
            </a:ext>
          </a:extLst>
        </xdr:cNvPr>
        <xdr:cNvSpPr/>
      </xdr:nvSpPr>
      <xdr:spPr>
        <a:xfrm>
          <a:off x="11082443" y="1384300"/>
          <a:ext cx="1004122" cy="298800"/>
        </a:xfrm>
        <a:prstGeom prst="rect">
          <a:avLst/>
        </a:prstGeom>
        <a:noFill/>
      </xdr:spPr>
      <xdr:txBody>
        <a:bodyPr wrap="non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Avg</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Paid</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2</xdr:col>
      <xdr:colOff>0</xdr:colOff>
      <xdr:row>14</xdr:row>
      <xdr:rowOff>0</xdr:rowOff>
    </xdr:from>
    <xdr:ext cx="3314700" cy="349250"/>
    <xdr:sp macro="" textlink="">
      <xdr:nvSpPr>
        <xdr:cNvPr id="11" name="Rectangle 10">
          <a:extLst>
            <a:ext uri="{FF2B5EF4-FFF2-40B4-BE49-F238E27FC236}">
              <a16:creationId xmlns:a16="http://schemas.microsoft.com/office/drawing/2014/main" id="{00000000-0008-0000-0300-00000B000000}"/>
            </a:ext>
          </a:extLst>
        </xdr:cNvPr>
        <xdr:cNvSpPr/>
      </xdr:nvSpPr>
      <xdr:spPr>
        <a:xfrm>
          <a:off x="2044700" y="2019300"/>
          <a:ext cx="3314700" cy="349250"/>
        </a:xfrm>
        <a:prstGeom prst="rect">
          <a:avLst/>
        </a:prstGeom>
        <a:noFill/>
      </xdr:spPr>
      <xdr:txBody>
        <a:bodyPr wrap="square" lIns="91440" tIns="45720" rIns="91440" bIns="45720">
          <a:noAutofit/>
        </a:bodyPr>
        <a:lstStyle/>
        <a:p>
          <a:pPr algn="ct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2</xdr:col>
      <xdr:colOff>0</xdr:colOff>
      <xdr:row>14</xdr:row>
      <xdr:rowOff>0</xdr:rowOff>
    </xdr:from>
    <xdr:ext cx="3143250" cy="298800"/>
    <xdr:sp macro="" textlink="">
      <xdr:nvSpPr>
        <xdr:cNvPr id="12" name="Rectangle 11">
          <a:extLst>
            <a:ext uri="{FF2B5EF4-FFF2-40B4-BE49-F238E27FC236}">
              <a16:creationId xmlns:a16="http://schemas.microsoft.com/office/drawing/2014/main" id="{00000000-0008-0000-0300-00000C000000}"/>
            </a:ext>
          </a:extLst>
        </xdr:cNvPr>
        <xdr:cNvSpPr/>
      </xdr:nvSpPr>
      <xdr:spPr>
        <a:xfrm>
          <a:off x="5473700" y="2019300"/>
          <a:ext cx="3143250" cy="298800"/>
        </a:xfrm>
        <a:prstGeom prst="rect">
          <a:avLst/>
        </a:prstGeom>
        <a:noFill/>
      </xdr:spPr>
      <xdr:txBody>
        <a:bodyPr wrap="squar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HeadCount</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By Department</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2</xdr:col>
      <xdr:colOff>0</xdr:colOff>
      <xdr:row>26</xdr:row>
      <xdr:rowOff>0</xdr:rowOff>
    </xdr:from>
    <xdr:ext cx="3314700" cy="349250"/>
    <xdr:sp macro="" textlink="">
      <xdr:nvSpPr>
        <xdr:cNvPr id="13" name="Rectangle 12">
          <a:extLst>
            <a:ext uri="{FF2B5EF4-FFF2-40B4-BE49-F238E27FC236}">
              <a16:creationId xmlns:a16="http://schemas.microsoft.com/office/drawing/2014/main" id="{00000000-0008-0000-0300-00000D000000}"/>
            </a:ext>
          </a:extLst>
        </xdr:cNvPr>
        <xdr:cNvSpPr/>
      </xdr:nvSpPr>
      <xdr:spPr>
        <a:xfrm>
          <a:off x="2044700" y="2940050"/>
          <a:ext cx="3314700" cy="349250"/>
        </a:xfrm>
        <a:prstGeom prst="rect">
          <a:avLst/>
        </a:prstGeom>
        <a:noFill/>
      </xdr:spPr>
      <xdr:txBody>
        <a:bodyPr wrap="square" lIns="91440" tIns="45720" rIns="91440" bIns="45720">
          <a:noAutofit/>
        </a:bodyPr>
        <a:lstStyle/>
        <a:p>
          <a:pPr algn="ct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2</xdr:col>
      <xdr:colOff>0</xdr:colOff>
      <xdr:row>26</xdr:row>
      <xdr:rowOff>0</xdr:rowOff>
    </xdr:from>
    <xdr:ext cx="3143250" cy="298800"/>
    <xdr:sp macro="" textlink="">
      <xdr:nvSpPr>
        <xdr:cNvPr id="14" name="Rectangle 13">
          <a:extLst>
            <a:ext uri="{FF2B5EF4-FFF2-40B4-BE49-F238E27FC236}">
              <a16:creationId xmlns:a16="http://schemas.microsoft.com/office/drawing/2014/main" id="{00000000-0008-0000-0300-00000E000000}"/>
            </a:ext>
          </a:extLst>
        </xdr:cNvPr>
        <xdr:cNvSpPr/>
      </xdr:nvSpPr>
      <xdr:spPr>
        <a:xfrm>
          <a:off x="2044700" y="2940050"/>
          <a:ext cx="3143250" cy="298800"/>
        </a:xfrm>
        <a:prstGeom prst="rect">
          <a:avLst/>
        </a:prstGeom>
        <a:noFill/>
      </xdr:spPr>
      <xdr:txBody>
        <a:bodyPr wrap="squar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HeadCount</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By Department</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8</xdr:col>
      <xdr:colOff>0</xdr:colOff>
      <xdr:row>26</xdr:row>
      <xdr:rowOff>0</xdr:rowOff>
    </xdr:from>
    <xdr:ext cx="3314700" cy="349250"/>
    <xdr:sp macro="" textlink="">
      <xdr:nvSpPr>
        <xdr:cNvPr id="15" name="Rectangle 14">
          <a:extLst>
            <a:ext uri="{FF2B5EF4-FFF2-40B4-BE49-F238E27FC236}">
              <a16:creationId xmlns:a16="http://schemas.microsoft.com/office/drawing/2014/main" id="{00000000-0008-0000-0300-00000F000000}"/>
            </a:ext>
          </a:extLst>
        </xdr:cNvPr>
        <xdr:cNvSpPr/>
      </xdr:nvSpPr>
      <xdr:spPr>
        <a:xfrm>
          <a:off x="2044700" y="2940050"/>
          <a:ext cx="3314700" cy="349250"/>
        </a:xfrm>
        <a:prstGeom prst="rect">
          <a:avLst/>
        </a:prstGeom>
        <a:noFill/>
      </xdr:spPr>
      <xdr:txBody>
        <a:bodyPr wrap="square" lIns="91440" tIns="45720" rIns="91440" bIns="45720">
          <a:noAutofit/>
        </a:bodyPr>
        <a:lstStyle/>
        <a:p>
          <a:pPr algn="ct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8</xdr:col>
      <xdr:colOff>0</xdr:colOff>
      <xdr:row>26</xdr:row>
      <xdr:rowOff>0</xdr:rowOff>
    </xdr:from>
    <xdr:ext cx="3143250" cy="298800"/>
    <xdr:sp macro="" textlink="">
      <xdr:nvSpPr>
        <xdr:cNvPr id="16" name="Rectangle 15">
          <a:extLst>
            <a:ext uri="{FF2B5EF4-FFF2-40B4-BE49-F238E27FC236}">
              <a16:creationId xmlns:a16="http://schemas.microsoft.com/office/drawing/2014/main" id="{00000000-0008-0000-0300-000010000000}"/>
            </a:ext>
          </a:extLst>
        </xdr:cNvPr>
        <xdr:cNvSpPr/>
      </xdr:nvSpPr>
      <xdr:spPr>
        <a:xfrm>
          <a:off x="2044700" y="2940050"/>
          <a:ext cx="3143250" cy="298800"/>
        </a:xfrm>
        <a:prstGeom prst="rect">
          <a:avLst/>
        </a:prstGeom>
        <a:noFill/>
      </xdr:spPr>
      <xdr:txBody>
        <a:bodyPr wrap="squar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HeadCount</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By Department</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14</xdr:col>
      <xdr:colOff>0</xdr:colOff>
      <xdr:row>26</xdr:row>
      <xdr:rowOff>0</xdr:rowOff>
    </xdr:from>
    <xdr:ext cx="3314700" cy="349250"/>
    <xdr:sp macro="" textlink="">
      <xdr:nvSpPr>
        <xdr:cNvPr id="17" name="Rectangle 16">
          <a:extLst>
            <a:ext uri="{FF2B5EF4-FFF2-40B4-BE49-F238E27FC236}">
              <a16:creationId xmlns:a16="http://schemas.microsoft.com/office/drawing/2014/main" id="{00000000-0008-0000-0300-000011000000}"/>
            </a:ext>
          </a:extLst>
        </xdr:cNvPr>
        <xdr:cNvSpPr/>
      </xdr:nvSpPr>
      <xdr:spPr>
        <a:xfrm>
          <a:off x="2044700" y="2940050"/>
          <a:ext cx="3314700" cy="349250"/>
        </a:xfrm>
        <a:prstGeom prst="rect">
          <a:avLst/>
        </a:prstGeom>
        <a:noFill/>
      </xdr:spPr>
      <xdr:txBody>
        <a:bodyPr wrap="square" lIns="91440" tIns="45720" rIns="91440" bIns="45720">
          <a:noAutofit/>
        </a:bodyPr>
        <a:lstStyle/>
        <a:p>
          <a:pPr algn="ct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oneCellAnchor>
    <xdr:from>
      <xdr:col>14</xdr:col>
      <xdr:colOff>0</xdr:colOff>
      <xdr:row>26</xdr:row>
      <xdr:rowOff>0</xdr:rowOff>
    </xdr:from>
    <xdr:ext cx="3143250" cy="298800"/>
    <xdr:sp macro="" textlink="">
      <xdr:nvSpPr>
        <xdr:cNvPr id="18" name="Rectangle 17">
          <a:extLst>
            <a:ext uri="{FF2B5EF4-FFF2-40B4-BE49-F238E27FC236}">
              <a16:creationId xmlns:a16="http://schemas.microsoft.com/office/drawing/2014/main" id="{00000000-0008-0000-0300-000012000000}"/>
            </a:ext>
          </a:extLst>
        </xdr:cNvPr>
        <xdr:cNvSpPr/>
      </xdr:nvSpPr>
      <xdr:spPr>
        <a:xfrm>
          <a:off x="2044700" y="2940050"/>
          <a:ext cx="3143250" cy="298800"/>
        </a:xfrm>
        <a:prstGeom prst="rect">
          <a:avLst/>
        </a:prstGeom>
        <a:noFill/>
      </xdr:spPr>
      <xdr:txBody>
        <a:bodyPr wrap="square" lIns="91440" tIns="45720" rIns="91440" bIns="45720">
          <a:spAutoFit/>
        </a:bodyPr>
        <a:lstStyle/>
        <a:p>
          <a:pPr algn="ctr"/>
          <a:r>
            <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rPr>
            <a:t>HeadCount</a:t>
          </a:r>
          <a:r>
            <a:rPr lang="en-US" sz="1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By Department</a:t>
          </a:r>
          <a:endParaRPr lang="en-US" sz="1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67443</xdr:colOff>
      <xdr:row>3</xdr:row>
      <xdr:rowOff>155336</xdr:rowOff>
    </xdr:from>
    <xdr:ext cx="1154162" cy="295722"/>
    <xdr:sp macro="" textlink="">
      <xdr:nvSpPr>
        <xdr:cNvPr id="2" name="Rectangle 1">
          <a:extLst>
            <a:ext uri="{FF2B5EF4-FFF2-40B4-BE49-F238E27FC236}">
              <a16:creationId xmlns:a16="http://schemas.microsoft.com/office/drawing/2014/main" id="{00000000-0008-0000-0400-000002000000}"/>
            </a:ext>
          </a:extLst>
        </xdr:cNvPr>
        <xdr:cNvSpPr/>
      </xdr:nvSpPr>
      <xdr:spPr>
        <a:xfrm>
          <a:off x="2048643" y="1107836"/>
          <a:ext cx="1154162" cy="295722"/>
        </a:xfrm>
        <a:prstGeom prst="rect">
          <a:avLst/>
        </a:prstGeom>
        <a:noFill/>
        <a:ln>
          <a:noFill/>
        </a:ln>
      </xdr:spPr>
      <xdr:txBody>
        <a:bodyPr wrap="none" lIns="91440" tIns="45720" rIns="91440" bIns="45720">
          <a:spAutoFit/>
        </a:bodyPr>
        <a:lstStyle/>
        <a:p>
          <a:pPr algn="ctr"/>
          <a:r>
            <a:rPr lang="en-US" sz="1400" b="1" cap="none" spc="0">
              <a:ln w="10160">
                <a:noFill/>
                <a:prstDash val="solid"/>
              </a:ln>
              <a:solidFill>
                <a:schemeClr val="bg1"/>
              </a:solidFill>
              <a:effectLst>
                <a:outerShdw blurRad="38100" dist="22860" dir="5400000" algn="tl" rotWithShape="0">
                  <a:srgbClr val="000000">
                    <a:alpha val="30000"/>
                  </a:srgbClr>
                </a:outerShdw>
              </a:effectLst>
            </a:rPr>
            <a:t>Headcount</a:t>
          </a:r>
          <a:endParaRPr lang="en-US" sz="1800" b="1" cap="none" spc="0">
            <a:ln w="10160">
              <a:noFill/>
              <a:prstDash val="solid"/>
            </a:ln>
            <a:solidFill>
              <a:schemeClr val="bg1"/>
            </a:solidFill>
            <a:effectLst>
              <a:outerShdw blurRad="38100" dist="22860" dir="5400000" algn="tl" rotWithShape="0">
                <a:srgbClr val="000000">
                  <a:alpha val="30000"/>
                </a:srgbClr>
              </a:outerShdw>
            </a:effectLst>
          </a:endParaRPr>
        </a:p>
      </xdr:txBody>
    </xdr:sp>
    <xdr:clientData/>
  </xdr:oneCellAnchor>
  <xdr:oneCellAnchor>
    <xdr:from>
      <xdr:col>6</xdr:col>
      <xdr:colOff>106251</xdr:colOff>
      <xdr:row>3</xdr:row>
      <xdr:rowOff>155336</xdr:rowOff>
    </xdr:from>
    <xdr:ext cx="1261884" cy="295722"/>
    <xdr:sp macro="" textlink="">
      <xdr:nvSpPr>
        <xdr:cNvPr id="5" name="Rectangle 4">
          <a:extLst>
            <a:ext uri="{FF2B5EF4-FFF2-40B4-BE49-F238E27FC236}">
              <a16:creationId xmlns:a16="http://schemas.microsoft.com/office/drawing/2014/main" id="{00000000-0008-0000-0400-000005000000}"/>
            </a:ext>
          </a:extLst>
        </xdr:cNvPr>
        <xdr:cNvSpPr/>
      </xdr:nvSpPr>
      <xdr:spPr>
        <a:xfrm>
          <a:off x="3611451" y="1107836"/>
          <a:ext cx="1261884" cy="295722"/>
        </a:xfrm>
        <a:prstGeom prst="rect">
          <a:avLst/>
        </a:prstGeom>
        <a:noFill/>
      </xdr:spPr>
      <xdr:txBody>
        <a:bodyPr wrap="none" lIns="91440" tIns="45720" rIns="91440" bIns="45720">
          <a:spAutoFit/>
        </a:bodyPr>
        <a:lstStyle/>
        <a:p>
          <a:pPr algn="ctr"/>
          <a:r>
            <a:rPr lang="en-US" sz="1400" b="1" cap="none" spc="0">
              <a:ln w="10160">
                <a:noFill/>
                <a:prstDash val="solid"/>
              </a:ln>
              <a:solidFill>
                <a:schemeClr val="bg1"/>
              </a:solidFill>
              <a:effectLst>
                <a:outerShdw blurRad="38100" dist="22860" dir="5400000" algn="tl" rotWithShape="0">
                  <a:srgbClr val="000000">
                    <a:alpha val="30000"/>
                  </a:srgbClr>
                </a:outerShdw>
              </a:effectLst>
            </a:rPr>
            <a:t>Total</a:t>
          </a:r>
          <a:r>
            <a:rPr lang="en-US" sz="1400" b="1" cap="none" spc="0" baseline="0">
              <a:ln w="10160">
                <a:noFill/>
                <a:prstDash val="solid"/>
              </a:ln>
              <a:solidFill>
                <a:schemeClr val="bg1"/>
              </a:solidFill>
              <a:effectLst>
                <a:outerShdw blurRad="38100" dist="22860" dir="5400000" algn="tl" rotWithShape="0">
                  <a:srgbClr val="000000">
                    <a:alpha val="30000"/>
                  </a:srgbClr>
                </a:outerShdw>
              </a:effectLst>
            </a:rPr>
            <a:t> Paid</a:t>
          </a:r>
          <a:endParaRPr lang="en-US" sz="1400" b="1" cap="none" spc="0">
            <a:ln w="10160">
              <a:noFill/>
              <a:prstDash val="solid"/>
            </a:ln>
            <a:solidFill>
              <a:schemeClr val="bg1"/>
            </a:solidFill>
            <a:effectLst>
              <a:outerShdw blurRad="38100" dist="22860" dir="5400000" algn="tl" rotWithShape="0">
                <a:srgbClr val="000000">
                  <a:alpha val="30000"/>
                </a:srgbClr>
              </a:outerShdw>
            </a:effectLst>
          </a:endParaRPr>
        </a:p>
      </xdr:txBody>
    </xdr:sp>
    <xdr:clientData/>
  </xdr:oneCellAnchor>
  <xdr:oneCellAnchor>
    <xdr:from>
      <xdr:col>9</xdr:col>
      <xdr:colOff>252781</xdr:colOff>
      <xdr:row>3</xdr:row>
      <xdr:rowOff>148986</xdr:rowOff>
    </xdr:from>
    <xdr:ext cx="1046440" cy="295722"/>
    <xdr:sp macro="" textlink="">
      <xdr:nvSpPr>
        <xdr:cNvPr id="6" name="Rectangle 5">
          <a:extLst>
            <a:ext uri="{FF2B5EF4-FFF2-40B4-BE49-F238E27FC236}">
              <a16:creationId xmlns:a16="http://schemas.microsoft.com/office/drawing/2014/main" id="{00000000-0008-0000-0400-000006000000}"/>
            </a:ext>
          </a:extLst>
        </xdr:cNvPr>
        <xdr:cNvSpPr/>
      </xdr:nvSpPr>
      <xdr:spPr>
        <a:xfrm>
          <a:off x="5739181" y="1101486"/>
          <a:ext cx="1046440" cy="295722"/>
        </a:xfrm>
        <a:prstGeom prst="rect">
          <a:avLst/>
        </a:prstGeom>
        <a:noFill/>
      </xdr:spPr>
      <xdr:txBody>
        <a:bodyPr wrap="none" lIns="91440" tIns="45720" rIns="91440" bIns="45720">
          <a:spAutoFit/>
        </a:bodyPr>
        <a:lstStyle/>
        <a:p>
          <a:pPr algn="ctr"/>
          <a:r>
            <a:rPr lang="en-US" sz="1400" b="1" cap="none" spc="0">
              <a:ln w="10160">
                <a:noFill/>
                <a:prstDash val="solid"/>
              </a:ln>
              <a:solidFill>
                <a:schemeClr val="bg1"/>
              </a:solidFill>
              <a:effectLst>
                <a:outerShdw blurRad="38100" dist="22860" dir="5400000" algn="tl" rotWithShape="0">
                  <a:srgbClr val="000000">
                    <a:alpha val="30000"/>
                  </a:srgbClr>
                </a:outerShdw>
              </a:effectLst>
            </a:rPr>
            <a:t>Max</a:t>
          </a:r>
          <a:r>
            <a:rPr lang="en-US" sz="1400" b="1" cap="none" spc="0" baseline="0">
              <a:ln w="10160">
                <a:noFill/>
                <a:prstDash val="solid"/>
              </a:ln>
              <a:solidFill>
                <a:schemeClr val="bg1"/>
              </a:solidFill>
              <a:effectLst>
                <a:outerShdw blurRad="38100" dist="22860" dir="5400000" algn="tl" rotWithShape="0">
                  <a:srgbClr val="000000">
                    <a:alpha val="30000"/>
                  </a:srgbClr>
                </a:outerShdw>
              </a:effectLst>
            </a:rPr>
            <a:t> Paid</a:t>
          </a:r>
          <a:endParaRPr lang="en-US" sz="1400" b="1" cap="none" spc="0">
            <a:ln w="10160">
              <a:noFill/>
              <a:prstDash val="solid"/>
            </a:ln>
            <a:solidFill>
              <a:schemeClr val="bg1"/>
            </a:solidFill>
            <a:effectLst>
              <a:outerShdw blurRad="38100" dist="22860" dir="5400000" algn="tl" rotWithShape="0">
                <a:srgbClr val="000000">
                  <a:alpha val="30000"/>
                </a:srgbClr>
              </a:outerShdw>
            </a:effectLst>
          </a:endParaRPr>
        </a:p>
      </xdr:txBody>
    </xdr:sp>
    <xdr:clientData/>
  </xdr:oneCellAnchor>
  <xdr:oneCellAnchor>
    <xdr:from>
      <xdr:col>12</xdr:col>
      <xdr:colOff>183867</xdr:colOff>
      <xdr:row>3</xdr:row>
      <xdr:rowOff>174386</xdr:rowOff>
    </xdr:from>
    <xdr:ext cx="1046441" cy="295722"/>
    <xdr:sp macro="" textlink="">
      <xdr:nvSpPr>
        <xdr:cNvPr id="7" name="Rectangle 6">
          <a:extLst>
            <a:ext uri="{FF2B5EF4-FFF2-40B4-BE49-F238E27FC236}">
              <a16:creationId xmlns:a16="http://schemas.microsoft.com/office/drawing/2014/main" id="{00000000-0008-0000-0400-000007000000}"/>
            </a:ext>
          </a:extLst>
        </xdr:cNvPr>
        <xdr:cNvSpPr/>
      </xdr:nvSpPr>
      <xdr:spPr>
        <a:xfrm>
          <a:off x="7651467" y="1126886"/>
          <a:ext cx="1046441" cy="295722"/>
        </a:xfrm>
        <a:prstGeom prst="rect">
          <a:avLst/>
        </a:prstGeom>
        <a:noFill/>
      </xdr:spPr>
      <xdr:txBody>
        <a:bodyPr wrap="none" lIns="91440" tIns="45720" rIns="91440" bIns="45720">
          <a:spAutoFit/>
        </a:bodyPr>
        <a:lstStyle/>
        <a:p>
          <a:pPr algn="ctr"/>
          <a:r>
            <a:rPr lang="en-US" sz="1400" b="1" cap="none" spc="0">
              <a:ln w="10160">
                <a:noFill/>
                <a:prstDash val="solid"/>
              </a:ln>
              <a:solidFill>
                <a:schemeClr val="bg1"/>
              </a:solidFill>
              <a:effectLst>
                <a:outerShdw blurRad="38100" dist="22860" dir="5400000" algn="tl" rotWithShape="0">
                  <a:srgbClr val="000000">
                    <a:alpha val="30000"/>
                  </a:srgbClr>
                </a:outerShdw>
              </a:effectLst>
            </a:rPr>
            <a:t>Min</a:t>
          </a:r>
          <a:r>
            <a:rPr lang="en-US" sz="1400" b="1" cap="none" spc="0" baseline="0">
              <a:ln w="10160">
                <a:noFill/>
                <a:prstDash val="solid"/>
              </a:ln>
              <a:solidFill>
                <a:schemeClr val="bg1"/>
              </a:solidFill>
              <a:effectLst>
                <a:outerShdw blurRad="38100" dist="22860" dir="5400000" algn="tl" rotWithShape="0">
                  <a:srgbClr val="000000">
                    <a:alpha val="30000"/>
                  </a:srgbClr>
                </a:outerShdw>
              </a:effectLst>
            </a:rPr>
            <a:t> Paid</a:t>
          </a:r>
          <a:endParaRPr lang="en-US" sz="1400" b="1" cap="none" spc="0">
            <a:ln w="10160">
              <a:noFill/>
              <a:prstDash val="solid"/>
            </a:ln>
            <a:solidFill>
              <a:schemeClr val="bg1"/>
            </a:solidFill>
            <a:effectLst>
              <a:outerShdw blurRad="38100" dist="22860" dir="5400000" algn="tl" rotWithShape="0">
                <a:srgbClr val="000000">
                  <a:alpha val="30000"/>
                </a:srgbClr>
              </a:outerShdw>
            </a:effectLst>
          </a:endParaRPr>
        </a:p>
      </xdr:txBody>
    </xdr:sp>
    <xdr:clientData/>
  </xdr:oneCellAnchor>
  <xdr:oneCellAnchor>
    <xdr:from>
      <xdr:col>15</xdr:col>
      <xdr:colOff>114953</xdr:colOff>
      <xdr:row>3</xdr:row>
      <xdr:rowOff>161686</xdr:rowOff>
    </xdr:from>
    <xdr:ext cx="1046440" cy="295722"/>
    <xdr:sp macro="" textlink="">
      <xdr:nvSpPr>
        <xdr:cNvPr id="8" name="Rectangle 7">
          <a:extLst>
            <a:ext uri="{FF2B5EF4-FFF2-40B4-BE49-F238E27FC236}">
              <a16:creationId xmlns:a16="http://schemas.microsoft.com/office/drawing/2014/main" id="{00000000-0008-0000-0400-000008000000}"/>
            </a:ext>
          </a:extLst>
        </xdr:cNvPr>
        <xdr:cNvSpPr/>
      </xdr:nvSpPr>
      <xdr:spPr>
        <a:xfrm>
          <a:off x="9563753" y="1114186"/>
          <a:ext cx="1046440" cy="295722"/>
        </a:xfrm>
        <a:prstGeom prst="rect">
          <a:avLst/>
        </a:prstGeom>
        <a:noFill/>
      </xdr:spPr>
      <xdr:txBody>
        <a:bodyPr wrap="none" lIns="91440" tIns="45720" rIns="91440" bIns="45720">
          <a:spAutoFit/>
        </a:bodyPr>
        <a:lstStyle/>
        <a:p>
          <a:pPr algn="ctr"/>
          <a:r>
            <a:rPr lang="en-US" sz="1400" b="1" cap="none" spc="0">
              <a:ln w="10160">
                <a:noFill/>
                <a:prstDash val="solid"/>
              </a:ln>
              <a:solidFill>
                <a:schemeClr val="bg1"/>
              </a:solidFill>
              <a:effectLst>
                <a:outerShdw blurRad="38100" dist="22860" dir="5400000" algn="tl" rotWithShape="0">
                  <a:srgbClr val="000000">
                    <a:alpha val="30000"/>
                  </a:srgbClr>
                </a:outerShdw>
              </a:effectLst>
            </a:rPr>
            <a:t>Avg.</a:t>
          </a:r>
          <a:r>
            <a:rPr lang="en-US" sz="1400" b="1" cap="none" spc="0" baseline="0">
              <a:ln w="10160">
                <a:noFill/>
                <a:prstDash val="solid"/>
              </a:ln>
              <a:solidFill>
                <a:schemeClr val="bg1"/>
              </a:solidFill>
              <a:effectLst>
                <a:outerShdw blurRad="38100" dist="22860" dir="5400000" algn="tl" rotWithShape="0">
                  <a:srgbClr val="000000">
                    <a:alpha val="30000"/>
                  </a:srgbClr>
                </a:outerShdw>
              </a:effectLst>
            </a:rPr>
            <a:t>Paid</a:t>
          </a:r>
          <a:endParaRPr lang="en-US" sz="1400" b="1" cap="none" spc="0">
            <a:ln w="10160">
              <a:noFill/>
              <a:prstDash val="solid"/>
            </a:ln>
            <a:solidFill>
              <a:schemeClr val="bg1"/>
            </a:solidFill>
            <a:effectLst>
              <a:outerShdw blurRad="38100" dist="22860" dir="5400000" algn="tl" rotWithShape="0">
                <a:srgbClr val="000000">
                  <a:alpha val="30000"/>
                </a:srgbClr>
              </a:outerShdw>
            </a:effectLst>
          </a:endParaRPr>
        </a:p>
      </xdr:txBody>
    </xdr:sp>
    <xdr:clientData/>
  </xdr:oneCellAnchor>
  <xdr:oneCellAnchor>
    <xdr:from>
      <xdr:col>6</xdr:col>
      <xdr:colOff>377925</xdr:colOff>
      <xdr:row>0</xdr:row>
      <xdr:rowOff>0</xdr:rowOff>
    </xdr:from>
    <xdr:ext cx="4063805" cy="905889"/>
    <xdr:sp macro="" textlink="">
      <xdr:nvSpPr>
        <xdr:cNvPr id="9" name="Rectangle 8">
          <a:extLst>
            <a:ext uri="{FF2B5EF4-FFF2-40B4-BE49-F238E27FC236}">
              <a16:creationId xmlns:a16="http://schemas.microsoft.com/office/drawing/2014/main" id="{00000000-0008-0000-0400-000009000000}"/>
            </a:ext>
          </a:extLst>
        </xdr:cNvPr>
        <xdr:cNvSpPr/>
      </xdr:nvSpPr>
      <xdr:spPr>
        <a:xfrm>
          <a:off x="3883125" y="0"/>
          <a:ext cx="4063805" cy="905889"/>
        </a:xfrm>
        <a:prstGeom prst="rect">
          <a:avLst/>
        </a:prstGeom>
        <a:noFill/>
      </xdr:spPr>
      <xdr:txBody>
        <a:bodyPr wrap="none" lIns="91440" tIns="45720" rIns="91440" bIns="45720">
          <a:spAutoFit/>
        </a:bodyPr>
        <a:lstStyle/>
        <a:p>
          <a:pPr algn="ctr"/>
          <a:r>
            <a:rPr lang="en-US" sz="2800" b="1" cap="none" spc="0">
              <a:ln w="10160">
                <a:noFill/>
                <a:prstDash val="solid"/>
              </a:ln>
              <a:solidFill>
                <a:schemeClr val="bg1"/>
              </a:solidFill>
              <a:effectLst>
                <a:outerShdw blurRad="38100" dist="22860" dir="5400000" algn="tl" rotWithShape="0">
                  <a:srgbClr val="000000">
                    <a:alpha val="30000"/>
                  </a:srgbClr>
                </a:outerShdw>
              </a:effectLst>
            </a:rPr>
            <a:t>Employee</a:t>
          </a:r>
          <a:r>
            <a:rPr lang="en-US" sz="2800" b="1" cap="none" spc="0" baseline="0">
              <a:ln w="10160">
                <a:noFill/>
                <a:prstDash val="solid"/>
              </a:ln>
              <a:solidFill>
                <a:schemeClr val="bg1"/>
              </a:solidFill>
              <a:effectLst>
                <a:outerShdw blurRad="38100" dist="22860" dir="5400000" algn="tl" rotWithShape="0">
                  <a:srgbClr val="000000">
                    <a:alpha val="30000"/>
                  </a:srgbClr>
                </a:outerShdw>
              </a:effectLst>
            </a:rPr>
            <a:t> Dashboard</a:t>
          </a:r>
        </a:p>
        <a:p>
          <a:pPr algn="ctr"/>
          <a:r>
            <a:rPr lang="en-US" sz="2800" b="1" cap="none" spc="0" baseline="0">
              <a:ln w="10160">
                <a:noFill/>
                <a:prstDash val="solid"/>
              </a:ln>
              <a:solidFill>
                <a:schemeClr val="bg1"/>
              </a:solidFill>
              <a:effectLst>
                <a:outerShdw blurRad="38100" dist="22860" dir="5400000" algn="tl" rotWithShape="0">
                  <a:srgbClr val="000000">
                    <a:alpha val="30000"/>
                  </a:srgbClr>
                </a:outerShdw>
              </a:effectLst>
            </a:rPr>
            <a:t>Year 2010-2012</a:t>
          </a:r>
          <a:endParaRPr lang="en-US" sz="2800" b="1" cap="none" spc="0">
            <a:ln w="10160">
              <a:noFill/>
              <a:prstDash val="solid"/>
            </a:ln>
            <a:solidFill>
              <a:schemeClr val="bg1"/>
            </a:solidFill>
            <a:effectLst>
              <a:outerShdw blurRad="38100" dist="22860" dir="5400000" algn="tl" rotWithShape="0">
                <a:srgbClr val="000000">
                  <a:alpha val="30000"/>
                </a:srgbClr>
              </a:outerShdw>
            </a:effectLst>
          </a:endParaRPr>
        </a:p>
      </xdr:txBody>
    </xdr:sp>
    <xdr:clientData/>
  </xdr:oneCellAnchor>
  <xdr:twoCellAnchor>
    <xdr:from>
      <xdr:col>2</xdr:col>
      <xdr:colOff>0</xdr:colOff>
      <xdr:row>9</xdr:row>
      <xdr:rowOff>25400</xdr:rowOff>
    </xdr:from>
    <xdr:to>
      <xdr:col>7</xdr:col>
      <xdr:colOff>424392</xdr:colOff>
      <xdr:row>19</xdr:row>
      <xdr:rowOff>25400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269585</xdr:colOff>
      <xdr:row>9</xdr:row>
      <xdr:rowOff>0</xdr:rowOff>
    </xdr:from>
    <xdr:to>
      <xdr:col>12</xdr:col>
      <xdr:colOff>263430</xdr:colOff>
      <xdr:row>19</xdr:row>
      <xdr:rowOff>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590550</xdr:colOff>
      <xdr:row>10</xdr:row>
      <xdr:rowOff>0</xdr:rowOff>
    </xdr:from>
    <xdr:to>
      <xdr:col>17</xdr:col>
      <xdr:colOff>0</xdr:colOff>
      <xdr:row>19</xdr:row>
      <xdr:rowOff>0</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57919</xdr:colOff>
      <xdr:row>21</xdr:row>
      <xdr:rowOff>0</xdr:rowOff>
    </xdr:from>
    <xdr:to>
      <xdr:col>7</xdr:col>
      <xdr:colOff>269585</xdr:colOff>
      <xdr:row>32</xdr:row>
      <xdr:rowOff>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351116</xdr:colOff>
      <xdr:row>24</xdr:row>
      <xdr:rowOff>62716</xdr:rowOff>
    </xdr:from>
    <xdr:to>
      <xdr:col>12</xdr:col>
      <xdr:colOff>353738</xdr:colOff>
      <xdr:row>34</xdr:row>
      <xdr:rowOff>117005</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431754</xdr:colOff>
      <xdr:row>21</xdr:row>
      <xdr:rowOff>0</xdr:rowOff>
    </xdr:from>
    <xdr:to>
      <xdr:col>17</xdr:col>
      <xdr:colOff>0</xdr:colOff>
      <xdr:row>33</xdr:row>
      <xdr:rowOff>0</xdr:rowOff>
    </xdr:to>
    <xdr:graphicFrame macro="">
      <xdr:nvGraphicFramePr>
        <xdr:cNvPr id="19" name="Chart 18">
          <a:extLst>
            <a:ext uri="{FF2B5EF4-FFF2-40B4-BE49-F238E27FC236}">
              <a16:creationId xmlns:a16="http://schemas.microsoft.com/office/drawing/2014/main" id="{00000000-0008-0000-04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11</xdr:col>
      <xdr:colOff>622787</xdr:colOff>
      <xdr:row>11</xdr:row>
      <xdr:rowOff>0</xdr:rowOff>
    </xdr:from>
    <xdr:ext cx="2232931" cy="178874"/>
    <xdr:sp macro="" textlink="">
      <xdr:nvSpPr>
        <xdr:cNvPr id="12" name="Rectangle 11">
          <a:extLst>
            <a:ext uri="{FF2B5EF4-FFF2-40B4-BE49-F238E27FC236}">
              <a16:creationId xmlns:a16="http://schemas.microsoft.com/office/drawing/2014/main" id="{00000000-0008-0000-0400-00000C000000}"/>
            </a:ext>
          </a:extLst>
        </xdr:cNvPr>
        <xdr:cNvSpPr/>
      </xdr:nvSpPr>
      <xdr:spPr>
        <a:xfrm>
          <a:off x="8153350" y="2888803"/>
          <a:ext cx="2232931" cy="178874"/>
        </a:xfrm>
        <a:prstGeom prst="rect">
          <a:avLst/>
        </a:prstGeom>
        <a:noFill/>
      </xdr:spPr>
      <xdr:txBody>
        <a:bodyPr wrap="square" lIns="91440" tIns="45720" rIns="91440" bIns="45720">
          <a:noAutofit/>
        </a:bodyPr>
        <a:lstStyle/>
        <a:p>
          <a:pPr algn="ctr"/>
          <a:r>
            <a:rPr lang="en-US" sz="1600" b="0" i="0" u="none" strike="noStrike">
              <a:effectLst/>
              <a:latin typeface="+mn-lt"/>
              <a:ea typeface="+mn-ea"/>
              <a:cs typeface="+mn-cs"/>
            </a:rPr>
            <a:t>                           </a:t>
          </a:r>
          <a:endParaRPr lang="en-US" sz="7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oneCellAnchor>
    <xdr:from>
      <xdr:col>3</xdr:col>
      <xdr:colOff>148616</xdr:colOff>
      <xdr:row>5</xdr:row>
      <xdr:rowOff>129085</xdr:rowOff>
    </xdr:from>
    <xdr:ext cx="906736" cy="468013"/>
    <xdr:sp macro="" textlink="Sheet1!A4">
      <xdr:nvSpPr>
        <xdr:cNvPr id="20" name="Rectangle 19">
          <a:extLst>
            <a:ext uri="{FF2B5EF4-FFF2-40B4-BE49-F238E27FC236}">
              <a16:creationId xmlns:a16="http://schemas.microsoft.com/office/drawing/2014/main" id="{00000000-0008-0000-0400-000014000000}"/>
            </a:ext>
          </a:extLst>
        </xdr:cNvPr>
        <xdr:cNvSpPr/>
      </xdr:nvSpPr>
      <xdr:spPr>
        <a:xfrm>
          <a:off x="1874743" y="1533240"/>
          <a:ext cx="906736" cy="468013"/>
        </a:xfrm>
        <a:prstGeom prst="rect">
          <a:avLst/>
        </a:prstGeom>
        <a:noFill/>
        <a:ln>
          <a:noFill/>
        </a:ln>
      </xdr:spPr>
      <xdr:txBody>
        <a:bodyPr wrap="square" lIns="91440" tIns="45720" rIns="91440" bIns="45720">
          <a:spAutoFit/>
        </a:bodyPr>
        <a:lstStyle/>
        <a:p>
          <a:pPr algn="ctr"/>
          <a:fld id="{7D87AB05-86AB-47CE-8ABF-02306A6E7AA6}" type="TxLink">
            <a:rPr lang="en-US" sz="2400" b="1" i="0" u="none" strike="noStrike" cap="none" spc="0">
              <a:ln w="10160">
                <a:noFill/>
                <a:prstDash val="solid"/>
              </a:ln>
              <a:solidFill>
                <a:srgbClr val="000000"/>
              </a:solidFill>
              <a:effectLst>
                <a:outerShdw blurRad="38100" dist="22860" dir="5400000" algn="tl" rotWithShape="0">
                  <a:srgbClr val="000000">
                    <a:alpha val="30000"/>
                  </a:srgbClr>
                </a:outerShdw>
              </a:effectLst>
              <a:latin typeface="Aptos Narrow"/>
            </a:rPr>
            <a:pPr algn="ctr"/>
            <a:t> 861 </a:t>
          </a:fld>
          <a:endParaRPr lang="en-US" sz="2400" b="1" cap="none" spc="0">
            <a:ln w="10160">
              <a:noFill/>
              <a:prstDash val="solid"/>
            </a:ln>
            <a:solidFill>
              <a:schemeClr val="tx1"/>
            </a:solidFill>
            <a:effectLst>
              <a:outerShdw blurRad="38100" dist="22860" dir="5400000" algn="tl" rotWithShape="0">
                <a:srgbClr val="000000">
                  <a:alpha val="30000"/>
                </a:srgbClr>
              </a:outerShdw>
            </a:effectLst>
          </a:endParaRPr>
        </a:p>
      </xdr:txBody>
    </xdr:sp>
    <xdr:clientData/>
  </xdr:oneCellAnchor>
  <xdr:oneCellAnchor>
    <xdr:from>
      <xdr:col>6</xdr:col>
      <xdr:colOff>30841</xdr:colOff>
      <xdr:row>4</xdr:row>
      <xdr:rowOff>158531</xdr:rowOff>
    </xdr:from>
    <xdr:ext cx="1498525" cy="822817"/>
    <xdr:sp macro="" textlink="">
      <xdr:nvSpPr>
        <xdr:cNvPr id="21" name="Rectangle 20">
          <a:extLst>
            <a:ext uri="{FF2B5EF4-FFF2-40B4-BE49-F238E27FC236}">
              <a16:creationId xmlns:a16="http://schemas.microsoft.com/office/drawing/2014/main" id="{00000000-0008-0000-0400-000015000000}"/>
            </a:ext>
          </a:extLst>
        </xdr:cNvPr>
        <xdr:cNvSpPr/>
      </xdr:nvSpPr>
      <xdr:spPr>
        <a:xfrm>
          <a:off x="3742461" y="1294376"/>
          <a:ext cx="1498525" cy="822817"/>
        </a:xfrm>
        <a:prstGeom prst="rect">
          <a:avLst/>
        </a:prstGeom>
        <a:noFill/>
      </xdr:spPr>
      <xdr:txBody>
        <a:bodyPr wrap="square" lIns="91440" tIns="45720" rIns="91440" bIns="45720">
          <a:noAutofit/>
        </a:bodyPr>
        <a:lstStyle/>
        <a:p>
          <a:pPr algn="ctr"/>
          <a:r>
            <a:rPr lang="en-US" sz="1100" b="0" i="0" u="none" strike="noStrike">
              <a:effectLst/>
              <a:latin typeface="+mn-lt"/>
              <a:ea typeface="+mn-ea"/>
              <a:cs typeface="+mn-cs"/>
            </a:rPr>
            <a:t>             </a:t>
          </a:r>
          <a:endParaRPr lang="en-US" sz="5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oneCellAnchor>
    <xdr:from>
      <xdr:col>9</xdr:col>
      <xdr:colOff>44719</xdr:colOff>
      <xdr:row>5</xdr:row>
      <xdr:rowOff>17887</xdr:rowOff>
    </xdr:from>
    <xdr:ext cx="958858" cy="264560"/>
    <xdr:sp macro="" textlink="Sheet3!$M$7">
      <xdr:nvSpPr>
        <xdr:cNvPr id="3" name="TextBox 2">
          <a:extLst>
            <a:ext uri="{FF2B5EF4-FFF2-40B4-BE49-F238E27FC236}">
              <a16:creationId xmlns:a16="http://schemas.microsoft.com/office/drawing/2014/main" id="{20578AE7-5600-4924-A07E-DA10FFB7828C}"/>
            </a:ext>
          </a:extLst>
        </xdr:cNvPr>
        <xdr:cNvSpPr txBox="1"/>
      </xdr:nvSpPr>
      <xdr:spPr>
        <a:xfrm>
          <a:off x="6251620" y="1422042"/>
          <a:ext cx="9588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A37B382-5290-4B9C-94E7-CA21093C5C0C}" type="TxLink">
            <a:rPr lang="en-US" sz="1100" b="0" i="0" u="none" strike="noStrike">
              <a:solidFill>
                <a:srgbClr val="000000"/>
              </a:solidFill>
              <a:latin typeface="Aptos Narrow"/>
            </a:rPr>
            <a:pPr/>
            <a:t> </a:t>
          </a:fld>
          <a:endParaRPr lang="en-US" sz="1100"/>
        </a:p>
      </xdr:txBody>
    </xdr:sp>
    <xdr:clientData/>
  </xdr:oneCellAnchor>
  <xdr:oneCellAnchor>
    <xdr:from>
      <xdr:col>5</xdr:col>
      <xdr:colOff>636471</xdr:colOff>
      <xdr:row>5</xdr:row>
      <xdr:rowOff>82177</xdr:rowOff>
    </xdr:from>
    <xdr:ext cx="1649528" cy="500528"/>
    <xdr:sp macro="" textlink="Sheet1!B4">
      <xdr:nvSpPr>
        <xdr:cNvPr id="22" name="Rectangle 21">
          <a:extLst>
            <a:ext uri="{FF2B5EF4-FFF2-40B4-BE49-F238E27FC236}">
              <a16:creationId xmlns:a16="http://schemas.microsoft.com/office/drawing/2014/main" id="{7DD80D30-090C-44C6-9A0A-F7061E70E2E4}"/>
            </a:ext>
          </a:extLst>
        </xdr:cNvPr>
        <xdr:cNvSpPr/>
      </xdr:nvSpPr>
      <xdr:spPr>
        <a:xfrm>
          <a:off x="3923530" y="1486648"/>
          <a:ext cx="1649528" cy="500528"/>
        </a:xfrm>
        <a:prstGeom prst="rect">
          <a:avLst/>
        </a:prstGeom>
        <a:noFill/>
        <a:ln>
          <a:noFill/>
        </a:ln>
      </xdr:spPr>
      <xdr:txBody>
        <a:bodyPr wrap="square" lIns="91440" tIns="45720" rIns="91440" bIns="45720">
          <a:noAutofit/>
        </a:bodyPr>
        <a:lstStyle/>
        <a:p>
          <a:pPr algn="ctr"/>
          <a:fld id="{3B685602-D44F-4DAB-83B7-4E9B769CAE54}" type="TxLink">
            <a:rPr lang="en-US" sz="2400" b="1" i="0" u="none" strike="noStrike" cap="none" spc="0">
              <a:ln w="10160">
                <a:noFill/>
                <a:prstDash val="solid"/>
              </a:ln>
              <a:solidFill>
                <a:srgbClr val="000000"/>
              </a:solidFill>
              <a:effectLst>
                <a:outerShdw blurRad="38100" dist="22860" dir="5400000" algn="tl" rotWithShape="0">
                  <a:srgbClr val="000000">
                    <a:alpha val="30000"/>
                  </a:srgbClr>
                </a:outerShdw>
              </a:effectLst>
              <a:latin typeface="Aptos Narrow"/>
            </a:rPr>
            <a:pPr algn="ctr"/>
            <a:t> 62,321,318 </a:t>
          </a:fld>
          <a:endParaRPr lang="en-US" sz="2400" b="1" cap="none" spc="0">
            <a:ln w="10160">
              <a:noFill/>
              <a:prstDash val="solid"/>
            </a:ln>
            <a:solidFill>
              <a:schemeClr val="tx1"/>
            </a:solidFill>
            <a:effectLst>
              <a:outerShdw blurRad="38100" dist="22860" dir="5400000" algn="tl" rotWithShape="0">
                <a:srgbClr val="000000">
                  <a:alpha val="30000"/>
                </a:srgbClr>
              </a:outerShdw>
            </a:effectLst>
          </a:endParaRPr>
        </a:p>
      </xdr:txBody>
    </xdr:sp>
    <xdr:clientData/>
  </xdr:oneCellAnchor>
  <xdr:oneCellAnchor>
    <xdr:from>
      <xdr:col>9</xdr:col>
      <xdr:colOff>80494</xdr:colOff>
      <xdr:row>5</xdr:row>
      <xdr:rowOff>31063</xdr:rowOff>
    </xdr:from>
    <xdr:ext cx="1475704" cy="468013"/>
    <xdr:sp macro="" textlink="Sheet1!D4">
      <xdr:nvSpPr>
        <xdr:cNvPr id="23" name="Rectangle 22">
          <a:extLst>
            <a:ext uri="{FF2B5EF4-FFF2-40B4-BE49-F238E27FC236}">
              <a16:creationId xmlns:a16="http://schemas.microsoft.com/office/drawing/2014/main" id="{CBC1E62D-0882-4EC3-A6A8-E6FCC54136AB}"/>
            </a:ext>
          </a:extLst>
        </xdr:cNvPr>
        <xdr:cNvSpPr/>
      </xdr:nvSpPr>
      <xdr:spPr>
        <a:xfrm>
          <a:off x="6287395" y="1435218"/>
          <a:ext cx="1475704" cy="468013"/>
        </a:xfrm>
        <a:prstGeom prst="rect">
          <a:avLst/>
        </a:prstGeom>
        <a:noFill/>
        <a:ln>
          <a:noFill/>
        </a:ln>
      </xdr:spPr>
      <xdr:txBody>
        <a:bodyPr wrap="square" lIns="91440" tIns="45720" rIns="91440" bIns="45720">
          <a:spAutoFit/>
        </a:bodyPr>
        <a:lstStyle/>
        <a:p>
          <a:pPr algn="ctr"/>
          <a:fld id="{03C09A6B-9139-4869-852B-FB7F27B7CD62}" type="TxLink">
            <a:rPr lang="en-US" sz="2400" b="1" i="0" u="none" strike="noStrike" cap="none" spc="0">
              <a:ln w="10160">
                <a:noFill/>
                <a:prstDash val="solid"/>
              </a:ln>
              <a:solidFill>
                <a:srgbClr val="000000"/>
              </a:solidFill>
              <a:effectLst>
                <a:outerShdw blurRad="38100" dist="22860" dir="5400000" algn="tl" rotWithShape="0">
                  <a:srgbClr val="000000">
                    <a:alpha val="30000"/>
                  </a:srgbClr>
                </a:outerShdw>
              </a:effectLst>
              <a:latin typeface="Aptos Narrow"/>
            </a:rPr>
            <a:pPr algn="ctr"/>
            <a:t> 191,820 </a:t>
          </a:fld>
          <a:endParaRPr lang="en-US" sz="2400" b="1" cap="none" spc="0">
            <a:ln w="10160">
              <a:noFill/>
              <a:prstDash val="solid"/>
            </a:ln>
            <a:solidFill>
              <a:schemeClr val="tx1"/>
            </a:solidFill>
            <a:effectLst>
              <a:outerShdw blurRad="38100" dist="22860" dir="5400000" algn="tl" rotWithShape="0">
                <a:srgbClr val="000000">
                  <a:alpha val="30000"/>
                </a:srgbClr>
              </a:outerShdw>
            </a:effectLst>
          </a:endParaRPr>
        </a:p>
      </xdr:txBody>
    </xdr:sp>
    <xdr:clientData/>
  </xdr:oneCellAnchor>
  <xdr:oneCellAnchor>
    <xdr:from>
      <xdr:col>12</xdr:col>
      <xdr:colOff>44717</xdr:colOff>
      <xdr:row>5</xdr:row>
      <xdr:rowOff>13533</xdr:rowOff>
    </xdr:from>
    <xdr:ext cx="1217053" cy="468013"/>
    <xdr:sp macro="" textlink="Sheet1!E4">
      <xdr:nvSpPr>
        <xdr:cNvPr id="24" name="Rectangle 23">
          <a:extLst>
            <a:ext uri="{FF2B5EF4-FFF2-40B4-BE49-F238E27FC236}">
              <a16:creationId xmlns:a16="http://schemas.microsoft.com/office/drawing/2014/main" id="{B6D57C37-F06E-4963-B6D0-25220FC626A6}"/>
            </a:ext>
          </a:extLst>
        </xdr:cNvPr>
        <xdr:cNvSpPr/>
      </xdr:nvSpPr>
      <xdr:spPr>
        <a:xfrm>
          <a:off x="8854224" y="1417688"/>
          <a:ext cx="1217053" cy="468013"/>
        </a:xfrm>
        <a:prstGeom prst="rect">
          <a:avLst/>
        </a:prstGeom>
        <a:noFill/>
        <a:ln>
          <a:noFill/>
        </a:ln>
      </xdr:spPr>
      <xdr:txBody>
        <a:bodyPr wrap="square" lIns="91440" tIns="45720" rIns="91440" bIns="45720">
          <a:spAutoFit/>
        </a:bodyPr>
        <a:lstStyle/>
        <a:p>
          <a:pPr algn="ctr"/>
          <a:fld id="{416D4374-D2D5-4FC7-9FB7-83743B370EE1}" type="TxLink">
            <a:rPr lang="en-US" sz="2400" b="1" i="0" u="none" strike="noStrike" cap="none" spc="0">
              <a:ln w="10160">
                <a:noFill/>
                <a:prstDash val="solid"/>
              </a:ln>
              <a:solidFill>
                <a:srgbClr val="000000"/>
              </a:solidFill>
              <a:effectLst>
                <a:outerShdw blurRad="38100" dist="22860" dir="5400000" algn="tl" rotWithShape="0">
                  <a:srgbClr val="000000">
                    <a:alpha val="30000"/>
                  </a:srgbClr>
                </a:outerShdw>
              </a:effectLst>
              <a:latin typeface="Aptos Narrow"/>
            </a:rPr>
            <a:pPr algn="ctr"/>
            <a:t> 17,760 </a:t>
          </a:fld>
          <a:endParaRPr lang="en-US" sz="2400" b="1" cap="none" spc="0">
            <a:ln w="10160">
              <a:noFill/>
              <a:prstDash val="solid"/>
            </a:ln>
            <a:solidFill>
              <a:schemeClr val="tx1"/>
            </a:solidFill>
            <a:effectLst>
              <a:outerShdw blurRad="38100" dist="22860" dir="5400000" algn="tl" rotWithShape="0">
                <a:srgbClr val="000000">
                  <a:alpha val="30000"/>
                </a:srgbClr>
              </a:outerShdw>
            </a:effectLst>
          </a:endParaRPr>
        </a:p>
      </xdr:txBody>
    </xdr:sp>
    <xdr:clientData/>
  </xdr:oneCellAnchor>
  <xdr:oneCellAnchor>
    <xdr:from>
      <xdr:col>14</xdr:col>
      <xdr:colOff>643944</xdr:colOff>
      <xdr:row>4</xdr:row>
      <xdr:rowOff>237483</xdr:rowOff>
    </xdr:from>
    <xdr:ext cx="1484648" cy="468013"/>
    <xdr:sp macro="" textlink="Sheet1!C4">
      <xdr:nvSpPr>
        <xdr:cNvPr id="25" name="Rectangle 24">
          <a:extLst>
            <a:ext uri="{FF2B5EF4-FFF2-40B4-BE49-F238E27FC236}">
              <a16:creationId xmlns:a16="http://schemas.microsoft.com/office/drawing/2014/main" id="{35C74B22-7E2F-4E0B-B052-C9F6DD9248B2}"/>
            </a:ext>
          </a:extLst>
        </xdr:cNvPr>
        <xdr:cNvSpPr/>
      </xdr:nvSpPr>
      <xdr:spPr>
        <a:xfrm>
          <a:off x="10929155" y="1373328"/>
          <a:ext cx="1484648" cy="468013"/>
        </a:xfrm>
        <a:prstGeom prst="rect">
          <a:avLst/>
        </a:prstGeom>
        <a:noFill/>
        <a:ln>
          <a:noFill/>
        </a:ln>
      </xdr:spPr>
      <xdr:txBody>
        <a:bodyPr wrap="square" lIns="91440" tIns="45720" rIns="91440" bIns="45720">
          <a:spAutoFit/>
        </a:bodyPr>
        <a:lstStyle/>
        <a:p>
          <a:pPr algn="ctr"/>
          <a:fld id="{41A60F25-B5FB-4886-BCED-2DB5728B7DF2}" type="TxLink">
            <a:rPr lang="en-US" sz="2400" b="1" i="0" u="none" strike="noStrike" cap="none" spc="0">
              <a:ln w="10160">
                <a:noFill/>
                <a:prstDash val="solid"/>
              </a:ln>
              <a:solidFill>
                <a:srgbClr val="000000"/>
              </a:solidFill>
              <a:effectLst>
                <a:outerShdw blurRad="38100" dist="22860" dir="5400000" algn="tl" rotWithShape="0">
                  <a:srgbClr val="000000">
                    <a:alpha val="30000"/>
                  </a:srgbClr>
                </a:outerShdw>
              </a:effectLst>
              <a:latin typeface="Aptos Narrow"/>
            </a:rPr>
            <a:pPr algn="ctr"/>
            <a:t> 72,467 </a:t>
          </a:fld>
          <a:endParaRPr lang="en-US" sz="2400" b="1" cap="none" spc="0">
            <a:ln w="10160">
              <a:noFill/>
              <a:prstDash val="solid"/>
            </a:ln>
            <a:solidFill>
              <a:schemeClr val="tx1"/>
            </a:solidFill>
            <a:effectLst>
              <a:outerShdw blurRad="38100" dist="22860" dir="5400000" algn="tl" rotWithShape="0">
                <a:srgbClr val="000000">
                  <a:alpha val="30000"/>
                </a:srgbClr>
              </a:outerShdw>
            </a:effectLst>
          </a:endParaRPr>
        </a:p>
      </xdr:txBody>
    </xdr:sp>
    <xdr:clientData/>
  </xdr:oneCellAnchor>
  <xdr:twoCellAnchor editAs="oneCell">
    <xdr:from>
      <xdr:col>0</xdr:col>
      <xdr:colOff>0</xdr:colOff>
      <xdr:row>3</xdr:row>
      <xdr:rowOff>1</xdr:rowOff>
    </xdr:from>
    <xdr:to>
      <xdr:col>2</xdr:col>
      <xdr:colOff>7470</xdr:colOff>
      <xdr:row>9</xdr:row>
      <xdr:rowOff>119530</xdr:rowOff>
    </xdr:to>
    <mc:AlternateContent xmlns:mc="http://schemas.openxmlformats.org/markup-compatibility/2006" xmlns:a14="http://schemas.microsoft.com/office/drawing/2010/main">
      <mc:Choice Requires="a14">
        <xdr:graphicFrame macro="">
          <xdr:nvGraphicFramePr>
            <xdr:cNvPr id="26" name="Province">
              <a:extLst>
                <a:ext uri="{FF2B5EF4-FFF2-40B4-BE49-F238E27FC236}">
                  <a16:creationId xmlns:a16="http://schemas.microsoft.com/office/drawing/2014/main" id="{6185E53E-0144-4DD8-9264-01221094849D}"/>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0" y="956236"/>
              <a:ext cx="1576294" cy="1531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149412</xdr:rowOff>
    </xdr:from>
    <xdr:to>
      <xdr:col>1</xdr:col>
      <xdr:colOff>897068</xdr:colOff>
      <xdr:row>18</xdr:row>
      <xdr:rowOff>593165</xdr:rowOff>
    </xdr:to>
    <mc:AlternateContent xmlns:mc="http://schemas.openxmlformats.org/markup-compatibility/2006" xmlns:a14="http://schemas.microsoft.com/office/drawing/2010/main">
      <mc:Choice Requires="a14">
        <xdr:graphicFrame macro="">
          <xdr:nvGraphicFramePr>
            <xdr:cNvPr id="27" name="Years">
              <a:extLst>
                <a:ext uri="{FF2B5EF4-FFF2-40B4-BE49-F238E27FC236}">
                  <a16:creationId xmlns:a16="http://schemas.microsoft.com/office/drawing/2014/main" id="{CDC7D7D7-8757-443A-9A9B-ACB16F5D59E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2517588"/>
              <a:ext cx="1554480" cy="2057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72030</xdr:colOff>
      <xdr:row>11</xdr:row>
      <xdr:rowOff>152399</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49.584013541666" createdVersion="6" refreshedVersion="6" minRefreshableVersion="3" recordCount="861" xr:uid="{00000000-000A-0000-FFFF-FFFF00000000}">
  <cacheSource type="worksheet">
    <worksheetSource name="Table1"/>
  </cacheSource>
  <cacheFields count="17">
    <cacheField name="ID" numFmtId="0">
      <sharedItems count="860">
        <s v="P-1003"/>
        <s v="P-1008"/>
        <s v="P-1009"/>
        <s v="P-1011"/>
        <s v="P-1012"/>
        <s v="P-1013"/>
        <s v="P-1014"/>
        <s v="P-1021"/>
        <s v="P-1023"/>
        <s v="P-1031"/>
        <s v="P-1040"/>
        <s v="P-1049"/>
        <s v="P-1058"/>
        <s v="P-1060"/>
        <s v="P-1063"/>
        <s v="P-1066"/>
        <s v="P-1068"/>
        <s v="P-1071"/>
        <s v="P-1072"/>
        <s v="P-1073"/>
        <s v="P-1080"/>
        <s v="P-1085"/>
        <s v="P-1094"/>
        <s v="P-1095"/>
        <s v="P-1096"/>
        <s v="P-1104"/>
        <s v="P-1105"/>
        <s v="P-1110"/>
        <s v="P-1111"/>
        <s v="P-1112"/>
        <s v="P-1116"/>
        <s v="P-1117"/>
        <s v="P-1118"/>
        <s v="P-1120"/>
        <s v="P-1123"/>
        <s v="P-1133"/>
        <s v="P-1141"/>
        <s v="P-1145"/>
        <s v="P-1153"/>
        <s v="P-1155"/>
        <s v="P-1165"/>
        <s v="P-1167"/>
        <s v="P-1169"/>
        <s v="P-1177"/>
        <s v="P-1182"/>
        <s v="P-1184"/>
        <s v="P-1190"/>
        <s v="P-1192"/>
        <s v="P-1193"/>
        <s v="P-1197"/>
        <s v="P-1200"/>
        <s v="P-1201"/>
        <s v="P-1205"/>
        <s v="P-1210"/>
        <s v="P-1218"/>
        <s v="P-1220"/>
        <s v="P-1227"/>
        <s v="P-1234"/>
        <s v="P-1237"/>
        <s v="P-1240"/>
        <s v="P-1246"/>
        <s v="P-1250"/>
        <s v="P-1260"/>
        <s v="P-1262"/>
        <s v="P-1275"/>
        <s v="P-1285"/>
        <s v="P-1287"/>
        <s v="P-1289"/>
        <s v="P-1290"/>
        <s v="P-1292"/>
        <s v="P-1293"/>
        <s v="P-1296"/>
        <s v="P-1299"/>
        <s v="P-1305"/>
        <s v="P-1306"/>
        <s v="P-1313"/>
        <s v="P-1315"/>
        <s v="P-1318"/>
        <s v="P-1319"/>
        <s v="P-1323"/>
        <s v="P-1325"/>
        <s v="P-1326"/>
        <s v="P-1328"/>
        <s v="P-1337"/>
        <s v="P-1350"/>
        <s v="P-1351"/>
        <s v="P-1360"/>
        <s v="P-1362"/>
        <s v="P-1377"/>
        <s v="P-1379"/>
        <s v="P-1381"/>
        <s v="P-1382"/>
        <s v="P-1384"/>
        <s v="P-1388"/>
        <s v="P-1400"/>
        <s v="P-1402"/>
        <s v="P-1410"/>
        <s v="P-1415"/>
        <s v="P-1416"/>
        <s v="P-1420"/>
        <s v="P-1421"/>
        <s v="P-1422"/>
        <s v="P-1428"/>
        <s v="P-1431"/>
        <s v="P-1432"/>
        <s v="P-1434"/>
        <s v="P-1435"/>
        <s v="P-1441"/>
        <s v="P-1450"/>
        <s v="P-1459"/>
        <s v="P-1468"/>
        <s v="P-1470"/>
        <s v="P-1473"/>
        <s v="P-1476"/>
        <s v="P-1478"/>
        <s v="P-1481"/>
        <s v="P-1482"/>
        <s v="P-1483"/>
        <s v="P-1490"/>
        <s v="P-1503"/>
        <s v="P-1504"/>
        <s v="P-1505"/>
        <s v="P-1513"/>
        <s v="P-1514"/>
        <s v="P-1519"/>
        <s v="P-1520"/>
        <s v="P-1521"/>
        <s v="P-1525"/>
        <s v="P-1526"/>
        <s v="P-1527"/>
        <s v="P-1529"/>
        <s v="P-1532"/>
        <s v="P-1542"/>
        <s v="P-1550"/>
        <s v="P-1554"/>
        <s v="P-1562"/>
        <s v="P-1564"/>
        <s v="P-1574"/>
        <s v="P-1576"/>
        <s v="P-1578"/>
        <s v="P-1586"/>
        <s v="P-1591"/>
        <s v="P-1593"/>
        <s v="P-1599"/>
        <s v="P-1601"/>
        <s v="P-1602"/>
        <s v="P-1606"/>
        <s v="P-1609"/>
        <s v="P-1610"/>
        <s v="P-1614"/>
        <s v="P-1619"/>
        <s v="P-1627"/>
        <s v="P-1629"/>
        <s v="P-1636"/>
        <s v="P-1643"/>
        <s v="P-1646"/>
        <s v="P-1649"/>
        <s v="P-1655"/>
        <s v="P-1659"/>
        <s v="P-1669"/>
        <s v="P-1671"/>
        <s v="P-1684"/>
        <s v="P-1694"/>
        <s v="P-1696"/>
        <s v="P-1698"/>
        <s v="P-1699"/>
        <s v="P-1701"/>
        <s v="P-1702"/>
        <s v="P-1705"/>
        <s v="P-1708"/>
        <s v="P-1714"/>
        <s v="P-1715"/>
        <s v="P-1722"/>
        <s v="P-1724"/>
        <s v="P-1727"/>
        <s v="P-1728"/>
        <s v="P-1732"/>
        <s v="P-1734"/>
        <s v="P-1735"/>
        <s v="P-1737"/>
        <s v="P-1746"/>
        <s v="P-1759"/>
        <s v="P-1760"/>
        <s v="P-1769"/>
        <s v="P-1771"/>
        <s v="P-1782"/>
        <s v="P-1787"/>
        <s v="P-1789"/>
        <s v="P-1791"/>
        <s v="P-1792"/>
        <s v="P-1794"/>
        <s v="P-1798"/>
        <s v="P-1811"/>
        <s v="P-1813"/>
        <s v="P-1821"/>
        <s v="P-1826"/>
        <s v="P-1827"/>
        <s v="P-1831"/>
        <s v="P-1832"/>
        <s v="P-1833"/>
        <s v="P-1839"/>
        <s v="P-1842"/>
        <s v="P-1843"/>
        <s v="P-1845"/>
        <s v="P-1846"/>
        <s v="P-1847"/>
        <s v="P-1850"/>
        <s v="P-1851"/>
        <s v="P-1853"/>
        <s v="P-1854"/>
        <s v="P-1855"/>
        <s v="P-1856"/>
        <s v="P-1858"/>
        <s v="P-1859"/>
        <s v="P-1860"/>
        <s v="P-1005"/>
        <s v="P-1015"/>
        <s v="P-1019"/>
        <s v="P-1024"/>
        <s v="P-1025"/>
        <s v="P-1027"/>
        <s v="P-1028"/>
        <s v="P-1033"/>
        <s v="P-1035"/>
        <s v="P-1036"/>
        <s v="P-1042"/>
        <s v="P-1043"/>
        <s v="P-1046"/>
        <s v="P-1048"/>
        <s v="P-1051"/>
        <s v="P-1054"/>
        <s v="P-1057"/>
        <s v="P-1067"/>
        <s v="P-1069"/>
        <s v="P-1083"/>
        <s v="P-1087"/>
        <s v="P-1088"/>
        <s v="P-1093"/>
        <s v="P-1098"/>
        <s v="P-1099"/>
        <s v="P-1101"/>
        <s v="P-1103"/>
        <s v="P-1115"/>
        <s v="P-1124"/>
        <s v="P-1127"/>
        <s v="P-1130"/>
        <s v="P-1131"/>
        <s v="P-1132"/>
        <s v="P-1134"/>
        <s v="P-1139"/>
        <s v="P-1140"/>
        <s v="P-1147"/>
        <s v="P-1149"/>
        <s v="P-1160"/>
        <s v="P-1162"/>
        <s v="P-1172"/>
        <s v="P-1173"/>
        <s v="P-1176"/>
        <s v="P-1179"/>
        <s v="P-1185"/>
        <s v="P-1186"/>
        <s v="P-1187"/>
        <s v="P-1202"/>
        <s v="P-1203"/>
        <s v="P-1206"/>
        <s v="P-1207"/>
        <s v="P-1212"/>
        <s v="P-1215"/>
        <s v="P-1216"/>
        <s v="P-1221"/>
        <s v="P-1223"/>
        <s v="P-1224"/>
        <s v="P-1226"/>
        <s v="P-1230"/>
        <s v="P-1232"/>
        <s v="P-1239"/>
        <s v="P-1242"/>
        <s v="P-1243"/>
        <s v="P-1256"/>
        <s v="P-1257"/>
        <s v="P-1259"/>
        <s v="P-1264"/>
        <s v="P-1280"/>
        <s v="P-1282"/>
        <s v="P-1284"/>
        <s v="P-1291"/>
        <s v="P-1294"/>
        <s v="P-1297"/>
        <s v="P-1304"/>
        <s v="P-1307"/>
        <s v="P-1308"/>
        <s v="P-1311"/>
        <s v="P-1314"/>
        <s v="P-1317"/>
        <s v="P-1324"/>
        <s v="P-1330"/>
        <s v="P-1332"/>
        <s v="P-1338"/>
        <s v="P-1341"/>
        <s v="P-1344"/>
        <s v="P-1346"/>
        <s v="P-1348"/>
        <s v="P-1357"/>
        <s v="P-1359"/>
        <s v="P-1363"/>
        <s v="P-1365"/>
        <s v="P-1366"/>
        <s v="P-1368"/>
        <s v="P-1369"/>
        <s v="P-1370"/>
        <s v="P-1371"/>
        <s v="P-1374"/>
        <s v="P-1375"/>
        <s v="P-1383"/>
        <s v="P-1392"/>
        <s v="P-1395"/>
        <s v="P-1397"/>
        <s v="P-1398"/>
        <s v="P-1399"/>
        <s v="P-1403"/>
        <s v="P-1404"/>
        <s v="P-1409"/>
        <s v="P-1412"/>
        <s v="P-1437"/>
        <s v="P-1438"/>
        <s v="P-1443"/>
        <s v="P-1445"/>
        <s v="P-1446"/>
        <s v="P-1452"/>
        <s v="P-1453"/>
        <s v="P-1456"/>
        <s v="P-1458"/>
        <s v="P-1461"/>
        <s v="P-1464"/>
        <s v="P-1467"/>
        <s v="P-1477"/>
        <s v="P-1479"/>
        <s v="P-1493"/>
        <s v="P-1496"/>
        <s v="P-1497"/>
        <s v="P-1502"/>
        <s v="P-1507"/>
        <s v="P-1508"/>
        <s v="P-1510"/>
        <s v="P-1512"/>
        <s v="P-1524"/>
        <s v="P-1533"/>
        <s v="P-1536"/>
        <s v="P-1539"/>
        <s v="P-1540"/>
        <s v="P-1541"/>
        <s v="P-1543"/>
        <s v="P-1548"/>
        <s v="P-1549"/>
        <s v="P-1556"/>
        <s v="P-1558"/>
        <s v="P-1569"/>
        <s v="P-1571"/>
        <s v="P-1581"/>
        <s v="P-1582"/>
        <s v="P-1585"/>
        <s v="P-1588"/>
        <s v="P-1594"/>
        <s v="P-1595"/>
        <s v="P-1596"/>
        <s v="P-1611"/>
        <s v="P-1612"/>
        <s v="P-1615"/>
        <s v="P-1616"/>
        <s v="P-1621"/>
        <s v="P-1624"/>
        <s v="P-1625"/>
        <s v="P-1630"/>
        <s v="P-1632"/>
        <s v="P-1633"/>
        <s v="P-1635"/>
        <s v="P-1639"/>
        <s v="P-1641"/>
        <s v="P-1648"/>
        <s v="P-1651"/>
        <s v="P-1652"/>
        <s v="P-1665"/>
        <s v="P-1666"/>
        <s v="P-1668"/>
        <s v="P-1673"/>
        <s v="P-1689"/>
        <s v="P-1691"/>
        <s v="P-1693"/>
        <s v="P-1700"/>
        <s v="P-1703"/>
        <s v="P-1706"/>
        <s v="P-1713"/>
        <s v="P-1716"/>
        <s v="P-1717"/>
        <s v="P-1720"/>
        <s v="P-1723"/>
        <s v="P-1726"/>
        <s v="P-1733"/>
        <s v="P-1739"/>
        <s v="P-1741"/>
        <s v="P-1747"/>
        <s v="P-1750"/>
        <s v="P-1753"/>
        <s v="P-1755"/>
        <s v="P-1757"/>
        <s v="P-1766"/>
        <s v="P-1768"/>
        <s v="P-1772"/>
        <s v="P-1774"/>
        <s v="P-1775"/>
        <s v="P-1777"/>
        <s v="P-1778"/>
        <s v="P-1779"/>
        <s v="P-1780"/>
        <s v="P-1784"/>
        <s v="P-1785"/>
        <s v="P-1793"/>
        <s v="P-1803"/>
        <s v="P-1806"/>
        <s v="P-1808"/>
        <s v="P-1809"/>
        <s v="P-1810"/>
        <s v="P-1814"/>
        <s v="P-1815"/>
        <s v="P-1820"/>
        <s v="P-1823"/>
        <s v="P-1002"/>
        <s v="P-1007"/>
        <s v="P-1016"/>
        <s v="P-1020"/>
        <s v="P-1026"/>
        <s v="P-1029"/>
        <s v="P-1034"/>
        <s v="P-1037"/>
        <s v="P-1038"/>
        <s v="P-1039"/>
        <s v="P-1045"/>
        <s v="P-1050"/>
        <s v="P-1059"/>
        <s v="P-1062"/>
        <s v="P-1070"/>
        <s v="P-1077"/>
        <s v="P-1084"/>
        <s v="P-1086"/>
        <s v="P-1092"/>
        <s v="P-1097"/>
        <s v="P-1100"/>
        <s v="P-1102"/>
        <s v="P-1107"/>
        <s v="P-1108"/>
        <s v="P-1109"/>
        <s v="P-1113"/>
        <s v="P-1119"/>
        <s v="P-1121"/>
        <s v="P-1122"/>
        <s v="P-1125"/>
        <s v="P-1126"/>
        <s v="P-1128"/>
        <s v="P-1135"/>
        <s v="P-1144"/>
        <s v="P-1146"/>
        <s v="P-1148"/>
        <s v="P-1150"/>
        <s v="P-1151"/>
        <s v="P-1156"/>
        <s v="P-1157"/>
        <s v="P-1161"/>
        <s v="P-1164"/>
        <s v="P-1171"/>
        <s v="P-1180"/>
        <s v="P-1181"/>
        <s v="P-1188"/>
        <s v="P-1189"/>
        <s v="P-1191"/>
        <s v="P-1194"/>
        <s v="P-1195"/>
        <s v="P-1199"/>
        <s v="P-1209"/>
        <s v="P-1213"/>
        <s v="P-1214"/>
        <s v="P-1217"/>
        <s v="P-1235"/>
        <s v="P-1241"/>
        <s v="P-1245"/>
        <s v="P-1248"/>
        <s v="P-1261"/>
        <s v="P-1263"/>
        <s v="P-1265"/>
        <s v="P-1266"/>
        <s v="P-1269"/>
        <s v="P-1270"/>
        <s v="P-1271"/>
        <s v="P-1277"/>
        <s v="P-1278"/>
        <s v="P-1281"/>
        <s v="P-1283"/>
        <s v="P-1286"/>
        <s v="P-1288"/>
        <s v="P-1302"/>
        <s v="P-1303"/>
        <s v="P-1309"/>
        <s v="P-1321"/>
        <s v="P-1327"/>
        <s v="P-1329"/>
        <s v="P-1331"/>
        <s v="P-1333"/>
        <s v="P-1334"/>
        <s v="P-1336"/>
        <s v="P-1339"/>
        <s v="P-1345"/>
        <s v="P-1347"/>
        <s v="P-1349"/>
        <s v="P-1352"/>
        <s v="P-1353"/>
        <s v="P-1354"/>
        <s v="P-1356"/>
        <s v="P-1358"/>
        <s v="P-1361"/>
        <s v="P-1376"/>
        <s v="P-1380"/>
        <s v="P-1386"/>
        <s v="P-1390"/>
        <s v="P-1391"/>
        <s v="P-1394"/>
        <s v="P-1401"/>
        <s v="P-1406"/>
        <s v="P-1407"/>
        <s v="P-1408"/>
        <s v="P-1411"/>
        <s v="P-1419"/>
        <s v="P-1425"/>
        <s v="P-1426"/>
        <s v="P-1427"/>
        <s v="P-1429"/>
        <s v="P-1436"/>
        <s v="P-1439"/>
        <s v="P-1444"/>
        <s v="P-1447"/>
        <s v="P-1448"/>
        <s v="P-1449"/>
        <s v="P-1455"/>
        <s v="P-1460"/>
        <s v="P-1469"/>
        <s v="P-1472"/>
        <s v="P-1480"/>
        <s v="P-1487"/>
        <s v="P-1494"/>
        <s v="P-1495"/>
        <s v="P-1501"/>
        <s v="P-1506"/>
        <s v="P-1509"/>
        <s v="P-1511"/>
        <s v="P-1516"/>
        <s v="P-1517"/>
        <s v="P-1518"/>
        <s v="P-1522"/>
        <s v="P-1528"/>
        <s v="P-1530"/>
        <s v="P-1531"/>
        <s v="P-1534"/>
        <s v="P-1535"/>
        <s v="P-1537"/>
        <s v="P-1544"/>
        <s v="P-1553"/>
        <s v="P-1555"/>
        <s v="P-1557"/>
        <s v="P-1559"/>
        <s v="P-1560"/>
        <s v="P-1565"/>
        <s v="P-1566"/>
        <s v="P-1570"/>
        <s v="P-1573"/>
        <s v="P-1580"/>
        <s v="P-1589"/>
        <s v="P-1590"/>
        <s v="P-1597"/>
        <s v="P-1598"/>
        <s v="P-1600"/>
        <s v="P-1603"/>
        <s v="P-1604"/>
        <s v="P-1608"/>
        <s v="P-1618"/>
        <s v="P-1622"/>
        <s v="P-1623"/>
        <s v="P-1626"/>
        <s v="P-1644"/>
        <s v="P-1650"/>
        <s v="P-1654"/>
        <s v="P-1657"/>
        <s v="P-1670"/>
        <s v="P-1672"/>
        <s v="P-1674"/>
        <s v="P-1675"/>
        <s v="P-1678"/>
        <s v="P-1679"/>
        <s v="P-1680"/>
        <s v="P-1686"/>
        <s v="P-1687"/>
        <s v="P-1690"/>
        <s v="P-1692"/>
        <s v="P-1695"/>
        <s v="P-1697"/>
        <s v="P-1711"/>
        <s v="P-1712"/>
        <s v="P-1718"/>
        <s v="P-1730"/>
        <s v="P-1736"/>
        <s v="P-1738"/>
        <s v="P-1740"/>
        <s v="P-1742"/>
        <s v="P-1743"/>
        <s v="P-1745"/>
        <s v="P-1748"/>
        <s v="P-1754"/>
        <s v="P-1756"/>
        <s v="P-1758"/>
        <s v="P-1761"/>
        <s v="P-1762"/>
        <s v="P-1763"/>
        <s v="P-1765"/>
        <s v="P-1767"/>
        <s v="P-1770"/>
        <s v="P-1786"/>
        <s v="P-1790"/>
        <s v="P-1796"/>
        <s v="P-1800"/>
        <s v="P-1801"/>
        <s v="P-1802"/>
        <s v="P-1805"/>
        <s v="P-1812"/>
        <s v="P-1817"/>
        <s v="P-1818"/>
        <s v="P-1819"/>
        <s v="P-1822"/>
        <s v="P-1830"/>
        <s v="P-1836"/>
        <s v="P-1837"/>
        <s v="P-1838"/>
        <s v="P-1840"/>
        <s v="P-1848"/>
        <s v="P-1001"/>
        <s v="P-1004"/>
        <s v="P-1006"/>
        <s v="P-1010"/>
        <s v="P-1017"/>
        <s v="P-1018"/>
        <s v="`"/>
        <s v="P-1030"/>
        <s v="P-1032"/>
        <s v="P-1041"/>
        <s v="P-1044"/>
        <s v="P-1047"/>
        <s v="P-1052"/>
        <s v="P-1053"/>
        <s v="P-1055"/>
        <s v="P-1056"/>
        <s v="P-1061"/>
        <s v="P-1064"/>
        <s v="P-1065"/>
        <s v="P-1074"/>
        <s v="P-1075"/>
        <s v="P-1076"/>
        <s v="P-1078"/>
        <s v="P-1079"/>
        <s v="P-1081"/>
        <s v="P-1082"/>
        <s v="P-1089"/>
        <s v="P-1090"/>
        <s v="P-1091"/>
        <s v="P-1106"/>
        <s v="P-1114"/>
        <s v="P-1129"/>
        <s v="P-1136"/>
        <s v="P-1137"/>
        <s v="P-1138"/>
        <s v="P-1142"/>
        <s v="P-1143"/>
        <s v="P-1152"/>
        <s v="P-1154"/>
        <s v="P-1158"/>
        <s v="P-1159"/>
        <s v="P-1163"/>
        <s v="P-1166"/>
        <s v="P-1168"/>
        <s v="P-1170"/>
        <s v="P-1174"/>
        <s v="P-1175"/>
        <s v="P-1178"/>
        <s v="P-1183"/>
        <s v="P-1196"/>
        <s v="P-1198"/>
        <s v="P-1204"/>
        <s v="P-1208"/>
        <s v="P-1211"/>
        <s v="P-1219"/>
        <s v="P-1222"/>
        <s v="P-1225"/>
        <s v="P-1228"/>
        <s v="P-1229"/>
        <s v="P-1231"/>
        <s v="P-1233"/>
        <s v="P-1236"/>
        <s v="P-1238"/>
        <s v="P-1244"/>
        <s v="P-1247"/>
        <s v="P-1249"/>
        <s v="P-1251"/>
        <s v="P-1252"/>
        <s v="P-1253"/>
        <s v="P-1254"/>
        <s v="P-1255"/>
        <s v="P-1258"/>
        <s v="P-1267"/>
        <s v="P-1268"/>
        <s v="P-1272"/>
        <s v="P-1273"/>
        <s v="P-1274"/>
        <s v="P-1276"/>
        <s v="P-1279"/>
        <s v="P-1295"/>
        <s v="P-1298"/>
        <s v="P-1300"/>
        <s v="P-1301"/>
        <s v="P-1310"/>
        <s v="P-1312"/>
        <s v="P-1316"/>
        <s v="P-1320"/>
        <s v="P-1322"/>
        <s v="P-1335"/>
        <s v="P-1340"/>
        <s v="P-1342"/>
        <s v="P-1343"/>
        <s v="P-1355"/>
        <s v="P-1364"/>
        <s v="P-1367"/>
        <s v="P-1372"/>
        <s v="P-1373"/>
        <s v="P-1378"/>
        <s v="P-1385"/>
        <s v="P-1387"/>
        <s v="P-1389"/>
        <s v="P-1393"/>
        <s v="P-1396"/>
        <s v="P-1405"/>
        <s v="P-1413"/>
        <s v="P-1414"/>
        <s v="P-1417"/>
        <s v="P-1418"/>
        <s v="P-1423"/>
        <s v="P-1424"/>
        <s v="P-1430"/>
        <s v="P-1433"/>
        <s v="P-1440"/>
        <s v="P-1442"/>
        <s v="P-1451"/>
        <s v="P-1454"/>
        <s v="P-1457"/>
        <s v="P-1462"/>
        <s v="P-1463"/>
        <s v="P-1465"/>
        <s v="P-1466"/>
        <s v="P-1471"/>
        <s v="P-1474"/>
        <s v="P-1475"/>
        <s v="P-1484"/>
        <s v="P-1485"/>
        <s v="P-1486"/>
        <s v="P-1488"/>
        <s v="P-1489"/>
        <s v="P-1491"/>
        <s v="P-1492"/>
        <s v="P-1498"/>
        <s v="P-1499"/>
        <s v="P-1500"/>
        <s v="P-1515"/>
        <s v="P-1523"/>
        <s v="P-1538"/>
        <s v="P-1545"/>
        <s v="P-1546"/>
        <s v="P-1547"/>
        <s v="P-1551"/>
        <s v="P-1552"/>
        <s v="P-1561"/>
        <s v="P-1563"/>
        <s v="P-1567"/>
        <s v="P-1568"/>
        <s v="P-1572"/>
        <s v="P-1575"/>
        <s v="P-1577"/>
        <s v="P-1579"/>
        <s v="P-1583"/>
        <s v="P-1584"/>
        <s v="P-1587"/>
        <s v="P-1592"/>
        <s v="P-1605"/>
        <s v="P-1607"/>
        <s v="P-1613"/>
        <s v="P-1617"/>
        <s v="P-1620"/>
        <s v="P-1628"/>
        <s v="P-1631"/>
        <s v="P-1634"/>
        <s v="P-1637"/>
        <s v="P-1638"/>
        <s v="P-1640"/>
        <s v="P-1642"/>
        <s v="P-1645"/>
        <s v="P-1647"/>
        <s v="P-1653"/>
        <s v="P-1656"/>
        <s v="P-1658"/>
        <s v="P-1660"/>
        <s v="P-1661"/>
        <s v="P-1662"/>
        <s v="P-1663"/>
        <s v="P-1664"/>
        <s v="P-1667"/>
        <s v="P-1676"/>
        <s v="P-1677"/>
        <s v="P-1681"/>
        <s v="P-1682"/>
        <s v="P-1683"/>
        <s v="P-1685"/>
        <s v="P-1688"/>
        <s v="P-1704"/>
        <s v="P-1707"/>
        <s v="P-1709"/>
        <s v="P-1710"/>
        <s v="P-1719"/>
        <s v="P-1721"/>
        <s v="P-1725"/>
        <s v="P-1729"/>
        <s v="P-1731"/>
        <s v="P-1744"/>
        <s v="P-1749"/>
        <s v="P-1751"/>
        <s v="P-1752"/>
        <s v="P-1764"/>
        <s v="P-1773"/>
        <s v="P-1776"/>
        <s v="P-1781"/>
        <s v="P-1783"/>
        <s v="P-1788"/>
        <s v="P-1795"/>
        <s v="P-1797"/>
        <s v="P-1799"/>
        <s v="P-1804"/>
        <s v="P-1807"/>
        <s v="P-1816"/>
        <s v="P-1824"/>
        <s v="P-1825"/>
        <s v="P-1828"/>
        <s v="P-1829"/>
        <s v="P-1834"/>
        <s v="P-1835"/>
        <s v="P-1841"/>
        <s v="P-1844"/>
        <s v="P-1849"/>
        <s v="P-1852"/>
        <s v="P-1857"/>
      </sharedItems>
    </cacheField>
    <cacheField name="Full Name" numFmtId="0">
      <sharedItems/>
    </cacheField>
    <cacheField name="Employment Type" numFmtId="0">
      <sharedItems count="2">
        <s v="Full-Time"/>
        <s v="Contract"/>
      </sharedItems>
    </cacheField>
    <cacheField name="Joining Date" numFmtId="14">
      <sharedItems containsSemiMixedTypes="0" containsNonDate="0" containsDate="1" containsString="0" minDate="2005-05-13T00:00:00" maxDate="2020-01-02T00:00:00" count="119">
        <d v="2010-05-20T00:00:00"/>
        <d v="2008-12-03T00:00:00"/>
        <d v="2006-05-10T00:00:00"/>
        <d v="2012-08-07T00:00:00"/>
        <d v="2016-02-16T00:00:00"/>
        <d v="2013-12-04T00:00:00"/>
        <d v="2011-05-10T00:00:00"/>
        <d v="2011-01-13T00:00:00"/>
        <d v="2013-12-03T00:00:00"/>
        <d v="2008-12-04T00:00:00"/>
        <d v="2006-01-13T00:00:00"/>
        <d v="2013-09-28T00:00:00"/>
        <d v="2011-04-17T00:00:00"/>
        <d v="2008-05-29T00:00:00"/>
        <d v="2013-05-29T00:00:00"/>
        <d v="2010-08-04T00:00:00"/>
        <d v="2010-02-14T00:00:00"/>
        <d v="2006-10-06T00:00:00"/>
        <d v="2013-07-21T00:00:00"/>
        <d v="2013-07-09T00:00:00"/>
        <d v="2011-10-06T00:00:00"/>
        <d v="2012-02-02T00:00:00"/>
        <d v="2012-01-03T00:00:00"/>
        <d v="2007-02-02T00:00:00"/>
        <d v="2010-03-04T00:00:00"/>
        <d v="2012-02-11T00:00:00"/>
        <d v="2010-10-19T00:00:00"/>
        <d v="2012-03-19T00:00:00"/>
        <d v="2012-04-16T00:00:00"/>
        <d v="2010-05-13T00:00:00"/>
        <d v="2012-09-17T00:00:00"/>
        <d v="2019-03-01T00:00:00"/>
        <d v="2006-09-18T00:00:00"/>
        <d v="2009-11-22T00:00:00"/>
        <d v="2011-02-28T00:00:00"/>
        <d v="2010-03-09T00:00:00"/>
        <d v="2011-10-21T00:00:00"/>
        <d v="2010-12-07T00:00:00"/>
        <d v="2011-05-04T00:00:00"/>
        <d v="2009-06-07T00:00:00"/>
        <d v="2013-12-14T00:00:00"/>
        <d v="2009-08-01T00:00:00"/>
        <d v="2011-09-02T00:00:00"/>
        <d v="2011-08-11T00:00:00"/>
        <d v="2012-05-09T00:00:00"/>
        <d v="2010-09-08T00:00:00"/>
        <d v="2011-12-21T00:00:00"/>
        <d v="2011-10-22T00:00:00"/>
        <d v="2006-06-23T00:00:00"/>
        <d v="2012-11-21T00:00:00"/>
        <d v="2011-02-02T00:00:00"/>
        <d v="2012-02-08T00:00:00"/>
        <d v="2009-11-19T00:00:00"/>
        <d v="2006-12-03T00:00:00"/>
        <d v="2013-09-15T00:00:00"/>
        <d v="2011-12-03T00:00:00"/>
        <d v="2013-01-16T00:00:00"/>
        <d v="2010-09-25T00:00:00"/>
        <d v="2010-10-18T00:00:00"/>
        <d v="2005-10-18T00:00:00"/>
        <d v="2013-03-22T00:00:00"/>
        <d v="2008-10-27T00:00:00"/>
        <d v="2008-01-16T00:00:00"/>
        <d v="2013-10-18T00:00:00"/>
        <d v="2010-08-24T00:00:00"/>
        <d v="2006-11-23T00:00:00"/>
        <d v="2013-01-25T00:00:00"/>
        <d v="2011-11-23T00:00:00"/>
        <d v="2013-03-01T00:00:00"/>
        <d v="2013-05-13T00:00:00"/>
        <d v="2008-07-21T00:00:00"/>
        <d v="2011-01-09T00:00:00"/>
        <d v="2007-01-03T00:00:00"/>
        <d v="2008-04-30T00:00:00"/>
        <d v="2011-12-24T00:00:00"/>
        <d v="2009-06-08T00:00:00"/>
        <d v="2013-03-15T00:00:00"/>
        <d v="2011-03-01T00:00:00"/>
        <d v="2011-11-16T00:00:00"/>
        <d v="2010-12-21T00:00:00"/>
        <d v="2012-10-09T00:00:00"/>
        <d v="2012-10-26T00:00:00"/>
        <d v="2006-05-04T00:00:00"/>
        <d v="2005-12-07T00:00:00"/>
        <d v="2010-05-05T00:00:00"/>
        <d v="2011-05-06T00:00:00"/>
        <d v="2008-11-04T00:00:00"/>
        <d v="2006-10-22T00:00:00"/>
        <d v="2011-06-23T00:00:00"/>
        <d v="2006-12-21T00:00:00"/>
        <d v="2009-05-24T00:00:00"/>
        <d v="2008-03-22T00:00:00"/>
        <d v="2013-10-30T00:00:00"/>
        <d v="2006-04-02T00:00:00"/>
        <d v="2013-10-27T00:00:00"/>
        <d v="2012-06-28T00:00:00"/>
        <d v="2012-05-01T00:00:00"/>
        <d v="2013-04-30T00:00:00"/>
        <d v="2006-12-24T00:00:00"/>
        <d v="2005-05-13T00:00:00"/>
        <d v="2012-06-25T00:00:00"/>
        <d v="2013-12-13T00:00:00"/>
        <d v="2013-01-29T00:00:00"/>
        <d v="2012-07-20T00:00:00"/>
        <d v="2011-12-22T00:00:00"/>
        <d v="2006-10-24T00:00:00"/>
        <d v="2013-04-28T00:00:00"/>
        <d v="2012-08-23T00:00:00"/>
        <d v="2013-11-04T00:00:00"/>
        <d v="2007-02-08T00:00:00"/>
        <d v="2020-01-01T00:00:00"/>
        <d v="2008-10-18T00:00:00"/>
        <d v="2013-04-26T00:00:00"/>
        <d v="2005-08-24T00:00:00"/>
        <d v="2007-07-05T00:00:00"/>
        <d v="2007-02-16T00:00:00"/>
        <d v="2006-10-21T00:00:00"/>
        <d v="2008-12-14T00:00:00"/>
        <d v="2005-09-08T00:00:00"/>
      </sharedItems>
      <fieldGroup par="16" base="3">
        <rangePr groupBy="months" startDate="2005-05-13T00:00:00" endDate="2020-01-02T00:00:00"/>
        <groupItems count="14">
          <s v="&lt;5/13/2005"/>
          <s v="Jan"/>
          <s v="Feb"/>
          <s v="Mar"/>
          <s v="Apr"/>
          <s v="May"/>
          <s v="Jun"/>
          <s v="Jul"/>
          <s v="Aug"/>
          <s v="Sep"/>
          <s v="Oct"/>
          <s v="Nov"/>
          <s v="Dec"/>
          <s v="&gt;1/2/2020"/>
        </groupItems>
      </fieldGroup>
    </cacheField>
    <cacheField name="City" numFmtId="0">
      <sharedItems count="8">
        <s v="Karachi"/>
        <s v="Quetta"/>
        <s v="Peshawar"/>
        <s v="Hyderabad"/>
        <s v="Lahore"/>
        <s v="Hunza"/>
        <s v="Multan"/>
        <s v="Islamabad"/>
      </sharedItems>
    </cacheField>
    <cacheField name="CNIC No" numFmtId="1">
      <sharedItems containsSemiMixedTypes="0" containsString="0" containsNumber="1" containsInteger="1" minValue="421211212419" maxValue="4210112345365"/>
    </cacheField>
    <cacheField name="Province" numFmtId="0">
      <sharedItems count="4">
        <s v="Sindh"/>
        <s v="Balochistan"/>
        <s v="Khyber-Pakhtunkhwa"/>
        <s v="Punjab"/>
      </sharedItems>
    </cacheField>
    <cacheField name="Base Salary" numFmtId="0">
      <sharedItems containsSemiMixedTypes="0" containsString="0" containsNumber="1" containsInteger="1" minValue="16000" maxValue="166800"/>
    </cacheField>
    <cacheField name="Bonus" numFmtId="0">
      <sharedItems containsSemiMixedTypes="0" containsString="0" containsNumber="1" minValue="1250" maxValue="20016"/>
    </cacheField>
    <cacheField name="Overtime" numFmtId="0">
      <sharedItems containsSemiMixedTypes="0" containsString="0" containsNumber="1" minValue="0" maxValue="7651.8"/>
    </cacheField>
    <cacheField name="Total Compensation" numFmtId="0">
      <sharedItems containsMixedTypes="1" containsNumber="1" minValue="17760" maxValue="191820"/>
    </cacheField>
    <cacheField name="Department" numFmtId="0">
      <sharedItems count="9">
        <s v="Sales"/>
        <s v="Human Resources"/>
        <s v="Administration"/>
        <s v="Accounting"/>
        <s v="Customer Support"/>
        <s v="Marketing"/>
        <s v="R&amp;D"/>
        <s v="Finance"/>
        <s v="IT"/>
      </sharedItems>
    </cacheField>
    <cacheField name="Qualification" numFmtId="0">
      <sharedItems count="12">
        <s v="MCom"/>
        <s v="PhD"/>
        <s v="Bachelor"/>
        <s v="Intermediate"/>
        <s v="BS"/>
        <s v="MSC"/>
        <s v="BCS"/>
        <s v="Matric"/>
        <s v="Diploma"/>
        <s v="BCom"/>
        <s v="Non Matric"/>
        <s v="Master"/>
      </sharedItems>
    </cacheField>
    <cacheField name="Division" numFmtId="0">
      <sharedItems count="4">
        <s v="Head Office"/>
        <s v="Region I"/>
        <s v="City Office"/>
        <s v="Support Office"/>
      </sharedItems>
    </cacheField>
    <cacheField name="Status" numFmtId="0">
      <sharedItems count="2">
        <s v="Active"/>
        <s v="Inactive"/>
      </sharedItems>
    </cacheField>
    <cacheField name="Quarters" numFmtId="0" databaseField="0">
      <fieldGroup base="3">
        <rangePr groupBy="quarters" startDate="2005-05-13T00:00:00" endDate="2020-01-02T00:00:00"/>
        <groupItems count="6">
          <s v="&lt;5/13/2005"/>
          <s v="Qtr1"/>
          <s v="Qtr2"/>
          <s v="Qtr3"/>
          <s v="Qtr4"/>
          <s v="&gt;1/2/2020"/>
        </groupItems>
      </fieldGroup>
    </cacheField>
    <cacheField name="Years" numFmtId="0" databaseField="0">
      <fieldGroup base="3">
        <rangePr groupBy="years" startDate="2005-05-13T00:00:00" endDate="2020-01-02T00:00:00"/>
        <groupItems count="18">
          <s v="&lt;5/13/2005"/>
          <s v="2005"/>
          <s v="2006"/>
          <s v="2007"/>
          <s v="2008"/>
          <s v="2009"/>
          <s v="2010"/>
          <s v="2011"/>
          <s v="2012"/>
          <s v="2013"/>
          <s v="2014"/>
          <s v="2015"/>
          <s v="2016"/>
          <s v="2017"/>
          <s v="2018"/>
          <s v="2019"/>
          <s v="2020"/>
          <s v="&gt;1/2/2020"/>
        </groupItems>
      </fieldGroup>
    </cacheField>
  </cacheFields>
  <extLst>
    <ext xmlns:x14="http://schemas.microsoft.com/office/spreadsheetml/2009/9/main" uri="{725AE2AE-9491-48be-B2B4-4EB974FC3084}">
      <x14:pivotCacheDefinition pivotCacheId="927259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1">
  <r>
    <x v="0"/>
    <s v="Akbar"/>
    <x v="0"/>
    <x v="0"/>
    <x v="0"/>
    <n v="4210111458701"/>
    <x v="0"/>
    <n v="54634"/>
    <n v="3824.38"/>
    <n v="0"/>
    <n v="58458.38"/>
    <x v="0"/>
    <x v="0"/>
    <x v="0"/>
    <x v="0"/>
  </r>
  <r>
    <x v="1"/>
    <s v="Aqeel"/>
    <x v="1"/>
    <x v="1"/>
    <x v="0"/>
    <n v="4210111297663"/>
    <x v="0"/>
    <n v="78000"/>
    <n v="7020"/>
    <n v="0"/>
    <n v="85020"/>
    <x v="0"/>
    <x v="0"/>
    <x v="0"/>
    <x v="1"/>
  </r>
  <r>
    <x v="2"/>
    <s v="Aqeel"/>
    <x v="0"/>
    <x v="2"/>
    <x v="1"/>
    <n v="4210112012746"/>
    <x v="1"/>
    <n v="49000"/>
    <n v="4410"/>
    <n v="0"/>
    <n v="53410"/>
    <x v="0"/>
    <x v="1"/>
    <x v="0"/>
    <x v="0"/>
  </r>
  <r>
    <x v="3"/>
    <s v="Babar"/>
    <x v="0"/>
    <x v="3"/>
    <x v="0"/>
    <n v="421211212419"/>
    <x v="0"/>
    <n v="63000"/>
    <n v="6300"/>
    <n v="0"/>
    <n v="69300"/>
    <x v="0"/>
    <x v="2"/>
    <x v="0"/>
    <x v="1"/>
  </r>
  <r>
    <x v="4"/>
    <s v="Benazir"/>
    <x v="0"/>
    <x v="3"/>
    <x v="0"/>
    <n v="4210112165301"/>
    <x v="0"/>
    <n v="60000"/>
    <n v="4800"/>
    <n v="0"/>
    <n v="64800"/>
    <x v="0"/>
    <x v="3"/>
    <x v="0"/>
    <x v="1"/>
  </r>
  <r>
    <x v="5"/>
    <s v="Bushra"/>
    <x v="0"/>
    <x v="4"/>
    <x v="0"/>
    <n v="4210111219274"/>
    <x v="0"/>
    <n v="54000"/>
    <n v="5400"/>
    <n v="0"/>
    <n v="59400"/>
    <x v="0"/>
    <x v="4"/>
    <x v="0"/>
    <x v="1"/>
  </r>
  <r>
    <x v="6"/>
    <s v="Danial"/>
    <x v="1"/>
    <x v="5"/>
    <x v="0"/>
    <n v="421211212419"/>
    <x v="0"/>
    <n v="92820"/>
    <n v="9282"/>
    <n v="0"/>
    <n v="102102"/>
    <x v="0"/>
    <x v="5"/>
    <x v="0"/>
    <x v="1"/>
  </r>
  <r>
    <x v="7"/>
    <s v="Irum"/>
    <x v="0"/>
    <x v="6"/>
    <x v="1"/>
    <n v="4210112297507"/>
    <x v="1"/>
    <n v="57800"/>
    <n v="3468"/>
    <n v="0"/>
    <n v="61268"/>
    <x v="0"/>
    <x v="6"/>
    <x v="0"/>
    <x v="0"/>
  </r>
  <r>
    <x v="8"/>
    <s v="Javeria"/>
    <x v="1"/>
    <x v="7"/>
    <x v="2"/>
    <n v="421211212419"/>
    <x v="2"/>
    <n v="56160"/>
    <n v="5054.3999999999996"/>
    <n v="0"/>
    <n v="61214.400000000001"/>
    <x v="0"/>
    <x v="7"/>
    <x v="0"/>
    <x v="0"/>
  </r>
  <r>
    <x v="9"/>
    <s v="Mustafa"/>
    <x v="0"/>
    <x v="8"/>
    <x v="0"/>
    <n v="4210111796818"/>
    <x v="0"/>
    <n v="78000"/>
    <n v="4680"/>
    <n v="0"/>
    <n v="82680"/>
    <x v="0"/>
    <x v="1"/>
    <x v="0"/>
    <x v="0"/>
  </r>
  <r>
    <x v="10"/>
    <s v="Safdar"/>
    <x v="1"/>
    <x v="9"/>
    <x v="0"/>
    <n v="4210111511034"/>
    <x v="0"/>
    <n v="85000"/>
    <n v="6800"/>
    <n v="0"/>
    <n v="91800"/>
    <x v="0"/>
    <x v="8"/>
    <x v="0"/>
    <x v="0"/>
  </r>
  <r>
    <x v="11"/>
    <s v="Zahid"/>
    <x v="0"/>
    <x v="10"/>
    <x v="2"/>
    <n v="4210111538063"/>
    <x v="2"/>
    <n v="45000"/>
    <n v="4050"/>
    <n v="0"/>
    <n v="64654"/>
    <x v="0"/>
    <x v="2"/>
    <x v="0"/>
    <x v="0"/>
  </r>
  <r>
    <x v="12"/>
    <s v="Amin"/>
    <x v="1"/>
    <x v="4"/>
    <x v="3"/>
    <n v="4210111953723"/>
    <x v="0"/>
    <n v="58968"/>
    <n v="4717.4399999999996"/>
    <n v="2358.7199999999998"/>
    <n v="66044.160000000003"/>
    <x v="1"/>
    <x v="3"/>
    <x v="0"/>
    <x v="0"/>
  </r>
  <r>
    <x v="13"/>
    <s v="Arfa"/>
    <x v="0"/>
    <x v="11"/>
    <x v="2"/>
    <n v="4210111134229"/>
    <x v="2"/>
    <n v="41000"/>
    <n v="2870"/>
    <n v="1640"/>
    <n v="45510"/>
    <x v="1"/>
    <x v="5"/>
    <x v="0"/>
    <x v="0"/>
  </r>
  <r>
    <x v="14"/>
    <s v="Asma"/>
    <x v="0"/>
    <x v="4"/>
    <x v="0"/>
    <n v="4210111860507"/>
    <x v="0"/>
    <n v="59000"/>
    <n v="3540"/>
    <n v="1770"/>
    <n v="64310"/>
    <x v="1"/>
    <x v="8"/>
    <x v="0"/>
    <x v="0"/>
  </r>
  <r>
    <x v="15"/>
    <s v="Faisal"/>
    <x v="0"/>
    <x v="12"/>
    <x v="0"/>
    <n v="4210111245553"/>
    <x v="0"/>
    <n v="68900"/>
    <n v="4823"/>
    <n v="0"/>
    <n v="73723"/>
    <x v="1"/>
    <x v="9"/>
    <x v="0"/>
    <x v="1"/>
  </r>
  <r>
    <x v="16"/>
    <s v="Hajira"/>
    <x v="1"/>
    <x v="4"/>
    <x v="3"/>
    <n v="4210111386602"/>
    <x v="0"/>
    <n v="54000"/>
    <n v="2700"/>
    <n v="1620"/>
    <n v="58320"/>
    <x v="1"/>
    <x v="10"/>
    <x v="0"/>
    <x v="0"/>
  </r>
  <r>
    <x v="17"/>
    <s v="Irfan"/>
    <x v="0"/>
    <x v="12"/>
    <x v="0"/>
    <n v="4210111185261"/>
    <x v="0"/>
    <n v="65000"/>
    <n v="4550"/>
    <n v="1300"/>
    <n v="70850"/>
    <x v="1"/>
    <x v="9"/>
    <x v="0"/>
    <x v="0"/>
  </r>
  <r>
    <x v="18"/>
    <s v="Latif"/>
    <x v="0"/>
    <x v="13"/>
    <x v="4"/>
    <n v="4210111250838"/>
    <x v="3"/>
    <n v="72000"/>
    <n v="3600"/>
    <n v="2880"/>
    <n v="78480"/>
    <x v="1"/>
    <x v="8"/>
    <x v="0"/>
    <x v="0"/>
  </r>
  <r>
    <x v="19"/>
    <s v="Madeeha"/>
    <x v="0"/>
    <x v="14"/>
    <x v="4"/>
    <n v="4210111535863"/>
    <x v="3"/>
    <n v="81662"/>
    <n v="7349.58"/>
    <n v="816.62"/>
    <n v="89828.2"/>
    <x v="1"/>
    <x v="6"/>
    <x v="0"/>
    <x v="0"/>
  </r>
  <r>
    <x v="20"/>
    <s v="Sohrab"/>
    <x v="1"/>
    <x v="4"/>
    <x v="3"/>
    <n v="4210111288438"/>
    <x v="0"/>
    <n v="54000"/>
    <n v="4320"/>
    <n v="2700"/>
    <n v="61020"/>
    <x v="1"/>
    <x v="0"/>
    <x v="0"/>
    <x v="0"/>
  </r>
  <r>
    <x v="21"/>
    <s v="Irfan"/>
    <x v="0"/>
    <x v="4"/>
    <x v="5"/>
    <n v="4210111217531"/>
    <x v="0"/>
    <n v="76000"/>
    <n v="8360"/>
    <n v="0"/>
    <n v="84360"/>
    <x v="2"/>
    <x v="6"/>
    <x v="0"/>
    <x v="0"/>
  </r>
  <r>
    <x v="22"/>
    <s v="Faiz"/>
    <x v="0"/>
    <x v="15"/>
    <x v="0"/>
    <n v="4210111793044"/>
    <x v="0"/>
    <n v="85700"/>
    <n v="10284"/>
    <n v="2571"/>
    <n v="98555"/>
    <x v="3"/>
    <x v="6"/>
    <x v="0"/>
    <x v="0"/>
  </r>
  <r>
    <x v="23"/>
    <s v="Farah"/>
    <x v="0"/>
    <x v="16"/>
    <x v="4"/>
    <n v="4210111151656"/>
    <x v="3"/>
    <n v="48000"/>
    <n v="4800"/>
    <n v="1440"/>
    <n v="54240"/>
    <x v="3"/>
    <x v="7"/>
    <x v="0"/>
    <x v="0"/>
  </r>
  <r>
    <x v="24"/>
    <s v="Farah"/>
    <x v="0"/>
    <x v="17"/>
    <x v="1"/>
    <n v="4210112042486"/>
    <x v="1"/>
    <n v="68000"/>
    <n v="4080"/>
    <n v="680"/>
    <n v="72760"/>
    <x v="3"/>
    <x v="3"/>
    <x v="0"/>
    <x v="1"/>
  </r>
  <r>
    <x v="25"/>
    <s v="Ismail"/>
    <x v="1"/>
    <x v="4"/>
    <x v="3"/>
    <n v="4210112046308"/>
    <x v="0"/>
    <n v="54000"/>
    <n v="3240"/>
    <n v="2160"/>
    <n v="59400"/>
    <x v="3"/>
    <x v="7"/>
    <x v="0"/>
    <x v="0"/>
  </r>
  <r>
    <x v="26"/>
    <s v="Ismail"/>
    <x v="0"/>
    <x v="15"/>
    <x v="0"/>
    <n v="4210112336099"/>
    <x v="0"/>
    <n v="72000"/>
    <n v="3600"/>
    <n v="1440"/>
    <n v="77040"/>
    <x v="3"/>
    <x v="1"/>
    <x v="0"/>
    <x v="0"/>
  </r>
  <r>
    <x v="27"/>
    <s v="Junaid"/>
    <x v="1"/>
    <x v="18"/>
    <x v="2"/>
    <n v="4210111596333"/>
    <x v="2"/>
    <n v="94600"/>
    <n v="6622"/>
    <n v="1892"/>
    <n v="103114"/>
    <x v="3"/>
    <x v="0"/>
    <x v="0"/>
    <x v="0"/>
  </r>
  <r>
    <x v="28"/>
    <s v="Khurshid"/>
    <x v="0"/>
    <x v="4"/>
    <x v="3"/>
    <n v="4210111502461"/>
    <x v="0"/>
    <n v="65500"/>
    <n v="5240"/>
    <n v="655"/>
    <n v="71395"/>
    <x v="3"/>
    <x v="5"/>
    <x v="0"/>
    <x v="0"/>
  </r>
  <r>
    <x v="29"/>
    <s v="Latif"/>
    <x v="1"/>
    <x v="18"/>
    <x v="2"/>
    <n v="4210111502624"/>
    <x v="2"/>
    <n v="78000"/>
    <n v="7020"/>
    <n v="2340"/>
    <n v="87360"/>
    <x v="3"/>
    <x v="10"/>
    <x v="0"/>
    <x v="0"/>
  </r>
  <r>
    <x v="30"/>
    <s v="Nauman"/>
    <x v="0"/>
    <x v="19"/>
    <x v="0"/>
    <n v="4210111354229"/>
    <x v="0"/>
    <n v="63000"/>
    <n v="3780"/>
    <n v="630"/>
    <n v="67410"/>
    <x v="3"/>
    <x v="10"/>
    <x v="0"/>
    <x v="0"/>
  </r>
  <r>
    <x v="31"/>
    <s v="Qasim"/>
    <x v="0"/>
    <x v="20"/>
    <x v="1"/>
    <n v="4210111154304"/>
    <x v="1"/>
    <n v="87480"/>
    <n v="4374"/>
    <n v="4374"/>
    <n v="96228"/>
    <x v="3"/>
    <x v="2"/>
    <x v="0"/>
    <x v="0"/>
  </r>
  <r>
    <x v="32"/>
    <s v="Rameez"/>
    <x v="1"/>
    <x v="21"/>
    <x v="0"/>
    <n v="4210111456134"/>
    <x v="0"/>
    <n v="57720"/>
    <n v="5772"/>
    <n v="2308.8000000000002"/>
    <n v="65800.800000000003"/>
    <x v="3"/>
    <x v="1"/>
    <x v="0"/>
    <x v="0"/>
  </r>
  <r>
    <x v="33"/>
    <s v="Sabir"/>
    <x v="0"/>
    <x v="20"/>
    <x v="1"/>
    <n v="4210112011944"/>
    <x v="1"/>
    <n v="81000"/>
    <n v="4050"/>
    <n v="4050"/>
    <n v="89100"/>
    <x v="3"/>
    <x v="1"/>
    <x v="0"/>
    <x v="0"/>
  </r>
  <r>
    <x v="34"/>
    <s v="Salim"/>
    <x v="1"/>
    <x v="22"/>
    <x v="0"/>
    <n v="4210111955618"/>
    <x v="0"/>
    <n v="64746"/>
    <n v="3237.3"/>
    <n v="0"/>
    <n v="67983.3"/>
    <x v="3"/>
    <x v="1"/>
    <x v="0"/>
    <x v="0"/>
  </r>
  <r>
    <x v="35"/>
    <s v="Vakeel"/>
    <x v="0"/>
    <x v="23"/>
    <x v="0"/>
    <n v="4210111348331"/>
    <x v="0"/>
    <n v="46000"/>
    <n v="4600"/>
    <n v="460"/>
    <n v="51060"/>
    <x v="3"/>
    <x v="1"/>
    <x v="0"/>
    <x v="0"/>
  </r>
  <r>
    <x v="36"/>
    <s v="Faisal"/>
    <x v="0"/>
    <x v="24"/>
    <x v="2"/>
    <n v="4210112158703"/>
    <x v="2"/>
    <n v="108500"/>
    <n v="8680"/>
    <n v="2170"/>
    <n v="119350"/>
    <x v="4"/>
    <x v="6"/>
    <x v="0"/>
    <x v="0"/>
  </r>
  <r>
    <x v="37"/>
    <s v="Hafeez"/>
    <x v="0"/>
    <x v="25"/>
    <x v="4"/>
    <n v="4210111354511"/>
    <x v="3"/>
    <n v="59000"/>
    <n v="3540"/>
    <n v="1770"/>
    <n v="64310"/>
    <x v="4"/>
    <x v="2"/>
    <x v="0"/>
    <x v="0"/>
  </r>
  <r>
    <x v="38"/>
    <s v="Sarwar"/>
    <x v="0"/>
    <x v="4"/>
    <x v="0"/>
    <n v="4210111366327"/>
    <x v="0"/>
    <n v="81000"/>
    <n v="5670"/>
    <n v="2430"/>
    <n v="89100"/>
    <x v="4"/>
    <x v="4"/>
    <x v="0"/>
    <x v="0"/>
  </r>
  <r>
    <x v="39"/>
    <s v="Tariq"/>
    <x v="0"/>
    <x v="26"/>
    <x v="0"/>
    <n v="4210111266733"/>
    <x v="0"/>
    <n v="43680"/>
    <n v="3494.4"/>
    <n v="2184"/>
    <n v="49358.400000000001"/>
    <x v="4"/>
    <x v="4"/>
    <x v="0"/>
    <x v="0"/>
  </r>
  <r>
    <x v="40"/>
    <s v="Arfa"/>
    <x v="0"/>
    <x v="27"/>
    <x v="2"/>
    <n v="4210111619317"/>
    <x v="2"/>
    <n v="90500"/>
    <n v="9050"/>
    <n v="4525"/>
    <n v="104075"/>
    <x v="5"/>
    <x v="8"/>
    <x v="0"/>
    <x v="0"/>
  </r>
  <r>
    <x v="41"/>
    <s v="Azeem"/>
    <x v="1"/>
    <x v="5"/>
    <x v="0"/>
    <n v="4210111924273"/>
    <x v="0"/>
    <n v="69336"/>
    <n v="7626.96"/>
    <n v="2773.44"/>
    <n v="79736.400000000009"/>
    <x v="5"/>
    <x v="10"/>
    <x v="0"/>
    <x v="0"/>
  </r>
  <r>
    <x v="42"/>
    <s v="Ghayoor"/>
    <x v="1"/>
    <x v="4"/>
    <x v="3"/>
    <n v="4210111645159"/>
    <x v="0"/>
    <n v="52000"/>
    <n v="6240"/>
    <n v="1560"/>
    <n v="59800"/>
    <x v="5"/>
    <x v="8"/>
    <x v="0"/>
    <x v="0"/>
  </r>
  <r>
    <x v="43"/>
    <s v="Latif"/>
    <x v="0"/>
    <x v="28"/>
    <x v="1"/>
    <n v="4210111916077"/>
    <x v="1"/>
    <n v="70000"/>
    <n v="4900"/>
    <n v="3500"/>
    <n v="78400"/>
    <x v="5"/>
    <x v="4"/>
    <x v="0"/>
    <x v="0"/>
  </r>
  <r>
    <x v="44"/>
    <s v="Rahim"/>
    <x v="1"/>
    <x v="27"/>
    <x v="2"/>
    <n v="4210112190003"/>
    <x v="2"/>
    <n v="87000"/>
    <n v="8700"/>
    <n v="870"/>
    <n v="96570"/>
    <x v="5"/>
    <x v="0"/>
    <x v="0"/>
    <x v="0"/>
  </r>
  <r>
    <x v="45"/>
    <s v="Rameez"/>
    <x v="0"/>
    <x v="29"/>
    <x v="0"/>
    <n v="4210112329424"/>
    <x v="0"/>
    <n v="110000"/>
    <n v="6600"/>
    <n v="2200"/>
    <n v="118800"/>
    <x v="5"/>
    <x v="11"/>
    <x v="0"/>
    <x v="0"/>
  </r>
  <r>
    <x v="46"/>
    <s v="Shuja"/>
    <x v="0"/>
    <x v="9"/>
    <x v="0"/>
    <n v="4210111741713"/>
    <x v="0"/>
    <n v="57000"/>
    <n v="2850"/>
    <n v="2280"/>
    <n v="62130"/>
    <x v="5"/>
    <x v="5"/>
    <x v="0"/>
    <x v="0"/>
  </r>
  <r>
    <x v="47"/>
    <s v="Talat"/>
    <x v="0"/>
    <x v="30"/>
    <x v="4"/>
    <n v="4210112151074"/>
    <x v="3"/>
    <n v="70900"/>
    <n v="3545"/>
    <n v="2127"/>
    <n v="76572"/>
    <x v="5"/>
    <x v="3"/>
    <x v="0"/>
    <x v="0"/>
  </r>
  <r>
    <x v="48"/>
    <s v="Tariq"/>
    <x v="1"/>
    <x v="4"/>
    <x v="3"/>
    <n v="4210112317114"/>
    <x v="0"/>
    <n v="60091"/>
    <n v="4206.37"/>
    <n v="2403.64"/>
    <n v="66701.010000000009"/>
    <x v="5"/>
    <x v="8"/>
    <x v="0"/>
    <x v="0"/>
  </r>
  <r>
    <x v="49"/>
    <s v="Yousuf"/>
    <x v="0"/>
    <x v="31"/>
    <x v="6"/>
    <n v="4210111207523"/>
    <x v="3"/>
    <n v="33000"/>
    <n v="2970"/>
    <n v="990"/>
    <n v="36960"/>
    <x v="5"/>
    <x v="6"/>
    <x v="0"/>
    <x v="0"/>
  </r>
  <r>
    <x v="50"/>
    <s v="Zaighum"/>
    <x v="0"/>
    <x v="5"/>
    <x v="0"/>
    <n v="4210112106271"/>
    <x v="0"/>
    <n v="64200"/>
    <n v="3210"/>
    <n v="0"/>
    <n v="67410"/>
    <x v="5"/>
    <x v="3"/>
    <x v="0"/>
    <x v="0"/>
  </r>
  <r>
    <x v="51"/>
    <s v="Abid"/>
    <x v="0"/>
    <x v="32"/>
    <x v="1"/>
    <n v="4210111711029"/>
    <x v="1"/>
    <n v="109000"/>
    <n v="13080"/>
    <n v="5450"/>
    <n v="127530"/>
    <x v="6"/>
    <x v="2"/>
    <x v="0"/>
    <x v="0"/>
  </r>
  <r>
    <x v="52"/>
    <s v="Akbar"/>
    <x v="1"/>
    <x v="33"/>
    <x v="0"/>
    <n v="4210111668658"/>
    <x v="0"/>
    <n v="77000"/>
    <n v="9240"/>
    <n v="770"/>
    <n v="87010"/>
    <x v="6"/>
    <x v="2"/>
    <x v="0"/>
    <x v="0"/>
  </r>
  <r>
    <x v="53"/>
    <s v="Arfa"/>
    <x v="1"/>
    <x v="34"/>
    <x v="2"/>
    <n v="4210111566917"/>
    <x v="2"/>
    <n v="56160"/>
    <n v="3931.2"/>
    <n v="0"/>
    <n v="60091.199999999997"/>
    <x v="6"/>
    <x v="8"/>
    <x v="0"/>
    <x v="0"/>
  </r>
  <r>
    <x v="54"/>
    <s v="Fatima"/>
    <x v="0"/>
    <x v="4"/>
    <x v="0"/>
    <n v="4210111611309"/>
    <x v="0"/>
    <n v="28000"/>
    <n v="1680"/>
    <n v="840"/>
    <n v="30520"/>
    <x v="6"/>
    <x v="2"/>
    <x v="0"/>
    <x v="0"/>
  </r>
  <r>
    <x v="55"/>
    <s v="Hamid"/>
    <x v="0"/>
    <x v="4"/>
    <x v="0"/>
    <n v="4210111123555"/>
    <x v="0"/>
    <n v="67000"/>
    <n v="6700"/>
    <n v="2010"/>
    <n v="75710"/>
    <x v="6"/>
    <x v="5"/>
    <x v="0"/>
    <x v="0"/>
  </r>
  <r>
    <x v="56"/>
    <s v="Javeria"/>
    <x v="0"/>
    <x v="4"/>
    <x v="0"/>
    <n v="4210112175703"/>
    <x v="0"/>
    <n v="79000"/>
    <n v="6320"/>
    <n v="3160"/>
    <n v="88480"/>
    <x v="6"/>
    <x v="10"/>
    <x v="0"/>
    <x v="0"/>
  </r>
  <r>
    <x v="57"/>
    <s v="Mubashar"/>
    <x v="0"/>
    <x v="35"/>
    <x v="1"/>
    <n v="4210111674195"/>
    <x v="1"/>
    <n v="87005"/>
    <n v="7830.45"/>
    <n v="4350.25"/>
    <n v="99185.7"/>
    <x v="6"/>
    <x v="2"/>
    <x v="0"/>
    <x v="0"/>
  </r>
  <r>
    <x v="58"/>
    <s v="Mustafa"/>
    <x v="0"/>
    <x v="4"/>
    <x v="0"/>
    <n v="4210112123156"/>
    <x v="0"/>
    <n v="77000"/>
    <n v="6160"/>
    <n v="3080"/>
    <n v="86240"/>
    <x v="6"/>
    <x v="2"/>
    <x v="0"/>
    <x v="0"/>
  </r>
  <r>
    <x v="59"/>
    <s v="Mustafa"/>
    <x v="1"/>
    <x v="36"/>
    <x v="0"/>
    <n v="4210111585805"/>
    <x v="0"/>
    <n v="46332"/>
    <n v="4633.2"/>
    <n v="0"/>
    <n v="50965.2"/>
    <x v="6"/>
    <x v="9"/>
    <x v="0"/>
    <x v="0"/>
  </r>
  <r>
    <x v="60"/>
    <s v="Sabir"/>
    <x v="1"/>
    <x v="37"/>
    <x v="0"/>
    <n v="4210111941611"/>
    <x v="0"/>
    <n v="80892"/>
    <n v="8898.1200000000008"/>
    <n v="3235.68"/>
    <n v="93025.799999999988"/>
    <x v="6"/>
    <x v="2"/>
    <x v="0"/>
    <x v="0"/>
  </r>
  <r>
    <x v="61"/>
    <s v="Salim"/>
    <x v="0"/>
    <x v="35"/>
    <x v="1"/>
    <n v="4210111883559"/>
    <x v="1"/>
    <n v="80560"/>
    <n v="9667.2000000000007"/>
    <n v="4028"/>
    <n v="94255.2"/>
    <x v="6"/>
    <x v="11"/>
    <x v="0"/>
    <x v="0"/>
  </r>
  <r>
    <x v="62"/>
    <s v="Tariq"/>
    <x v="1"/>
    <x v="38"/>
    <x v="2"/>
    <n v="4210111134343"/>
    <x v="2"/>
    <n v="46870"/>
    <n v="2343.5"/>
    <n v="0"/>
    <n v="49213.5"/>
    <x v="6"/>
    <x v="9"/>
    <x v="0"/>
    <x v="0"/>
  </r>
  <r>
    <x v="63"/>
    <s v="Wasim"/>
    <x v="1"/>
    <x v="39"/>
    <x v="2"/>
    <n v="4210112198769"/>
    <x v="2"/>
    <n v="62000"/>
    <n v="3720"/>
    <n v="620"/>
    <n v="66340"/>
    <x v="6"/>
    <x v="1"/>
    <x v="0"/>
    <x v="0"/>
  </r>
  <r>
    <x v="64"/>
    <s v="Bashir"/>
    <x v="1"/>
    <x v="4"/>
    <x v="3"/>
    <n v="4210112182791"/>
    <x v="0"/>
    <n v="60000"/>
    <n v="7200"/>
    <n v="2400"/>
    <n v="69600"/>
    <x v="7"/>
    <x v="4"/>
    <x v="0"/>
    <x v="0"/>
  </r>
  <r>
    <x v="65"/>
    <s v="Maleeha"/>
    <x v="0"/>
    <x v="40"/>
    <x v="0"/>
    <n v="4210111986967"/>
    <x v="0"/>
    <n v="44000"/>
    <n v="2640"/>
    <n v="0"/>
    <n v="46640"/>
    <x v="7"/>
    <x v="0"/>
    <x v="0"/>
    <x v="0"/>
  </r>
  <r>
    <x v="66"/>
    <s v="Musharraf"/>
    <x v="1"/>
    <x v="41"/>
    <x v="0"/>
    <n v="4210111173589"/>
    <x v="0"/>
    <n v="48000"/>
    <n v="2880"/>
    <n v="1920"/>
    <n v="52800"/>
    <x v="7"/>
    <x v="0"/>
    <x v="0"/>
    <x v="0"/>
  </r>
  <r>
    <x v="67"/>
    <s v="Naveed"/>
    <x v="1"/>
    <x v="41"/>
    <x v="0"/>
    <n v="4210111157778"/>
    <x v="0"/>
    <n v="58598"/>
    <n v="7031.76"/>
    <n v="0"/>
    <n v="65629.759999999995"/>
    <x v="7"/>
    <x v="8"/>
    <x v="0"/>
    <x v="0"/>
  </r>
  <r>
    <x v="68"/>
    <s v="Naveed"/>
    <x v="0"/>
    <x v="40"/>
    <x v="0"/>
    <n v="4210111610776"/>
    <x v="0"/>
    <n v="56400"/>
    <n v="3384"/>
    <n v="2256"/>
    <n v="62040"/>
    <x v="7"/>
    <x v="7"/>
    <x v="0"/>
    <x v="0"/>
  </r>
  <r>
    <x v="69"/>
    <s v="Sadiq"/>
    <x v="1"/>
    <x v="42"/>
    <x v="0"/>
    <n v="4210111971949"/>
    <x v="0"/>
    <n v="96000"/>
    <n v="6720"/>
    <n v="960"/>
    <n v="103680"/>
    <x v="7"/>
    <x v="6"/>
    <x v="0"/>
    <x v="0"/>
  </r>
  <r>
    <x v="70"/>
    <s v="Safdar"/>
    <x v="0"/>
    <x v="4"/>
    <x v="0"/>
    <n v="4210111892749"/>
    <x v="0"/>
    <n v="62000"/>
    <n v="3100"/>
    <n v="3100"/>
    <n v="68200"/>
    <x v="7"/>
    <x v="1"/>
    <x v="0"/>
    <x v="0"/>
  </r>
  <r>
    <x v="71"/>
    <s v="Salim"/>
    <x v="1"/>
    <x v="43"/>
    <x v="0"/>
    <n v="4210111968202"/>
    <x v="0"/>
    <n v="44000"/>
    <n v="3520"/>
    <n v="440"/>
    <n v="47960"/>
    <x v="7"/>
    <x v="0"/>
    <x v="0"/>
    <x v="0"/>
  </r>
  <r>
    <x v="72"/>
    <s v="Sher"/>
    <x v="0"/>
    <x v="44"/>
    <x v="0"/>
    <n v="4210112273535"/>
    <x v="0"/>
    <n v="17600"/>
    <n v="2112"/>
    <n v="0"/>
    <n v="19712"/>
    <x v="7"/>
    <x v="3"/>
    <x v="0"/>
    <x v="1"/>
  </r>
  <r>
    <x v="73"/>
    <s v="Yasin"/>
    <x v="1"/>
    <x v="45"/>
    <x v="0"/>
    <n v="4210111697384"/>
    <x v="0"/>
    <n v="69000"/>
    <n v="4140"/>
    <n v="0"/>
    <n v="73140"/>
    <x v="7"/>
    <x v="10"/>
    <x v="0"/>
    <x v="0"/>
  </r>
  <r>
    <x v="74"/>
    <s v="Yasin"/>
    <x v="0"/>
    <x v="41"/>
    <x v="0"/>
    <n v="4210111755732"/>
    <x v="0"/>
    <n v="52320"/>
    <n v="4708.8"/>
    <n v="2092.8000000000002"/>
    <n v="59121.600000000006"/>
    <x v="7"/>
    <x v="7"/>
    <x v="0"/>
    <x v="0"/>
  </r>
  <r>
    <x v="75"/>
    <s v="Ahmed"/>
    <x v="0"/>
    <x v="46"/>
    <x v="0"/>
    <n v="4210111745248"/>
    <x v="0"/>
    <n v="81800"/>
    <n v="4090"/>
    <n v="2454"/>
    <n v="88344"/>
    <x v="8"/>
    <x v="6"/>
    <x v="0"/>
    <x v="0"/>
  </r>
  <r>
    <x v="76"/>
    <s v="Aleem"/>
    <x v="0"/>
    <x v="4"/>
    <x v="3"/>
    <n v="4210111204091"/>
    <x v="0"/>
    <n v="45000"/>
    <n v="4500"/>
    <n v="1800"/>
    <n v="51300"/>
    <x v="8"/>
    <x v="1"/>
    <x v="0"/>
    <x v="0"/>
  </r>
  <r>
    <x v="77"/>
    <s v="Arfa"/>
    <x v="0"/>
    <x v="47"/>
    <x v="0"/>
    <n v="4210111995402"/>
    <x v="0"/>
    <n v="74800"/>
    <n v="7480"/>
    <n v="0"/>
    <n v="82280"/>
    <x v="8"/>
    <x v="2"/>
    <x v="0"/>
    <x v="0"/>
  </r>
  <r>
    <x v="78"/>
    <s v="Arfa"/>
    <x v="0"/>
    <x v="48"/>
    <x v="1"/>
    <n v="4210111176979"/>
    <x v="1"/>
    <n v="72000"/>
    <n v="7200"/>
    <n v="2160"/>
    <n v="81360"/>
    <x v="8"/>
    <x v="7"/>
    <x v="0"/>
    <x v="0"/>
  </r>
  <r>
    <x v="79"/>
    <s v="Azhar"/>
    <x v="0"/>
    <x v="49"/>
    <x v="0"/>
    <n v="4210111414651"/>
    <x v="0"/>
    <n v="66600"/>
    <n v="7992"/>
    <n v="1332"/>
    <n v="75924"/>
    <x v="8"/>
    <x v="1"/>
    <x v="0"/>
    <x v="0"/>
  </r>
  <r>
    <x v="80"/>
    <s v="Batool"/>
    <x v="1"/>
    <x v="46"/>
    <x v="0"/>
    <n v="4210111826192"/>
    <x v="0"/>
    <n v="75758"/>
    <n v="6818.22"/>
    <n v="757.58"/>
    <n v="83333.8"/>
    <x v="8"/>
    <x v="7"/>
    <x v="0"/>
    <x v="0"/>
  </r>
  <r>
    <x v="81"/>
    <s v="Benazir"/>
    <x v="0"/>
    <x v="50"/>
    <x v="4"/>
    <n v="4210111997082"/>
    <x v="3"/>
    <n v="89250"/>
    <n v="8032.5"/>
    <n v="2677.5"/>
    <n v="99960"/>
    <x v="8"/>
    <x v="7"/>
    <x v="0"/>
    <x v="0"/>
  </r>
  <r>
    <x v="82"/>
    <s v="Bushra"/>
    <x v="0"/>
    <x v="49"/>
    <x v="0"/>
    <n v="4210111500829"/>
    <x v="0"/>
    <n v="64000"/>
    <n v="5120"/>
    <n v="2560"/>
    <n v="71680"/>
    <x v="8"/>
    <x v="9"/>
    <x v="0"/>
    <x v="1"/>
  </r>
  <r>
    <x v="83"/>
    <s v="Ilyas"/>
    <x v="0"/>
    <x v="51"/>
    <x v="0"/>
    <n v="4210111772146"/>
    <x v="0"/>
    <n v="90950"/>
    <n v="4547.5"/>
    <n v="0"/>
    <n v="95497.5"/>
    <x v="8"/>
    <x v="8"/>
    <x v="0"/>
    <x v="0"/>
  </r>
  <r>
    <x v="84"/>
    <s v="Nauman"/>
    <x v="1"/>
    <x v="4"/>
    <x v="3"/>
    <n v="4210112018109"/>
    <x v="0"/>
    <n v="92650"/>
    <n v="8338.5"/>
    <n v="1853"/>
    <n v="102841.5"/>
    <x v="8"/>
    <x v="6"/>
    <x v="0"/>
    <x v="0"/>
  </r>
  <r>
    <x v="85"/>
    <s v="Nauman"/>
    <x v="1"/>
    <x v="47"/>
    <x v="0"/>
    <n v="4210111339589"/>
    <x v="0"/>
    <n v="80784"/>
    <n v="6462.72"/>
    <n v="3231.36"/>
    <n v="90478.080000000002"/>
    <x v="8"/>
    <x v="0"/>
    <x v="0"/>
    <x v="0"/>
  </r>
  <r>
    <x v="86"/>
    <s v="Sher"/>
    <x v="1"/>
    <x v="52"/>
    <x v="0"/>
    <n v="4210112088226"/>
    <x v="0"/>
    <n v="80475"/>
    <n v="9657"/>
    <n v="3219"/>
    <n v="93351"/>
    <x v="8"/>
    <x v="8"/>
    <x v="0"/>
    <x v="0"/>
  </r>
  <r>
    <x v="87"/>
    <s v="Shuja"/>
    <x v="0"/>
    <x v="4"/>
    <x v="0"/>
    <n v="4210111346587"/>
    <x v="0"/>
    <n v="61000"/>
    <n v="5490"/>
    <n v="610"/>
    <n v="67100"/>
    <x v="8"/>
    <x v="1"/>
    <x v="0"/>
    <x v="0"/>
  </r>
  <r>
    <x v="88"/>
    <s v="Babar"/>
    <x v="1"/>
    <x v="53"/>
    <x v="0"/>
    <n v="4210111317497"/>
    <x v="0"/>
    <n v="75000"/>
    <n v="6750"/>
    <n v="2250"/>
    <n v="84000"/>
    <x v="2"/>
    <x v="5"/>
    <x v="0"/>
    <x v="0"/>
  </r>
  <r>
    <x v="89"/>
    <s v="Bashir"/>
    <x v="0"/>
    <x v="54"/>
    <x v="4"/>
    <n v="4210111631358"/>
    <x v="3"/>
    <n v="110000"/>
    <n v="6600"/>
    <n v="3300"/>
    <n v="119900"/>
    <x v="2"/>
    <x v="6"/>
    <x v="0"/>
    <x v="0"/>
  </r>
  <r>
    <x v="90"/>
    <s v="Bushra"/>
    <x v="1"/>
    <x v="55"/>
    <x v="0"/>
    <n v="4210111698577"/>
    <x v="0"/>
    <n v="85020"/>
    <n v="10202.4"/>
    <n v="2550.6"/>
    <n v="97773"/>
    <x v="2"/>
    <x v="0"/>
    <x v="0"/>
    <x v="0"/>
  </r>
  <r>
    <x v="91"/>
    <s v="Faiz"/>
    <x v="0"/>
    <x v="56"/>
    <x v="4"/>
    <n v="4210111349271"/>
    <x v="3"/>
    <n v="35900"/>
    <n v="1795"/>
    <n v="1077"/>
    <n v="38772"/>
    <x v="2"/>
    <x v="1"/>
    <x v="0"/>
    <x v="0"/>
  </r>
  <r>
    <x v="92"/>
    <s v="Hafeez"/>
    <x v="0"/>
    <x v="55"/>
    <x v="0"/>
    <n v="4210111337151"/>
    <x v="0"/>
    <n v="81750"/>
    <n v="5722.5"/>
    <n v="817.5"/>
    <n v="88290"/>
    <x v="2"/>
    <x v="5"/>
    <x v="0"/>
    <x v="0"/>
  </r>
  <r>
    <x v="93"/>
    <s v="Ibrahim"/>
    <x v="0"/>
    <x v="57"/>
    <x v="0"/>
    <n v="4210111756996"/>
    <x v="0"/>
    <n v="32400"/>
    <n v="1620"/>
    <n v="648"/>
    <n v="34668"/>
    <x v="2"/>
    <x v="0"/>
    <x v="0"/>
    <x v="0"/>
  </r>
  <r>
    <x v="94"/>
    <s v="Irum"/>
    <x v="1"/>
    <x v="58"/>
    <x v="0"/>
    <n v="4210111973375"/>
    <x v="0"/>
    <n v="44000"/>
    <n v="3520"/>
    <n v="1320"/>
    <n v="48840"/>
    <x v="2"/>
    <x v="1"/>
    <x v="0"/>
    <x v="0"/>
  </r>
  <r>
    <x v="95"/>
    <s v="Jamal"/>
    <x v="0"/>
    <x v="59"/>
    <x v="0"/>
    <n v="4210111726633"/>
    <x v="0"/>
    <n v="44000"/>
    <n v="5280"/>
    <n v="1760"/>
    <n v="51040"/>
    <x v="2"/>
    <x v="2"/>
    <x v="0"/>
    <x v="0"/>
  </r>
  <r>
    <x v="96"/>
    <s v="Sabir"/>
    <x v="0"/>
    <x v="58"/>
    <x v="0"/>
    <n v="421211212419"/>
    <x v="0"/>
    <n v="54800"/>
    <n v="2740"/>
    <n v="0"/>
    <n v="57540"/>
    <x v="2"/>
    <x v="0"/>
    <x v="0"/>
    <x v="0"/>
  </r>
  <r>
    <x v="97"/>
    <s v="Saqlain"/>
    <x v="0"/>
    <x v="60"/>
    <x v="4"/>
    <n v="4210111182568"/>
    <x v="3"/>
    <n v="33000"/>
    <n v="1650"/>
    <n v="660"/>
    <n v="35310"/>
    <x v="2"/>
    <x v="11"/>
    <x v="0"/>
    <x v="0"/>
  </r>
  <r>
    <x v="98"/>
    <s v="Saqlain"/>
    <x v="0"/>
    <x v="61"/>
    <x v="1"/>
    <n v="4210112157625"/>
    <x v="1"/>
    <n v="64000"/>
    <n v="7680"/>
    <n v="1280"/>
    <n v="72960"/>
    <x v="2"/>
    <x v="9"/>
    <x v="0"/>
    <x v="0"/>
  </r>
  <r>
    <x v="99"/>
    <s v="Sohail"/>
    <x v="0"/>
    <x v="62"/>
    <x v="4"/>
    <n v="421211212419"/>
    <x v="3"/>
    <n v="25000"/>
    <n v="1500"/>
    <n v="1000"/>
    <n v="27500"/>
    <x v="2"/>
    <x v="0"/>
    <x v="0"/>
    <x v="0"/>
  </r>
  <r>
    <x v="100"/>
    <s v="Talat"/>
    <x v="0"/>
    <x v="4"/>
    <x v="0"/>
    <n v="4210112319947"/>
    <x v="0"/>
    <n v="40000"/>
    <n v="4000"/>
    <n v="400"/>
    <n v="44400"/>
    <x v="2"/>
    <x v="8"/>
    <x v="0"/>
    <x v="0"/>
  </r>
  <r>
    <x v="101"/>
    <s v="Talat"/>
    <x v="0"/>
    <x v="55"/>
    <x v="0"/>
    <n v="421211212419"/>
    <x v="0"/>
    <n v="87600"/>
    <n v="7008"/>
    <n v="0"/>
    <n v="94608"/>
    <x v="2"/>
    <x v="11"/>
    <x v="0"/>
    <x v="0"/>
  </r>
  <r>
    <x v="102"/>
    <s v="Yasin"/>
    <x v="0"/>
    <x v="4"/>
    <x v="0"/>
    <n v="4210111967232"/>
    <x v="0"/>
    <n v="38000"/>
    <n v="1900"/>
    <n v="1520"/>
    <n v="41420"/>
    <x v="2"/>
    <x v="3"/>
    <x v="0"/>
    <x v="0"/>
  </r>
  <r>
    <x v="103"/>
    <s v="Zaighum"/>
    <x v="0"/>
    <x v="57"/>
    <x v="0"/>
    <n v="4210112118787"/>
    <x v="0"/>
    <n v="29680"/>
    <n v="1780.8"/>
    <n v="890.4"/>
    <n v="32351.200000000001"/>
    <x v="2"/>
    <x v="6"/>
    <x v="0"/>
    <x v="0"/>
  </r>
  <r>
    <x v="104"/>
    <s v="Zarar"/>
    <x v="0"/>
    <x v="4"/>
    <x v="0"/>
    <n v="4210111811441"/>
    <x v="0"/>
    <n v="76000"/>
    <n v="8360"/>
    <n v="0"/>
    <n v="84360"/>
    <x v="2"/>
    <x v="6"/>
    <x v="0"/>
    <x v="0"/>
  </r>
  <r>
    <x v="105"/>
    <s v="Zaighum"/>
    <x v="0"/>
    <x v="57"/>
    <x v="0"/>
    <n v="4210111303184"/>
    <x v="0"/>
    <n v="29680"/>
    <n v="1780.8"/>
    <n v="890.4"/>
    <n v="32351.200000000001"/>
    <x v="2"/>
    <x v="6"/>
    <x v="0"/>
    <x v="0"/>
  </r>
  <r>
    <x v="106"/>
    <s v="Zarar"/>
    <x v="0"/>
    <x v="4"/>
    <x v="0"/>
    <n v="4210111217531"/>
    <x v="0"/>
    <n v="76000"/>
    <n v="8360"/>
    <n v="0"/>
    <n v="84360"/>
    <x v="2"/>
    <x v="6"/>
    <x v="0"/>
    <x v="0"/>
  </r>
  <r>
    <x v="107"/>
    <s v="Mustafa"/>
    <x v="0"/>
    <x v="8"/>
    <x v="0"/>
    <n v="4210111796818"/>
    <x v="0"/>
    <n v="78000"/>
    <n v="4680"/>
    <n v="0"/>
    <n v="82680"/>
    <x v="0"/>
    <x v="1"/>
    <x v="0"/>
    <x v="0"/>
  </r>
  <r>
    <x v="108"/>
    <s v="Safdar"/>
    <x v="1"/>
    <x v="9"/>
    <x v="0"/>
    <n v="4210111511034"/>
    <x v="0"/>
    <n v="85000"/>
    <n v="6800"/>
    <n v="0"/>
    <n v="91800"/>
    <x v="0"/>
    <x v="8"/>
    <x v="0"/>
    <x v="0"/>
  </r>
  <r>
    <x v="109"/>
    <s v="Zahid"/>
    <x v="0"/>
    <x v="10"/>
    <x v="2"/>
    <n v="4210111538063"/>
    <x v="2"/>
    <n v="45000"/>
    <n v="4050"/>
    <n v="0"/>
    <n v="49050"/>
    <x v="0"/>
    <x v="2"/>
    <x v="0"/>
    <x v="0"/>
  </r>
  <r>
    <x v="110"/>
    <s v="Amin"/>
    <x v="1"/>
    <x v="4"/>
    <x v="3"/>
    <n v="4210111953723"/>
    <x v="0"/>
    <n v="58968"/>
    <n v="4717.4399999999996"/>
    <n v="2358.7199999999998"/>
    <n v="66044.160000000003"/>
    <x v="1"/>
    <x v="3"/>
    <x v="0"/>
    <x v="0"/>
  </r>
  <r>
    <x v="111"/>
    <s v="Arfa"/>
    <x v="0"/>
    <x v="11"/>
    <x v="2"/>
    <n v="4210111134229"/>
    <x v="2"/>
    <n v="41000"/>
    <n v="2870"/>
    <n v="1640"/>
    <n v="45510"/>
    <x v="1"/>
    <x v="5"/>
    <x v="0"/>
    <x v="0"/>
  </r>
  <r>
    <x v="112"/>
    <s v="Asma"/>
    <x v="0"/>
    <x v="4"/>
    <x v="0"/>
    <n v="4210111860507"/>
    <x v="0"/>
    <n v="59000"/>
    <n v="3540"/>
    <n v="1770"/>
    <n v="64310"/>
    <x v="1"/>
    <x v="8"/>
    <x v="0"/>
    <x v="0"/>
  </r>
  <r>
    <x v="113"/>
    <s v="Faisal"/>
    <x v="0"/>
    <x v="12"/>
    <x v="0"/>
    <n v="4210111245553"/>
    <x v="0"/>
    <n v="68900"/>
    <n v="4823"/>
    <n v="0"/>
    <n v="73723"/>
    <x v="1"/>
    <x v="9"/>
    <x v="0"/>
    <x v="1"/>
  </r>
  <r>
    <x v="114"/>
    <s v="Hajira"/>
    <x v="1"/>
    <x v="4"/>
    <x v="3"/>
    <n v="4210111386602"/>
    <x v="0"/>
    <n v="54000"/>
    <n v="2700"/>
    <n v="1620"/>
    <n v="58320"/>
    <x v="1"/>
    <x v="10"/>
    <x v="0"/>
    <x v="0"/>
  </r>
  <r>
    <x v="115"/>
    <s v="Irfan"/>
    <x v="0"/>
    <x v="12"/>
    <x v="0"/>
    <n v="4210111185261"/>
    <x v="0"/>
    <n v="65000"/>
    <n v="4550"/>
    <n v="1300"/>
    <n v="70850"/>
    <x v="1"/>
    <x v="9"/>
    <x v="0"/>
    <x v="0"/>
  </r>
  <r>
    <x v="116"/>
    <s v="Latif"/>
    <x v="0"/>
    <x v="13"/>
    <x v="4"/>
    <n v="4210111250838"/>
    <x v="3"/>
    <n v="72000"/>
    <n v="3600"/>
    <n v="2880"/>
    <n v="78480"/>
    <x v="1"/>
    <x v="8"/>
    <x v="0"/>
    <x v="0"/>
  </r>
  <r>
    <x v="117"/>
    <s v="Madeeha"/>
    <x v="0"/>
    <x v="14"/>
    <x v="4"/>
    <n v="4210111535863"/>
    <x v="3"/>
    <n v="81662"/>
    <n v="7349.58"/>
    <n v="816.62"/>
    <n v="89828.2"/>
    <x v="1"/>
    <x v="6"/>
    <x v="0"/>
    <x v="0"/>
  </r>
  <r>
    <x v="118"/>
    <s v="Sohrab"/>
    <x v="1"/>
    <x v="4"/>
    <x v="3"/>
    <n v="4210111288438"/>
    <x v="0"/>
    <n v="54000"/>
    <n v="4320"/>
    <n v="2700"/>
    <n v="61020"/>
    <x v="1"/>
    <x v="0"/>
    <x v="0"/>
    <x v="0"/>
  </r>
  <r>
    <x v="119"/>
    <s v="Faiz"/>
    <x v="0"/>
    <x v="15"/>
    <x v="0"/>
    <n v="4210111793044"/>
    <x v="0"/>
    <n v="85700"/>
    <n v="10284"/>
    <n v="2571"/>
    <n v="98555"/>
    <x v="3"/>
    <x v="6"/>
    <x v="0"/>
    <x v="0"/>
  </r>
  <r>
    <x v="120"/>
    <s v="Farah"/>
    <x v="0"/>
    <x v="16"/>
    <x v="4"/>
    <n v="4210111151656"/>
    <x v="3"/>
    <n v="48000"/>
    <n v="4800"/>
    <n v="1440"/>
    <n v="54240"/>
    <x v="3"/>
    <x v="7"/>
    <x v="0"/>
    <x v="0"/>
  </r>
  <r>
    <x v="121"/>
    <s v="Farah"/>
    <x v="0"/>
    <x v="17"/>
    <x v="1"/>
    <n v="4210112042486"/>
    <x v="1"/>
    <n v="68000"/>
    <n v="4080"/>
    <n v="680"/>
    <n v="72760"/>
    <x v="3"/>
    <x v="3"/>
    <x v="0"/>
    <x v="1"/>
  </r>
  <r>
    <x v="122"/>
    <s v="Ismail"/>
    <x v="1"/>
    <x v="4"/>
    <x v="3"/>
    <n v="4210112046308"/>
    <x v="0"/>
    <n v="54000"/>
    <n v="3240"/>
    <n v="2160"/>
    <n v="59400"/>
    <x v="3"/>
    <x v="7"/>
    <x v="0"/>
    <x v="0"/>
  </r>
  <r>
    <x v="123"/>
    <s v="Ismail"/>
    <x v="0"/>
    <x v="15"/>
    <x v="0"/>
    <n v="4210112336099"/>
    <x v="0"/>
    <n v="72000"/>
    <n v="3600"/>
    <n v="1440"/>
    <n v="77040"/>
    <x v="3"/>
    <x v="1"/>
    <x v="0"/>
    <x v="0"/>
  </r>
  <r>
    <x v="124"/>
    <s v="Junaid"/>
    <x v="1"/>
    <x v="18"/>
    <x v="2"/>
    <n v="4210111596333"/>
    <x v="2"/>
    <n v="94600"/>
    <n v="6622"/>
    <n v="1892"/>
    <n v="103114"/>
    <x v="3"/>
    <x v="0"/>
    <x v="0"/>
    <x v="0"/>
  </r>
  <r>
    <x v="125"/>
    <s v="Khurshid"/>
    <x v="0"/>
    <x v="4"/>
    <x v="3"/>
    <n v="4210111502461"/>
    <x v="0"/>
    <n v="65500"/>
    <n v="5240"/>
    <n v="655"/>
    <n v="71395"/>
    <x v="3"/>
    <x v="5"/>
    <x v="0"/>
    <x v="0"/>
  </r>
  <r>
    <x v="126"/>
    <s v="Latif"/>
    <x v="1"/>
    <x v="18"/>
    <x v="2"/>
    <n v="4210111502624"/>
    <x v="2"/>
    <n v="78000"/>
    <n v="7020"/>
    <n v="2340"/>
    <n v="87360"/>
    <x v="3"/>
    <x v="10"/>
    <x v="0"/>
    <x v="0"/>
  </r>
  <r>
    <x v="127"/>
    <s v="Nauman"/>
    <x v="0"/>
    <x v="19"/>
    <x v="0"/>
    <n v="4210111354229"/>
    <x v="0"/>
    <n v="63000"/>
    <n v="3780"/>
    <n v="630"/>
    <n v="67410"/>
    <x v="3"/>
    <x v="10"/>
    <x v="0"/>
    <x v="0"/>
  </r>
  <r>
    <x v="128"/>
    <s v="Qasim"/>
    <x v="0"/>
    <x v="20"/>
    <x v="1"/>
    <n v="4210111154304"/>
    <x v="1"/>
    <n v="87480"/>
    <n v="4374"/>
    <n v="4374"/>
    <n v="96228"/>
    <x v="3"/>
    <x v="2"/>
    <x v="0"/>
    <x v="0"/>
  </r>
  <r>
    <x v="129"/>
    <s v="Rameez"/>
    <x v="1"/>
    <x v="21"/>
    <x v="0"/>
    <n v="4210111456134"/>
    <x v="0"/>
    <n v="57720"/>
    <n v="5772"/>
    <n v="2308.8000000000002"/>
    <n v="65800.800000000003"/>
    <x v="3"/>
    <x v="1"/>
    <x v="0"/>
    <x v="0"/>
  </r>
  <r>
    <x v="130"/>
    <s v="Sabir"/>
    <x v="0"/>
    <x v="20"/>
    <x v="1"/>
    <n v="4210112011944"/>
    <x v="1"/>
    <n v="81000"/>
    <n v="4050"/>
    <n v="4050"/>
    <n v="89100"/>
    <x v="3"/>
    <x v="1"/>
    <x v="0"/>
    <x v="0"/>
  </r>
  <r>
    <x v="131"/>
    <s v="Salim"/>
    <x v="1"/>
    <x v="22"/>
    <x v="0"/>
    <n v="4210111955618"/>
    <x v="0"/>
    <n v="64746"/>
    <n v="3237.3"/>
    <n v="0"/>
    <n v="67983.3"/>
    <x v="3"/>
    <x v="1"/>
    <x v="0"/>
    <x v="0"/>
  </r>
  <r>
    <x v="132"/>
    <s v="Vakeel"/>
    <x v="0"/>
    <x v="23"/>
    <x v="0"/>
    <n v="4210111348331"/>
    <x v="0"/>
    <n v="46000"/>
    <n v="4600"/>
    <n v="460"/>
    <n v="51060"/>
    <x v="3"/>
    <x v="1"/>
    <x v="0"/>
    <x v="0"/>
  </r>
  <r>
    <x v="133"/>
    <s v="Faisal"/>
    <x v="0"/>
    <x v="24"/>
    <x v="2"/>
    <n v="4210112158703"/>
    <x v="2"/>
    <n v="108500"/>
    <n v="8680"/>
    <n v="2170"/>
    <n v="119350"/>
    <x v="4"/>
    <x v="6"/>
    <x v="0"/>
    <x v="0"/>
  </r>
  <r>
    <x v="134"/>
    <s v="Hafeez"/>
    <x v="0"/>
    <x v="25"/>
    <x v="4"/>
    <n v="4210111354511"/>
    <x v="3"/>
    <n v="59000"/>
    <n v="3540"/>
    <n v="1770"/>
    <n v="64310"/>
    <x v="4"/>
    <x v="2"/>
    <x v="0"/>
    <x v="0"/>
  </r>
  <r>
    <x v="135"/>
    <s v="Sarwar"/>
    <x v="0"/>
    <x v="4"/>
    <x v="0"/>
    <n v="4210111366327"/>
    <x v="0"/>
    <n v="81000"/>
    <n v="5670"/>
    <n v="2430"/>
    <n v="89100"/>
    <x v="4"/>
    <x v="4"/>
    <x v="0"/>
    <x v="0"/>
  </r>
  <r>
    <x v="136"/>
    <s v="Tariq"/>
    <x v="0"/>
    <x v="26"/>
    <x v="0"/>
    <n v="4210111266733"/>
    <x v="0"/>
    <n v="43680"/>
    <n v="3494.4"/>
    <n v="2184"/>
    <n v="49358.400000000001"/>
    <x v="4"/>
    <x v="4"/>
    <x v="0"/>
    <x v="0"/>
  </r>
  <r>
    <x v="137"/>
    <s v="Arfa"/>
    <x v="0"/>
    <x v="27"/>
    <x v="2"/>
    <n v="4210111619317"/>
    <x v="2"/>
    <n v="90500"/>
    <n v="9050"/>
    <n v="4525"/>
    <n v="104075"/>
    <x v="5"/>
    <x v="8"/>
    <x v="0"/>
    <x v="0"/>
  </r>
  <r>
    <x v="138"/>
    <s v="Azeem"/>
    <x v="1"/>
    <x v="5"/>
    <x v="0"/>
    <n v="4210111924273"/>
    <x v="0"/>
    <n v="69336"/>
    <n v="7626.96"/>
    <n v="2773.44"/>
    <n v="79736.400000000009"/>
    <x v="5"/>
    <x v="10"/>
    <x v="0"/>
    <x v="0"/>
  </r>
  <r>
    <x v="139"/>
    <s v="Ghayoor"/>
    <x v="1"/>
    <x v="4"/>
    <x v="3"/>
    <n v="4210111645159"/>
    <x v="0"/>
    <n v="52000"/>
    <n v="6240"/>
    <n v="1560"/>
    <n v="59800"/>
    <x v="5"/>
    <x v="8"/>
    <x v="0"/>
    <x v="0"/>
  </r>
  <r>
    <x v="140"/>
    <s v="Latif"/>
    <x v="0"/>
    <x v="28"/>
    <x v="1"/>
    <n v="4210111916077"/>
    <x v="1"/>
    <n v="70000"/>
    <n v="4900"/>
    <n v="3500"/>
    <n v="78400"/>
    <x v="5"/>
    <x v="4"/>
    <x v="0"/>
    <x v="0"/>
  </r>
  <r>
    <x v="141"/>
    <s v="Rahim"/>
    <x v="1"/>
    <x v="27"/>
    <x v="2"/>
    <n v="4210112190003"/>
    <x v="2"/>
    <n v="87000"/>
    <n v="8700"/>
    <n v="870"/>
    <n v="96570"/>
    <x v="5"/>
    <x v="0"/>
    <x v="0"/>
    <x v="0"/>
  </r>
  <r>
    <x v="142"/>
    <s v="Rameez"/>
    <x v="0"/>
    <x v="29"/>
    <x v="0"/>
    <n v="4210112329424"/>
    <x v="0"/>
    <n v="110000"/>
    <n v="6600"/>
    <n v="2200"/>
    <n v="118800"/>
    <x v="5"/>
    <x v="11"/>
    <x v="0"/>
    <x v="0"/>
  </r>
  <r>
    <x v="143"/>
    <s v="Shuja"/>
    <x v="0"/>
    <x v="9"/>
    <x v="0"/>
    <n v="4210111741713"/>
    <x v="0"/>
    <n v="57000"/>
    <n v="2850"/>
    <n v="2280"/>
    <n v="62130"/>
    <x v="5"/>
    <x v="5"/>
    <x v="0"/>
    <x v="0"/>
  </r>
  <r>
    <x v="144"/>
    <s v="Talat"/>
    <x v="0"/>
    <x v="30"/>
    <x v="4"/>
    <n v="4210112151074"/>
    <x v="3"/>
    <n v="70900"/>
    <n v="3545"/>
    <n v="2127"/>
    <n v="76572"/>
    <x v="5"/>
    <x v="3"/>
    <x v="0"/>
    <x v="0"/>
  </r>
  <r>
    <x v="145"/>
    <s v="Tariq"/>
    <x v="1"/>
    <x v="4"/>
    <x v="3"/>
    <n v="4210112317114"/>
    <x v="0"/>
    <n v="60091"/>
    <n v="4206.37"/>
    <n v="2403.64"/>
    <n v="66701.010000000009"/>
    <x v="5"/>
    <x v="8"/>
    <x v="0"/>
    <x v="0"/>
  </r>
  <r>
    <x v="146"/>
    <s v="Yousuf"/>
    <x v="0"/>
    <x v="31"/>
    <x v="6"/>
    <n v="4210111207523"/>
    <x v="3"/>
    <n v="33000"/>
    <n v="2970"/>
    <n v="990"/>
    <n v="36960"/>
    <x v="5"/>
    <x v="6"/>
    <x v="0"/>
    <x v="0"/>
  </r>
  <r>
    <x v="147"/>
    <s v="Zaighum"/>
    <x v="0"/>
    <x v="5"/>
    <x v="0"/>
    <n v="4210112106271"/>
    <x v="0"/>
    <n v="64200"/>
    <n v="3210"/>
    <n v="0"/>
    <n v="67410"/>
    <x v="5"/>
    <x v="3"/>
    <x v="0"/>
    <x v="0"/>
  </r>
  <r>
    <x v="148"/>
    <s v="Abid"/>
    <x v="0"/>
    <x v="32"/>
    <x v="1"/>
    <n v="4210111711029"/>
    <x v="1"/>
    <n v="109000"/>
    <n v="13080"/>
    <n v="5450"/>
    <n v="127530"/>
    <x v="6"/>
    <x v="2"/>
    <x v="0"/>
    <x v="0"/>
  </r>
  <r>
    <x v="149"/>
    <s v="Akbar"/>
    <x v="1"/>
    <x v="33"/>
    <x v="0"/>
    <n v="4210111668658"/>
    <x v="0"/>
    <n v="77000"/>
    <n v="9240"/>
    <n v="770"/>
    <n v="87010"/>
    <x v="6"/>
    <x v="2"/>
    <x v="0"/>
    <x v="0"/>
  </r>
  <r>
    <x v="150"/>
    <s v="Arfa"/>
    <x v="1"/>
    <x v="34"/>
    <x v="2"/>
    <n v="4210111566917"/>
    <x v="2"/>
    <n v="56160"/>
    <n v="3931.2"/>
    <n v="0"/>
    <n v="60091.199999999997"/>
    <x v="6"/>
    <x v="8"/>
    <x v="0"/>
    <x v="0"/>
  </r>
  <r>
    <x v="151"/>
    <s v="Fatima"/>
    <x v="0"/>
    <x v="4"/>
    <x v="0"/>
    <n v="4210111611309"/>
    <x v="0"/>
    <n v="28000"/>
    <n v="1680"/>
    <n v="840"/>
    <n v="30520"/>
    <x v="6"/>
    <x v="2"/>
    <x v="0"/>
    <x v="0"/>
  </r>
  <r>
    <x v="152"/>
    <s v="Hamid"/>
    <x v="0"/>
    <x v="4"/>
    <x v="0"/>
    <n v="4210111123555"/>
    <x v="0"/>
    <n v="67000"/>
    <n v="6700"/>
    <n v="2010"/>
    <n v="75710"/>
    <x v="6"/>
    <x v="5"/>
    <x v="0"/>
    <x v="0"/>
  </r>
  <r>
    <x v="153"/>
    <s v="Javeria"/>
    <x v="0"/>
    <x v="4"/>
    <x v="0"/>
    <n v="4210112175703"/>
    <x v="0"/>
    <n v="79000"/>
    <n v="6320"/>
    <n v="3160"/>
    <n v="88480"/>
    <x v="6"/>
    <x v="10"/>
    <x v="0"/>
    <x v="0"/>
  </r>
  <r>
    <x v="154"/>
    <s v="Mubashar"/>
    <x v="0"/>
    <x v="35"/>
    <x v="1"/>
    <n v="4210111674195"/>
    <x v="1"/>
    <n v="87005"/>
    <n v="7830.45"/>
    <n v="4350.25"/>
    <n v="99185.7"/>
    <x v="6"/>
    <x v="2"/>
    <x v="0"/>
    <x v="0"/>
  </r>
  <r>
    <x v="155"/>
    <s v="Mustafa"/>
    <x v="0"/>
    <x v="4"/>
    <x v="0"/>
    <n v="4210112123156"/>
    <x v="0"/>
    <n v="77000"/>
    <n v="6160"/>
    <n v="3080"/>
    <n v="86240"/>
    <x v="6"/>
    <x v="2"/>
    <x v="0"/>
    <x v="0"/>
  </r>
  <r>
    <x v="156"/>
    <s v="Mustafa"/>
    <x v="1"/>
    <x v="36"/>
    <x v="0"/>
    <n v="4210111585805"/>
    <x v="0"/>
    <n v="46332"/>
    <n v="4633.2"/>
    <n v="0"/>
    <n v="50965.2"/>
    <x v="6"/>
    <x v="9"/>
    <x v="0"/>
    <x v="0"/>
  </r>
  <r>
    <x v="157"/>
    <s v="Sabir"/>
    <x v="1"/>
    <x v="37"/>
    <x v="0"/>
    <n v="4210111941611"/>
    <x v="0"/>
    <n v="80892"/>
    <n v="8898.1200000000008"/>
    <n v="3235.68"/>
    <n v="93025.799999999988"/>
    <x v="6"/>
    <x v="2"/>
    <x v="0"/>
    <x v="0"/>
  </r>
  <r>
    <x v="158"/>
    <s v="Salim"/>
    <x v="0"/>
    <x v="35"/>
    <x v="1"/>
    <n v="4210111883559"/>
    <x v="1"/>
    <n v="80560"/>
    <n v="9667.2000000000007"/>
    <n v="4028"/>
    <n v="94255.2"/>
    <x v="6"/>
    <x v="11"/>
    <x v="0"/>
    <x v="0"/>
  </r>
  <r>
    <x v="159"/>
    <s v="Tariq"/>
    <x v="1"/>
    <x v="38"/>
    <x v="2"/>
    <n v="4210111134343"/>
    <x v="2"/>
    <n v="46870"/>
    <n v="2343.5"/>
    <n v="0"/>
    <n v="49213.5"/>
    <x v="6"/>
    <x v="9"/>
    <x v="0"/>
    <x v="0"/>
  </r>
  <r>
    <x v="160"/>
    <s v="Wasim"/>
    <x v="1"/>
    <x v="39"/>
    <x v="2"/>
    <n v="4210112198769"/>
    <x v="2"/>
    <n v="62000"/>
    <n v="3720"/>
    <n v="620"/>
    <n v="66340"/>
    <x v="6"/>
    <x v="1"/>
    <x v="0"/>
    <x v="0"/>
  </r>
  <r>
    <x v="161"/>
    <s v="Bashir"/>
    <x v="1"/>
    <x v="4"/>
    <x v="3"/>
    <n v="4210112182791"/>
    <x v="0"/>
    <n v="60000"/>
    <n v="7200"/>
    <n v="2400"/>
    <n v="69600"/>
    <x v="7"/>
    <x v="4"/>
    <x v="0"/>
    <x v="0"/>
  </r>
  <r>
    <x v="162"/>
    <s v="Maleeha"/>
    <x v="0"/>
    <x v="40"/>
    <x v="0"/>
    <n v="4210111986967"/>
    <x v="0"/>
    <n v="44000"/>
    <n v="2640"/>
    <n v="0"/>
    <n v="46640"/>
    <x v="7"/>
    <x v="0"/>
    <x v="0"/>
    <x v="0"/>
  </r>
  <r>
    <x v="163"/>
    <s v="Musharraf"/>
    <x v="1"/>
    <x v="41"/>
    <x v="0"/>
    <n v="4210111173589"/>
    <x v="0"/>
    <n v="48000"/>
    <n v="2880"/>
    <n v="1920"/>
    <n v="52800"/>
    <x v="7"/>
    <x v="0"/>
    <x v="0"/>
    <x v="0"/>
  </r>
  <r>
    <x v="164"/>
    <s v="Naveed"/>
    <x v="1"/>
    <x v="41"/>
    <x v="0"/>
    <n v="4210111157778"/>
    <x v="0"/>
    <n v="58598"/>
    <n v="7031.76"/>
    <n v="0"/>
    <n v="65629.759999999995"/>
    <x v="7"/>
    <x v="8"/>
    <x v="0"/>
    <x v="0"/>
  </r>
  <r>
    <x v="165"/>
    <s v="Naveed"/>
    <x v="0"/>
    <x v="40"/>
    <x v="0"/>
    <n v="4210111610776"/>
    <x v="0"/>
    <n v="56400"/>
    <n v="3384"/>
    <n v="2256"/>
    <n v="62040"/>
    <x v="7"/>
    <x v="7"/>
    <x v="0"/>
    <x v="0"/>
  </r>
  <r>
    <x v="166"/>
    <s v="Sadiq"/>
    <x v="1"/>
    <x v="42"/>
    <x v="0"/>
    <n v="4210111971949"/>
    <x v="0"/>
    <n v="96000"/>
    <n v="6720"/>
    <n v="960"/>
    <n v="103680"/>
    <x v="7"/>
    <x v="6"/>
    <x v="0"/>
    <x v="0"/>
  </r>
  <r>
    <x v="167"/>
    <s v="Safdar"/>
    <x v="0"/>
    <x v="4"/>
    <x v="0"/>
    <n v="4210111892749"/>
    <x v="0"/>
    <n v="62000"/>
    <n v="3100"/>
    <n v="3100"/>
    <n v="68200"/>
    <x v="7"/>
    <x v="1"/>
    <x v="0"/>
    <x v="0"/>
  </r>
  <r>
    <x v="168"/>
    <s v="Salim"/>
    <x v="1"/>
    <x v="43"/>
    <x v="0"/>
    <n v="4210111968202"/>
    <x v="0"/>
    <n v="44000"/>
    <n v="3520"/>
    <n v="440"/>
    <n v="47960"/>
    <x v="7"/>
    <x v="0"/>
    <x v="0"/>
    <x v="0"/>
  </r>
  <r>
    <x v="169"/>
    <s v="Sher"/>
    <x v="0"/>
    <x v="44"/>
    <x v="0"/>
    <n v="4210112273535"/>
    <x v="0"/>
    <n v="17600"/>
    <n v="2112"/>
    <n v="0"/>
    <n v="19712"/>
    <x v="7"/>
    <x v="3"/>
    <x v="0"/>
    <x v="1"/>
  </r>
  <r>
    <x v="170"/>
    <s v="Yasin"/>
    <x v="1"/>
    <x v="45"/>
    <x v="0"/>
    <n v="4210111697384"/>
    <x v="0"/>
    <n v="69000"/>
    <n v="4140"/>
    <n v="0"/>
    <n v="73140"/>
    <x v="7"/>
    <x v="10"/>
    <x v="0"/>
    <x v="0"/>
  </r>
  <r>
    <x v="171"/>
    <s v="Yasin"/>
    <x v="0"/>
    <x v="41"/>
    <x v="0"/>
    <n v="4210111755732"/>
    <x v="0"/>
    <n v="52320"/>
    <n v="4708.8"/>
    <n v="2092.8000000000002"/>
    <n v="59121.600000000006"/>
    <x v="7"/>
    <x v="7"/>
    <x v="0"/>
    <x v="0"/>
  </r>
  <r>
    <x v="172"/>
    <s v="Ahmed"/>
    <x v="0"/>
    <x v="46"/>
    <x v="0"/>
    <n v="4210111745248"/>
    <x v="0"/>
    <n v="81800"/>
    <n v="4090"/>
    <n v="2454"/>
    <n v="88344"/>
    <x v="8"/>
    <x v="6"/>
    <x v="0"/>
    <x v="0"/>
  </r>
  <r>
    <x v="173"/>
    <s v="Aleem"/>
    <x v="0"/>
    <x v="4"/>
    <x v="3"/>
    <n v="4210111204091"/>
    <x v="0"/>
    <n v="45000"/>
    <n v="4500"/>
    <n v="1800"/>
    <n v="51300"/>
    <x v="8"/>
    <x v="1"/>
    <x v="0"/>
    <x v="0"/>
  </r>
  <r>
    <x v="174"/>
    <s v="Arfa"/>
    <x v="0"/>
    <x v="47"/>
    <x v="0"/>
    <n v="4210111995402"/>
    <x v="0"/>
    <n v="74800"/>
    <n v="7480"/>
    <n v="0"/>
    <n v="82280"/>
    <x v="8"/>
    <x v="2"/>
    <x v="0"/>
    <x v="0"/>
  </r>
  <r>
    <x v="175"/>
    <s v="Arfa"/>
    <x v="0"/>
    <x v="48"/>
    <x v="1"/>
    <n v="4210111176979"/>
    <x v="1"/>
    <n v="72000"/>
    <n v="7200"/>
    <n v="2160"/>
    <n v="81360"/>
    <x v="8"/>
    <x v="7"/>
    <x v="0"/>
    <x v="0"/>
  </r>
  <r>
    <x v="176"/>
    <s v="Azhar"/>
    <x v="0"/>
    <x v="49"/>
    <x v="0"/>
    <n v="4210111414651"/>
    <x v="0"/>
    <n v="66600"/>
    <n v="7992"/>
    <n v="1332"/>
    <n v="75924"/>
    <x v="8"/>
    <x v="1"/>
    <x v="0"/>
    <x v="0"/>
  </r>
  <r>
    <x v="177"/>
    <s v="Batool"/>
    <x v="1"/>
    <x v="46"/>
    <x v="0"/>
    <n v="4210111826192"/>
    <x v="0"/>
    <n v="75758"/>
    <n v="6818.22"/>
    <n v="757.58"/>
    <n v="83333.8"/>
    <x v="8"/>
    <x v="7"/>
    <x v="0"/>
    <x v="0"/>
  </r>
  <r>
    <x v="178"/>
    <s v="Benazir"/>
    <x v="0"/>
    <x v="50"/>
    <x v="4"/>
    <n v="4210111997082"/>
    <x v="3"/>
    <n v="89250"/>
    <n v="8032.5"/>
    <n v="2677.5"/>
    <n v="99960"/>
    <x v="8"/>
    <x v="7"/>
    <x v="0"/>
    <x v="0"/>
  </r>
  <r>
    <x v="179"/>
    <s v="Bushra"/>
    <x v="0"/>
    <x v="49"/>
    <x v="0"/>
    <n v="4210111500829"/>
    <x v="0"/>
    <n v="64000"/>
    <n v="5120"/>
    <n v="2560"/>
    <n v="71680"/>
    <x v="8"/>
    <x v="9"/>
    <x v="0"/>
    <x v="1"/>
  </r>
  <r>
    <x v="180"/>
    <s v="Ilyas"/>
    <x v="0"/>
    <x v="51"/>
    <x v="0"/>
    <n v="4210111772146"/>
    <x v="0"/>
    <n v="90950"/>
    <n v="4547.5"/>
    <n v="0"/>
    <n v="95497.5"/>
    <x v="8"/>
    <x v="8"/>
    <x v="0"/>
    <x v="0"/>
  </r>
  <r>
    <x v="181"/>
    <s v="Nauman"/>
    <x v="1"/>
    <x v="4"/>
    <x v="3"/>
    <n v="4210112018109"/>
    <x v="0"/>
    <n v="92650"/>
    <n v="8338.5"/>
    <n v="1853"/>
    <n v="102841.5"/>
    <x v="8"/>
    <x v="6"/>
    <x v="0"/>
    <x v="0"/>
  </r>
  <r>
    <x v="182"/>
    <s v="Nauman"/>
    <x v="1"/>
    <x v="47"/>
    <x v="0"/>
    <n v="4210111339589"/>
    <x v="0"/>
    <n v="80784"/>
    <n v="6462.72"/>
    <n v="3231.36"/>
    <n v="90478.080000000002"/>
    <x v="8"/>
    <x v="0"/>
    <x v="0"/>
    <x v="0"/>
  </r>
  <r>
    <x v="183"/>
    <s v="Sher"/>
    <x v="1"/>
    <x v="52"/>
    <x v="0"/>
    <n v="4210112088226"/>
    <x v="0"/>
    <n v="80475"/>
    <n v="9657"/>
    <n v="3219"/>
    <n v="93351"/>
    <x v="8"/>
    <x v="8"/>
    <x v="0"/>
    <x v="0"/>
  </r>
  <r>
    <x v="184"/>
    <s v="Shuja"/>
    <x v="0"/>
    <x v="4"/>
    <x v="0"/>
    <n v="4210111346587"/>
    <x v="0"/>
    <n v="61000"/>
    <n v="5490"/>
    <n v="610"/>
    <n v="67100"/>
    <x v="8"/>
    <x v="1"/>
    <x v="0"/>
    <x v="0"/>
  </r>
  <r>
    <x v="185"/>
    <s v="Ahsan"/>
    <x v="1"/>
    <x v="63"/>
    <x v="2"/>
    <n v="4210111849951"/>
    <x v="2"/>
    <n v="166800"/>
    <n v="20016"/>
    <n v="5004"/>
    <n v="191820"/>
    <x v="2"/>
    <x v="2"/>
    <x v="0"/>
    <x v="0"/>
  </r>
  <r>
    <x v="186"/>
    <s v="Babar"/>
    <x v="1"/>
    <x v="53"/>
    <x v="0"/>
    <n v="4210111317497"/>
    <x v="0"/>
    <n v="75000"/>
    <n v="6750"/>
    <n v="2250"/>
    <n v="84000"/>
    <x v="2"/>
    <x v="5"/>
    <x v="0"/>
    <x v="0"/>
  </r>
  <r>
    <x v="187"/>
    <s v="Bashir"/>
    <x v="0"/>
    <x v="54"/>
    <x v="4"/>
    <n v="4210111631358"/>
    <x v="3"/>
    <n v="110000"/>
    <n v="6600"/>
    <n v="3300"/>
    <n v="119900"/>
    <x v="2"/>
    <x v="6"/>
    <x v="0"/>
    <x v="0"/>
  </r>
  <r>
    <x v="188"/>
    <s v="Bushra"/>
    <x v="1"/>
    <x v="55"/>
    <x v="0"/>
    <n v="4210111698577"/>
    <x v="0"/>
    <n v="85020"/>
    <n v="10202.4"/>
    <n v="2550.6"/>
    <n v="97773"/>
    <x v="2"/>
    <x v="0"/>
    <x v="0"/>
    <x v="0"/>
  </r>
  <r>
    <x v="189"/>
    <s v="Faiz"/>
    <x v="0"/>
    <x v="56"/>
    <x v="4"/>
    <n v="4210111349271"/>
    <x v="3"/>
    <n v="35900"/>
    <n v="1795"/>
    <n v="1077"/>
    <n v="38772"/>
    <x v="2"/>
    <x v="1"/>
    <x v="0"/>
    <x v="0"/>
  </r>
  <r>
    <x v="190"/>
    <s v="Hafeez"/>
    <x v="0"/>
    <x v="55"/>
    <x v="0"/>
    <n v="4210111337151"/>
    <x v="0"/>
    <n v="81750"/>
    <n v="5722.5"/>
    <n v="817.5"/>
    <n v="88290"/>
    <x v="2"/>
    <x v="5"/>
    <x v="0"/>
    <x v="0"/>
  </r>
  <r>
    <x v="191"/>
    <s v="Ibrahim"/>
    <x v="0"/>
    <x v="57"/>
    <x v="0"/>
    <n v="4210111756996"/>
    <x v="0"/>
    <n v="32400"/>
    <n v="1620"/>
    <n v="648"/>
    <n v="34668"/>
    <x v="2"/>
    <x v="0"/>
    <x v="0"/>
    <x v="0"/>
  </r>
  <r>
    <x v="192"/>
    <s v="Irum"/>
    <x v="1"/>
    <x v="58"/>
    <x v="0"/>
    <n v="4210111973375"/>
    <x v="0"/>
    <n v="44000"/>
    <n v="3520"/>
    <n v="1320"/>
    <n v="48840"/>
    <x v="2"/>
    <x v="1"/>
    <x v="0"/>
    <x v="0"/>
  </r>
  <r>
    <x v="193"/>
    <s v="Jamal"/>
    <x v="0"/>
    <x v="59"/>
    <x v="0"/>
    <n v="4210111726633"/>
    <x v="0"/>
    <n v="44000"/>
    <n v="5280"/>
    <n v="1760"/>
    <n v="51040"/>
    <x v="2"/>
    <x v="2"/>
    <x v="0"/>
    <x v="0"/>
  </r>
  <r>
    <x v="194"/>
    <s v="Sabir"/>
    <x v="0"/>
    <x v="58"/>
    <x v="0"/>
    <n v="421211212419"/>
    <x v="0"/>
    <n v="54800"/>
    <n v="2740"/>
    <n v="0"/>
    <n v="57540"/>
    <x v="2"/>
    <x v="0"/>
    <x v="0"/>
    <x v="0"/>
  </r>
  <r>
    <x v="195"/>
    <s v="Saqlain"/>
    <x v="0"/>
    <x v="60"/>
    <x v="4"/>
    <n v="4210111182568"/>
    <x v="3"/>
    <n v="33000"/>
    <n v="1650"/>
    <n v="660"/>
    <n v="35310"/>
    <x v="2"/>
    <x v="11"/>
    <x v="0"/>
    <x v="0"/>
  </r>
  <r>
    <x v="196"/>
    <s v="Saqlain"/>
    <x v="0"/>
    <x v="61"/>
    <x v="1"/>
    <n v="4210112157625"/>
    <x v="1"/>
    <n v="64000"/>
    <n v="7680"/>
    <n v="1280"/>
    <n v="72960"/>
    <x v="2"/>
    <x v="9"/>
    <x v="0"/>
    <x v="0"/>
  </r>
  <r>
    <x v="197"/>
    <s v="Sohail"/>
    <x v="0"/>
    <x v="62"/>
    <x v="4"/>
    <n v="421211212419"/>
    <x v="3"/>
    <n v="25000"/>
    <n v="1500"/>
    <n v="1000"/>
    <n v="27500"/>
    <x v="2"/>
    <x v="0"/>
    <x v="0"/>
    <x v="0"/>
  </r>
  <r>
    <x v="198"/>
    <s v="Talat"/>
    <x v="0"/>
    <x v="4"/>
    <x v="0"/>
    <n v="4210112319947"/>
    <x v="0"/>
    <n v="40000"/>
    <n v="4000"/>
    <n v="400"/>
    <n v="44400"/>
    <x v="2"/>
    <x v="8"/>
    <x v="0"/>
    <x v="0"/>
  </r>
  <r>
    <x v="199"/>
    <s v="Talat"/>
    <x v="0"/>
    <x v="55"/>
    <x v="0"/>
    <n v="421211212419"/>
    <x v="0"/>
    <n v="87600"/>
    <n v="7008"/>
    <n v="0"/>
    <n v="94608"/>
    <x v="2"/>
    <x v="11"/>
    <x v="0"/>
    <x v="0"/>
  </r>
  <r>
    <x v="200"/>
    <s v="Yasin"/>
    <x v="0"/>
    <x v="4"/>
    <x v="0"/>
    <n v="4210111967232"/>
    <x v="0"/>
    <n v="38000"/>
    <n v="1900"/>
    <n v="1520"/>
    <n v="41420"/>
    <x v="2"/>
    <x v="3"/>
    <x v="0"/>
    <x v="0"/>
  </r>
  <r>
    <x v="201"/>
    <s v="Zaighum"/>
    <x v="0"/>
    <x v="57"/>
    <x v="0"/>
    <n v="4210112118787"/>
    <x v="0"/>
    <n v="29680"/>
    <n v="1780.8"/>
    <n v="890.4"/>
    <n v="32351.200000000001"/>
    <x v="2"/>
    <x v="6"/>
    <x v="0"/>
    <x v="0"/>
  </r>
  <r>
    <x v="202"/>
    <s v="Zarar"/>
    <x v="0"/>
    <x v="4"/>
    <x v="0"/>
    <n v="4210111811441"/>
    <x v="0"/>
    <n v="76000"/>
    <n v="8360"/>
    <n v="0"/>
    <n v="84360"/>
    <x v="2"/>
    <x v="6"/>
    <x v="0"/>
    <x v="0"/>
  </r>
  <r>
    <x v="203"/>
    <s v="Zaighum"/>
    <x v="0"/>
    <x v="57"/>
    <x v="0"/>
    <n v="4210111303184"/>
    <x v="0"/>
    <n v="29680"/>
    <n v="1780.8"/>
    <n v="890.4"/>
    <n v="32351.200000000001"/>
    <x v="2"/>
    <x v="6"/>
    <x v="0"/>
    <x v="0"/>
  </r>
  <r>
    <x v="204"/>
    <s v="Zarar"/>
    <x v="0"/>
    <x v="4"/>
    <x v="5"/>
    <n v="4210111217531"/>
    <x v="0"/>
    <n v="76000"/>
    <n v="8360"/>
    <n v="0"/>
    <n v="84360"/>
    <x v="2"/>
    <x v="6"/>
    <x v="0"/>
    <x v="0"/>
  </r>
  <r>
    <x v="205"/>
    <s v="Yasin"/>
    <x v="0"/>
    <x v="4"/>
    <x v="5"/>
    <n v="4210111967232"/>
    <x v="0"/>
    <n v="38000"/>
    <n v="1900"/>
    <n v="1520"/>
    <n v="41420"/>
    <x v="2"/>
    <x v="3"/>
    <x v="0"/>
    <x v="0"/>
  </r>
  <r>
    <x v="206"/>
    <s v="Zaighum"/>
    <x v="0"/>
    <x v="57"/>
    <x v="5"/>
    <n v="4210112118787"/>
    <x v="0"/>
    <n v="29680"/>
    <n v="1780.8"/>
    <n v="890.4"/>
    <n v="32351.200000000001"/>
    <x v="2"/>
    <x v="6"/>
    <x v="0"/>
    <x v="0"/>
  </r>
  <r>
    <x v="207"/>
    <s v="Zarar"/>
    <x v="0"/>
    <x v="4"/>
    <x v="5"/>
    <n v="4210111811441"/>
    <x v="0"/>
    <n v="76000"/>
    <n v="8360"/>
    <n v="0"/>
    <n v="84360"/>
    <x v="2"/>
    <x v="6"/>
    <x v="0"/>
    <x v="0"/>
  </r>
  <r>
    <x v="208"/>
    <s v="Zaighum"/>
    <x v="0"/>
    <x v="57"/>
    <x v="5"/>
    <n v="4210111303184"/>
    <x v="0"/>
    <n v="29680"/>
    <n v="1780.8"/>
    <n v="890.4"/>
    <n v="32351.200000000001"/>
    <x v="2"/>
    <x v="6"/>
    <x v="0"/>
    <x v="0"/>
  </r>
  <r>
    <x v="209"/>
    <s v="Zarar"/>
    <x v="0"/>
    <x v="4"/>
    <x v="5"/>
    <n v="4210111217531"/>
    <x v="0"/>
    <n v="76000"/>
    <n v="8360"/>
    <n v="0"/>
    <n v="84360"/>
    <x v="2"/>
    <x v="6"/>
    <x v="0"/>
    <x v="0"/>
  </r>
  <r>
    <x v="210"/>
    <s v="Zaighum"/>
    <x v="0"/>
    <x v="57"/>
    <x v="5"/>
    <n v="4210112118787"/>
    <x v="0"/>
    <n v="29680"/>
    <n v="1780.8"/>
    <n v="890.4"/>
    <n v="32351.200000000001"/>
    <x v="2"/>
    <x v="6"/>
    <x v="0"/>
    <x v="0"/>
  </r>
  <r>
    <x v="211"/>
    <s v="Zarar"/>
    <x v="0"/>
    <x v="4"/>
    <x v="5"/>
    <n v="4210111811441"/>
    <x v="0"/>
    <n v="76000"/>
    <n v="8360"/>
    <n v="0"/>
    <n v="84360"/>
    <x v="2"/>
    <x v="6"/>
    <x v="0"/>
    <x v="0"/>
  </r>
  <r>
    <x v="212"/>
    <s v="Zaighum"/>
    <x v="0"/>
    <x v="57"/>
    <x v="5"/>
    <n v="4210111303184"/>
    <x v="0"/>
    <n v="29680"/>
    <n v="1780.8"/>
    <n v="890.4"/>
    <n v="32351.200000000001"/>
    <x v="2"/>
    <x v="6"/>
    <x v="0"/>
    <x v="0"/>
  </r>
  <r>
    <x v="213"/>
    <s v="Zarar"/>
    <x v="0"/>
    <x v="4"/>
    <x v="5"/>
    <n v="4210111217531"/>
    <x v="0"/>
    <n v="76000"/>
    <n v="8360"/>
    <n v="0"/>
    <n v="84360"/>
    <x v="2"/>
    <x v="6"/>
    <x v="0"/>
    <x v="0"/>
  </r>
  <r>
    <x v="214"/>
    <s v="Zarar"/>
    <x v="0"/>
    <x v="4"/>
    <x v="5"/>
    <n v="4210111217531"/>
    <x v="0"/>
    <n v="76000"/>
    <n v="8360"/>
    <n v="0"/>
    <n v="84360"/>
    <x v="2"/>
    <x v="6"/>
    <x v="0"/>
    <x v="0"/>
  </r>
  <r>
    <x v="215"/>
    <s v="Aleem"/>
    <x v="0"/>
    <x v="4"/>
    <x v="3"/>
    <n v="4210112067304"/>
    <x v="0"/>
    <n v="39200"/>
    <n v="2352"/>
    <n v="0"/>
    <n v="41552"/>
    <x v="0"/>
    <x v="4"/>
    <x v="1"/>
    <x v="0"/>
  </r>
  <r>
    <x v="216"/>
    <s v="Faisal"/>
    <x v="1"/>
    <x v="8"/>
    <x v="0"/>
    <n v="4210112227258"/>
    <x v="0"/>
    <n v="90090"/>
    <n v="8108.1"/>
    <n v="0"/>
    <n v="98198.1"/>
    <x v="0"/>
    <x v="0"/>
    <x v="1"/>
    <x v="1"/>
  </r>
  <r>
    <x v="217"/>
    <s v="Iftikhar"/>
    <x v="1"/>
    <x v="64"/>
    <x v="0"/>
    <n v="421211212419"/>
    <x v="0"/>
    <n v="58000"/>
    <n v="2900"/>
    <n v="0"/>
    <n v="60900"/>
    <x v="0"/>
    <x v="10"/>
    <x v="1"/>
    <x v="1"/>
  </r>
  <r>
    <x v="218"/>
    <s v="Junaid"/>
    <x v="0"/>
    <x v="0"/>
    <x v="0"/>
    <n v="4210111997805"/>
    <x v="0"/>
    <n v="46000"/>
    <n v="4140"/>
    <n v="0"/>
    <n v="50140"/>
    <x v="0"/>
    <x v="7"/>
    <x v="1"/>
    <x v="0"/>
  </r>
  <r>
    <x v="219"/>
    <s v="Madeeha"/>
    <x v="0"/>
    <x v="10"/>
    <x v="2"/>
    <n v="4210112053125"/>
    <x v="2"/>
    <n v="52000"/>
    <n v="3640"/>
    <n v="0"/>
    <n v="55640"/>
    <x v="0"/>
    <x v="6"/>
    <x v="1"/>
    <x v="0"/>
  </r>
  <r>
    <x v="220"/>
    <s v="Mohammed"/>
    <x v="0"/>
    <x v="10"/>
    <x v="2"/>
    <n v="4210112060129"/>
    <x v="2"/>
    <n v="43000"/>
    <n v="5160"/>
    <n v="0"/>
    <n v="48160"/>
    <x v="0"/>
    <x v="10"/>
    <x v="1"/>
    <x v="0"/>
  </r>
  <r>
    <x v="221"/>
    <s v="Mubashar"/>
    <x v="0"/>
    <x v="6"/>
    <x v="1"/>
    <n v="4210112285846"/>
    <x v="1"/>
    <n v="54508"/>
    <n v="3270.48"/>
    <n v="0"/>
    <n v="57778.48"/>
    <x v="0"/>
    <x v="2"/>
    <x v="1"/>
    <x v="0"/>
  </r>
  <r>
    <x v="222"/>
    <s v="Nafees"/>
    <x v="0"/>
    <x v="64"/>
    <x v="0"/>
    <n v="4210112029949"/>
    <x v="0"/>
    <n v="75100"/>
    <n v="4506"/>
    <n v="0"/>
    <n v="79606"/>
    <x v="0"/>
    <x v="3"/>
    <x v="1"/>
    <x v="0"/>
  </r>
  <r>
    <x v="223"/>
    <s v="Rahim"/>
    <x v="0"/>
    <x v="64"/>
    <x v="0"/>
    <n v="4210111941328"/>
    <x v="0"/>
    <n v="63220"/>
    <n v="5057.6000000000004"/>
    <n v="0"/>
    <n v="68277.600000000006"/>
    <x v="0"/>
    <x v="8"/>
    <x v="1"/>
    <x v="0"/>
  </r>
  <r>
    <x v="224"/>
    <s v="Rahim"/>
    <x v="0"/>
    <x v="2"/>
    <x v="1"/>
    <n v="4210112064577"/>
    <x v="1"/>
    <n v="43000"/>
    <n v="3440"/>
    <n v="0"/>
    <n v="46440"/>
    <x v="0"/>
    <x v="10"/>
    <x v="1"/>
    <x v="0"/>
  </r>
  <r>
    <x v="225"/>
    <s v="Shoaib"/>
    <x v="0"/>
    <x v="7"/>
    <x v="2"/>
    <n v="4210111955899"/>
    <x v="2"/>
    <n v="52000"/>
    <n v="4680"/>
    <n v="0"/>
    <n v="56680"/>
    <x v="0"/>
    <x v="0"/>
    <x v="1"/>
    <x v="0"/>
  </r>
  <r>
    <x v="226"/>
    <s v="Shuja"/>
    <x v="1"/>
    <x v="4"/>
    <x v="3"/>
    <n v="4210111389831"/>
    <x v="0"/>
    <n v="35000"/>
    <n v="3850"/>
    <n v="0"/>
    <n v="38850"/>
    <x v="0"/>
    <x v="7"/>
    <x v="1"/>
    <x v="0"/>
  </r>
  <r>
    <x v="227"/>
    <s v="Sohail"/>
    <x v="0"/>
    <x v="4"/>
    <x v="0"/>
    <n v="4210111442101"/>
    <x v="0"/>
    <n v="45000"/>
    <n v="3150"/>
    <n v="0"/>
    <n v="48150"/>
    <x v="0"/>
    <x v="11"/>
    <x v="1"/>
    <x v="0"/>
  </r>
  <r>
    <x v="228"/>
    <s v="Yar"/>
    <x v="0"/>
    <x v="4"/>
    <x v="3"/>
    <n v="4210112290864"/>
    <x v="0"/>
    <n v="73700"/>
    <n v="8844"/>
    <n v="0"/>
    <n v="82544"/>
    <x v="0"/>
    <x v="1"/>
    <x v="1"/>
    <x v="0"/>
  </r>
  <r>
    <x v="229"/>
    <s v="Afsheen"/>
    <x v="1"/>
    <x v="65"/>
    <x v="0"/>
    <n v="4210112211066"/>
    <x v="0"/>
    <n v="70000"/>
    <n v="4200"/>
    <n v="700"/>
    <n v="74900"/>
    <x v="1"/>
    <x v="10"/>
    <x v="1"/>
    <x v="0"/>
  </r>
  <r>
    <x v="230"/>
    <s v="Akbar"/>
    <x v="0"/>
    <x v="13"/>
    <x v="4"/>
    <n v="4210111924491"/>
    <x v="3"/>
    <n v="68000"/>
    <n v="3400"/>
    <n v="680"/>
    <n v="72080"/>
    <x v="1"/>
    <x v="1"/>
    <x v="1"/>
    <x v="0"/>
  </r>
  <r>
    <x v="231"/>
    <s v="Akbar"/>
    <x v="0"/>
    <x v="66"/>
    <x v="1"/>
    <n v="4210112013684"/>
    <x v="1"/>
    <n v="51000"/>
    <n v="6120"/>
    <n v="1530"/>
    <n v="58650"/>
    <x v="1"/>
    <x v="1"/>
    <x v="1"/>
    <x v="0"/>
  </r>
  <r>
    <x v="232"/>
    <s v="Farah"/>
    <x v="1"/>
    <x v="67"/>
    <x v="0"/>
    <n v="4210111829468"/>
    <x v="0"/>
    <n v="80850"/>
    <n v="8893.5"/>
    <n v="4042.5"/>
    <n v="93786"/>
    <x v="1"/>
    <x v="9"/>
    <x v="1"/>
    <x v="0"/>
  </r>
  <r>
    <x v="233"/>
    <s v="Hajira"/>
    <x v="0"/>
    <x v="68"/>
    <x v="0"/>
    <n v="4210111354358"/>
    <x v="0"/>
    <n v="94000"/>
    <n v="8460"/>
    <n v="4700"/>
    <n v="107160"/>
    <x v="1"/>
    <x v="0"/>
    <x v="1"/>
    <x v="0"/>
  </r>
  <r>
    <x v="234"/>
    <s v="Zaighum"/>
    <x v="0"/>
    <x v="69"/>
    <x v="0"/>
    <n v="4210111797802"/>
    <x v="0"/>
    <n v="25000"/>
    <n v="1250"/>
    <n v="250"/>
    <n v="26500"/>
    <x v="1"/>
    <x v="10"/>
    <x v="1"/>
    <x v="0"/>
  </r>
  <r>
    <x v="235"/>
    <s v="Amin"/>
    <x v="0"/>
    <x v="17"/>
    <x v="1"/>
    <n v="4210111336889"/>
    <x v="1"/>
    <n v="66000"/>
    <n v="3960"/>
    <n v="3300"/>
    <n v="73260"/>
    <x v="3"/>
    <x v="10"/>
    <x v="1"/>
    <x v="0"/>
  </r>
  <r>
    <x v="236"/>
    <s v="Andaleeb"/>
    <x v="0"/>
    <x v="70"/>
    <x v="2"/>
    <n v="4210111571094"/>
    <x v="2"/>
    <n v="74000"/>
    <n v="7400"/>
    <n v="0"/>
    <n v="81400"/>
    <x v="3"/>
    <x v="0"/>
    <x v="1"/>
    <x v="0"/>
  </r>
  <r>
    <x v="237"/>
    <s v="Bushra"/>
    <x v="1"/>
    <x v="18"/>
    <x v="2"/>
    <n v="4210111945327"/>
    <x v="2"/>
    <n v="87633"/>
    <n v="10515.96"/>
    <n v="3505.32"/>
    <n v="101654.28"/>
    <x v="3"/>
    <x v="10"/>
    <x v="1"/>
    <x v="0"/>
  </r>
  <r>
    <x v="238"/>
    <s v="Hajira"/>
    <x v="0"/>
    <x v="20"/>
    <x v="1"/>
    <n v="4210111572112"/>
    <x v="1"/>
    <n v="91000"/>
    <n v="5460"/>
    <n v="3640"/>
    <n v="100100"/>
    <x v="3"/>
    <x v="1"/>
    <x v="1"/>
    <x v="0"/>
  </r>
  <r>
    <x v="239"/>
    <s v="Hajira"/>
    <x v="0"/>
    <x v="20"/>
    <x v="1"/>
    <n v="4210111654791"/>
    <x v="1"/>
    <n v="91000"/>
    <n v="5460"/>
    <n v="3640"/>
    <n v="100100"/>
    <x v="3"/>
    <x v="8"/>
    <x v="1"/>
    <x v="0"/>
  </r>
  <r>
    <x v="240"/>
    <s v="Iftikhar"/>
    <x v="1"/>
    <x v="18"/>
    <x v="2"/>
    <n v="4210112182007"/>
    <x v="2"/>
    <n v="83460"/>
    <n v="8346"/>
    <n v="3338.4"/>
    <n v="95144.4"/>
    <x v="3"/>
    <x v="3"/>
    <x v="1"/>
    <x v="0"/>
  </r>
  <r>
    <x v="241"/>
    <s v="Irum"/>
    <x v="0"/>
    <x v="71"/>
    <x v="0"/>
    <n v="4210111889769"/>
    <x v="0"/>
    <n v="35000"/>
    <n v="2100"/>
    <n v="350"/>
    <n v="37450"/>
    <x v="3"/>
    <x v="5"/>
    <x v="1"/>
    <x v="0"/>
  </r>
  <r>
    <x v="242"/>
    <s v="Nauman"/>
    <x v="0"/>
    <x v="19"/>
    <x v="0"/>
    <n v="4210111403817"/>
    <x v="0"/>
    <n v="63000"/>
    <n v="3780"/>
    <n v="630"/>
    <n v="67410"/>
    <x v="3"/>
    <x v="11"/>
    <x v="1"/>
    <x v="0"/>
  </r>
  <r>
    <x v="243"/>
    <s v="Saqlain"/>
    <x v="0"/>
    <x v="4"/>
    <x v="0"/>
    <n v="4210111303029"/>
    <x v="0"/>
    <n v="42000"/>
    <n v="4620"/>
    <n v="1260"/>
    <n v="47880"/>
    <x v="3"/>
    <x v="0"/>
    <x v="1"/>
    <x v="0"/>
  </r>
  <r>
    <x v="244"/>
    <s v="Sarmad"/>
    <x v="0"/>
    <x v="4"/>
    <x v="0"/>
    <n v="4210111310023"/>
    <x v="0"/>
    <n v="48000"/>
    <n v="4800"/>
    <n v="1920"/>
    <n v="54720"/>
    <x v="3"/>
    <x v="4"/>
    <x v="1"/>
    <x v="0"/>
  </r>
  <r>
    <x v="245"/>
    <s v="Shuja"/>
    <x v="1"/>
    <x v="72"/>
    <x v="0"/>
    <n v="4210112206966"/>
    <x v="0"/>
    <n v="55000"/>
    <n v="3300"/>
    <n v="1650"/>
    <n v="59950"/>
    <x v="3"/>
    <x v="1"/>
    <x v="1"/>
    <x v="0"/>
  </r>
  <r>
    <x v="246"/>
    <s v="Sohail"/>
    <x v="0"/>
    <x v="73"/>
    <x v="4"/>
    <n v="4210111566721"/>
    <x v="3"/>
    <n v="35000"/>
    <n v="2800"/>
    <n v="350"/>
    <n v="38150"/>
    <x v="3"/>
    <x v="4"/>
    <x v="1"/>
    <x v="0"/>
  </r>
  <r>
    <x v="247"/>
    <s v="Tufail"/>
    <x v="0"/>
    <x v="71"/>
    <x v="0"/>
    <n v="4210112246165"/>
    <x v="0"/>
    <n v="38150"/>
    <n v="2670.5"/>
    <n v="763"/>
    <n v="41583.5"/>
    <x v="3"/>
    <x v="0"/>
    <x v="1"/>
    <x v="0"/>
  </r>
  <r>
    <x v="248"/>
    <s v="Vakeel"/>
    <x v="0"/>
    <x v="16"/>
    <x v="4"/>
    <n v="4210111310252"/>
    <x v="3"/>
    <n v="51360"/>
    <n v="3595.2"/>
    <n v="2568"/>
    <n v="57523.199999999997"/>
    <x v="3"/>
    <x v="3"/>
    <x v="1"/>
    <x v="0"/>
  </r>
  <r>
    <x v="249"/>
    <s v="Azeem"/>
    <x v="1"/>
    <x v="24"/>
    <x v="2"/>
    <n v="4210111923726"/>
    <x v="2"/>
    <n v="91350"/>
    <n v="7308"/>
    <n v="913.5"/>
    <n v="99571.5"/>
    <x v="4"/>
    <x v="2"/>
    <x v="1"/>
    <x v="0"/>
  </r>
  <r>
    <x v="250"/>
    <s v="Azhar"/>
    <x v="0"/>
    <x v="4"/>
    <x v="0"/>
    <n v="4210111822388"/>
    <x v="0"/>
    <n v="84000"/>
    <n v="9240"/>
    <n v="840"/>
    <n v="94080"/>
    <x v="4"/>
    <x v="0"/>
    <x v="1"/>
    <x v="0"/>
  </r>
  <r>
    <x v="251"/>
    <s v="Ilyas"/>
    <x v="0"/>
    <x v="74"/>
    <x v="0"/>
    <n v="4210111354785"/>
    <x v="0"/>
    <n v="101370"/>
    <n v="12164.4"/>
    <n v="0"/>
    <n v="113534.39999999999"/>
    <x v="4"/>
    <x v="2"/>
    <x v="1"/>
    <x v="0"/>
  </r>
  <r>
    <x v="252"/>
    <s v="Latif"/>
    <x v="1"/>
    <x v="74"/>
    <x v="0"/>
    <n v="4210112333106"/>
    <x v="0"/>
    <n v="107452"/>
    <n v="11819.72"/>
    <n v="2149.04"/>
    <n v="121420.76"/>
    <x v="4"/>
    <x v="11"/>
    <x v="1"/>
    <x v="0"/>
  </r>
  <r>
    <x v="253"/>
    <s v="Andaleeb"/>
    <x v="0"/>
    <x v="4"/>
    <x v="0"/>
    <n v="4210112150823"/>
    <x v="0"/>
    <n v="96000"/>
    <n v="6720"/>
    <n v="1920"/>
    <n v="104640"/>
    <x v="5"/>
    <x v="11"/>
    <x v="1"/>
    <x v="0"/>
  </r>
  <r>
    <x v="254"/>
    <s v="Aqeel"/>
    <x v="0"/>
    <x v="75"/>
    <x v="1"/>
    <n v="4210111313811"/>
    <x v="1"/>
    <n v="32700"/>
    <n v="3270"/>
    <n v="1308"/>
    <n v="37278"/>
    <x v="5"/>
    <x v="10"/>
    <x v="1"/>
    <x v="0"/>
  </r>
  <r>
    <x v="255"/>
    <s v="Hamid"/>
    <x v="0"/>
    <x v="76"/>
    <x v="0"/>
    <n v="4210111656827"/>
    <x v="0"/>
    <n v="39000"/>
    <n v="2340"/>
    <n v="1170"/>
    <n v="42510"/>
    <x v="5"/>
    <x v="10"/>
    <x v="1"/>
    <x v="0"/>
  </r>
  <r>
    <x v="256"/>
    <s v="Jamal"/>
    <x v="1"/>
    <x v="29"/>
    <x v="0"/>
    <n v="4210111830111"/>
    <x v="0"/>
    <n v="100000"/>
    <n v="11000"/>
    <n v="3000"/>
    <n v="114000"/>
    <x v="5"/>
    <x v="9"/>
    <x v="1"/>
    <x v="0"/>
  </r>
  <r>
    <x v="257"/>
    <s v="Latif"/>
    <x v="0"/>
    <x v="77"/>
    <x v="1"/>
    <n v="4210112342121"/>
    <x v="1"/>
    <n v="29430"/>
    <n v="2354.4"/>
    <n v="0"/>
    <n v="31784.400000000001"/>
    <x v="5"/>
    <x v="8"/>
    <x v="1"/>
    <x v="0"/>
  </r>
  <r>
    <x v="258"/>
    <s v="Maqsood"/>
    <x v="0"/>
    <x v="4"/>
    <x v="0"/>
    <n v="4210111316656"/>
    <x v="0"/>
    <n v="89000"/>
    <n v="6230"/>
    <n v="0"/>
    <n v="95230"/>
    <x v="5"/>
    <x v="11"/>
    <x v="1"/>
    <x v="0"/>
  </r>
  <r>
    <x v="259"/>
    <s v="Rauf"/>
    <x v="0"/>
    <x v="30"/>
    <x v="4"/>
    <n v="4210112060448"/>
    <x v="3"/>
    <n v="65000"/>
    <n v="3250"/>
    <n v="3250"/>
    <n v="71500"/>
    <x v="5"/>
    <x v="6"/>
    <x v="1"/>
    <x v="0"/>
  </r>
  <r>
    <x v="260"/>
    <s v="Safdar"/>
    <x v="0"/>
    <x v="5"/>
    <x v="0"/>
    <n v="4210111653016"/>
    <x v="0"/>
    <n v="73500"/>
    <n v="8085"/>
    <n v="735"/>
    <n v="82320"/>
    <x v="5"/>
    <x v="1"/>
    <x v="1"/>
    <x v="0"/>
  </r>
  <r>
    <x v="261"/>
    <s v="Saif"/>
    <x v="0"/>
    <x v="28"/>
    <x v="1"/>
    <n v="4210111510001"/>
    <x v="1"/>
    <n v="66000"/>
    <n v="5940"/>
    <n v="2640"/>
    <n v="74580"/>
    <x v="5"/>
    <x v="3"/>
    <x v="1"/>
    <x v="0"/>
  </r>
  <r>
    <x v="262"/>
    <s v="Afsheen"/>
    <x v="0"/>
    <x v="4"/>
    <x v="0"/>
    <n v="4210111859313"/>
    <x v="0"/>
    <n v="72000"/>
    <n v="7920"/>
    <n v="2880"/>
    <n v="82800"/>
    <x v="6"/>
    <x v="5"/>
    <x v="1"/>
    <x v="0"/>
  </r>
  <r>
    <x v="263"/>
    <s v="Ahsan"/>
    <x v="0"/>
    <x v="78"/>
    <x v="0"/>
    <n v="4210111283935"/>
    <x v="0"/>
    <n v="141400"/>
    <n v="8484"/>
    <n v="7070"/>
    <n v="156954"/>
    <x v="6"/>
    <x v="8"/>
    <x v="1"/>
    <x v="0"/>
  </r>
  <r>
    <x v="264"/>
    <s v="Aleem"/>
    <x v="0"/>
    <x v="4"/>
    <x v="0"/>
    <n v="4210111780073"/>
    <x v="0"/>
    <n v="60000"/>
    <n v="4200"/>
    <n v="2400"/>
    <n v="66600"/>
    <x v="6"/>
    <x v="10"/>
    <x v="1"/>
    <x v="0"/>
  </r>
  <r>
    <x v="265"/>
    <s v="Amin"/>
    <x v="0"/>
    <x v="32"/>
    <x v="1"/>
    <n v="4210112329331"/>
    <x v="1"/>
    <n v="105000"/>
    <n v="9450"/>
    <n v="3150"/>
    <n v="117600"/>
    <x v="6"/>
    <x v="8"/>
    <x v="1"/>
    <x v="0"/>
  </r>
  <r>
    <x v="266"/>
    <s v="Benazir"/>
    <x v="0"/>
    <x v="4"/>
    <x v="0"/>
    <n v="4210111347061"/>
    <x v="0"/>
    <n v="75000"/>
    <n v="5250"/>
    <n v="3750"/>
    <n v="84000"/>
    <x v="6"/>
    <x v="1"/>
    <x v="1"/>
    <x v="1"/>
  </r>
  <r>
    <x v="267"/>
    <s v="Faisal"/>
    <x v="0"/>
    <x v="36"/>
    <x v="0"/>
    <n v="4210112255167"/>
    <x v="0"/>
    <n v="42900"/>
    <n v="5148"/>
    <n v="1716"/>
    <n v="49764"/>
    <x v="6"/>
    <x v="3"/>
    <x v="1"/>
    <x v="0"/>
  </r>
  <r>
    <x v="268"/>
    <s v="Farida"/>
    <x v="0"/>
    <x v="79"/>
    <x v="0"/>
    <n v="4210112127074"/>
    <x v="0"/>
    <n v="63100"/>
    <n v="5679"/>
    <n v="631"/>
    <n v="69410"/>
    <x v="6"/>
    <x v="6"/>
    <x v="1"/>
    <x v="0"/>
  </r>
  <r>
    <x v="269"/>
    <s v="Hamid"/>
    <x v="1"/>
    <x v="80"/>
    <x v="2"/>
    <n v="4210111349069"/>
    <x v="2"/>
    <n v="35000"/>
    <n v="2450"/>
    <n v="1050"/>
    <n v="38500"/>
    <x v="6"/>
    <x v="10"/>
    <x v="1"/>
    <x v="0"/>
  </r>
  <r>
    <x v="270"/>
    <s v="Ibrahim"/>
    <x v="0"/>
    <x v="81"/>
    <x v="1"/>
    <n v="4210112095399"/>
    <x v="1"/>
    <n v="32000"/>
    <n v="3840"/>
    <n v="1600"/>
    <n v="37440"/>
    <x v="6"/>
    <x v="6"/>
    <x v="1"/>
    <x v="0"/>
  </r>
  <r>
    <x v="271"/>
    <s v="Inzamam"/>
    <x v="0"/>
    <x v="37"/>
    <x v="0"/>
    <n v="4210111375558"/>
    <x v="0"/>
    <n v="88200"/>
    <n v="7056"/>
    <n v="2646"/>
    <n v="97902"/>
    <x v="6"/>
    <x v="1"/>
    <x v="1"/>
    <x v="0"/>
  </r>
  <r>
    <x v="272"/>
    <s v="Ismail"/>
    <x v="0"/>
    <x v="4"/>
    <x v="0"/>
    <n v="4210111482462"/>
    <x v="0"/>
    <n v="54000"/>
    <n v="6480"/>
    <n v="2160"/>
    <n v="62640"/>
    <x v="6"/>
    <x v="8"/>
    <x v="1"/>
    <x v="0"/>
  </r>
  <r>
    <x v="273"/>
    <s v="Karim/Kareem"/>
    <x v="0"/>
    <x v="35"/>
    <x v="1"/>
    <n v="4210112244578"/>
    <x v="1"/>
    <n v="94000"/>
    <n v="7520"/>
    <n v="940"/>
    <n v="102460"/>
    <x v="6"/>
    <x v="6"/>
    <x v="1"/>
    <x v="0"/>
  </r>
  <r>
    <x v="274"/>
    <s v="Maqsood"/>
    <x v="0"/>
    <x v="82"/>
    <x v="2"/>
    <n v="4210111921906"/>
    <x v="2"/>
    <n v="36000"/>
    <n v="3240"/>
    <n v="720"/>
    <n v="39960"/>
    <x v="6"/>
    <x v="10"/>
    <x v="1"/>
    <x v="0"/>
  </r>
  <r>
    <x v="275"/>
    <s v="Mustafa"/>
    <x v="1"/>
    <x v="78"/>
    <x v="0"/>
    <n v="4210111115733"/>
    <x v="0"/>
    <n v="119000"/>
    <n v="5950"/>
    <n v="3570"/>
    <n v="128520"/>
    <x v="6"/>
    <x v="10"/>
    <x v="1"/>
    <x v="0"/>
  </r>
  <r>
    <x v="276"/>
    <s v="Qaiser"/>
    <x v="1"/>
    <x v="38"/>
    <x v="2"/>
    <n v="4210112063302"/>
    <x v="2"/>
    <n v="55100"/>
    <n v="4959"/>
    <n v="2755"/>
    <n v="62814"/>
    <x v="6"/>
    <x v="4"/>
    <x v="1"/>
    <x v="0"/>
  </r>
  <r>
    <x v="277"/>
    <s v="Qasim"/>
    <x v="0"/>
    <x v="83"/>
    <x v="0"/>
    <n v="4210111833772"/>
    <x v="0"/>
    <n v="70000"/>
    <n v="4900"/>
    <n v="0"/>
    <n v="74900"/>
    <x v="6"/>
    <x v="10"/>
    <x v="1"/>
    <x v="0"/>
  </r>
  <r>
    <x v="278"/>
    <s v="Shahbaz"/>
    <x v="0"/>
    <x v="82"/>
    <x v="2"/>
    <n v="4210111214218"/>
    <x v="2"/>
    <n v="43000"/>
    <n v="3870"/>
    <n v="860"/>
    <n v="47730"/>
    <x v="6"/>
    <x v="0"/>
    <x v="1"/>
    <x v="0"/>
  </r>
  <r>
    <x v="279"/>
    <s v="Shoaib"/>
    <x v="0"/>
    <x v="82"/>
    <x v="2"/>
    <n v="4210111298708"/>
    <x v="2"/>
    <n v="32000"/>
    <n v="2560"/>
    <n v="0"/>
    <n v="34560"/>
    <x v="6"/>
    <x v="11"/>
    <x v="1"/>
    <x v="0"/>
  </r>
  <r>
    <x v="280"/>
    <s v="Talat"/>
    <x v="1"/>
    <x v="34"/>
    <x v="2"/>
    <n v="4210111699584"/>
    <x v="2"/>
    <n v="54000"/>
    <n v="3780"/>
    <n v="2700"/>
    <n v="60480"/>
    <x v="6"/>
    <x v="5"/>
    <x v="1"/>
    <x v="0"/>
  </r>
  <r>
    <x v="281"/>
    <s v="Zahid"/>
    <x v="0"/>
    <x v="39"/>
    <x v="2"/>
    <n v="4210111496317"/>
    <x v="2"/>
    <n v="62000"/>
    <n v="3100"/>
    <n v="1240"/>
    <n v="66340"/>
    <x v="6"/>
    <x v="3"/>
    <x v="1"/>
    <x v="0"/>
  </r>
  <r>
    <x v="282"/>
    <s v="Iftikhar"/>
    <x v="0"/>
    <x v="40"/>
    <x v="0"/>
    <n v="4210111384645"/>
    <x v="0"/>
    <n v="45760"/>
    <n v="3203.2"/>
    <n v="1372.8"/>
    <n v="50336"/>
    <x v="7"/>
    <x v="8"/>
    <x v="1"/>
    <x v="0"/>
  </r>
  <r>
    <x v="283"/>
    <s v="Ismail"/>
    <x v="0"/>
    <x v="42"/>
    <x v="0"/>
    <n v="4210111905229"/>
    <x v="0"/>
    <n v="114000"/>
    <n v="11400"/>
    <n v="2280"/>
    <n v="127680"/>
    <x v="7"/>
    <x v="0"/>
    <x v="1"/>
    <x v="0"/>
  </r>
  <r>
    <x v="284"/>
    <s v="Madeeha"/>
    <x v="0"/>
    <x v="41"/>
    <x v="0"/>
    <n v="4210111759799"/>
    <x v="0"/>
    <n v="48000"/>
    <n v="2880"/>
    <n v="480"/>
    <n v="51360"/>
    <x v="7"/>
    <x v="3"/>
    <x v="1"/>
    <x v="0"/>
  </r>
  <r>
    <x v="285"/>
    <s v="Naveed"/>
    <x v="0"/>
    <x v="84"/>
    <x v="0"/>
    <n v="4210111645969"/>
    <x v="0"/>
    <n v="76600"/>
    <n v="7660"/>
    <n v="1532"/>
    <n v="85792"/>
    <x v="7"/>
    <x v="7"/>
    <x v="1"/>
    <x v="0"/>
  </r>
  <r>
    <x v="286"/>
    <s v="Safdar"/>
    <x v="0"/>
    <x v="45"/>
    <x v="0"/>
    <n v="4210111874389"/>
    <x v="0"/>
    <n v="71760"/>
    <n v="7176"/>
    <n v="1435.2"/>
    <n v="80371.199999999997"/>
    <x v="7"/>
    <x v="10"/>
    <x v="1"/>
    <x v="0"/>
  </r>
  <r>
    <x v="287"/>
    <s v="Saqlain"/>
    <x v="1"/>
    <x v="4"/>
    <x v="3"/>
    <n v="4210112331274"/>
    <x v="0"/>
    <n v="60000"/>
    <n v="6600"/>
    <n v="600"/>
    <n v="67200"/>
    <x v="7"/>
    <x v="7"/>
    <x v="1"/>
    <x v="0"/>
  </r>
  <r>
    <x v="288"/>
    <s v="Yasin"/>
    <x v="0"/>
    <x v="4"/>
    <x v="3"/>
    <n v="4210112010807"/>
    <x v="0"/>
    <n v="74900"/>
    <n v="6741"/>
    <n v="1498"/>
    <n v="83139"/>
    <x v="7"/>
    <x v="9"/>
    <x v="1"/>
    <x v="0"/>
  </r>
  <r>
    <x v="289"/>
    <s v="Abbas"/>
    <x v="0"/>
    <x v="4"/>
    <x v="0"/>
    <n v="4210111300442"/>
    <x v="0"/>
    <n v="59000"/>
    <n v="4130"/>
    <n v="0"/>
    <n v="63130"/>
    <x v="8"/>
    <x v="3"/>
    <x v="1"/>
    <x v="0"/>
  </r>
  <r>
    <x v="290"/>
    <s v="Abbas"/>
    <x v="0"/>
    <x v="4"/>
    <x v="0"/>
    <n v="4210111339107"/>
    <x v="0"/>
    <n v="55000"/>
    <n v="3850"/>
    <n v="1100"/>
    <n v="59950"/>
    <x v="8"/>
    <x v="0"/>
    <x v="1"/>
    <x v="0"/>
  </r>
  <r>
    <x v="291"/>
    <s v="Afsheen"/>
    <x v="1"/>
    <x v="47"/>
    <x v="0"/>
    <n v="4210111255214"/>
    <x v="0"/>
    <n v="68000"/>
    <n v="5440"/>
    <n v="680"/>
    <n v="74120"/>
    <x v="8"/>
    <x v="2"/>
    <x v="1"/>
    <x v="0"/>
  </r>
  <r>
    <x v="292"/>
    <s v="Aleem"/>
    <x v="0"/>
    <x v="4"/>
    <x v="3"/>
    <n v="4210111853704"/>
    <x v="0"/>
    <n v="45000"/>
    <n v="4500"/>
    <n v="1800"/>
    <n v="51300"/>
    <x v="8"/>
    <x v="9"/>
    <x v="1"/>
    <x v="0"/>
  </r>
  <r>
    <x v="293"/>
    <s v="Amina"/>
    <x v="0"/>
    <x v="85"/>
    <x v="0"/>
    <n v="4210111435188"/>
    <x v="0"/>
    <n v="98100"/>
    <n v="9810"/>
    <n v="2943"/>
    <n v="110853"/>
    <x v="8"/>
    <x v="3"/>
    <x v="1"/>
    <x v="0"/>
  </r>
  <r>
    <x v="294"/>
    <s v="Azhar"/>
    <x v="0"/>
    <x v="86"/>
    <x v="1"/>
    <n v="4210111686265"/>
    <x v="1"/>
    <n v="63000"/>
    <n v="3780"/>
    <n v="630"/>
    <n v="67410"/>
    <x v="8"/>
    <x v="1"/>
    <x v="1"/>
    <x v="0"/>
  </r>
  <r>
    <x v="295"/>
    <s v="Faiz"/>
    <x v="0"/>
    <x v="52"/>
    <x v="0"/>
    <n v="4210111142184"/>
    <x v="0"/>
    <n v="86900"/>
    <n v="5214"/>
    <n v="4345"/>
    <n v="96459"/>
    <x v="8"/>
    <x v="9"/>
    <x v="1"/>
    <x v="0"/>
  </r>
  <r>
    <x v="296"/>
    <s v="Farah"/>
    <x v="0"/>
    <x v="46"/>
    <x v="0"/>
    <n v="4210111569686"/>
    <x v="0"/>
    <n v="68250"/>
    <n v="6142.5"/>
    <n v="1365"/>
    <n v="75757.5"/>
    <x v="8"/>
    <x v="9"/>
    <x v="1"/>
    <x v="0"/>
  </r>
  <r>
    <x v="297"/>
    <s v="Inzamam"/>
    <x v="0"/>
    <x v="4"/>
    <x v="0"/>
    <n v="4210111428148"/>
    <x v="0"/>
    <n v="77000"/>
    <n v="5390"/>
    <n v="1540"/>
    <n v="83930"/>
    <x v="8"/>
    <x v="10"/>
    <x v="1"/>
    <x v="0"/>
  </r>
  <r>
    <x v="298"/>
    <s v="Ishaq"/>
    <x v="1"/>
    <x v="87"/>
    <x v="0"/>
    <n v="4210112013612"/>
    <x v="0"/>
    <n v="68000"/>
    <n v="7480"/>
    <n v="2040"/>
    <n v="77520"/>
    <x v="8"/>
    <x v="10"/>
    <x v="1"/>
    <x v="0"/>
  </r>
  <r>
    <x v="299"/>
    <s v="Karim"/>
    <x v="0"/>
    <x v="86"/>
    <x v="1"/>
    <n v="4210111529097"/>
    <x v="1"/>
    <n v="65000"/>
    <n v="3900"/>
    <n v="0"/>
    <n v="68900"/>
    <x v="8"/>
    <x v="2"/>
    <x v="1"/>
    <x v="0"/>
  </r>
  <r>
    <x v="300"/>
    <s v="Maleeha"/>
    <x v="0"/>
    <x v="51"/>
    <x v="0"/>
    <n v="4210111148267"/>
    <x v="0"/>
    <n v="85000"/>
    <n v="4250"/>
    <n v="1700"/>
    <n v="90950"/>
    <x v="8"/>
    <x v="1"/>
    <x v="1"/>
    <x v="0"/>
  </r>
  <r>
    <x v="301"/>
    <s v="Mohammed"/>
    <x v="0"/>
    <x v="88"/>
    <x v="1"/>
    <n v="4210111259283"/>
    <x v="1"/>
    <n v="72000"/>
    <n v="5760"/>
    <n v="0"/>
    <n v="77760"/>
    <x v="8"/>
    <x v="1"/>
    <x v="1"/>
    <x v="0"/>
  </r>
  <r>
    <x v="302"/>
    <s v="Sarmad"/>
    <x v="0"/>
    <x v="48"/>
    <x v="1"/>
    <n v="4210111620546"/>
    <x v="1"/>
    <n v="65000"/>
    <n v="7800"/>
    <n v="1950"/>
    <n v="74750"/>
    <x v="8"/>
    <x v="11"/>
    <x v="1"/>
    <x v="1"/>
  </r>
  <r>
    <x v="303"/>
    <s v="Sher"/>
    <x v="1"/>
    <x v="52"/>
    <x v="0"/>
    <n v="4210111247161"/>
    <x v="0"/>
    <n v="73000"/>
    <n v="8760"/>
    <n v="3650"/>
    <n v="85410"/>
    <x v="8"/>
    <x v="10"/>
    <x v="1"/>
    <x v="0"/>
  </r>
  <r>
    <x v="304"/>
    <s v="Sohail"/>
    <x v="0"/>
    <x v="88"/>
    <x v="1"/>
    <n v="4210111674248"/>
    <x v="1"/>
    <n v="77760"/>
    <n v="8553.6"/>
    <n v="3888"/>
    <n v="90201.600000000006"/>
    <x v="8"/>
    <x v="6"/>
    <x v="1"/>
    <x v="0"/>
  </r>
  <r>
    <x v="305"/>
    <s v="Wasim"/>
    <x v="1"/>
    <x v="89"/>
    <x v="0"/>
    <n v="4210112330101"/>
    <x v="0"/>
    <n v="65000"/>
    <n v="5200"/>
    <n v="650"/>
    <n v="70850"/>
    <x v="8"/>
    <x v="8"/>
    <x v="1"/>
    <x v="0"/>
  </r>
  <r>
    <x v="306"/>
    <s v="Yar"/>
    <x v="0"/>
    <x v="52"/>
    <x v="0"/>
    <n v="4210111668912"/>
    <x v="0"/>
    <n v="75920"/>
    <n v="9110.4"/>
    <n v="2277.6"/>
    <n v="87308"/>
    <x v="8"/>
    <x v="4"/>
    <x v="1"/>
    <x v="0"/>
  </r>
  <r>
    <x v="307"/>
    <s v="Afreen"/>
    <x v="0"/>
    <x v="4"/>
    <x v="0"/>
    <n v="4210112275898"/>
    <x v="0"/>
    <n v="75000"/>
    <n v="3750"/>
    <n v="0"/>
    <n v="78750"/>
    <x v="2"/>
    <x v="5"/>
    <x v="1"/>
    <x v="0"/>
  </r>
  <r>
    <x v="308"/>
    <s v="Afreen"/>
    <x v="0"/>
    <x v="53"/>
    <x v="0"/>
    <n v="4210111719515"/>
    <x v="0"/>
    <n v="71000"/>
    <n v="4260"/>
    <n v="1420"/>
    <n v="76680"/>
    <x v="2"/>
    <x v="10"/>
    <x v="1"/>
    <x v="0"/>
  </r>
  <r>
    <x v="309"/>
    <s v="Afreen"/>
    <x v="0"/>
    <x v="90"/>
    <x v="4"/>
    <n v="4210112277304"/>
    <x v="3"/>
    <n v="45000"/>
    <n v="2250"/>
    <n v="900"/>
    <n v="48150"/>
    <x v="2"/>
    <x v="6"/>
    <x v="1"/>
    <x v="0"/>
  </r>
  <r>
    <x v="310"/>
    <s v="Ahsan"/>
    <x v="0"/>
    <x v="58"/>
    <x v="0"/>
    <n v="4210111174749"/>
    <x v="0"/>
    <n v="46200"/>
    <n v="5082"/>
    <n v="924"/>
    <n v="52206"/>
    <x v="2"/>
    <x v="7"/>
    <x v="1"/>
    <x v="0"/>
  </r>
  <r>
    <x v="311"/>
    <s v="Arfa"/>
    <x v="0"/>
    <x v="46"/>
    <x v="0"/>
    <n v="4210111952534"/>
    <x v="0"/>
    <n v="90200"/>
    <n v="4510"/>
    <n v="2706"/>
    <n v="97416"/>
    <x v="2"/>
    <x v="0"/>
    <x v="1"/>
    <x v="0"/>
  </r>
  <r>
    <x v="312"/>
    <s v="Aslam"/>
    <x v="1"/>
    <x v="46"/>
    <x v="0"/>
    <n v="4210111588878"/>
    <x v="0"/>
    <n v="92906"/>
    <n v="9290.6"/>
    <n v="929.06"/>
    <n v="103125.66"/>
    <x v="2"/>
    <x v="11"/>
    <x v="1"/>
    <x v="0"/>
  </r>
  <r>
    <x v="313"/>
    <s v="Farida"/>
    <x v="0"/>
    <x v="56"/>
    <x v="4"/>
    <n v="4210112156545"/>
    <x v="3"/>
    <n v="32032"/>
    <n v="1921.92"/>
    <n v="1601.6"/>
    <n v="35555.519999999997"/>
    <x v="2"/>
    <x v="1"/>
    <x v="1"/>
    <x v="0"/>
  </r>
  <r>
    <x v="314"/>
    <s v="Ilyas"/>
    <x v="0"/>
    <x v="91"/>
    <x v="4"/>
    <n v="4210111115689"/>
    <x v="3"/>
    <n v="31000"/>
    <n v="1860"/>
    <n v="310"/>
    <n v="33170"/>
    <x v="2"/>
    <x v="1"/>
    <x v="1"/>
    <x v="0"/>
  </r>
  <r>
    <x v="315"/>
    <s v="Ilyas"/>
    <x v="0"/>
    <x v="92"/>
    <x v="1"/>
    <n v="4210112044482"/>
    <x v="1"/>
    <n v="145000"/>
    <n v="8700"/>
    <n v="1450"/>
    <n v="155150"/>
    <x v="2"/>
    <x v="4"/>
    <x v="1"/>
    <x v="0"/>
  </r>
  <r>
    <x v="316"/>
    <s v="Ilyas"/>
    <x v="0"/>
    <x v="92"/>
    <x v="1"/>
    <n v="4210112138576"/>
    <x v="1"/>
    <n v="145000"/>
    <n v="8700"/>
    <n v="1450"/>
    <n v="155150"/>
    <x v="2"/>
    <x v="0"/>
    <x v="1"/>
    <x v="0"/>
  </r>
  <r>
    <x v="317"/>
    <s v="Ilyas"/>
    <x v="0"/>
    <x v="92"/>
    <x v="1"/>
    <n v="4210111842798"/>
    <x v="1"/>
    <n v="145000"/>
    <n v="8700"/>
    <n v="1450"/>
    <n v="155150"/>
    <x v="2"/>
    <x v="1"/>
    <x v="1"/>
    <x v="0"/>
  </r>
  <r>
    <x v="318"/>
    <s v="Irfan"/>
    <x v="0"/>
    <x v="93"/>
    <x v="2"/>
    <n v="421211212419"/>
    <x v="2"/>
    <n v="54000"/>
    <n v="4320"/>
    <n v="0"/>
    <n v="58320"/>
    <x v="2"/>
    <x v="0"/>
    <x v="1"/>
    <x v="0"/>
  </r>
  <r>
    <x v="319"/>
    <s v="Khurshid"/>
    <x v="0"/>
    <x v="4"/>
    <x v="0"/>
    <n v="4210112069192"/>
    <x v="0"/>
    <n v="64000"/>
    <n v="5120"/>
    <n v="1280"/>
    <n v="70400"/>
    <x v="2"/>
    <x v="9"/>
    <x v="1"/>
    <x v="0"/>
  </r>
  <r>
    <x v="320"/>
    <s v="Madeeha"/>
    <x v="0"/>
    <x v="46"/>
    <x v="0"/>
    <n v="421211212419"/>
    <x v="0"/>
    <n v="82000"/>
    <n v="9020"/>
    <n v="1640"/>
    <n v="92660"/>
    <x v="2"/>
    <x v="5"/>
    <x v="1"/>
    <x v="0"/>
  </r>
  <r>
    <x v="321"/>
    <s v="Saad"/>
    <x v="0"/>
    <x v="94"/>
    <x v="1"/>
    <n v="4210111659411"/>
    <x v="1"/>
    <n v="68000"/>
    <n v="6120"/>
    <n v="3400"/>
    <n v="77520"/>
    <x v="2"/>
    <x v="0"/>
    <x v="1"/>
    <x v="0"/>
  </r>
  <r>
    <x v="322"/>
    <s v="Safdar"/>
    <x v="0"/>
    <x v="60"/>
    <x v="4"/>
    <n v="4210112321486"/>
    <x v="3"/>
    <n v="38828"/>
    <n v="3494.52"/>
    <n v="388.28"/>
    <n v="42710.799999999996"/>
    <x v="2"/>
    <x v="2"/>
    <x v="1"/>
    <x v="0"/>
  </r>
  <r>
    <x v="323"/>
    <s v="Mohammed"/>
    <x v="0"/>
    <x v="10"/>
    <x v="2"/>
    <n v="4210112060129"/>
    <x v="2"/>
    <n v="43000"/>
    <n v="5160"/>
    <n v="0"/>
    <n v="48160"/>
    <x v="0"/>
    <x v="10"/>
    <x v="1"/>
    <x v="0"/>
  </r>
  <r>
    <x v="324"/>
    <s v="Mubashar"/>
    <x v="0"/>
    <x v="6"/>
    <x v="1"/>
    <n v="4210112285846"/>
    <x v="1"/>
    <n v="54508"/>
    <n v="3270.48"/>
    <n v="0"/>
    <n v="57778.48"/>
    <x v="0"/>
    <x v="2"/>
    <x v="1"/>
    <x v="0"/>
  </r>
  <r>
    <x v="325"/>
    <s v="Nafees"/>
    <x v="0"/>
    <x v="64"/>
    <x v="0"/>
    <n v="4210112029949"/>
    <x v="0"/>
    <n v="75100"/>
    <n v="4506"/>
    <n v="0"/>
    <n v="79606"/>
    <x v="0"/>
    <x v="3"/>
    <x v="1"/>
    <x v="0"/>
  </r>
  <r>
    <x v="326"/>
    <s v="Rahim"/>
    <x v="0"/>
    <x v="64"/>
    <x v="0"/>
    <n v="4210111941328"/>
    <x v="0"/>
    <n v="63220"/>
    <n v="5057.6000000000004"/>
    <n v="0"/>
    <n v="68277.600000000006"/>
    <x v="0"/>
    <x v="8"/>
    <x v="1"/>
    <x v="0"/>
  </r>
  <r>
    <x v="327"/>
    <s v="Rahim"/>
    <x v="0"/>
    <x v="2"/>
    <x v="1"/>
    <n v="4210112064577"/>
    <x v="1"/>
    <n v="43000"/>
    <n v="3440"/>
    <n v="0"/>
    <n v="46440"/>
    <x v="0"/>
    <x v="10"/>
    <x v="1"/>
    <x v="0"/>
  </r>
  <r>
    <x v="328"/>
    <s v="Shoaib"/>
    <x v="0"/>
    <x v="7"/>
    <x v="2"/>
    <n v="4210111955899"/>
    <x v="2"/>
    <n v="52000"/>
    <n v="4680"/>
    <n v="0"/>
    <n v="56680"/>
    <x v="0"/>
    <x v="0"/>
    <x v="1"/>
    <x v="0"/>
  </r>
  <r>
    <x v="329"/>
    <s v="Shuja"/>
    <x v="1"/>
    <x v="4"/>
    <x v="3"/>
    <n v="4210111389831"/>
    <x v="0"/>
    <n v="35000"/>
    <n v="3850"/>
    <n v="0"/>
    <n v="38850"/>
    <x v="0"/>
    <x v="7"/>
    <x v="1"/>
    <x v="0"/>
  </r>
  <r>
    <x v="330"/>
    <s v="Sohail"/>
    <x v="0"/>
    <x v="4"/>
    <x v="0"/>
    <n v="4210111442101"/>
    <x v="0"/>
    <n v="45000"/>
    <n v="3150"/>
    <n v="0"/>
    <n v="48150"/>
    <x v="0"/>
    <x v="11"/>
    <x v="1"/>
    <x v="0"/>
  </r>
  <r>
    <x v="331"/>
    <s v="Yar"/>
    <x v="0"/>
    <x v="4"/>
    <x v="3"/>
    <n v="4210112290864"/>
    <x v="0"/>
    <n v="73700"/>
    <n v="8844"/>
    <n v="0"/>
    <n v="82544"/>
    <x v="0"/>
    <x v="1"/>
    <x v="1"/>
    <x v="0"/>
  </r>
  <r>
    <x v="332"/>
    <s v="Afsheen"/>
    <x v="1"/>
    <x v="65"/>
    <x v="0"/>
    <n v="4210112211066"/>
    <x v="0"/>
    <n v="70000"/>
    <n v="4200"/>
    <n v="700"/>
    <n v="74900"/>
    <x v="1"/>
    <x v="10"/>
    <x v="1"/>
    <x v="0"/>
  </r>
  <r>
    <x v="333"/>
    <s v="Akbar"/>
    <x v="0"/>
    <x v="13"/>
    <x v="4"/>
    <n v="4210111924491"/>
    <x v="3"/>
    <n v="68000"/>
    <n v="3400"/>
    <n v="680"/>
    <n v="72080"/>
    <x v="1"/>
    <x v="1"/>
    <x v="1"/>
    <x v="0"/>
  </r>
  <r>
    <x v="334"/>
    <s v="Akbar"/>
    <x v="0"/>
    <x v="66"/>
    <x v="1"/>
    <n v="4210112013684"/>
    <x v="1"/>
    <n v="51000"/>
    <n v="6120"/>
    <n v="1530"/>
    <n v="58650"/>
    <x v="1"/>
    <x v="1"/>
    <x v="1"/>
    <x v="0"/>
  </r>
  <r>
    <x v="335"/>
    <s v="Farah"/>
    <x v="1"/>
    <x v="67"/>
    <x v="0"/>
    <n v="4210111829468"/>
    <x v="0"/>
    <n v="80850"/>
    <n v="8893.5"/>
    <n v="4042.5"/>
    <n v="93786"/>
    <x v="1"/>
    <x v="9"/>
    <x v="1"/>
    <x v="0"/>
  </r>
  <r>
    <x v="336"/>
    <s v="Hajira"/>
    <x v="0"/>
    <x v="68"/>
    <x v="0"/>
    <n v="4210111354358"/>
    <x v="0"/>
    <n v="94000"/>
    <n v="8460"/>
    <n v="4700"/>
    <n v="107160"/>
    <x v="1"/>
    <x v="0"/>
    <x v="1"/>
    <x v="0"/>
  </r>
  <r>
    <x v="337"/>
    <s v="Zaighum"/>
    <x v="0"/>
    <x v="69"/>
    <x v="0"/>
    <n v="4210111797802"/>
    <x v="0"/>
    <n v="25000"/>
    <n v="1250"/>
    <n v="250"/>
    <n v="26500"/>
    <x v="1"/>
    <x v="10"/>
    <x v="1"/>
    <x v="0"/>
  </r>
  <r>
    <x v="338"/>
    <s v="Amin"/>
    <x v="0"/>
    <x v="17"/>
    <x v="1"/>
    <n v="4210111336889"/>
    <x v="1"/>
    <n v="66000"/>
    <n v="3960"/>
    <n v="3300"/>
    <n v="73260"/>
    <x v="3"/>
    <x v="10"/>
    <x v="1"/>
    <x v="0"/>
  </r>
  <r>
    <x v="339"/>
    <s v="Andaleeb"/>
    <x v="0"/>
    <x v="70"/>
    <x v="2"/>
    <n v="4210111571094"/>
    <x v="2"/>
    <n v="74000"/>
    <n v="7400"/>
    <n v="0"/>
    <n v="81400"/>
    <x v="3"/>
    <x v="0"/>
    <x v="1"/>
    <x v="0"/>
  </r>
  <r>
    <x v="340"/>
    <s v="Bushra"/>
    <x v="1"/>
    <x v="18"/>
    <x v="2"/>
    <n v="4210111945327"/>
    <x v="2"/>
    <n v="87633"/>
    <n v="10515.96"/>
    <n v="3505.32"/>
    <n v="101654.28"/>
    <x v="3"/>
    <x v="10"/>
    <x v="1"/>
    <x v="0"/>
  </r>
  <r>
    <x v="341"/>
    <s v="Hajira"/>
    <x v="0"/>
    <x v="20"/>
    <x v="1"/>
    <n v="4210111572112"/>
    <x v="1"/>
    <n v="91000"/>
    <n v="5460"/>
    <n v="3640"/>
    <n v="100100"/>
    <x v="3"/>
    <x v="1"/>
    <x v="1"/>
    <x v="0"/>
  </r>
  <r>
    <x v="342"/>
    <s v="Hajira"/>
    <x v="0"/>
    <x v="20"/>
    <x v="1"/>
    <n v="4210111654791"/>
    <x v="1"/>
    <n v="91000"/>
    <n v="5460"/>
    <n v="3640"/>
    <n v="100100"/>
    <x v="3"/>
    <x v="8"/>
    <x v="1"/>
    <x v="0"/>
  </r>
  <r>
    <x v="343"/>
    <s v="Iftikhar"/>
    <x v="1"/>
    <x v="18"/>
    <x v="2"/>
    <n v="4210112182007"/>
    <x v="2"/>
    <n v="83460"/>
    <n v="8346"/>
    <n v="3338.4"/>
    <n v="95144.4"/>
    <x v="3"/>
    <x v="3"/>
    <x v="1"/>
    <x v="0"/>
  </r>
  <r>
    <x v="344"/>
    <s v="Irum"/>
    <x v="0"/>
    <x v="71"/>
    <x v="0"/>
    <n v="4210111889769"/>
    <x v="0"/>
    <n v="35000"/>
    <n v="2100"/>
    <n v="350"/>
    <n v="37450"/>
    <x v="3"/>
    <x v="5"/>
    <x v="1"/>
    <x v="0"/>
  </r>
  <r>
    <x v="345"/>
    <s v="Nauman"/>
    <x v="0"/>
    <x v="19"/>
    <x v="0"/>
    <n v="4210111403817"/>
    <x v="0"/>
    <n v="63000"/>
    <n v="3780"/>
    <n v="630"/>
    <n v="67410"/>
    <x v="3"/>
    <x v="11"/>
    <x v="1"/>
    <x v="0"/>
  </r>
  <r>
    <x v="346"/>
    <s v="Saqlain"/>
    <x v="0"/>
    <x v="4"/>
    <x v="0"/>
    <n v="4210111303029"/>
    <x v="0"/>
    <n v="42000"/>
    <n v="4620"/>
    <n v="1260"/>
    <n v="47880"/>
    <x v="3"/>
    <x v="0"/>
    <x v="1"/>
    <x v="0"/>
  </r>
  <r>
    <x v="347"/>
    <s v="Sarmad"/>
    <x v="0"/>
    <x v="4"/>
    <x v="0"/>
    <n v="4210111310023"/>
    <x v="0"/>
    <n v="48000"/>
    <n v="4800"/>
    <n v="1920"/>
    <n v="54720"/>
    <x v="3"/>
    <x v="4"/>
    <x v="1"/>
    <x v="0"/>
  </r>
  <r>
    <x v="348"/>
    <s v="Shuja"/>
    <x v="1"/>
    <x v="72"/>
    <x v="0"/>
    <n v="4210112206966"/>
    <x v="0"/>
    <n v="55000"/>
    <n v="3300"/>
    <n v="1650"/>
    <n v="59950"/>
    <x v="3"/>
    <x v="1"/>
    <x v="1"/>
    <x v="0"/>
  </r>
  <r>
    <x v="349"/>
    <s v="Sohail"/>
    <x v="0"/>
    <x v="73"/>
    <x v="4"/>
    <n v="4210111566721"/>
    <x v="3"/>
    <n v="35000"/>
    <n v="2800"/>
    <n v="350"/>
    <n v="38150"/>
    <x v="3"/>
    <x v="4"/>
    <x v="1"/>
    <x v="0"/>
  </r>
  <r>
    <x v="350"/>
    <s v="Tufail"/>
    <x v="0"/>
    <x v="71"/>
    <x v="0"/>
    <n v="4210112246165"/>
    <x v="0"/>
    <n v="38150"/>
    <n v="2670.5"/>
    <n v="763"/>
    <n v="41583.5"/>
    <x v="3"/>
    <x v="0"/>
    <x v="1"/>
    <x v="0"/>
  </r>
  <r>
    <x v="351"/>
    <s v="Vakeel"/>
    <x v="0"/>
    <x v="16"/>
    <x v="4"/>
    <n v="4210111310252"/>
    <x v="3"/>
    <n v="51360"/>
    <n v="3595.2"/>
    <n v="2568"/>
    <n v="57523.199999999997"/>
    <x v="3"/>
    <x v="3"/>
    <x v="1"/>
    <x v="0"/>
  </r>
  <r>
    <x v="352"/>
    <s v="Azeem"/>
    <x v="1"/>
    <x v="24"/>
    <x v="2"/>
    <n v="4210111923726"/>
    <x v="2"/>
    <n v="91350"/>
    <n v="7308"/>
    <n v="913.5"/>
    <n v="99571.5"/>
    <x v="4"/>
    <x v="2"/>
    <x v="1"/>
    <x v="0"/>
  </r>
  <r>
    <x v="353"/>
    <s v="Azhar"/>
    <x v="0"/>
    <x v="4"/>
    <x v="0"/>
    <n v="4210111822388"/>
    <x v="0"/>
    <n v="84000"/>
    <n v="9240"/>
    <n v="840"/>
    <n v="94080"/>
    <x v="4"/>
    <x v="0"/>
    <x v="1"/>
    <x v="0"/>
  </r>
  <r>
    <x v="354"/>
    <s v="Ilyas"/>
    <x v="0"/>
    <x v="74"/>
    <x v="0"/>
    <n v="4210111354785"/>
    <x v="0"/>
    <n v="101370"/>
    <n v="12164.4"/>
    <n v="0"/>
    <n v="113534.39999999999"/>
    <x v="4"/>
    <x v="2"/>
    <x v="1"/>
    <x v="0"/>
  </r>
  <r>
    <x v="355"/>
    <s v="Latif"/>
    <x v="1"/>
    <x v="74"/>
    <x v="0"/>
    <n v="4210112333106"/>
    <x v="0"/>
    <n v="107452"/>
    <n v="11819.72"/>
    <n v="2149.04"/>
    <n v="121420.76"/>
    <x v="4"/>
    <x v="11"/>
    <x v="1"/>
    <x v="0"/>
  </r>
  <r>
    <x v="356"/>
    <s v="Andaleeb"/>
    <x v="0"/>
    <x v="4"/>
    <x v="0"/>
    <n v="4210112150823"/>
    <x v="0"/>
    <n v="96000"/>
    <n v="6720"/>
    <n v="1920"/>
    <n v="104640"/>
    <x v="5"/>
    <x v="11"/>
    <x v="1"/>
    <x v="0"/>
  </r>
  <r>
    <x v="357"/>
    <s v="Aqeel"/>
    <x v="0"/>
    <x v="75"/>
    <x v="1"/>
    <n v="4210111313811"/>
    <x v="1"/>
    <n v="32700"/>
    <n v="3270"/>
    <n v="1308"/>
    <n v="37278"/>
    <x v="5"/>
    <x v="10"/>
    <x v="1"/>
    <x v="0"/>
  </r>
  <r>
    <x v="358"/>
    <s v="Hamid"/>
    <x v="0"/>
    <x v="76"/>
    <x v="0"/>
    <n v="4210111656827"/>
    <x v="0"/>
    <n v="39000"/>
    <n v="2340"/>
    <n v="1170"/>
    <n v="42510"/>
    <x v="5"/>
    <x v="10"/>
    <x v="1"/>
    <x v="0"/>
  </r>
  <r>
    <x v="359"/>
    <s v="Jamal"/>
    <x v="1"/>
    <x v="29"/>
    <x v="0"/>
    <n v="4210111830111"/>
    <x v="0"/>
    <n v="100000"/>
    <n v="11000"/>
    <n v="3000"/>
    <n v="114000"/>
    <x v="5"/>
    <x v="9"/>
    <x v="1"/>
    <x v="0"/>
  </r>
  <r>
    <x v="360"/>
    <s v="Latif"/>
    <x v="0"/>
    <x v="77"/>
    <x v="1"/>
    <n v="4210112342121"/>
    <x v="1"/>
    <n v="29430"/>
    <n v="2354.4"/>
    <n v="0"/>
    <n v="31784.400000000001"/>
    <x v="5"/>
    <x v="8"/>
    <x v="1"/>
    <x v="0"/>
  </r>
  <r>
    <x v="361"/>
    <s v="Maqsood"/>
    <x v="0"/>
    <x v="4"/>
    <x v="0"/>
    <n v="4210111316656"/>
    <x v="0"/>
    <n v="89000"/>
    <n v="6230"/>
    <n v="0"/>
    <n v="95230"/>
    <x v="5"/>
    <x v="11"/>
    <x v="1"/>
    <x v="0"/>
  </r>
  <r>
    <x v="362"/>
    <s v="Rauf"/>
    <x v="0"/>
    <x v="30"/>
    <x v="4"/>
    <n v="4210112060448"/>
    <x v="3"/>
    <n v="65000"/>
    <n v="3250"/>
    <n v="3250"/>
    <n v="71500"/>
    <x v="5"/>
    <x v="6"/>
    <x v="1"/>
    <x v="0"/>
  </r>
  <r>
    <x v="363"/>
    <s v="Safdar"/>
    <x v="0"/>
    <x v="5"/>
    <x v="0"/>
    <n v="4210111653016"/>
    <x v="0"/>
    <n v="73500"/>
    <n v="8085"/>
    <n v="735"/>
    <n v="82320"/>
    <x v="5"/>
    <x v="1"/>
    <x v="1"/>
    <x v="0"/>
  </r>
  <r>
    <x v="364"/>
    <s v="Saif"/>
    <x v="0"/>
    <x v="28"/>
    <x v="1"/>
    <n v="4210111510001"/>
    <x v="1"/>
    <n v="66000"/>
    <n v="5940"/>
    <n v="2640"/>
    <n v="74580"/>
    <x v="5"/>
    <x v="3"/>
    <x v="1"/>
    <x v="0"/>
  </r>
  <r>
    <x v="365"/>
    <s v="Afsheen"/>
    <x v="0"/>
    <x v="4"/>
    <x v="0"/>
    <n v="4210111859313"/>
    <x v="0"/>
    <n v="72000"/>
    <n v="7920"/>
    <n v="2880"/>
    <n v="82800"/>
    <x v="6"/>
    <x v="5"/>
    <x v="1"/>
    <x v="0"/>
  </r>
  <r>
    <x v="366"/>
    <s v="Ahsan"/>
    <x v="0"/>
    <x v="78"/>
    <x v="0"/>
    <n v="4210111283935"/>
    <x v="0"/>
    <n v="141400"/>
    <n v="8484"/>
    <n v="7070"/>
    <n v="156954"/>
    <x v="6"/>
    <x v="8"/>
    <x v="1"/>
    <x v="0"/>
  </r>
  <r>
    <x v="367"/>
    <s v="Aleem"/>
    <x v="0"/>
    <x v="4"/>
    <x v="0"/>
    <n v="4210111780073"/>
    <x v="0"/>
    <n v="60000"/>
    <n v="4200"/>
    <n v="2400"/>
    <n v="66600"/>
    <x v="6"/>
    <x v="10"/>
    <x v="1"/>
    <x v="0"/>
  </r>
  <r>
    <x v="368"/>
    <s v="Amin"/>
    <x v="0"/>
    <x v="32"/>
    <x v="1"/>
    <n v="4210112329331"/>
    <x v="1"/>
    <n v="105000"/>
    <n v="9450"/>
    <n v="3150"/>
    <n v="117600"/>
    <x v="6"/>
    <x v="8"/>
    <x v="1"/>
    <x v="0"/>
  </r>
  <r>
    <x v="369"/>
    <s v="Benazir"/>
    <x v="0"/>
    <x v="4"/>
    <x v="0"/>
    <n v="4210111347061"/>
    <x v="0"/>
    <n v="75000"/>
    <n v="5250"/>
    <n v="3750"/>
    <n v="84000"/>
    <x v="6"/>
    <x v="1"/>
    <x v="1"/>
    <x v="1"/>
  </r>
  <r>
    <x v="370"/>
    <s v="Faisal"/>
    <x v="0"/>
    <x v="36"/>
    <x v="0"/>
    <n v="4210112255167"/>
    <x v="0"/>
    <n v="42900"/>
    <n v="5148"/>
    <n v="1716"/>
    <n v="49764"/>
    <x v="6"/>
    <x v="3"/>
    <x v="1"/>
    <x v="0"/>
  </r>
  <r>
    <x v="371"/>
    <s v="Farida"/>
    <x v="0"/>
    <x v="79"/>
    <x v="0"/>
    <n v="4210112127074"/>
    <x v="0"/>
    <n v="63100"/>
    <n v="5679"/>
    <n v="631"/>
    <n v="69410"/>
    <x v="6"/>
    <x v="6"/>
    <x v="1"/>
    <x v="0"/>
  </r>
  <r>
    <x v="372"/>
    <s v="Hamid"/>
    <x v="1"/>
    <x v="80"/>
    <x v="2"/>
    <n v="4210111349069"/>
    <x v="2"/>
    <n v="35000"/>
    <n v="2450"/>
    <n v="1050"/>
    <n v="38500"/>
    <x v="6"/>
    <x v="10"/>
    <x v="1"/>
    <x v="0"/>
  </r>
  <r>
    <x v="373"/>
    <s v="Ibrahim"/>
    <x v="0"/>
    <x v="81"/>
    <x v="1"/>
    <n v="4210112095399"/>
    <x v="1"/>
    <n v="32000"/>
    <n v="3840"/>
    <n v="1600"/>
    <n v="37440"/>
    <x v="6"/>
    <x v="6"/>
    <x v="1"/>
    <x v="0"/>
  </r>
  <r>
    <x v="374"/>
    <s v="Inzamam"/>
    <x v="0"/>
    <x v="37"/>
    <x v="0"/>
    <n v="4210111375558"/>
    <x v="0"/>
    <n v="88200"/>
    <n v="7056"/>
    <n v="2646"/>
    <n v="97902"/>
    <x v="6"/>
    <x v="1"/>
    <x v="1"/>
    <x v="0"/>
  </r>
  <r>
    <x v="375"/>
    <s v="Ismail"/>
    <x v="0"/>
    <x v="4"/>
    <x v="0"/>
    <n v="4210111482462"/>
    <x v="0"/>
    <n v="54000"/>
    <n v="6480"/>
    <n v="2160"/>
    <n v="62640"/>
    <x v="6"/>
    <x v="8"/>
    <x v="1"/>
    <x v="0"/>
  </r>
  <r>
    <x v="376"/>
    <s v="Karim/Kareem"/>
    <x v="0"/>
    <x v="35"/>
    <x v="1"/>
    <n v="4210112244578"/>
    <x v="1"/>
    <n v="94000"/>
    <n v="7520"/>
    <n v="940"/>
    <n v="102460"/>
    <x v="6"/>
    <x v="6"/>
    <x v="1"/>
    <x v="0"/>
  </r>
  <r>
    <x v="377"/>
    <s v="Maqsood"/>
    <x v="0"/>
    <x v="82"/>
    <x v="2"/>
    <n v="4210111921906"/>
    <x v="2"/>
    <n v="36000"/>
    <n v="3240"/>
    <n v="720"/>
    <n v="39960"/>
    <x v="6"/>
    <x v="10"/>
    <x v="1"/>
    <x v="0"/>
  </r>
  <r>
    <x v="378"/>
    <s v="Mustafa"/>
    <x v="1"/>
    <x v="78"/>
    <x v="0"/>
    <n v="4210111115733"/>
    <x v="0"/>
    <n v="119000"/>
    <n v="5950"/>
    <n v="3570"/>
    <n v="128520"/>
    <x v="6"/>
    <x v="10"/>
    <x v="1"/>
    <x v="0"/>
  </r>
  <r>
    <x v="379"/>
    <s v="Qaiser"/>
    <x v="1"/>
    <x v="38"/>
    <x v="2"/>
    <n v="4210112063302"/>
    <x v="2"/>
    <n v="55100"/>
    <n v="4959"/>
    <n v="2755"/>
    <n v="62814"/>
    <x v="6"/>
    <x v="4"/>
    <x v="1"/>
    <x v="0"/>
  </r>
  <r>
    <x v="380"/>
    <s v="Qasim"/>
    <x v="0"/>
    <x v="83"/>
    <x v="0"/>
    <n v="4210111833772"/>
    <x v="0"/>
    <n v="70000"/>
    <n v="4900"/>
    <n v="0"/>
    <n v="74900"/>
    <x v="6"/>
    <x v="10"/>
    <x v="1"/>
    <x v="0"/>
  </r>
  <r>
    <x v="381"/>
    <s v="Shahbaz"/>
    <x v="0"/>
    <x v="82"/>
    <x v="2"/>
    <n v="4210111214218"/>
    <x v="2"/>
    <n v="43000"/>
    <n v="3870"/>
    <n v="860"/>
    <n v="47730"/>
    <x v="6"/>
    <x v="0"/>
    <x v="1"/>
    <x v="0"/>
  </r>
  <r>
    <x v="382"/>
    <s v="Shoaib"/>
    <x v="0"/>
    <x v="82"/>
    <x v="2"/>
    <n v="4210111298708"/>
    <x v="2"/>
    <n v="32000"/>
    <n v="2560"/>
    <n v="0"/>
    <n v="34560"/>
    <x v="6"/>
    <x v="11"/>
    <x v="1"/>
    <x v="0"/>
  </r>
  <r>
    <x v="383"/>
    <s v="Talat"/>
    <x v="1"/>
    <x v="34"/>
    <x v="2"/>
    <n v="4210111699584"/>
    <x v="2"/>
    <n v="54000"/>
    <n v="3780"/>
    <n v="2700"/>
    <n v="60480"/>
    <x v="6"/>
    <x v="5"/>
    <x v="1"/>
    <x v="0"/>
  </r>
  <r>
    <x v="384"/>
    <s v="Zahid"/>
    <x v="0"/>
    <x v="39"/>
    <x v="2"/>
    <n v="4210111496317"/>
    <x v="2"/>
    <n v="62000"/>
    <n v="3100"/>
    <n v="1240"/>
    <n v="66340"/>
    <x v="6"/>
    <x v="3"/>
    <x v="1"/>
    <x v="0"/>
  </r>
  <r>
    <x v="385"/>
    <s v="Iftikhar"/>
    <x v="0"/>
    <x v="40"/>
    <x v="0"/>
    <n v="4210111384645"/>
    <x v="0"/>
    <n v="45760"/>
    <n v="3203.2"/>
    <n v="1372.8"/>
    <n v="50336"/>
    <x v="7"/>
    <x v="8"/>
    <x v="1"/>
    <x v="0"/>
  </r>
  <r>
    <x v="386"/>
    <s v="Ismail"/>
    <x v="0"/>
    <x v="42"/>
    <x v="0"/>
    <n v="4210111905229"/>
    <x v="0"/>
    <n v="114000"/>
    <n v="11400"/>
    <n v="2280"/>
    <n v="127680"/>
    <x v="7"/>
    <x v="0"/>
    <x v="1"/>
    <x v="0"/>
  </r>
  <r>
    <x v="387"/>
    <s v="Madeeha"/>
    <x v="0"/>
    <x v="41"/>
    <x v="0"/>
    <n v="4210111759799"/>
    <x v="0"/>
    <n v="48000"/>
    <n v="2880"/>
    <n v="480"/>
    <n v="51360"/>
    <x v="7"/>
    <x v="3"/>
    <x v="1"/>
    <x v="0"/>
  </r>
  <r>
    <x v="388"/>
    <s v="Naveed"/>
    <x v="0"/>
    <x v="84"/>
    <x v="0"/>
    <n v="4210111645969"/>
    <x v="0"/>
    <n v="76600"/>
    <n v="7660"/>
    <n v="1532"/>
    <n v="85792"/>
    <x v="7"/>
    <x v="7"/>
    <x v="1"/>
    <x v="0"/>
  </r>
  <r>
    <x v="389"/>
    <s v="Safdar"/>
    <x v="0"/>
    <x v="45"/>
    <x v="0"/>
    <n v="4210111874389"/>
    <x v="0"/>
    <n v="71760"/>
    <n v="7176"/>
    <n v="1435.2"/>
    <n v="80371.199999999997"/>
    <x v="7"/>
    <x v="10"/>
    <x v="1"/>
    <x v="0"/>
  </r>
  <r>
    <x v="390"/>
    <s v="Saqlain"/>
    <x v="1"/>
    <x v="4"/>
    <x v="3"/>
    <n v="4210112331274"/>
    <x v="0"/>
    <n v="60000"/>
    <n v="6600"/>
    <n v="600"/>
    <n v="67200"/>
    <x v="7"/>
    <x v="7"/>
    <x v="1"/>
    <x v="0"/>
  </r>
  <r>
    <x v="391"/>
    <s v="Yasin"/>
    <x v="0"/>
    <x v="4"/>
    <x v="3"/>
    <n v="4210112010807"/>
    <x v="0"/>
    <n v="74900"/>
    <n v="6741"/>
    <n v="1498"/>
    <n v="83139"/>
    <x v="7"/>
    <x v="9"/>
    <x v="1"/>
    <x v="0"/>
  </r>
  <r>
    <x v="392"/>
    <s v="Abbas"/>
    <x v="0"/>
    <x v="4"/>
    <x v="0"/>
    <n v="4210111300442"/>
    <x v="0"/>
    <n v="59000"/>
    <n v="4130"/>
    <n v="0"/>
    <n v="63130"/>
    <x v="8"/>
    <x v="3"/>
    <x v="1"/>
    <x v="0"/>
  </r>
  <r>
    <x v="393"/>
    <s v="Abbas"/>
    <x v="0"/>
    <x v="4"/>
    <x v="0"/>
    <n v="4210111339107"/>
    <x v="0"/>
    <n v="55000"/>
    <n v="3850"/>
    <n v="1100"/>
    <n v="59950"/>
    <x v="8"/>
    <x v="0"/>
    <x v="1"/>
    <x v="0"/>
  </r>
  <r>
    <x v="394"/>
    <s v="Afsheen"/>
    <x v="1"/>
    <x v="47"/>
    <x v="0"/>
    <n v="4210111255214"/>
    <x v="0"/>
    <n v="68000"/>
    <n v="5440"/>
    <n v="680"/>
    <n v="74120"/>
    <x v="8"/>
    <x v="2"/>
    <x v="1"/>
    <x v="0"/>
  </r>
  <r>
    <x v="395"/>
    <s v="Aleem"/>
    <x v="0"/>
    <x v="4"/>
    <x v="3"/>
    <n v="4210111853704"/>
    <x v="0"/>
    <n v="45000"/>
    <n v="4500"/>
    <n v="1800"/>
    <n v="51300"/>
    <x v="8"/>
    <x v="9"/>
    <x v="1"/>
    <x v="0"/>
  </r>
  <r>
    <x v="396"/>
    <s v="Amina"/>
    <x v="0"/>
    <x v="85"/>
    <x v="0"/>
    <n v="4210111435188"/>
    <x v="0"/>
    <n v="98100"/>
    <n v="9810"/>
    <n v="2943"/>
    <n v="110853"/>
    <x v="8"/>
    <x v="3"/>
    <x v="1"/>
    <x v="0"/>
  </r>
  <r>
    <x v="397"/>
    <s v="Azhar"/>
    <x v="0"/>
    <x v="86"/>
    <x v="1"/>
    <n v="4210111686265"/>
    <x v="1"/>
    <n v="63000"/>
    <n v="3780"/>
    <n v="630"/>
    <n v="67410"/>
    <x v="8"/>
    <x v="1"/>
    <x v="1"/>
    <x v="0"/>
  </r>
  <r>
    <x v="398"/>
    <s v="Faiz"/>
    <x v="0"/>
    <x v="52"/>
    <x v="0"/>
    <n v="4210111142184"/>
    <x v="0"/>
    <n v="86900"/>
    <n v="5214"/>
    <n v="4345"/>
    <n v="96459"/>
    <x v="8"/>
    <x v="9"/>
    <x v="1"/>
    <x v="0"/>
  </r>
  <r>
    <x v="399"/>
    <s v="Farah"/>
    <x v="0"/>
    <x v="46"/>
    <x v="0"/>
    <n v="4210111569686"/>
    <x v="0"/>
    <n v="68250"/>
    <n v="6142.5"/>
    <n v="1365"/>
    <n v="75757.5"/>
    <x v="8"/>
    <x v="9"/>
    <x v="1"/>
    <x v="0"/>
  </r>
  <r>
    <x v="400"/>
    <s v="Inzamam"/>
    <x v="0"/>
    <x v="4"/>
    <x v="0"/>
    <n v="4210111428148"/>
    <x v="0"/>
    <n v="77000"/>
    <n v="5390"/>
    <n v="1540"/>
    <n v="83930"/>
    <x v="8"/>
    <x v="10"/>
    <x v="1"/>
    <x v="0"/>
  </r>
  <r>
    <x v="401"/>
    <s v="Ishaq"/>
    <x v="1"/>
    <x v="87"/>
    <x v="0"/>
    <n v="4210112013612"/>
    <x v="0"/>
    <n v="68000"/>
    <n v="7480"/>
    <n v="2040"/>
    <n v="77520"/>
    <x v="8"/>
    <x v="10"/>
    <x v="1"/>
    <x v="0"/>
  </r>
  <r>
    <x v="402"/>
    <s v="Karim/Kareem"/>
    <x v="0"/>
    <x v="86"/>
    <x v="1"/>
    <n v="4210111529097"/>
    <x v="1"/>
    <n v="65000"/>
    <n v="3900"/>
    <n v="0"/>
    <n v="68900"/>
    <x v="8"/>
    <x v="2"/>
    <x v="1"/>
    <x v="0"/>
  </r>
  <r>
    <x v="403"/>
    <s v="Maleeha"/>
    <x v="0"/>
    <x v="51"/>
    <x v="0"/>
    <n v="4210111148267"/>
    <x v="0"/>
    <n v="85000"/>
    <n v="4250"/>
    <n v="1700"/>
    <n v="90950"/>
    <x v="8"/>
    <x v="1"/>
    <x v="1"/>
    <x v="0"/>
  </r>
  <r>
    <x v="404"/>
    <s v="Mohammed"/>
    <x v="0"/>
    <x v="88"/>
    <x v="1"/>
    <n v="4210111259283"/>
    <x v="1"/>
    <n v="72000"/>
    <n v="5760"/>
    <n v="0"/>
    <n v="77760"/>
    <x v="8"/>
    <x v="1"/>
    <x v="1"/>
    <x v="0"/>
  </r>
  <r>
    <x v="405"/>
    <s v="Sarmad"/>
    <x v="0"/>
    <x v="48"/>
    <x v="1"/>
    <n v="4210111620546"/>
    <x v="1"/>
    <n v="65000"/>
    <n v="7800"/>
    <n v="1950"/>
    <n v="74750"/>
    <x v="8"/>
    <x v="11"/>
    <x v="1"/>
    <x v="1"/>
  </r>
  <r>
    <x v="406"/>
    <s v="Sher"/>
    <x v="1"/>
    <x v="52"/>
    <x v="0"/>
    <n v="4210111247161"/>
    <x v="0"/>
    <n v="73000"/>
    <n v="8760"/>
    <n v="3650"/>
    <n v="85410"/>
    <x v="8"/>
    <x v="10"/>
    <x v="1"/>
    <x v="0"/>
  </r>
  <r>
    <x v="407"/>
    <s v="Sohail"/>
    <x v="0"/>
    <x v="88"/>
    <x v="1"/>
    <n v="4210111674248"/>
    <x v="1"/>
    <n v="77760"/>
    <n v="8553.6"/>
    <n v="3888"/>
    <n v="90201.600000000006"/>
    <x v="8"/>
    <x v="6"/>
    <x v="1"/>
    <x v="0"/>
  </r>
  <r>
    <x v="408"/>
    <s v="Wasim"/>
    <x v="1"/>
    <x v="89"/>
    <x v="0"/>
    <n v="4210112330101"/>
    <x v="0"/>
    <n v="65000"/>
    <n v="5200"/>
    <n v="650"/>
    <n v="70850"/>
    <x v="8"/>
    <x v="8"/>
    <x v="1"/>
    <x v="0"/>
  </r>
  <r>
    <x v="409"/>
    <s v="Yar"/>
    <x v="0"/>
    <x v="52"/>
    <x v="0"/>
    <n v="4210111668912"/>
    <x v="0"/>
    <n v="75920"/>
    <n v="9110.4"/>
    <n v="2277.6"/>
    <n v="87308"/>
    <x v="8"/>
    <x v="4"/>
    <x v="1"/>
    <x v="0"/>
  </r>
  <r>
    <x v="410"/>
    <s v="Afreen"/>
    <x v="0"/>
    <x v="4"/>
    <x v="0"/>
    <n v="4210112275898"/>
    <x v="0"/>
    <n v="75000"/>
    <n v="3750"/>
    <n v="0"/>
    <n v="78750"/>
    <x v="2"/>
    <x v="5"/>
    <x v="1"/>
    <x v="0"/>
  </r>
  <r>
    <x v="411"/>
    <s v="Afreen"/>
    <x v="0"/>
    <x v="53"/>
    <x v="0"/>
    <n v="4210111719515"/>
    <x v="0"/>
    <n v="71000"/>
    <n v="4260"/>
    <n v="1420"/>
    <n v="76680"/>
    <x v="2"/>
    <x v="10"/>
    <x v="1"/>
    <x v="0"/>
  </r>
  <r>
    <x v="412"/>
    <s v="Afreen"/>
    <x v="0"/>
    <x v="90"/>
    <x v="4"/>
    <n v="4210112277304"/>
    <x v="3"/>
    <n v="45000"/>
    <n v="2250"/>
    <n v="900"/>
    <n v="48150"/>
    <x v="2"/>
    <x v="6"/>
    <x v="1"/>
    <x v="0"/>
  </r>
  <r>
    <x v="413"/>
    <s v="Ahsan"/>
    <x v="0"/>
    <x v="58"/>
    <x v="0"/>
    <n v="4210111174749"/>
    <x v="0"/>
    <n v="46200"/>
    <n v="5082"/>
    <n v="924"/>
    <n v="52206"/>
    <x v="2"/>
    <x v="7"/>
    <x v="1"/>
    <x v="0"/>
  </r>
  <r>
    <x v="414"/>
    <s v="Arfa"/>
    <x v="0"/>
    <x v="46"/>
    <x v="0"/>
    <n v="4210111952534"/>
    <x v="0"/>
    <n v="90200"/>
    <n v="4510"/>
    <n v="2706"/>
    <n v="97416"/>
    <x v="2"/>
    <x v="0"/>
    <x v="1"/>
    <x v="0"/>
  </r>
  <r>
    <x v="415"/>
    <s v="Aslam"/>
    <x v="1"/>
    <x v="46"/>
    <x v="0"/>
    <n v="4210111588878"/>
    <x v="0"/>
    <n v="92906"/>
    <n v="9290.6"/>
    <n v="929.06"/>
    <n v="103125.66"/>
    <x v="2"/>
    <x v="11"/>
    <x v="1"/>
    <x v="0"/>
  </r>
  <r>
    <x v="416"/>
    <s v="Farida"/>
    <x v="0"/>
    <x v="56"/>
    <x v="4"/>
    <n v="4210112156545"/>
    <x v="3"/>
    <n v="32032"/>
    <n v="1921.92"/>
    <n v="1601.6"/>
    <n v="35555.519999999997"/>
    <x v="2"/>
    <x v="1"/>
    <x v="1"/>
    <x v="0"/>
  </r>
  <r>
    <x v="417"/>
    <s v="Ilyas"/>
    <x v="0"/>
    <x v="91"/>
    <x v="4"/>
    <n v="4210111115689"/>
    <x v="3"/>
    <n v="31000"/>
    <n v="1860"/>
    <n v="310"/>
    <n v="33170"/>
    <x v="2"/>
    <x v="1"/>
    <x v="1"/>
    <x v="0"/>
  </r>
  <r>
    <x v="418"/>
    <s v="Ilyas"/>
    <x v="0"/>
    <x v="92"/>
    <x v="1"/>
    <n v="4210112044482"/>
    <x v="1"/>
    <n v="145000"/>
    <n v="8700"/>
    <n v="1450"/>
    <n v="155150"/>
    <x v="2"/>
    <x v="4"/>
    <x v="1"/>
    <x v="0"/>
  </r>
  <r>
    <x v="419"/>
    <s v="Ilyas"/>
    <x v="0"/>
    <x v="92"/>
    <x v="1"/>
    <n v="4210112138576"/>
    <x v="1"/>
    <n v="145000"/>
    <n v="8700"/>
    <n v="1450"/>
    <n v="155150"/>
    <x v="2"/>
    <x v="0"/>
    <x v="1"/>
    <x v="0"/>
  </r>
  <r>
    <x v="420"/>
    <s v="Ilyas"/>
    <x v="0"/>
    <x v="92"/>
    <x v="1"/>
    <n v="4210111842798"/>
    <x v="1"/>
    <n v="145000"/>
    <n v="8700"/>
    <n v="1450"/>
    <n v="155150"/>
    <x v="2"/>
    <x v="1"/>
    <x v="1"/>
    <x v="0"/>
  </r>
  <r>
    <x v="421"/>
    <s v="Irfan"/>
    <x v="0"/>
    <x v="93"/>
    <x v="2"/>
    <n v="421211212419"/>
    <x v="2"/>
    <n v="54000"/>
    <n v="4320"/>
    <n v="0"/>
    <n v="58320"/>
    <x v="2"/>
    <x v="0"/>
    <x v="1"/>
    <x v="0"/>
  </r>
  <r>
    <x v="422"/>
    <s v="Khurshid"/>
    <x v="0"/>
    <x v="4"/>
    <x v="0"/>
    <n v="4210112069192"/>
    <x v="0"/>
    <n v="64000"/>
    <n v="5120"/>
    <n v="1280"/>
    <n v="70400"/>
    <x v="2"/>
    <x v="9"/>
    <x v="1"/>
    <x v="0"/>
  </r>
  <r>
    <x v="423"/>
    <s v="Madeeha"/>
    <x v="0"/>
    <x v="46"/>
    <x v="0"/>
    <n v="421211212419"/>
    <x v="0"/>
    <n v="82000"/>
    <n v="9020"/>
    <n v="1640"/>
    <n v="92660"/>
    <x v="2"/>
    <x v="5"/>
    <x v="1"/>
    <x v="0"/>
  </r>
  <r>
    <x v="424"/>
    <s v="Saad"/>
    <x v="0"/>
    <x v="94"/>
    <x v="1"/>
    <n v="4210111659411"/>
    <x v="1"/>
    <n v="68000"/>
    <n v="6120"/>
    <n v="3400"/>
    <n v="77520"/>
    <x v="2"/>
    <x v="0"/>
    <x v="1"/>
    <x v="0"/>
  </r>
  <r>
    <x v="425"/>
    <s v="Safdar"/>
    <x v="0"/>
    <x v="60"/>
    <x v="4"/>
    <n v="4210112321486"/>
    <x v="3"/>
    <n v="38828"/>
    <n v="3494.52"/>
    <n v="388.28"/>
    <n v="42710.799999999996"/>
    <x v="2"/>
    <x v="2"/>
    <x v="1"/>
    <x v="0"/>
  </r>
  <r>
    <x v="426"/>
    <s v="Ahmed"/>
    <x v="0"/>
    <x v="1"/>
    <x v="0"/>
    <n v="4210111254416"/>
    <x v="0"/>
    <n v="77000"/>
    <n v="3850"/>
    <n v="0"/>
    <n v="80850"/>
    <x v="0"/>
    <x v="7"/>
    <x v="2"/>
    <x v="1"/>
  </r>
  <r>
    <x v="427"/>
    <s v="Andaleeb"/>
    <x v="0"/>
    <x v="8"/>
    <x v="0"/>
    <n v="421211212419"/>
    <x v="0"/>
    <n v="95500"/>
    <n v="7640"/>
    <n v="0"/>
    <n v="103140"/>
    <x v="0"/>
    <x v="5"/>
    <x v="2"/>
    <x v="0"/>
  </r>
  <r>
    <x v="428"/>
    <s v="Farooq"/>
    <x v="0"/>
    <x v="6"/>
    <x v="1"/>
    <n v="4210112253495"/>
    <x v="1"/>
    <n v="52920"/>
    <n v="6350.4"/>
    <n v="0"/>
    <n v="59270.400000000001"/>
    <x v="0"/>
    <x v="4"/>
    <x v="2"/>
    <x v="1"/>
  </r>
  <r>
    <x v="429"/>
    <s v="Irfan"/>
    <x v="0"/>
    <x v="5"/>
    <x v="0"/>
    <n v="4210111209659"/>
    <x v="0"/>
    <n v="104000"/>
    <n v="8320"/>
    <n v="0"/>
    <n v="112320"/>
    <x v="0"/>
    <x v="11"/>
    <x v="2"/>
    <x v="0"/>
  </r>
  <r>
    <x v="430"/>
    <s v="Maqsood"/>
    <x v="0"/>
    <x v="2"/>
    <x v="1"/>
    <n v="4210112102487"/>
    <x v="1"/>
    <n v="45000"/>
    <n v="3600"/>
    <n v="0"/>
    <n v="48600"/>
    <x v="0"/>
    <x v="7"/>
    <x v="2"/>
    <x v="0"/>
  </r>
  <r>
    <x v="431"/>
    <s v="Musharraf"/>
    <x v="1"/>
    <x v="64"/>
    <x v="0"/>
    <n v="4210112129377"/>
    <x v="0"/>
    <n v="70806"/>
    <n v="7080.6"/>
    <n v="0"/>
    <n v="77886.600000000006"/>
    <x v="0"/>
    <x v="7"/>
    <x v="2"/>
    <x v="0"/>
  </r>
  <r>
    <x v="432"/>
    <s v="Qasim"/>
    <x v="0"/>
    <x v="95"/>
    <x v="0"/>
    <n v="4210112048655"/>
    <x v="0"/>
    <n v="58800"/>
    <n v="5880"/>
    <n v="0"/>
    <n v="64680"/>
    <x v="0"/>
    <x v="10"/>
    <x v="2"/>
    <x v="0"/>
  </r>
  <r>
    <x v="433"/>
    <s v="Rameez"/>
    <x v="0"/>
    <x v="4"/>
    <x v="0"/>
    <n v="4210111989851"/>
    <x v="0"/>
    <n v="48000"/>
    <n v="2880"/>
    <n v="0"/>
    <n v="50880"/>
    <x v="0"/>
    <x v="0"/>
    <x v="2"/>
    <x v="1"/>
  </r>
  <r>
    <x v="434"/>
    <s v="Rauf"/>
    <x v="0"/>
    <x v="2"/>
    <x v="1"/>
    <n v="4210112259956"/>
    <x v="1"/>
    <n v="45000"/>
    <n v="3600"/>
    <n v="0"/>
    <n v="48600"/>
    <x v="0"/>
    <x v="9"/>
    <x v="2"/>
    <x v="0"/>
  </r>
  <r>
    <x v="435"/>
    <s v="Saad"/>
    <x v="0"/>
    <x v="10"/>
    <x v="2"/>
    <n v="4210112171465"/>
    <x v="2"/>
    <n v="48000"/>
    <n v="4800"/>
    <n v="0"/>
    <n v="52800"/>
    <x v="0"/>
    <x v="11"/>
    <x v="2"/>
    <x v="0"/>
  </r>
  <r>
    <x v="436"/>
    <s v="Shuja"/>
    <x v="0"/>
    <x v="6"/>
    <x v="1"/>
    <n v="4210111733573"/>
    <x v="1"/>
    <n v="49000"/>
    <n v="3430"/>
    <n v="0"/>
    <n v="52430"/>
    <x v="0"/>
    <x v="6"/>
    <x v="2"/>
    <x v="0"/>
  </r>
  <r>
    <x v="437"/>
    <s v="Zakir"/>
    <x v="0"/>
    <x v="5"/>
    <x v="0"/>
    <n v="4210112345365"/>
    <x v="0"/>
    <n v="85000"/>
    <n v="10200"/>
    <n v="0"/>
    <n v="95200"/>
    <x v="0"/>
    <x v="0"/>
    <x v="2"/>
    <x v="0"/>
  </r>
  <r>
    <x v="438"/>
    <s v="Amina"/>
    <x v="0"/>
    <x v="4"/>
    <x v="3"/>
    <n v="4210111377423"/>
    <x v="0"/>
    <n v="61300"/>
    <n v="3065"/>
    <n v="1226"/>
    <n v="65591"/>
    <x v="1"/>
    <x v="6"/>
    <x v="2"/>
    <x v="0"/>
  </r>
  <r>
    <x v="439"/>
    <s v="Aslam"/>
    <x v="0"/>
    <x v="67"/>
    <x v="0"/>
    <n v="4210111371751"/>
    <x v="0"/>
    <n v="77000"/>
    <n v="9240"/>
    <n v="3850"/>
    <n v="90090"/>
    <x v="1"/>
    <x v="5"/>
    <x v="2"/>
    <x v="0"/>
  </r>
  <r>
    <x v="440"/>
    <s v="Iftikhar"/>
    <x v="0"/>
    <x v="14"/>
    <x v="4"/>
    <n v="4210112236443"/>
    <x v="3"/>
    <n v="76320"/>
    <n v="5342.4"/>
    <n v="3052.8"/>
    <n v="84715.199999999997"/>
    <x v="1"/>
    <x v="0"/>
    <x v="2"/>
    <x v="0"/>
  </r>
  <r>
    <x v="441"/>
    <s v="Qaiser"/>
    <x v="0"/>
    <x v="96"/>
    <x v="0"/>
    <n v="4210111557462"/>
    <x v="0"/>
    <n v="31000"/>
    <n v="3410"/>
    <n v="0"/>
    <n v="34410"/>
    <x v="1"/>
    <x v="11"/>
    <x v="2"/>
    <x v="0"/>
  </r>
  <r>
    <x v="442"/>
    <s v="Zarar"/>
    <x v="0"/>
    <x v="96"/>
    <x v="0"/>
    <n v="4210111211071"/>
    <x v="0"/>
    <n v="34700"/>
    <n v="2776"/>
    <n v="0"/>
    <n v="37476"/>
    <x v="1"/>
    <x v="3"/>
    <x v="2"/>
    <x v="0"/>
  </r>
  <r>
    <x v="443"/>
    <s v="Afreen"/>
    <x v="0"/>
    <x v="22"/>
    <x v="0"/>
    <n v="4210111250899"/>
    <x v="0"/>
    <n v="67300"/>
    <n v="6730"/>
    <n v="673"/>
    <n v="74703"/>
    <x v="3"/>
    <x v="6"/>
    <x v="2"/>
    <x v="0"/>
  </r>
  <r>
    <x v="444"/>
    <s v="Bushra"/>
    <x v="1"/>
    <x v="4"/>
    <x v="3"/>
    <n v="4210112022069"/>
    <x v="0"/>
    <n v="58320"/>
    <n v="4665.6000000000004"/>
    <n v="2916"/>
    <n v="65901.600000000006"/>
    <x v="3"/>
    <x v="3"/>
    <x v="2"/>
    <x v="0"/>
  </r>
  <r>
    <x v="445"/>
    <s v="Hajira"/>
    <x v="0"/>
    <x v="15"/>
    <x v="0"/>
    <n v="4210112130692"/>
    <x v="0"/>
    <n v="81648"/>
    <n v="4082.4"/>
    <n v="3265.92"/>
    <n v="88996.319999999992"/>
    <x v="3"/>
    <x v="2"/>
    <x v="2"/>
    <x v="0"/>
  </r>
  <r>
    <x v="446"/>
    <s v="Ibrahim"/>
    <x v="0"/>
    <x v="22"/>
    <x v="0"/>
    <n v="4210111326998"/>
    <x v="0"/>
    <n v="59400"/>
    <n v="4752"/>
    <n v="594"/>
    <n v="64746"/>
    <x v="3"/>
    <x v="11"/>
    <x v="2"/>
    <x v="0"/>
  </r>
  <r>
    <x v="447"/>
    <s v="Inzamam"/>
    <x v="0"/>
    <x v="73"/>
    <x v="4"/>
    <n v="4210111286353"/>
    <x v="3"/>
    <n v="30000"/>
    <n v="2400"/>
    <n v="1500"/>
    <n v="33900"/>
    <x v="3"/>
    <x v="0"/>
    <x v="2"/>
    <x v="0"/>
  </r>
  <r>
    <x v="448"/>
    <s v="Javeria"/>
    <x v="0"/>
    <x v="97"/>
    <x v="4"/>
    <n v="4210111243027"/>
    <x v="3"/>
    <n v="37450"/>
    <n v="4494"/>
    <n v="1872.5"/>
    <n v="43816.5"/>
    <x v="3"/>
    <x v="3"/>
    <x v="2"/>
    <x v="0"/>
  </r>
  <r>
    <x v="449"/>
    <s v="Javeria"/>
    <x v="0"/>
    <x v="16"/>
    <x v="4"/>
    <n v="4210111982868"/>
    <x v="3"/>
    <n v="55469"/>
    <n v="3328.14"/>
    <n v="2773.45"/>
    <n v="61570.59"/>
    <x v="3"/>
    <x v="1"/>
    <x v="2"/>
    <x v="0"/>
  </r>
  <r>
    <x v="450"/>
    <s v="Javeria"/>
    <x v="0"/>
    <x v="17"/>
    <x v="1"/>
    <n v="4210112293214"/>
    <x v="1"/>
    <n v="72000"/>
    <n v="5760"/>
    <n v="720"/>
    <n v="78480"/>
    <x v="3"/>
    <x v="10"/>
    <x v="2"/>
    <x v="0"/>
  </r>
  <r>
    <x v="451"/>
    <s v="Musharraf"/>
    <x v="0"/>
    <x v="21"/>
    <x v="0"/>
    <n v="4210111904922"/>
    <x v="0"/>
    <n v="55500"/>
    <n v="6105"/>
    <n v="1110"/>
    <n v="62715"/>
    <x v="3"/>
    <x v="1"/>
    <x v="2"/>
    <x v="0"/>
  </r>
  <r>
    <x v="452"/>
    <s v="Sabir"/>
    <x v="1"/>
    <x v="4"/>
    <x v="3"/>
    <n v="4210111864162"/>
    <x v="0"/>
    <n v="54000"/>
    <n v="3240"/>
    <n v="2160"/>
    <n v="59400"/>
    <x v="3"/>
    <x v="9"/>
    <x v="2"/>
    <x v="0"/>
  </r>
  <r>
    <x v="453"/>
    <s v="Safdar"/>
    <x v="0"/>
    <x v="22"/>
    <x v="0"/>
    <n v="4210111766112"/>
    <x v="0"/>
    <n v="55000"/>
    <n v="4950"/>
    <n v="550"/>
    <n v="60500"/>
    <x v="3"/>
    <x v="0"/>
    <x v="2"/>
    <x v="0"/>
  </r>
  <r>
    <x v="454"/>
    <s v="Saif"/>
    <x v="0"/>
    <x v="21"/>
    <x v="0"/>
    <n v="4210111430037"/>
    <x v="0"/>
    <n v="50000"/>
    <n v="5500"/>
    <n v="2500"/>
    <n v="58000"/>
    <x v="3"/>
    <x v="7"/>
    <x v="2"/>
    <x v="0"/>
  </r>
  <r>
    <x v="455"/>
    <s v="Saqlain"/>
    <x v="0"/>
    <x v="17"/>
    <x v="1"/>
    <n v="4210111163271"/>
    <x v="1"/>
    <n v="75000"/>
    <n v="4500"/>
    <n v="3750"/>
    <n v="83250"/>
    <x v="3"/>
    <x v="5"/>
    <x v="2"/>
    <x v="1"/>
  </r>
  <r>
    <x v="456"/>
    <s v="Sarmad"/>
    <x v="1"/>
    <x v="4"/>
    <x v="3"/>
    <n v="4210112078048"/>
    <x v="0"/>
    <n v="62402"/>
    <n v="6240.2"/>
    <n v="3120.1"/>
    <n v="71762.3"/>
    <x v="3"/>
    <x v="11"/>
    <x v="2"/>
    <x v="0"/>
  </r>
  <r>
    <x v="457"/>
    <s v="Sher"/>
    <x v="1"/>
    <x v="23"/>
    <x v="0"/>
    <n v="4210112114151"/>
    <x v="0"/>
    <n v="50000"/>
    <n v="5000"/>
    <n v="2500"/>
    <n v="57500"/>
    <x v="3"/>
    <x v="6"/>
    <x v="2"/>
    <x v="0"/>
  </r>
  <r>
    <x v="458"/>
    <s v="Zaighum"/>
    <x v="0"/>
    <x v="15"/>
    <x v="0"/>
    <n v="4210111217141"/>
    <x v="0"/>
    <n v="75600"/>
    <n v="3780"/>
    <n v="1512"/>
    <n v="80892"/>
    <x v="3"/>
    <x v="1"/>
    <x v="2"/>
    <x v="0"/>
  </r>
  <r>
    <x v="459"/>
    <s v="Hafeez"/>
    <x v="0"/>
    <x v="26"/>
    <x v="0"/>
    <n v="4210111504565"/>
    <x v="0"/>
    <n v="45900"/>
    <n v="2295"/>
    <n v="1836"/>
    <n v="50031"/>
    <x v="4"/>
    <x v="6"/>
    <x v="2"/>
    <x v="0"/>
  </r>
  <r>
    <x v="460"/>
    <s v="Ibrahim"/>
    <x v="0"/>
    <x v="74"/>
    <x v="0"/>
    <n v="4210111909984"/>
    <x v="0"/>
    <n v="93000"/>
    <n v="5580"/>
    <n v="4650"/>
    <n v="103230"/>
    <x v="4"/>
    <x v="1"/>
    <x v="2"/>
    <x v="0"/>
  </r>
  <r>
    <x v="461"/>
    <s v="Jamal"/>
    <x v="0"/>
    <x v="98"/>
    <x v="0"/>
    <n v="4210111295899"/>
    <x v="0"/>
    <n v="88000"/>
    <n v="5280"/>
    <n v="1760"/>
    <n v="95040"/>
    <x v="4"/>
    <x v="9"/>
    <x v="2"/>
    <x v="0"/>
  </r>
  <r>
    <x v="462"/>
    <s v="Maleeha"/>
    <x v="0"/>
    <x v="26"/>
    <x v="0"/>
    <n v="4210111804181"/>
    <x v="0"/>
    <n v="41600"/>
    <n v="4160"/>
    <n v="0"/>
    <n v="45760"/>
    <x v="4"/>
    <x v="1"/>
    <x v="2"/>
    <x v="0"/>
  </r>
  <r>
    <x v="463"/>
    <s v="Rameez"/>
    <x v="1"/>
    <x v="24"/>
    <x v="2"/>
    <n v="4210111747679"/>
    <x v="2"/>
    <n v="87000"/>
    <n v="7830"/>
    <n v="1740"/>
    <n v="96570"/>
    <x v="4"/>
    <x v="7"/>
    <x v="2"/>
    <x v="0"/>
  </r>
  <r>
    <x v="464"/>
    <s v="Yar"/>
    <x v="1"/>
    <x v="98"/>
    <x v="0"/>
    <n v="4210111365748"/>
    <x v="0"/>
    <n v="93000"/>
    <n v="10230"/>
    <n v="1860"/>
    <n v="105090"/>
    <x v="4"/>
    <x v="7"/>
    <x v="2"/>
    <x v="0"/>
  </r>
  <r>
    <x v="465"/>
    <s v="Abid"/>
    <x v="0"/>
    <x v="4"/>
    <x v="0"/>
    <n v="4210111178676"/>
    <x v="0"/>
    <n v="94000"/>
    <n v="8460"/>
    <n v="2820"/>
    <n v="105280"/>
    <x v="5"/>
    <x v="8"/>
    <x v="2"/>
    <x v="0"/>
  </r>
  <r>
    <x v="466"/>
    <s v="Andaleeb"/>
    <x v="0"/>
    <x v="75"/>
    <x v="1"/>
    <n v="4210111930565"/>
    <x v="1"/>
    <n v="29430"/>
    <n v="3237.3"/>
    <n v="882.9"/>
    <n v="33550.199999999997"/>
    <x v="5"/>
    <x v="11"/>
    <x v="2"/>
    <x v="0"/>
  </r>
  <r>
    <x v="467"/>
    <s v="Arfa"/>
    <x v="1"/>
    <x v="4"/>
    <x v="3"/>
    <n v="4210111988317"/>
    <x v="0"/>
    <n v="52000"/>
    <n v="3120"/>
    <n v="1040"/>
    <n v="56160"/>
    <x v="5"/>
    <x v="9"/>
    <x v="2"/>
    <x v="0"/>
  </r>
  <r>
    <x v="468"/>
    <s v="Hajira"/>
    <x v="0"/>
    <x v="99"/>
    <x v="0"/>
    <n v="4210112185039"/>
    <x v="0"/>
    <n v="100000"/>
    <n v="7000"/>
    <n v="2000"/>
    <n v="109000"/>
    <x v="5"/>
    <x v="10"/>
    <x v="2"/>
    <x v="0"/>
  </r>
  <r>
    <x v="469"/>
    <s v="Maqsood"/>
    <x v="0"/>
    <x v="77"/>
    <x v="1"/>
    <n v="4210112089557"/>
    <x v="1"/>
    <n v="27000"/>
    <n v="2700"/>
    <n v="1350"/>
    <n v="31050"/>
    <x v="5"/>
    <x v="2"/>
    <x v="2"/>
    <x v="0"/>
  </r>
  <r>
    <x v="470"/>
    <s v="Nafees"/>
    <x v="1"/>
    <x v="4"/>
    <x v="3"/>
    <n v="4210111726669"/>
    <x v="0"/>
    <n v="55640"/>
    <n v="2782"/>
    <n v="1669.2"/>
    <n v="60091.199999999997"/>
    <x v="5"/>
    <x v="2"/>
    <x v="2"/>
    <x v="0"/>
  </r>
  <r>
    <x v="471"/>
    <s v="Sarmad"/>
    <x v="0"/>
    <x v="75"/>
    <x v="1"/>
    <n v="4210111871285"/>
    <x v="1"/>
    <n v="31784"/>
    <n v="2860.56"/>
    <n v="317.83999999999997"/>
    <n v="34962.399999999994"/>
    <x v="5"/>
    <x v="0"/>
    <x v="2"/>
    <x v="0"/>
  </r>
  <r>
    <x v="472"/>
    <s v="Shoaib"/>
    <x v="1"/>
    <x v="4"/>
    <x v="3"/>
    <n v="4210111680344"/>
    <x v="0"/>
    <n v="48000"/>
    <n v="3840"/>
    <n v="2400"/>
    <n v="54240"/>
    <x v="5"/>
    <x v="2"/>
    <x v="2"/>
    <x v="0"/>
  </r>
  <r>
    <x v="473"/>
    <s v="Talat"/>
    <x v="1"/>
    <x v="9"/>
    <x v="0"/>
    <n v="4210111938808"/>
    <x v="0"/>
    <n v="60000"/>
    <n v="6000"/>
    <n v="1200"/>
    <n v="67200"/>
    <x v="5"/>
    <x v="6"/>
    <x v="2"/>
    <x v="0"/>
  </r>
  <r>
    <x v="474"/>
    <s v="Yasin"/>
    <x v="0"/>
    <x v="100"/>
    <x v="0"/>
    <n v="4210112201959"/>
    <x v="0"/>
    <n v="53000"/>
    <n v="4240"/>
    <n v="530"/>
    <n v="57770"/>
    <x v="5"/>
    <x v="7"/>
    <x v="2"/>
    <x v="0"/>
  </r>
  <r>
    <x v="475"/>
    <s v="Yousuf"/>
    <x v="0"/>
    <x v="101"/>
    <x v="0"/>
    <n v="4210111806915"/>
    <x v="0"/>
    <n v="36000"/>
    <n v="2880"/>
    <n v="1080"/>
    <n v="39960"/>
    <x v="5"/>
    <x v="5"/>
    <x v="2"/>
    <x v="0"/>
  </r>
  <r>
    <x v="476"/>
    <s v="Yousuf"/>
    <x v="0"/>
    <x v="77"/>
    <x v="1"/>
    <n v="4210112047566"/>
    <x v="1"/>
    <n v="33000"/>
    <n v="2970"/>
    <n v="990"/>
    <n v="36960"/>
    <x v="5"/>
    <x v="5"/>
    <x v="2"/>
    <x v="0"/>
  </r>
  <r>
    <x v="477"/>
    <s v="Aqeel"/>
    <x v="1"/>
    <x v="33"/>
    <x v="0"/>
    <n v="4210112082629"/>
    <x v="0"/>
    <n v="89782"/>
    <n v="9876.02"/>
    <n v="897.82"/>
    <n v="100555.84000000001"/>
    <x v="6"/>
    <x v="9"/>
    <x v="2"/>
    <x v="0"/>
  </r>
  <r>
    <x v="478"/>
    <s v="Bushra"/>
    <x v="1"/>
    <x v="39"/>
    <x v="2"/>
    <n v="4210111694633"/>
    <x v="2"/>
    <n v="78100"/>
    <n v="7810"/>
    <n v="781"/>
    <n v="86691"/>
    <x v="6"/>
    <x v="1"/>
    <x v="2"/>
    <x v="0"/>
  </r>
  <r>
    <x v="479"/>
    <s v="Danial"/>
    <x v="1"/>
    <x v="37"/>
    <x v="0"/>
    <n v="4210111698851"/>
    <x v="0"/>
    <n v="70000"/>
    <n v="7700"/>
    <n v="1400"/>
    <n v="79100"/>
    <x v="6"/>
    <x v="4"/>
    <x v="2"/>
    <x v="0"/>
  </r>
  <r>
    <x v="480"/>
    <s v="Farida"/>
    <x v="0"/>
    <x v="102"/>
    <x v="0"/>
    <n v="4210111936376"/>
    <x v="0"/>
    <n v="48000"/>
    <n v="3360"/>
    <n v="2400"/>
    <n v="53760"/>
    <x v="6"/>
    <x v="2"/>
    <x v="2"/>
    <x v="0"/>
  </r>
  <r>
    <x v="481"/>
    <s v="Munawar"/>
    <x v="1"/>
    <x v="36"/>
    <x v="0"/>
    <n v="4210112275779"/>
    <x v="0"/>
    <n v="39000"/>
    <n v="3900"/>
    <n v="1560"/>
    <n v="44460"/>
    <x v="6"/>
    <x v="2"/>
    <x v="2"/>
    <x v="0"/>
  </r>
  <r>
    <x v="482"/>
    <s v="Nafees"/>
    <x v="0"/>
    <x v="4"/>
    <x v="0"/>
    <n v="4210111944598"/>
    <x v="0"/>
    <n v="63000"/>
    <n v="3150"/>
    <n v="3150"/>
    <n v="69300"/>
    <x v="6"/>
    <x v="6"/>
    <x v="2"/>
    <x v="1"/>
  </r>
  <r>
    <x v="483"/>
    <s v="Rauf"/>
    <x v="0"/>
    <x v="4"/>
    <x v="0"/>
    <n v="4210112269866"/>
    <x v="0"/>
    <n v="32000"/>
    <n v="1600"/>
    <n v="1600"/>
    <n v="35200"/>
    <x v="6"/>
    <x v="10"/>
    <x v="2"/>
    <x v="0"/>
  </r>
  <r>
    <x v="484"/>
    <s v="Sadiq"/>
    <x v="1"/>
    <x v="38"/>
    <x v="2"/>
    <n v="4210112039216"/>
    <x v="2"/>
    <n v="49682"/>
    <n v="5961.84"/>
    <n v="2484.1"/>
    <n v="58127.939999999995"/>
    <x v="6"/>
    <x v="6"/>
    <x v="2"/>
    <x v="0"/>
  </r>
  <r>
    <x v="485"/>
    <s v="Tufail"/>
    <x v="0"/>
    <x v="35"/>
    <x v="1"/>
    <n v="4210111802731"/>
    <x v="1"/>
    <n v="76000"/>
    <n v="9120"/>
    <n v="0"/>
    <n v="85120"/>
    <x v="6"/>
    <x v="2"/>
    <x v="2"/>
    <x v="0"/>
  </r>
  <r>
    <x v="486"/>
    <s v="Yar"/>
    <x v="1"/>
    <x v="38"/>
    <x v="2"/>
    <n v="4210112210748"/>
    <x v="2"/>
    <n v="43000"/>
    <n v="3440"/>
    <n v="0"/>
    <n v="46440"/>
    <x v="6"/>
    <x v="9"/>
    <x v="2"/>
    <x v="0"/>
  </r>
  <r>
    <x v="487"/>
    <s v="Zarar"/>
    <x v="0"/>
    <x v="79"/>
    <x v="0"/>
    <n v="4210111196003"/>
    <x v="0"/>
    <n v="54080"/>
    <n v="4867.2"/>
    <n v="2163.1999999999998"/>
    <n v="61110.399999999994"/>
    <x v="6"/>
    <x v="1"/>
    <x v="2"/>
    <x v="0"/>
  </r>
  <r>
    <x v="488"/>
    <s v="Abbas"/>
    <x v="1"/>
    <x v="4"/>
    <x v="3"/>
    <n v="4210111234158"/>
    <x v="0"/>
    <n v="57000"/>
    <n v="5700"/>
    <n v="1710"/>
    <n v="64410"/>
    <x v="7"/>
    <x v="0"/>
    <x v="2"/>
    <x v="0"/>
  </r>
  <r>
    <x v="489"/>
    <s v="Afsheen"/>
    <x v="0"/>
    <x v="4"/>
    <x v="0"/>
    <n v="4210111143063"/>
    <x v="0"/>
    <n v="58000"/>
    <n v="4640"/>
    <n v="1740"/>
    <n v="64380"/>
    <x v="7"/>
    <x v="10"/>
    <x v="2"/>
    <x v="0"/>
  </r>
  <r>
    <x v="490"/>
    <s v="Amin"/>
    <x v="0"/>
    <x v="103"/>
    <x v="0"/>
    <n v="4210111918078"/>
    <x v="0"/>
    <n v="26000"/>
    <n v="1560"/>
    <n v="780"/>
    <n v="28340"/>
    <x v="7"/>
    <x v="10"/>
    <x v="2"/>
    <x v="1"/>
  </r>
  <r>
    <x v="491"/>
    <s v="Amina"/>
    <x v="0"/>
    <x v="104"/>
    <x v="0"/>
    <n v="4210111519319"/>
    <x v="0"/>
    <n v="75040"/>
    <n v="6753.6"/>
    <n v="750.4"/>
    <n v="82544"/>
    <x v="7"/>
    <x v="10"/>
    <x v="2"/>
    <x v="0"/>
  </r>
  <r>
    <x v="492"/>
    <s v="Danial"/>
    <x v="0"/>
    <x v="43"/>
    <x v="0"/>
    <n v="4210112303661"/>
    <x v="0"/>
    <n v="47080"/>
    <n v="5649.6"/>
    <n v="941.6"/>
    <n v="53671.199999999997"/>
    <x v="7"/>
    <x v="0"/>
    <x v="2"/>
    <x v="0"/>
  </r>
  <r>
    <x v="493"/>
    <s v="Faiz"/>
    <x v="0"/>
    <x v="104"/>
    <x v="0"/>
    <n v="4210112280164"/>
    <x v="0"/>
    <n v="84000"/>
    <n v="9240"/>
    <n v="840"/>
    <n v="94080"/>
    <x v="7"/>
    <x v="0"/>
    <x v="2"/>
    <x v="0"/>
  </r>
  <r>
    <x v="494"/>
    <s v="Iftikhar"/>
    <x v="0"/>
    <x v="103"/>
    <x v="0"/>
    <n v="4210111297014"/>
    <x v="0"/>
    <n v="27300"/>
    <n v="2730"/>
    <n v="1092"/>
    <n v="31122"/>
    <x v="7"/>
    <x v="11"/>
    <x v="2"/>
    <x v="0"/>
  </r>
  <r>
    <x v="495"/>
    <s v="Jamal"/>
    <x v="1"/>
    <x v="84"/>
    <x v="0"/>
    <n v="4210112185363"/>
    <x v="0"/>
    <n v="71635"/>
    <n v="3581.75"/>
    <n v="0"/>
    <n v="75216.75"/>
    <x v="7"/>
    <x v="7"/>
    <x v="2"/>
    <x v="0"/>
  </r>
  <r>
    <x v="496"/>
    <s v="Maqsood"/>
    <x v="1"/>
    <x v="4"/>
    <x v="3"/>
    <n v="4210111179329"/>
    <x v="0"/>
    <n v="65400"/>
    <n v="7848"/>
    <n v="1308"/>
    <n v="74556"/>
    <x v="7"/>
    <x v="5"/>
    <x v="2"/>
    <x v="0"/>
  </r>
  <r>
    <x v="497"/>
    <s v="Mustansar"/>
    <x v="0"/>
    <x v="44"/>
    <x v="0"/>
    <n v="4210111433223"/>
    <x v="0"/>
    <n v="16000"/>
    <n v="1280"/>
    <n v="480"/>
    <n v="25000"/>
    <x v="7"/>
    <x v="11"/>
    <x v="2"/>
    <x v="0"/>
  </r>
  <r>
    <x v="498"/>
    <s v="Taufeeq"/>
    <x v="1"/>
    <x v="104"/>
    <x v="0"/>
    <n v="4210111698511"/>
    <x v="0"/>
    <n v="67000"/>
    <n v="6700"/>
    <n v="3350"/>
    <n v="77050"/>
    <x v="7"/>
    <x v="1"/>
    <x v="2"/>
    <x v="0"/>
  </r>
  <r>
    <x v="499"/>
    <s v="Tufail"/>
    <x v="0"/>
    <x v="4"/>
    <x v="0"/>
    <n v="4210112057477"/>
    <x v="0"/>
    <n v="62000"/>
    <n v="6200"/>
    <n v="0"/>
    <n v="68200"/>
    <x v="7"/>
    <x v="11"/>
    <x v="2"/>
    <x v="0"/>
  </r>
  <r>
    <x v="500"/>
    <s v="Abid"/>
    <x v="0"/>
    <x v="87"/>
    <x v="0"/>
    <n v="4210112028856"/>
    <x v="0"/>
    <n v="64000"/>
    <n v="3200"/>
    <n v="640"/>
    <n v="67840"/>
    <x v="8"/>
    <x v="2"/>
    <x v="2"/>
    <x v="0"/>
  </r>
  <r>
    <x v="501"/>
    <s v="Arif"/>
    <x v="0"/>
    <x v="50"/>
    <x v="4"/>
    <n v="4210112175941"/>
    <x v="3"/>
    <n v="85000"/>
    <n v="7650"/>
    <n v="0"/>
    <n v="92650"/>
    <x v="8"/>
    <x v="8"/>
    <x v="2"/>
    <x v="0"/>
  </r>
  <r>
    <x v="502"/>
    <s v="Benazir"/>
    <x v="0"/>
    <x v="48"/>
    <x v="1"/>
    <n v="4210112009459"/>
    <x v="1"/>
    <n v="63000"/>
    <n v="3780"/>
    <n v="0"/>
    <n v="66780"/>
    <x v="8"/>
    <x v="10"/>
    <x v="2"/>
    <x v="0"/>
  </r>
  <r>
    <x v="503"/>
    <s v="Faisal"/>
    <x v="0"/>
    <x v="105"/>
    <x v="0"/>
    <n v="4210111612395"/>
    <x v="0"/>
    <n v="66000"/>
    <n v="5280"/>
    <n v="660"/>
    <n v="71940"/>
    <x v="8"/>
    <x v="5"/>
    <x v="2"/>
    <x v="0"/>
  </r>
  <r>
    <x v="504"/>
    <s v="Faiz"/>
    <x v="0"/>
    <x v="106"/>
    <x v="0"/>
    <n v="4210111925963"/>
    <x v="0"/>
    <n v="38000"/>
    <n v="4560"/>
    <n v="1520"/>
    <n v="44080"/>
    <x v="8"/>
    <x v="6"/>
    <x v="2"/>
    <x v="0"/>
  </r>
  <r>
    <x v="505"/>
    <s v="Farah"/>
    <x v="0"/>
    <x v="107"/>
    <x v="0"/>
    <n v="4210111385344"/>
    <x v="0"/>
    <n v="34000"/>
    <n v="3060"/>
    <n v="1700"/>
    <n v="38760"/>
    <x v="8"/>
    <x v="0"/>
    <x v="2"/>
    <x v="0"/>
  </r>
  <r>
    <x v="506"/>
    <s v="Farida"/>
    <x v="0"/>
    <x v="52"/>
    <x v="0"/>
    <n v="4210111375563"/>
    <x v="0"/>
    <n v="73000"/>
    <n v="8030"/>
    <n v="0"/>
    <n v="81030"/>
    <x v="8"/>
    <x v="6"/>
    <x v="2"/>
    <x v="0"/>
  </r>
  <r>
    <x v="507"/>
    <s v="Ilyas"/>
    <x v="1"/>
    <x v="4"/>
    <x v="3"/>
    <n v="4210111603429"/>
    <x v="0"/>
    <n v="85000"/>
    <n v="4250"/>
    <n v="1700"/>
    <n v="90950"/>
    <x v="8"/>
    <x v="11"/>
    <x v="2"/>
    <x v="0"/>
  </r>
  <r>
    <x v="508"/>
    <s v="Irfan"/>
    <x v="0"/>
    <x v="88"/>
    <x v="1"/>
    <n v="4210111790993"/>
    <x v="1"/>
    <n v="89000"/>
    <n v="9790"/>
    <n v="2670"/>
    <n v="101460"/>
    <x v="8"/>
    <x v="1"/>
    <x v="2"/>
    <x v="0"/>
  </r>
  <r>
    <x v="509"/>
    <s v="Khurshid"/>
    <x v="1"/>
    <x v="85"/>
    <x v="0"/>
    <n v="4210111460417"/>
    <x v="0"/>
    <n v="85000"/>
    <n v="7650"/>
    <n v="1700"/>
    <n v="94350"/>
    <x v="8"/>
    <x v="10"/>
    <x v="2"/>
    <x v="0"/>
  </r>
  <r>
    <x v="510"/>
    <s v="Maleeha"/>
    <x v="0"/>
    <x v="108"/>
    <x v="1"/>
    <n v="4210111271737"/>
    <x v="1"/>
    <n v="75075"/>
    <n v="4504.5"/>
    <n v="750.75"/>
    <n v="80330.25"/>
    <x v="8"/>
    <x v="0"/>
    <x v="2"/>
    <x v="0"/>
  </r>
  <r>
    <x v="511"/>
    <s v="Mubashar"/>
    <x v="0"/>
    <x v="108"/>
    <x v="1"/>
    <n v="4210111497376"/>
    <x v="1"/>
    <n v="65000"/>
    <n v="7800"/>
    <n v="2600"/>
    <n v="75400"/>
    <x v="8"/>
    <x v="6"/>
    <x v="2"/>
    <x v="0"/>
  </r>
  <r>
    <x v="512"/>
    <s v="Qaiser"/>
    <x v="0"/>
    <x v="109"/>
    <x v="0"/>
    <n v="4210111319602"/>
    <x v="0"/>
    <n v="82000"/>
    <n v="7380"/>
    <n v="4100"/>
    <n v="93480"/>
    <x v="8"/>
    <x v="8"/>
    <x v="2"/>
    <x v="0"/>
  </r>
  <r>
    <x v="513"/>
    <s v="Rameez"/>
    <x v="0"/>
    <x v="4"/>
    <x v="0"/>
    <n v="4210111737126"/>
    <x v="0"/>
    <n v="63000"/>
    <n v="4410"/>
    <n v="630"/>
    <n v="68040"/>
    <x v="8"/>
    <x v="1"/>
    <x v="2"/>
    <x v="0"/>
  </r>
  <r>
    <x v="514"/>
    <s v="Rauf"/>
    <x v="0"/>
    <x v="108"/>
    <x v="1"/>
    <n v="4210111284993"/>
    <x v="1"/>
    <n v="68250"/>
    <n v="7507.5"/>
    <n v="0"/>
    <n v="75757.5"/>
    <x v="8"/>
    <x v="10"/>
    <x v="2"/>
    <x v="0"/>
  </r>
  <r>
    <x v="515"/>
    <s v="Saqlain"/>
    <x v="0"/>
    <x v="51"/>
    <x v="0"/>
    <n v="4210111786877"/>
    <x v="0"/>
    <n v="102100"/>
    <n v="8168"/>
    <n v="1021"/>
    <n v="111289"/>
    <x v="8"/>
    <x v="11"/>
    <x v="2"/>
    <x v="0"/>
  </r>
  <r>
    <x v="516"/>
    <s v="Shahbaz"/>
    <x v="0"/>
    <x v="47"/>
    <x v="0"/>
    <n v="4210112290546"/>
    <x v="0"/>
    <n v="85600"/>
    <n v="6848"/>
    <n v="2568"/>
    <n v="95016"/>
    <x v="8"/>
    <x v="11"/>
    <x v="2"/>
    <x v="0"/>
  </r>
  <r>
    <x v="517"/>
    <s v="Sher"/>
    <x v="0"/>
    <x v="85"/>
    <x v="0"/>
    <n v="4210111982128"/>
    <x v="0"/>
    <n v="87550"/>
    <n v="8755"/>
    <n v="1751"/>
    <n v="98056"/>
    <x v="8"/>
    <x v="9"/>
    <x v="2"/>
    <x v="0"/>
  </r>
  <r>
    <x v="518"/>
    <s v="Azhar"/>
    <x v="0"/>
    <x v="93"/>
    <x v="2"/>
    <n v="4210112102866"/>
    <x v="2"/>
    <n v="62000"/>
    <n v="3100"/>
    <n v="0"/>
    <n v="65100"/>
    <x v="2"/>
    <x v="2"/>
    <x v="2"/>
    <x v="0"/>
  </r>
  <r>
    <x v="519"/>
    <s v="Batool"/>
    <x v="1"/>
    <x v="89"/>
    <x v="0"/>
    <n v="4210112123885"/>
    <x v="0"/>
    <n v="82000"/>
    <n v="4920"/>
    <n v="2460"/>
    <n v="89380"/>
    <x v="2"/>
    <x v="3"/>
    <x v="2"/>
    <x v="0"/>
  </r>
  <r>
    <x v="520"/>
    <s v="Hamid"/>
    <x v="0"/>
    <x v="57"/>
    <x v="0"/>
    <n v="4210111233224"/>
    <x v="0"/>
    <n v="28000"/>
    <n v="1960"/>
    <n v="840"/>
    <n v="30800"/>
    <x v="2"/>
    <x v="10"/>
    <x v="2"/>
    <x v="0"/>
  </r>
  <r>
    <x v="521"/>
    <s v="Ilyas"/>
    <x v="0"/>
    <x v="110"/>
    <x v="7"/>
    <n v="421211212419"/>
    <x v="3"/>
    <n v="145000"/>
    <n v="8700"/>
    <n v="1450"/>
    <n v="155150"/>
    <x v="2"/>
    <x v="10"/>
    <x v="2"/>
    <x v="0"/>
  </r>
  <r>
    <x v="522"/>
    <s v="Ilyas"/>
    <x v="1"/>
    <x v="58"/>
    <x v="0"/>
    <n v="4210111676054"/>
    <x v="0"/>
    <n v="48972"/>
    <n v="2448.6"/>
    <n v="0"/>
    <n v="51420.6"/>
    <x v="2"/>
    <x v="8"/>
    <x v="2"/>
    <x v="0"/>
  </r>
  <r>
    <x v="523"/>
    <s v="Ilyas"/>
    <x v="0"/>
    <x v="31"/>
    <x v="6"/>
    <n v="4210112151432"/>
    <x v="3"/>
    <n v="145000"/>
    <n v="8700"/>
    <n v="1450"/>
    <n v="155150"/>
    <x v="2"/>
    <x v="10"/>
    <x v="2"/>
    <x v="0"/>
  </r>
  <r>
    <x v="524"/>
    <s v="Ishaq"/>
    <x v="0"/>
    <x v="56"/>
    <x v="4"/>
    <n v="4210111885025"/>
    <x v="3"/>
    <n v="28600"/>
    <n v="1430"/>
    <n v="858"/>
    <n v="30888"/>
    <x v="2"/>
    <x v="3"/>
    <x v="2"/>
    <x v="0"/>
  </r>
  <r>
    <x v="525"/>
    <s v="Maleeha"/>
    <x v="1"/>
    <x v="63"/>
    <x v="2"/>
    <n v="4210111178106"/>
    <x v="2"/>
    <n v="141700"/>
    <n v="7085"/>
    <n v="2834"/>
    <n v="151619"/>
    <x v="2"/>
    <x v="1"/>
    <x v="2"/>
    <x v="0"/>
  </r>
  <r>
    <x v="526"/>
    <s v="Qaiser"/>
    <x v="1"/>
    <x v="63"/>
    <x v="2"/>
    <n v="421211212419"/>
    <x v="2"/>
    <n v="153036"/>
    <n v="7651.8"/>
    <n v="7651.8"/>
    <n v="168339.59999999998"/>
    <x v="2"/>
    <x v="9"/>
    <x v="2"/>
    <x v="0"/>
  </r>
  <r>
    <x v="527"/>
    <s v="Rauf"/>
    <x v="0"/>
    <x v="93"/>
    <x v="2"/>
    <n v="4210111640824"/>
    <x v="2"/>
    <n v="65000"/>
    <n v="3900"/>
    <n v="3250"/>
    <n v="72150"/>
    <x v="2"/>
    <x v="3"/>
    <x v="2"/>
    <x v="0"/>
  </r>
  <r>
    <x v="528"/>
    <s v="Sabir"/>
    <x v="0"/>
    <x v="46"/>
    <x v="0"/>
    <n v="4210111560431"/>
    <x v="0"/>
    <n v="103100"/>
    <n v="11341"/>
    <n v="4124"/>
    <n v="118565"/>
    <x v="2"/>
    <x v="8"/>
    <x v="2"/>
    <x v="0"/>
  </r>
  <r>
    <x v="529"/>
    <s v="Shuja"/>
    <x v="0"/>
    <x v="111"/>
    <x v="2"/>
    <n v="4210112116974"/>
    <x v="2"/>
    <n v="123000"/>
    <n v="12300"/>
    <n v="4920"/>
    <n v="140220"/>
    <x v="2"/>
    <x v="3"/>
    <x v="2"/>
    <x v="0"/>
  </r>
  <r>
    <x v="530"/>
    <s v="Taufeeq"/>
    <x v="0"/>
    <x v="56"/>
    <x v="4"/>
    <n v="421211212419"/>
    <x v="3"/>
    <n v="27500"/>
    <n v="1925"/>
    <n v="825"/>
    <n v="30250"/>
    <x v="2"/>
    <x v="6"/>
    <x v="2"/>
    <x v="0"/>
  </r>
  <r>
    <x v="531"/>
    <s v="Tufail"/>
    <x v="0"/>
    <x v="4"/>
    <x v="0"/>
    <n v="4210111297117"/>
    <x v="0"/>
    <n v="34000"/>
    <n v="2380"/>
    <n v="1020"/>
    <n v="37400"/>
    <x v="2"/>
    <x v="4"/>
    <x v="2"/>
    <x v="0"/>
  </r>
  <r>
    <x v="532"/>
    <s v="Yar"/>
    <x v="0"/>
    <x v="90"/>
    <x v="4"/>
    <n v="4210111212196"/>
    <x v="3"/>
    <n v="45000"/>
    <n v="2700"/>
    <n v="900"/>
    <n v="48600"/>
    <x v="2"/>
    <x v="11"/>
    <x v="2"/>
    <x v="0"/>
  </r>
  <r>
    <x v="533"/>
    <s v="Yousuf"/>
    <x v="1"/>
    <x v="63"/>
    <x v="2"/>
    <n v="4210112127332"/>
    <x v="2"/>
    <n v="130000"/>
    <n v="14300"/>
    <n v="5200"/>
    <n v="149500"/>
    <x v="2"/>
    <x v="8"/>
    <x v="2"/>
    <x v="0"/>
  </r>
  <r>
    <x v="534"/>
    <s v="Maqsood"/>
    <x v="0"/>
    <x v="2"/>
    <x v="1"/>
    <n v="4210112102487"/>
    <x v="1"/>
    <n v="45000"/>
    <n v="3600"/>
    <n v="0"/>
    <n v="48600"/>
    <x v="0"/>
    <x v="7"/>
    <x v="2"/>
    <x v="0"/>
  </r>
  <r>
    <x v="535"/>
    <s v="Musharraf"/>
    <x v="1"/>
    <x v="64"/>
    <x v="0"/>
    <n v="4210112129377"/>
    <x v="0"/>
    <n v="70806"/>
    <n v="7080.6"/>
    <n v="0"/>
    <n v="77886.600000000006"/>
    <x v="0"/>
    <x v="7"/>
    <x v="2"/>
    <x v="0"/>
  </r>
  <r>
    <x v="536"/>
    <s v="Qasim"/>
    <x v="0"/>
    <x v="95"/>
    <x v="0"/>
    <n v="4210112048655"/>
    <x v="0"/>
    <n v="58800"/>
    <n v="5880"/>
    <n v="0"/>
    <n v="64680"/>
    <x v="0"/>
    <x v="10"/>
    <x v="2"/>
    <x v="0"/>
  </r>
  <r>
    <x v="537"/>
    <s v="Rameez"/>
    <x v="0"/>
    <x v="4"/>
    <x v="0"/>
    <n v="4210111989851"/>
    <x v="0"/>
    <n v="48000"/>
    <n v="2880"/>
    <n v="0"/>
    <n v="50880"/>
    <x v="0"/>
    <x v="0"/>
    <x v="2"/>
    <x v="1"/>
  </r>
  <r>
    <x v="538"/>
    <s v="Rauf"/>
    <x v="0"/>
    <x v="2"/>
    <x v="1"/>
    <n v="4210112259956"/>
    <x v="1"/>
    <n v="45000"/>
    <n v="3600"/>
    <n v="0"/>
    <n v="48600"/>
    <x v="0"/>
    <x v="9"/>
    <x v="2"/>
    <x v="0"/>
  </r>
  <r>
    <x v="539"/>
    <s v="Saad"/>
    <x v="0"/>
    <x v="10"/>
    <x v="2"/>
    <n v="4210112171465"/>
    <x v="2"/>
    <n v="48000"/>
    <n v="4800"/>
    <n v="0"/>
    <n v="52800"/>
    <x v="0"/>
    <x v="11"/>
    <x v="2"/>
    <x v="0"/>
  </r>
  <r>
    <x v="540"/>
    <s v="Shuja"/>
    <x v="0"/>
    <x v="6"/>
    <x v="1"/>
    <n v="4210111733573"/>
    <x v="1"/>
    <n v="49000"/>
    <n v="3430"/>
    <n v="0"/>
    <n v="52430"/>
    <x v="0"/>
    <x v="6"/>
    <x v="2"/>
    <x v="0"/>
  </r>
  <r>
    <x v="541"/>
    <s v="Zakir"/>
    <x v="0"/>
    <x v="5"/>
    <x v="0"/>
    <n v="4210112345365"/>
    <x v="0"/>
    <n v="85000"/>
    <n v="10200"/>
    <n v="0"/>
    <n v="95200"/>
    <x v="0"/>
    <x v="0"/>
    <x v="2"/>
    <x v="0"/>
  </r>
  <r>
    <x v="542"/>
    <s v="Amina"/>
    <x v="0"/>
    <x v="4"/>
    <x v="3"/>
    <n v="4210111377423"/>
    <x v="0"/>
    <n v="61300"/>
    <n v="3065"/>
    <n v="1226"/>
    <n v="65591"/>
    <x v="1"/>
    <x v="6"/>
    <x v="2"/>
    <x v="0"/>
  </r>
  <r>
    <x v="543"/>
    <s v="Aslam"/>
    <x v="0"/>
    <x v="67"/>
    <x v="0"/>
    <n v="4210111371751"/>
    <x v="0"/>
    <n v="77000"/>
    <n v="9240"/>
    <n v="3850"/>
    <n v="90090"/>
    <x v="1"/>
    <x v="5"/>
    <x v="2"/>
    <x v="0"/>
  </r>
  <r>
    <x v="544"/>
    <s v="Iftikhar"/>
    <x v="0"/>
    <x v="14"/>
    <x v="4"/>
    <n v="4210112236443"/>
    <x v="3"/>
    <n v="76320"/>
    <n v="5342.4"/>
    <n v="3052.8"/>
    <n v="84715.199999999997"/>
    <x v="1"/>
    <x v="0"/>
    <x v="2"/>
    <x v="0"/>
  </r>
  <r>
    <x v="545"/>
    <s v="Qaiser"/>
    <x v="0"/>
    <x v="96"/>
    <x v="0"/>
    <n v="4210111557462"/>
    <x v="0"/>
    <n v="31000"/>
    <n v="3410"/>
    <n v="0"/>
    <n v="34410"/>
    <x v="1"/>
    <x v="11"/>
    <x v="2"/>
    <x v="0"/>
  </r>
  <r>
    <x v="546"/>
    <s v="Zarar"/>
    <x v="0"/>
    <x v="96"/>
    <x v="0"/>
    <n v="4210111211071"/>
    <x v="0"/>
    <n v="34700"/>
    <n v="2776"/>
    <n v="0"/>
    <n v="37476"/>
    <x v="1"/>
    <x v="3"/>
    <x v="2"/>
    <x v="0"/>
  </r>
  <r>
    <x v="547"/>
    <s v="Afreen"/>
    <x v="0"/>
    <x v="22"/>
    <x v="0"/>
    <n v="4210111250899"/>
    <x v="0"/>
    <n v="67300"/>
    <n v="6730"/>
    <n v="673"/>
    <n v="74703"/>
    <x v="3"/>
    <x v="6"/>
    <x v="2"/>
    <x v="0"/>
  </r>
  <r>
    <x v="548"/>
    <s v="Bushra"/>
    <x v="1"/>
    <x v="4"/>
    <x v="3"/>
    <n v="4210112022069"/>
    <x v="0"/>
    <n v="58320"/>
    <n v="4665.6000000000004"/>
    <n v="2916"/>
    <n v="65901.600000000006"/>
    <x v="3"/>
    <x v="3"/>
    <x v="2"/>
    <x v="0"/>
  </r>
  <r>
    <x v="549"/>
    <s v="Hajira"/>
    <x v="0"/>
    <x v="15"/>
    <x v="0"/>
    <n v="4210112130692"/>
    <x v="0"/>
    <n v="81648"/>
    <n v="4082.4"/>
    <n v="3265.92"/>
    <n v="88996.319999999992"/>
    <x v="3"/>
    <x v="2"/>
    <x v="2"/>
    <x v="0"/>
  </r>
  <r>
    <x v="550"/>
    <s v="Ibrahim"/>
    <x v="0"/>
    <x v="22"/>
    <x v="0"/>
    <n v="4210111326998"/>
    <x v="0"/>
    <n v="59400"/>
    <n v="4752"/>
    <n v="594"/>
    <n v="64746"/>
    <x v="3"/>
    <x v="11"/>
    <x v="2"/>
    <x v="0"/>
  </r>
  <r>
    <x v="551"/>
    <s v="Inzamam"/>
    <x v="0"/>
    <x v="73"/>
    <x v="4"/>
    <n v="4210111286353"/>
    <x v="3"/>
    <n v="30000"/>
    <n v="2400"/>
    <n v="1500"/>
    <n v="33900"/>
    <x v="3"/>
    <x v="0"/>
    <x v="2"/>
    <x v="0"/>
  </r>
  <r>
    <x v="552"/>
    <s v="Javeria"/>
    <x v="0"/>
    <x v="97"/>
    <x v="4"/>
    <n v="4210111243027"/>
    <x v="3"/>
    <n v="37450"/>
    <n v="4494"/>
    <n v="1872.5"/>
    <n v="43816.5"/>
    <x v="3"/>
    <x v="3"/>
    <x v="2"/>
    <x v="0"/>
  </r>
  <r>
    <x v="553"/>
    <s v="Javeria"/>
    <x v="0"/>
    <x v="16"/>
    <x v="4"/>
    <n v="4210111982868"/>
    <x v="3"/>
    <n v="55469"/>
    <n v="3328.14"/>
    <n v="2773.45"/>
    <n v="61570.59"/>
    <x v="3"/>
    <x v="1"/>
    <x v="2"/>
    <x v="0"/>
  </r>
  <r>
    <x v="554"/>
    <s v="Javeria"/>
    <x v="0"/>
    <x v="17"/>
    <x v="1"/>
    <n v="4210112293214"/>
    <x v="1"/>
    <n v="72000"/>
    <n v="5760"/>
    <n v="720"/>
    <n v="78480"/>
    <x v="3"/>
    <x v="10"/>
    <x v="2"/>
    <x v="0"/>
  </r>
  <r>
    <x v="555"/>
    <s v="Musharraf"/>
    <x v="0"/>
    <x v="21"/>
    <x v="0"/>
    <n v="4210111904922"/>
    <x v="0"/>
    <n v="55500"/>
    <n v="6105"/>
    <n v="1110"/>
    <n v="62715"/>
    <x v="3"/>
    <x v="1"/>
    <x v="2"/>
    <x v="0"/>
  </r>
  <r>
    <x v="556"/>
    <s v="Sabir"/>
    <x v="1"/>
    <x v="4"/>
    <x v="3"/>
    <n v="4210111864162"/>
    <x v="0"/>
    <n v="54000"/>
    <n v="3240"/>
    <n v="2160"/>
    <n v="59400"/>
    <x v="3"/>
    <x v="9"/>
    <x v="2"/>
    <x v="0"/>
  </r>
  <r>
    <x v="557"/>
    <s v="Safdar"/>
    <x v="0"/>
    <x v="22"/>
    <x v="0"/>
    <n v="4210111766112"/>
    <x v="0"/>
    <n v="55000"/>
    <n v="4950"/>
    <n v="550"/>
    <n v="60500"/>
    <x v="3"/>
    <x v="0"/>
    <x v="2"/>
    <x v="0"/>
  </r>
  <r>
    <x v="558"/>
    <s v="Saif"/>
    <x v="0"/>
    <x v="21"/>
    <x v="0"/>
    <n v="4210111430037"/>
    <x v="0"/>
    <n v="50000"/>
    <n v="5500"/>
    <n v="2500"/>
    <n v="58000"/>
    <x v="3"/>
    <x v="7"/>
    <x v="2"/>
    <x v="0"/>
  </r>
  <r>
    <x v="559"/>
    <s v="Saqlain"/>
    <x v="0"/>
    <x v="17"/>
    <x v="1"/>
    <n v="4210111163271"/>
    <x v="1"/>
    <n v="75000"/>
    <n v="4500"/>
    <n v="3750"/>
    <n v="83250"/>
    <x v="3"/>
    <x v="5"/>
    <x v="2"/>
    <x v="1"/>
  </r>
  <r>
    <x v="560"/>
    <s v="Sarmad"/>
    <x v="1"/>
    <x v="4"/>
    <x v="3"/>
    <n v="4210112078048"/>
    <x v="0"/>
    <n v="62402"/>
    <n v="6240.2"/>
    <n v="3120.1"/>
    <n v="71762.3"/>
    <x v="3"/>
    <x v="11"/>
    <x v="2"/>
    <x v="0"/>
  </r>
  <r>
    <x v="561"/>
    <s v="Sher"/>
    <x v="1"/>
    <x v="23"/>
    <x v="0"/>
    <n v="4210112114151"/>
    <x v="0"/>
    <n v="50000"/>
    <n v="5000"/>
    <n v="2500"/>
    <n v="57500"/>
    <x v="3"/>
    <x v="6"/>
    <x v="2"/>
    <x v="0"/>
  </r>
  <r>
    <x v="562"/>
    <s v="Zaighum"/>
    <x v="0"/>
    <x v="15"/>
    <x v="0"/>
    <n v="4210111217141"/>
    <x v="0"/>
    <n v="75600"/>
    <n v="3780"/>
    <n v="1512"/>
    <n v="80892"/>
    <x v="3"/>
    <x v="1"/>
    <x v="2"/>
    <x v="0"/>
  </r>
  <r>
    <x v="563"/>
    <s v="Hafeez"/>
    <x v="0"/>
    <x v="26"/>
    <x v="0"/>
    <n v="4210111504565"/>
    <x v="0"/>
    <n v="45900"/>
    <n v="2295"/>
    <n v="1836"/>
    <n v="50031"/>
    <x v="4"/>
    <x v="6"/>
    <x v="2"/>
    <x v="0"/>
  </r>
  <r>
    <x v="564"/>
    <s v="Ibrahim"/>
    <x v="0"/>
    <x v="74"/>
    <x v="0"/>
    <n v="4210111909984"/>
    <x v="0"/>
    <n v="93000"/>
    <n v="5580"/>
    <n v="4650"/>
    <n v="103230"/>
    <x v="4"/>
    <x v="1"/>
    <x v="2"/>
    <x v="0"/>
  </r>
  <r>
    <x v="565"/>
    <s v="Jamal"/>
    <x v="0"/>
    <x v="98"/>
    <x v="0"/>
    <n v="4210111295899"/>
    <x v="0"/>
    <n v="88000"/>
    <n v="5280"/>
    <n v="1760"/>
    <n v="95040"/>
    <x v="4"/>
    <x v="9"/>
    <x v="2"/>
    <x v="0"/>
  </r>
  <r>
    <x v="566"/>
    <s v="Maleeha"/>
    <x v="0"/>
    <x v="26"/>
    <x v="0"/>
    <n v="4210111804181"/>
    <x v="0"/>
    <n v="41600"/>
    <n v="4160"/>
    <n v="0"/>
    <n v="45760"/>
    <x v="4"/>
    <x v="1"/>
    <x v="2"/>
    <x v="0"/>
  </r>
  <r>
    <x v="567"/>
    <s v="Rameez"/>
    <x v="1"/>
    <x v="24"/>
    <x v="2"/>
    <n v="4210111747679"/>
    <x v="2"/>
    <n v="87000"/>
    <n v="7830"/>
    <n v="1740"/>
    <n v="96570"/>
    <x v="4"/>
    <x v="7"/>
    <x v="2"/>
    <x v="0"/>
  </r>
  <r>
    <x v="568"/>
    <s v="Yar"/>
    <x v="1"/>
    <x v="98"/>
    <x v="0"/>
    <n v="4210111365748"/>
    <x v="0"/>
    <n v="93000"/>
    <n v="10230"/>
    <n v="1860"/>
    <n v="105090"/>
    <x v="4"/>
    <x v="7"/>
    <x v="2"/>
    <x v="0"/>
  </r>
  <r>
    <x v="569"/>
    <s v="Abid"/>
    <x v="0"/>
    <x v="4"/>
    <x v="0"/>
    <n v="4210111178676"/>
    <x v="0"/>
    <n v="94000"/>
    <n v="8460"/>
    <n v="2820"/>
    <n v="105280"/>
    <x v="5"/>
    <x v="8"/>
    <x v="2"/>
    <x v="0"/>
  </r>
  <r>
    <x v="570"/>
    <s v="Andaleeb"/>
    <x v="0"/>
    <x v="75"/>
    <x v="1"/>
    <n v="4210111930565"/>
    <x v="1"/>
    <n v="29430"/>
    <n v="3237.3"/>
    <n v="882.9"/>
    <n v="33550.199999999997"/>
    <x v="5"/>
    <x v="11"/>
    <x v="2"/>
    <x v="0"/>
  </r>
  <r>
    <x v="571"/>
    <s v="Arfa"/>
    <x v="1"/>
    <x v="4"/>
    <x v="3"/>
    <n v="4210111988317"/>
    <x v="0"/>
    <n v="52000"/>
    <n v="3120"/>
    <n v="1040"/>
    <n v="56160"/>
    <x v="5"/>
    <x v="9"/>
    <x v="2"/>
    <x v="0"/>
  </r>
  <r>
    <x v="572"/>
    <s v="Hajira"/>
    <x v="0"/>
    <x v="99"/>
    <x v="0"/>
    <n v="4210112185039"/>
    <x v="0"/>
    <n v="100000"/>
    <n v="7000"/>
    <n v="2000"/>
    <n v="109000"/>
    <x v="5"/>
    <x v="10"/>
    <x v="2"/>
    <x v="0"/>
  </r>
  <r>
    <x v="573"/>
    <s v="Maqsood"/>
    <x v="0"/>
    <x v="77"/>
    <x v="1"/>
    <n v="4210112089557"/>
    <x v="1"/>
    <n v="27000"/>
    <n v="2700"/>
    <n v="1350"/>
    <n v="31050"/>
    <x v="5"/>
    <x v="2"/>
    <x v="2"/>
    <x v="0"/>
  </r>
  <r>
    <x v="574"/>
    <s v="Nafees"/>
    <x v="1"/>
    <x v="4"/>
    <x v="3"/>
    <n v="4210111726669"/>
    <x v="0"/>
    <n v="55640"/>
    <n v="2782"/>
    <n v="1669.2"/>
    <n v="60091.199999999997"/>
    <x v="5"/>
    <x v="2"/>
    <x v="2"/>
    <x v="0"/>
  </r>
  <r>
    <x v="575"/>
    <s v="Sarmad"/>
    <x v="0"/>
    <x v="75"/>
    <x v="1"/>
    <n v="4210111871285"/>
    <x v="1"/>
    <n v="31784"/>
    <n v="2860.56"/>
    <n v="317.83999999999997"/>
    <n v="34962.399999999994"/>
    <x v="5"/>
    <x v="0"/>
    <x v="2"/>
    <x v="0"/>
  </r>
  <r>
    <x v="576"/>
    <s v="Shoaib"/>
    <x v="1"/>
    <x v="4"/>
    <x v="3"/>
    <n v="4210111680344"/>
    <x v="0"/>
    <n v="48000"/>
    <n v="3840"/>
    <n v="2400"/>
    <n v="54240"/>
    <x v="5"/>
    <x v="2"/>
    <x v="2"/>
    <x v="0"/>
  </r>
  <r>
    <x v="577"/>
    <s v="Talat"/>
    <x v="1"/>
    <x v="9"/>
    <x v="0"/>
    <n v="4210111938808"/>
    <x v="0"/>
    <n v="60000"/>
    <n v="6000"/>
    <n v="1200"/>
    <n v="67200"/>
    <x v="5"/>
    <x v="6"/>
    <x v="2"/>
    <x v="0"/>
  </r>
  <r>
    <x v="578"/>
    <s v="Yasin"/>
    <x v="0"/>
    <x v="100"/>
    <x v="0"/>
    <n v="4210112201959"/>
    <x v="0"/>
    <n v="53000"/>
    <n v="4240"/>
    <n v="530"/>
    <n v="57770"/>
    <x v="5"/>
    <x v="7"/>
    <x v="2"/>
    <x v="0"/>
  </r>
  <r>
    <x v="579"/>
    <s v="Yousuf"/>
    <x v="0"/>
    <x v="101"/>
    <x v="0"/>
    <n v="4210111806915"/>
    <x v="0"/>
    <n v="36000"/>
    <n v="2880"/>
    <n v="1080"/>
    <n v="39960"/>
    <x v="5"/>
    <x v="5"/>
    <x v="2"/>
    <x v="0"/>
  </r>
  <r>
    <x v="580"/>
    <s v="Yousuf"/>
    <x v="0"/>
    <x v="77"/>
    <x v="1"/>
    <n v="4210112047566"/>
    <x v="1"/>
    <n v="33000"/>
    <n v="2970"/>
    <n v="990"/>
    <n v="36960"/>
    <x v="5"/>
    <x v="5"/>
    <x v="2"/>
    <x v="0"/>
  </r>
  <r>
    <x v="581"/>
    <s v="Aqeel"/>
    <x v="1"/>
    <x v="33"/>
    <x v="0"/>
    <n v="4210112082629"/>
    <x v="0"/>
    <n v="89782"/>
    <n v="9876.02"/>
    <n v="897.82"/>
    <n v="100555.84000000001"/>
    <x v="6"/>
    <x v="9"/>
    <x v="2"/>
    <x v="0"/>
  </r>
  <r>
    <x v="582"/>
    <s v="Bushra"/>
    <x v="1"/>
    <x v="39"/>
    <x v="2"/>
    <n v="4210111694633"/>
    <x v="2"/>
    <n v="78100"/>
    <n v="7810"/>
    <n v="781"/>
    <n v="86691"/>
    <x v="6"/>
    <x v="1"/>
    <x v="2"/>
    <x v="0"/>
  </r>
  <r>
    <x v="583"/>
    <s v="Danial"/>
    <x v="1"/>
    <x v="37"/>
    <x v="0"/>
    <n v="4210111698851"/>
    <x v="0"/>
    <n v="70000"/>
    <n v="7700"/>
    <n v="1400"/>
    <n v="79100"/>
    <x v="6"/>
    <x v="4"/>
    <x v="2"/>
    <x v="0"/>
  </r>
  <r>
    <x v="584"/>
    <s v="Farida"/>
    <x v="0"/>
    <x v="102"/>
    <x v="0"/>
    <n v="4210111936376"/>
    <x v="0"/>
    <n v="48000"/>
    <n v="3360"/>
    <n v="2400"/>
    <n v="53760"/>
    <x v="6"/>
    <x v="2"/>
    <x v="2"/>
    <x v="0"/>
  </r>
  <r>
    <x v="585"/>
    <s v="Munawar"/>
    <x v="1"/>
    <x v="36"/>
    <x v="0"/>
    <n v="4210112275779"/>
    <x v="0"/>
    <n v="39000"/>
    <n v="3900"/>
    <n v="1560"/>
    <n v="44460"/>
    <x v="6"/>
    <x v="2"/>
    <x v="2"/>
    <x v="0"/>
  </r>
  <r>
    <x v="586"/>
    <s v="Nafees"/>
    <x v="0"/>
    <x v="4"/>
    <x v="0"/>
    <n v="4210111944598"/>
    <x v="0"/>
    <n v="63000"/>
    <n v="3150"/>
    <n v="3150"/>
    <n v="69300"/>
    <x v="6"/>
    <x v="6"/>
    <x v="2"/>
    <x v="1"/>
  </r>
  <r>
    <x v="587"/>
    <s v="Rauf"/>
    <x v="0"/>
    <x v="4"/>
    <x v="0"/>
    <n v="4210112269866"/>
    <x v="0"/>
    <n v="32000"/>
    <n v="1600"/>
    <n v="1600"/>
    <n v="35200"/>
    <x v="6"/>
    <x v="10"/>
    <x v="2"/>
    <x v="0"/>
  </r>
  <r>
    <x v="588"/>
    <s v="Sadiq"/>
    <x v="1"/>
    <x v="38"/>
    <x v="2"/>
    <n v="4210112039216"/>
    <x v="2"/>
    <n v="49682"/>
    <n v="5961.84"/>
    <n v="2484.1"/>
    <n v="58127.939999999995"/>
    <x v="6"/>
    <x v="6"/>
    <x v="2"/>
    <x v="0"/>
  </r>
  <r>
    <x v="589"/>
    <s v="Tufail"/>
    <x v="0"/>
    <x v="35"/>
    <x v="1"/>
    <n v="4210111802731"/>
    <x v="1"/>
    <n v="76000"/>
    <n v="9120"/>
    <n v="0"/>
    <n v="85120"/>
    <x v="6"/>
    <x v="2"/>
    <x v="2"/>
    <x v="0"/>
  </r>
  <r>
    <x v="590"/>
    <s v="Yar"/>
    <x v="1"/>
    <x v="38"/>
    <x v="2"/>
    <n v="4210112210748"/>
    <x v="2"/>
    <n v="43000"/>
    <n v="3440"/>
    <n v="0"/>
    <n v="46440"/>
    <x v="6"/>
    <x v="9"/>
    <x v="2"/>
    <x v="0"/>
  </r>
  <r>
    <x v="591"/>
    <s v="Zarar"/>
    <x v="0"/>
    <x v="79"/>
    <x v="0"/>
    <n v="4210111196003"/>
    <x v="0"/>
    <n v="54080"/>
    <n v="4867.2"/>
    <n v="2163.1999999999998"/>
    <n v="61110.399999999994"/>
    <x v="6"/>
    <x v="1"/>
    <x v="2"/>
    <x v="0"/>
  </r>
  <r>
    <x v="592"/>
    <s v="Abbas"/>
    <x v="1"/>
    <x v="4"/>
    <x v="3"/>
    <n v="4210111234158"/>
    <x v="0"/>
    <n v="57000"/>
    <n v="5700"/>
    <n v="1710"/>
    <n v="64410"/>
    <x v="7"/>
    <x v="0"/>
    <x v="2"/>
    <x v="0"/>
  </r>
  <r>
    <x v="593"/>
    <s v="Afsheen"/>
    <x v="0"/>
    <x v="4"/>
    <x v="0"/>
    <n v="4210111143063"/>
    <x v="0"/>
    <n v="58000"/>
    <n v="4640"/>
    <n v="1740"/>
    <n v="64380"/>
    <x v="7"/>
    <x v="10"/>
    <x v="2"/>
    <x v="0"/>
  </r>
  <r>
    <x v="594"/>
    <s v="Amin"/>
    <x v="0"/>
    <x v="103"/>
    <x v="0"/>
    <n v="4210111918078"/>
    <x v="0"/>
    <n v="26000"/>
    <n v="1560"/>
    <n v="780"/>
    <n v="28340"/>
    <x v="7"/>
    <x v="10"/>
    <x v="2"/>
    <x v="1"/>
  </r>
  <r>
    <x v="595"/>
    <s v="Amina"/>
    <x v="0"/>
    <x v="104"/>
    <x v="0"/>
    <n v="4210111519319"/>
    <x v="0"/>
    <n v="75040"/>
    <n v="6753.6"/>
    <n v="750.4"/>
    <n v="82544"/>
    <x v="7"/>
    <x v="10"/>
    <x v="2"/>
    <x v="0"/>
  </r>
  <r>
    <x v="596"/>
    <s v="Danial"/>
    <x v="0"/>
    <x v="43"/>
    <x v="0"/>
    <n v="4210112303661"/>
    <x v="0"/>
    <n v="47080"/>
    <n v="5649.6"/>
    <n v="941.6"/>
    <n v="53671.199999999997"/>
    <x v="7"/>
    <x v="0"/>
    <x v="2"/>
    <x v="0"/>
  </r>
  <r>
    <x v="597"/>
    <s v="Faiz"/>
    <x v="0"/>
    <x v="104"/>
    <x v="0"/>
    <n v="4210112280164"/>
    <x v="0"/>
    <n v="84000"/>
    <n v="9240"/>
    <n v="840"/>
    <n v="94080"/>
    <x v="7"/>
    <x v="0"/>
    <x v="2"/>
    <x v="0"/>
  </r>
  <r>
    <x v="598"/>
    <s v="Iftikhar"/>
    <x v="0"/>
    <x v="103"/>
    <x v="0"/>
    <n v="4210111297014"/>
    <x v="0"/>
    <n v="27300"/>
    <n v="2730"/>
    <n v="1092"/>
    <n v="31122"/>
    <x v="7"/>
    <x v="11"/>
    <x v="2"/>
    <x v="0"/>
  </r>
  <r>
    <x v="599"/>
    <s v="Jamal"/>
    <x v="1"/>
    <x v="84"/>
    <x v="0"/>
    <n v="4210112185363"/>
    <x v="0"/>
    <n v="71635"/>
    <n v="3581.75"/>
    <n v="0"/>
    <n v="75216.75"/>
    <x v="7"/>
    <x v="7"/>
    <x v="2"/>
    <x v="0"/>
  </r>
  <r>
    <x v="600"/>
    <s v="Maqsood"/>
    <x v="1"/>
    <x v="4"/>
    <x v="3"/>
    <n v="4210111179329"/>
    <x v="0"/>
    <n v="65400"/>
    <n v="7848"/>
    <n v="1308"/>
    <n v="74556"/>
    <x v="7"/>
    <x v="5"/>
    <x v="2"/>
    <x v="0"/>
  </r>
  <r>
    <x v="601"/>
    <s v="Mustansar"/>
    <x v="0"/>
    <x v="44"/>
    <x v="0"/>
    <n v="4210111433223"/>
    <x v="0"/>
    <n v="16000"/>
    <n v="1280"/>
    <n v="480"/>
    <n v="17760"/>
    <x v="7"/>
    <x v="11"/>
    <x v="2"/>
    <x v="0"/>
  </r>
  <r>
    <x v="602"/>
    <s v="Taufeeq/Taufiq"/>
    <x v="1"/>
    <x v="104"/>
    <x v="0"/>
    <n v="4210111698511"/>
    <x v="0"/>
    <n v="67000"/>
    <n v="6700"/>
    <n v="3350"/>
    <n v="77050"/>
    <x v="7"/>
    <x v="1"/>
    <x v="2"/>
    <x v="0"/>
  </r>
  <r>
    <x v="603"/>
    <s v="Tufail"/>
    <x v="0"/>
    <x v="4"/>
    <x v="0"/>
    <n v="4210112057477"/>
    <x v="0"/>
    <n v="62000"/>
    <n v="6200"/>
    <n v="0"/>
    <n v="68200"/>
    <x v="7"/>
    <x v="11"/>
    <x v="2"/>
    <x v="0"/>
  </r>
  <r>
    <x v="604"/>
    <s v="Abid"/>
    <x v="0"/>
    <x v="87"/>
    <x v="0"/>
    <n v="4210112028856"/>
    <x v="0"/>
    <n v="64000"/>
    <n v="3200"/>
    <n v="640"/>
    <n v="67840"/>
    <x v="8"/>
    <x v="2"/>
    <x v="2"/>
    <x v="0"/>
  </r>
  <r>
    <x v="605"/>
    <s v="Arif"/>
    <x v="0"/>
    <x v="50"/>
    <x v="4"/>
    <n v="4210112175941"/>
    <x v="3"/>
    <n v="85000"/>
    <n v="7650"/>
    <n v="0"/>
    <n v="92650"/>
    <x v="8"/>
    <x v="8"/>
    <x v="2"/>
    <x v="0"/>
  </r>
  <r>
    <x v="606"/>
    <s v="Benazir"/>
    <x v="0"/>
    <x v="48"/>
    <x v="1"/>
    <n v="4210112009459"/>
    <x v="1"/>
    <n v="63000"/>
    <n v="3780"/>
    <n v="0"/>
    <n v="66780"/>
    <x v="8"/>
    <x v="10"/>
    <x v="2"/>
    <x v="0"/>
  </r>
  <r>
    <x v="607"/>
    <s v="Faisal"/>
    <x v="0"/>
    <x v="105"/>
    <x v="0"/>
    <n v="4210111612395"/>
    <x v="0"/>
    <n v="66000"/>
    <n v="5280"/>
    <n v="660"/>
    <n v="71940"/>
    <x v="8"/>
    <x v="5"/>
    <x v="2"/>
    <x v="0"/>
  </r>
  <r>
    <x v="608"/>
    <s v="Faiz"/>
    <x v="0"/>
    <x v="106"/>
    <x v="0"/>
    <n v="4210111925963"/>
    <x v="0"/>
    <n v="38000"/>
    <n v="4560"/>
    <n v="1520"/>
    <n v="44080"/>
    <x v="8"/>
    <x v="6"/>
    <x v="2"/>
    <x v="0"/>
  </r>
  <r>
    <x v="609"/>
    <s v="Farah"/>
    <x v="0"/>
    <x v="107"/>
    <x v="0"/>
    <n v="4210111385344"/>
    <x v="0"/>
    <n v="34000"/>
    <n v="3060"/>
    <n v="1700"/>
    <n v="38760"/>
    <x v="8"/>
    <x v="0"/>
    <x v="2"/>
    <x v="0"/>
  </r>
  <r>
    <x v="610"/>
    <s v="Farida"/>
    <x v="0"/>
    <x v="52"/>
    <x v="0"/>
    <n v="4210111375563"/>
    <x v="0"/>
    <n v="73000"/>
    <n v="8030"/>
    <n v="0"/>
    <n v="81030"/>
    <x v="8"/>
    <x v="6"/>
    <x v="2"/>
    <x v="0"/>
  </r>
  <r>
    <x v="611"/>
    <s v="Ilyas"/>
    <x v="1"/>
    <x v="4"/>
    <x v="3"/>
    <n v="4210111603429"/>
    <x v="0"/>
    <n v="85000"/>
    <n v="4250"/>
    <n v="1700"/>
    <n v="90950"/>
    <x v="8"/>
    <x v="11"/>
    <x v="2"/>
    <x v="0"/>
  </r>
  <r>
    <x v="612"/>
    <s v="Irfan"/>
    <x v="0"/>
    <x v="88"/>
    <x v="1"/>
    <n v="4210111790993"/>
    <x v="1"/>
    <n v="89000"/>
    <n v="9790"/>
    <n v="2670"/>
    <n v="101460"/>
    <x v="8"/>
    <x v="1"/>
    <x v="2"/>
    <x v="0"/>
  </r>
  <r>
    <x v="613"/>
    <s v="Khurshid"/>
    <x v="1"/>
    <x v="85"/>
    <x v="0"/>
    <n v="4210111460417"/>
    <x v="0"/>
    <n v="85000"/>
    <n v="7650"/>
    <n v="1700"/>
    <n v="94350"/>
    <x v="8"/>
    <x v="10"/>
    <x v="2"/>
    <x v="0"/>
  </r>
  <r>
    <x v="614"/>
    <s v="Maleeha"/>
    <x v="0"/>
    <x v="108"/>
    <x v="1"/>
    <n v="4210111271737"/>
    <x v="1"/>
    <n v="75075"/>
    <n v="4504.5"/>
    <n v="750.75"/>
    <n v="80330.25"/>
    <x v="8"/>
    <x v="0"/>
    <x v="2"/>
    <x v="0"/>
  </r>
  <r>
    <x v="615"/>
    <s v="Mubashar"/>
    <x v="0"/>
    <x v="108"/>
    <x v="1"/>
    <n v="4210111497376"/>
    <x v="1"/>
    <n v="65000"/>
    <n v="7800"/>
    <n v="2600"/>
    <n v="75400"/>
    <x v="8"/>
    <x v="6"/>
    <x v="2"/>
    <x v="0"/>
  </r>
  <r>
    <x v="616"/>
    <s v="Qaiser"/>
    <x v="0"/>
    <x v="109"/>
    <x v="0"/>
    <n v="4210111319602"/>
    <x v="0"/>
    <n v="82000"/>
    <n v="7380"/>
    <n v="4100"/>
    <n v="93480"/>
    <x v="8"/>
    <x v="8"/>
    <x v="2"/>
    <x v="0"/>
  </r>
  <r>
    <x v="617"/>
    <s v="Rameez"/>
    <x v="0"/>
    <x v="4"/>
    <x v="0"/>
    <n v="4210111737126"/>
    <x v="0"/>
    <n v="63000"/>
    <n v="4410"/>
    <n v="630"/>
    <n v="68040"/>
    <x v="8"/>
    <x v="1"/>
    <x v="2"/>
    <x v="0"/>
  </r>
  <r>
    <x v="618"/>
    <s v="Rauf"/>
    <x v="0"/>
    <x v="108"/>
    <x v="1"/>
    <n v="4210111284993"/>
    <x v="1"/>
    <n v="68250"/>
    <n v="7507.5"/>
    <n v="0"/>
    <n v="75757.5"/>
    <x v="8"/>
    <x v="10"/>
    <x v="2"/>
    <x v="0"/>
  </r>
  <r>
    <x v="619"/>
    <s v="Saqlain"/>
    <x v="0"/>
    <x v="51"/>
    <x v="0"/>
    <n v="4210111786877"/>
    <x v="0"/>
    <n v="102100"/>
    <n v="8168"/>
    <n v="1021"/>
    <n v="111289"/>
    <x v="8"/>
    <x v="11"/>
    <x v="2"/>
    <x v="0"/>
  </r>
  <r>
    <x v="620"/>
    <s v="Shahbaz"/>
    <x v="0"/>
    <x v="47"/>
    <x v="0"/>
    <n v="4210112290546"/>
    <x v="0"/>
    <n v="85600"/>
    <n v="6848"/>
    <n v="2568"/>
    <n v="95016"/>
    <x v="8"/>
    <x v="11"/>
    <x v="2"/>
    <x v="0"/>
  </r>
  <r>
    <x v="621"/>
    <s v="Sher"/>
    <x v="0"/>
    <x v="85"/>
    <x v="0"/>
    <n v="4210111982128"/>
    <x v="0"/>
    <n v="87550"/>
    <n v="8755"/>
    <n v="1751"/>
    <n v="98056"/>
    <x v="8"/>
    <x v="9"/>
    <x v="2"/>
    <x v="0"/>
  </r>
  <r>
    <x v="622"/>
    <s v="Azhar"/>
    <x v="0"/>
    <x v="93"/>
    <x v="2"/>
    <n v="4210112102866"/>
    <x v="2"/>
    <n v="62000"/>
    <n v="3100"/>
    <n v="0"/>
    <n v="65100"/>
    <x v="2"/>
    <x v="2"/>
    <x v="2"/>
    <x v="0"/>
  </r>
  <r>
    <x v="623"/>
    <s v="Batool"/>
    <x v="1"/>
    <x v="89"/>
    <x v="0"/>
    <n v="4210112123885"/>
    <x v="0"/>
    <n v="82000"/>
    <n v="4920"/>
    <n v="2460"/>
    <n v="89380"/>
    <x v="2"/>
    <x v="3"/>
    <x v="2"/>
    <x v="0"/>
  </r>
  <r>
    <x v="624"/>
    <s v="Hamid"/>
    <x v="0"/>
    <x v="57"/>
    <x v="0"/>
    <n v="4210111233224"/>
    <x v="0"/>
    <n v="28000"/>
    <n v="1960"/>
    <n v="840"/>
    <n v="30800"/>
    <x v="2"/>
    <x v="10"/>
    <x v="2"/>
    <x v="0"/>
  </r>
  <r>
    <x v="625"/>
    <s v="Ilyas"/>
    <x v="0"/>
    <x v="110"/>
    <x v="7"/>
    <n v="421211212419"/>
    <x v="3"/>
    <n v="145000"/>
    <n v="8700"/>
    <n v="1450"/>
    <n v="155150"/>
    <x v="2"/>
    <x v="10"/>
    <x v="2"/>
    <x v="0"/>
  </r>
  <r>
    <x v="626"/>
    <s v="Ilyas"/>
    <x v="0"/>
    <x v="110"/>
    <x v="7"/>
    <n v="421211212419"/>
    <x v="3"/>
    <n v="145000"/>
    <n v="8700"/>
    <n v="1450"/>
    <n v="155150"/>
    <x v="2"/>
    <x v="10"/>
    <x v="2"/>
    <x v="0"/>
  </r>
  <r>
    <x v="627"/>
    <s v="Ilyas"/>
    <x v="1"/>
    <x v="58"/>
    <x v="0"/>
    <n v="4210111676054"/>
    <x v="0"/>
    <n v="48972"/>
    <n v="2448.6"/>
    <n v="0"/>
    <n v="51420.6"/>
    <x v="2"/>
    <x v="8"/>
    <x v="2"/>
    <x v="0"/>
  </r>
  <r>
    <x v="628"/>
    <s v="Ilyas"/>
    <x v="0"/>
    <x v="31"/>
    <x v="6"/>
    <n v="4210112151432"/>
    <x v="3"/>
    <n v="145000"/>
    <n v="8700"/>
    <n v="1450"/>
    <n v="155150"/>
    <x v="2"/>
    <x v="10"/>
    <x v="2"/>
    <x v="0"/>
  </r>
  <r>
    <x v="629"/>
    <s v="Ishaq"/>
    <x v="0"/>
    <x v="56"/>
    <x v="4"/>
    <n v="4210111885025"/>
    <x v="3"/>
    <n v="28600"/>
    <n v="1430"/>
    <n v="858"/>
    <n v="30888"/>
    <x v="2"/>
    <x v="3"/>
    <x v="2"/>
    <x v="0"/>
  </r>
  <r>
    <x v="630"/>
    <s v="Maleeha"/>
    <x v="1"/>
    <x v="63"/>
    <x v="2"/>
    <n v="4210111178106"/>
    <x v="2"/>
    <n v="141700"/>
    <n v="7085"/>
    <n v="2834"/>
    <n v="151619"/>
    <x v="2"/>
    <x v="1"/>
    <x v="2"/>
    <x v="0"/>
  </r>
  <r>
    <x v="631"/>
    <s v="Qaiser"/>
    <x v="1"/>
    <x v="63"/>
    <x v="2"/>
    <n v="421211212419"/>
    <x v="2"/>
    <n v="153036"/>
    <n v="7651.8"/>
    <n v="7651.8"/>
    <n v="168339.59999999998"/>
    <x v="2"/>
    <x v="9"/>
    <x v="2"/>
    <x v="0"/>
  </r>
  <r>
    <x v="632"/>
    <s v="Rauf"/>
    <x v="0"/>
    <x v="93"/>
    <x v="2"/>
    <n v="4210111640824"/>
    <x v="2"/>
    <n v="65000"/>
    <n v="3900"/>
    <n v="3250"/>
    <n v="72150"/>
    <x v="2"/>
    <x v="3"/>
    <x v="2"/>
    <x v="0"/>
  </r>
  <r>
    <x v="633"/>
    <s v="Sabir"/>
    <x v="0"/>
    <x v="46"/>
    <x v="0"/>
    <n v="4210111560431"/>
    <x v="0"/>
    <n v="103100"/>
    <n v="11341"/>
    <n v="4124"/>
    <n v="118565"/>
    <x v="2"/>
    <x v="8"/>
    <x v="2"/>
    <x v="0"/>
  </r>
  <r>
    <x v="634"/>
    <s v="Shuja"/>
    <x v="0"/>
    <x v="111"/>
    <x v="2"/>
    <n v="4210112116974"/>
    <x v="2"/>
    <n v="123000"/>
    <n v="12300"/>
    <n v="4920"/>
    <n v="140220"/>
    <x v="2"/>
    <x v="3"/>
    <x v="2"/>
    <x v="0"/>
  </r>
  <r>
    <x v="635"/>
    <s v="Taufeeq/Taufiq"/>
    <x v="0"/>
    <x v="56"/>
    <x v="4"/>
    <n v="421211212419"/>
    <x v="3"/>
    <n v="27500"/>
    <n v="1925"/>
    <n v="825"/>
    <n v="30250"/>
    <x v="2"/>
    <x v="6"/>
    <x v="2"/>
    <x v="0"/>
  </r>
  <r>
    <x v="636"/>
    <s v="Tufail"/>
    <x v="0"/>
    <x v="4"/>
    <x v="0"/>
    <n v="4210111297117"/>
    <x v="0"/>
    <n v="34000"/>
    <n v="2380"/>
    <n v="1020"/>
    <n v="37400"/>
    <x v="2"/>
    <x v="4"/>
    <x v="2"/>
    <x v="0"/>
  </r>
  <r>
    <x v="637"/>
    <s v="Yar"/>
    <x v="0"/>
    <x v="90"/>
    <x v="4"/>
    <n v="4210111212196"/>
    <x v="3"/>
    <n v="45000"/>
    <n v="2700"/>
    <n v="900"/>
    <n v="48600"/>
    <x v="2"/>
    <x v="11"/>
    <x v="2"/>
    <x v="0"/>
  </r>
  <r>
    <x v="638"/>
    <s v="Yousuf"/>
    <x v="1"/>
    <x v="63"/>
    <x v="2"/>
    <n v="4210112127332"/>
    <x v="2"/>
    <n v="130000"/>
    <n v="14300"/>
    <n v="5200"/>
    <n v="149500"/>
    <x v="2"/>
    <x v="8"/>
    <x v="2"/>
    <x v="0"/>
  </r>
  <r>
    <x v="639"/>
    <s v="Yousuf"/>
    <x v="1"/>
    <x v="63"/>
    <x v="5"/>
    <n v="4210112127332"/>
    <x v="2"/>
    <n v="130000"/>
    <n v="14300"/>
    <n v="5200"/>
    <n v="149500"/>
    <x v="2"/>
    <x v="8"/>
    <x v="2"/>
    <x v="0"/>
  </r>
  <r>
    <x v="640"/>
    <s v="Afsheen"/>
    <x v="0"/>
    <x v="5"/>
    <x v="0"/>
    <n v="4210111947273"/>
    <x v="0"/>
    <n v="89250"/>
    <n v="4462.5"/>
    <n v="0"/>
    <n v="93712.5"/>
    <x v="0"/>
    <x v="0"/>
    <x v="3"/>
    <x v="0"/>
  </r>
  <r>
    <x v="641"/>
    <s v="Akbar"/>
    <x v="0"/>
    <x v="112"/>
    <x v="0"/>
    <n v="421211212419"/>
    <x v="0"/>
    <n v="80000"/>
    <n v="8800"/>
    <n v="0"/>
    <n v="88800"/>
    <x v="0"/>
    <x v="10"/>
    <x v="3"/>
    <x v="0"/>
  </r>
  <r>
    <x v="642"/>
    <s v="Amina"/>
    <x v="0"/>
    <x v="0"/>
    <x v="0"/>
    <n v="4210111523301"/>
    <x v="0"/>
    <n v="51060"/>
    <n v="3574.2"/>
    <n v="0"/>
    <n v="54634.2"/>
    <x v="0"/>
    <x v="10"/>
    <x v="3"/>
    <x v="0"/>
  </r>
  <r>
    <x v="643"/>
    <s v="Aslam"/>
    <x v="0"/>
    <x v="9"/>
    <x v="0"/>
    <n v="4210112228682"/>
    <x v="0"/>
    <n v="83000"/>
    <n v="4150"/>
    <n v="0"/>
    <n v="87150"/>
    <x v="0"/>
    <x v="8"/>
    <x v="3"/>
    <x v="0"/>
  </r>
  <r>
    <x v="644"/>
    <s v="Hafeez"/>
    <x v="1"/>
    <x v="7"/>
    <x v="2"/>
    <n v="4210111215493"/>
    <x v="2"/>
    <n v="67900"/>
    <n v="4753"/>
    <n v="0"/>
    <n v="72653"/>
    <x v="0"/>
    <x v="2"/>
    <x v="3"/>
    <x v="1"/>
  </r>
  <r>
    <x v="645"/>
    <s v="Ms. Hajira"/>
    <x v="0"/>
    <x v="113"/>
    <x v="0"/>
    <n v="4210112122529"/>
    <x v="0"/>
    <n v="58000"/>
    <n v="4060"/>
    <n v="0"/>
    <n v="62060"/>
    <x v="0"/>
    <x v="10"/>
    <x v="3"/>
    <x v="1"/>
  </r>
  <r>
    <x v="646"/>
    <s v="Ismail"/>
    <x v="0"/>
    <x v="4"/>
    <x v="3"/>
    <n v="4210112037381"/>
    <x v="0"/>
    <n v="41200"/>
    <n v="3708"/>
    <n v="0"/>
    <n v="44908"/>
    <x v="0"/>
    <x v="5"/>
    <x v="3"/>
    <x v="0"/>
  </r>
  <r>
    <x v="647"/>
    <s v="Mustafa"/>
    <x v="0"/>
    <x v="4"/>
    <x v="3"/>
    <n v="4210111536743"/>
    <x v="0"/>
    <n v="67000"/>
    <n v="4690"/>
    <n v="0"/>
    <n v="71690"/>
    <x v="0"/>
    <x v="8"/>
    <x v="3"/>
    <x v="0"/>
  </r>
  <r>
    <x v="648"/>
    <s v="Nafees"/>
    <x v="0"/>
    <x v="4"/>
    <x v="0"/>
    <n v="4210111496405"/>
    <x v="0"/>
    <n v="52000"/>
    <n v="4680"/>
    <n v="0"/>
    <n v="56680"/>
    <x v="0"/>
    <x v="8"/>
    <x v="3"/>
    <x v="0"/>
  </r>
  <r>
    <x v="649"/>
    <s v="Saqlain"/>
    <x v="1"/>
    <x v="7"/>
    <x v="2"/>
    <n v="4210111754964"/>
    <x v="2"/>
    <n v="62899"/>
    <n v="7547.88"/>
    <n v="0"/>
    <n v="70446.880000000005"/>
    <x v="0"/>
    <x v="2"/>
    <x v="3"/>
    <x v="0"/>
  </r>
  <r>
    <x v="650"/>
    <s v="Shuja"/>
    <x v="0"/>
    <x v="8"/>
    <x v="0"/>
    <n v="4210111153378"/>
    <x v="0"/>
    <n v="81900"/>
    <n v="7371"/>
    <n v="0"/>
    <n v="89271"/>
    <x v="0"/>
    <x v="11"/>
    <x v="3"/>
    <x v="0"/>
  </r>
  <r>
    <x v="651"/>
    <s v="Sohail"/>
    <x v="0"/>
    <x v="95"/>
    <x v="0"/>
    <n v="4210111711411"/>
    <x v="0"/>
    <n v="53000"/>
    <n v="4240"/>
    <n v="0"/>
    <n v="57240"/>
    <x v="0"/>
    <x v="10"/>
    <x v="3"/>
    <x v="0"/>
  </r>
  <r>
    <x v="652"/>
    <s v="Akbar"/>
    <x v="0"/>
    <x v="110"/>
    <x v="7"/>
    <n v="4210111285307"/>
    <x v="3"/>
    <n v="51000"/>
    <n v="6120"/>
    <n v="1530"/>
    <n v="58650"/>
    <x v="1"/>
    <x v="4"/>
    <x v="3"/>
    <x v="0"/>
  </r>
  <r>
    <x v="653"/>
    <s v="Akbar"/>
    <x v="0"/>
    <x v="65"/>
    <x v="0"/>
    <n v="4210111122854"/>
    <x v="0"/>
    <n v="66000"/>
    <n v="7260"/>
    <n v="0"/>
    <n v="73260"/>
    <x v="1"/>
    <x v="4"/>
    <x v="3"/>
    <x v="0"/>
  </r>
  <r>
    <x v="654"/>
    <s v="Akbar"/>
    <x v="0"/>
    <x v="31"/>
    <x v="6"/>
    <n v="4210111370614"/>
    <x v="3"/>
    <n v="51000"/>
    <n v="6120"/>
    <n v="1530"/>
    <n v="58650"/>
    <x v="1"/>
    <x v="4"/>
    <x v="3"/>
    <x v="0"/>
  </r>
  <r>
    <x v="655"/>
    <s v="Akbar"/>
    <x v="0"/>
    <x v="66"/>
    <x v="1"/>
    <n v="4210111771757"/>
    <x v="1"/>
    <n v="51000"/>
    <n v="6120"/>
    <n v="1530"/>
    <n v="58650"/>
    <x v="1"/>
    <x v="2"/>
    <x v="3"/>
    <x v="0"/>
  </r>
  <r>
    <x v="656"/>
    <s v="Arfa"/>
    <x v="0"/>
    <x v="11"/>
    <x v="2"/>
    <n v="4210112293353"/>
    <x v="2"/>
    <n v="41000"/>
    <n v="2870"/>
    <n v="1640"/>
    <n v="45510"/>
    <x v="1"/>
    <x v="4"/>
    <x v="3"/>
    <x v="0"/>
  </r>
  <r>
    <x v="657"/>
    <s v="Bushra"/>
    <x v="1"/>
    <x v="4"/>
    <x v="3"/>
    <n v="4210111983804"/>
    <x v="0"/>
    <n v="56160"/>
    <n v="4492.8"/>
    <n v="1684.8"/>
    <n v="62337.600000000006"/>
    <x v="1"/>
    <x v="6"/>
    <x v="3"/>
    <x v="0"/>
  </r>
  <r>
    <x v="658"/>
    <s v="Bushra"/>
    <x v="0"/>
    <x v="12"/>
    <x v="0"/>
    <n v="4210111221216"/>
    <x v="0"/>
    <n v="76500"/>
    <n v="6120"/>
    <n v="1530"/>
    <n v="84150"/>
    <x v="1"/>
    <x v="5"/>
    <x v="3"/>
    <x v="0"/>
  </r>
  <r>
    <x v="659"/>
    <s v="Maqsood"/>
    <x v="1"/>
    <x v="4"/>
    <x v="3"/>
    <n v="4210111597445"/>
    <x v="0"/>
    <n v="50000"/>
    <n v="5000"/>
    <n v="2500"/>
    <n v="57500"/>
    <x v="1"/>
    <x v="9"/>
    <x v="3"/>
    <x v="0"/>
  </r>
  <r>
    <x v="660"/>
    <s v="Mustafa"/>
    <x v="1"/>
    <x v="114"/>
    <x v="3"/>
    <n v="4210111740036"/>
    <x v="0"/>
    <n v="47000"/>
    <n v="5640"/>
    <n v="1880"/>
    <n v="54520"/>
    <x v="1"/>
    <x v="11"/>
    <x v="3"/>
    <x v="0"/>
  </r>
  <r>
    <x v="661"/>
    <s v="Nauman"/>
    <x v="1"/>
    <x v="67"/>
    <x v="0"/>
    <n v="4210112079636"/>
    <x v="0"/>
    <n v="70000"/>
    <n v="6300"/>
    <n v="3500"/>
    <n v="79800"/>
    <x v="1"/>
    <x v="7"/>
    <x v="3"/>
    <x v="0"/>
  </r>
  <r>
    <x v="662"/>
    <s v="Rameez"/>
    <x v="0"/>
    <x v="14"/>
    <x v="4"/>
    <n v="4210111890545"/>
    <x v="3"/>
    <n v="72000"/>
    <n v="5760"/>
    <n v="3600"/>
    <n v="81360"/>
    <x v="1"/>
    <x v="10"/>
    <x v="3"/>
    <x v="0"/>
  </r>
  <r>
    <x v="663"/>
    <s v="Shahbaz"/>
    <x v="0"/>
    <x v="4"/>
    <x v="0"/>
    <n v="4210111752187"/>
    <x v="0"/>
    <n v="62000"/>
    <n v="4340"/>
    <n v="0"/>
    <n v="66340"/>
    <x v="1"/>
    <x v="0"/>
    <x v="3"/>
    <x v="0"/>
  </r>
  <r>
    <x v="664"/>
    <s v="Vakeel"/>
    <x v="0"/>
    <x v="14"/>
    <x v="4"/>
    <n v="4210111354676"/>
    <x v="3"/>
    <n v="88200"/>
    <n v="7056"/>
    <n v="2646"/>
    <n v="97902"/>
    <x v="1"/>
    <x v="11"/>
    <x v="3"/>
    <x v="0"/>
  </r>
  <r>
    <x v="665"/>
    <s v="Zaighum"/>
    <x v="0"/>
    <x v="69"/>
    <x v="0"/>
    <n v="4210111494498"/>
    <x v="0"/>
    <n v="25000"/>
    <n v="1250"/>
    <n v="250"/>
    <n v="26500"/>
    <x v="1"/>
    <x v="2"/>
    <x v="3"/>
    <x v="0"/>
  </r>
  <r>
    <x v="666"/>
    <s v="Aqeel"/>
    <x v="0"/>
    <x v="20"/>
    <x v="1"/>
    <n v="4210112089448"/>
    <x v="1"/>
    <n v="75000"/>
    <n v="6750"/>
    <n v="0"/>
    <n v="81750"/>
    <x v="3"/>
    <x v="11"/>
    <x v="3"/>
    <x v="0"/>
  </r>
  <r>
    <x v="667"/>
    <s v="Arif"/>
    <x v="0"/>
    <x v="16"/>
    <x v="4"/>
    <n v="4210111484906"/>
    <x v="3"/>
    <n v="57700"/>
    <n v="3462"/>
    <n v="1731"/>
    <n v="62893"/>
    <x v="3"/>
    <x v="7"/>
    <x v="3"/>
    <x v="0"/>
  </r>
  <r>
    <x v="668"/>
    <s v="Asma"/>
    <x v="0"/>
    <x v="70"/>
    <x v="2"/>
    <n v="4210111939231"/>
    <x v="2"/>
    <n v="78000"/>
    <n v="7800"/>
    <n v="780"/>
    <n v="86580"/>
    <x v="3"/>
    <x v="11"/>
    <x v="3"/>
    <x v="0"/>
  </r>
  <r>
    <x v="669"/>
    <s v="Javeria"/>
    <x v="0"/>
    <x v="21"/>
    <x v="0"/>
    <n v="4210111287325"/>
    <x v="0"/>
    <n v="64600"/>
    <n v="5814"/>
    <n v="2584"/>
    <n v="72998"/>
    <x v="3"/>
    <x v="1"/>
    <x v="3"/>
    <x v="0"/>
  </r>
  <r>
    <x v="670"/>
    <s v="Musharraf"/>
    <x v="0"/>
    <x v="97"/>
    <x v="4"/>
    <n v="4210111246114"/>
    <x v="3"/>
    <n v="35000"/>
    <n v="1750"/>
    <n v="1750"/>
    <n v="38500"/>
    <x v="3"/>
    <x v="8"/>
    <x v="3"/>
    <x v="0"/>
  </r>
  <r>
    <x v="671"/>
    <s v="Shuja"/>
    <x v="0"/>
    <x v="72"/>
    <x v="0"/>
    <n v="4210111736501"/>
    <x v="0"/>
    <n v="52000"/>
    <n v="5200"/>
    <n v="1040"/>
    <n v="58240"/>
    <x v="3"/>
    <x v="5"/>
    <x v="3"/>
    <x v="0"/>
  </r>
  <r>
    <x v="672"/>
    <s v="Akbar"/>
    <x v="1"/>
    <x v="24"/>
    <x v="2"/>
    <n v="4210112080474"/>
    <x v="2"/>
    <n v="102312"/>
    <n v="7161.84"/>
    <n v="4092.48"/>
    <n v="113566.31999999999"/>
    <x v="4"/>
    <x v="3"/>
    <x v="3"/>
    <x v="0"/>
  </r>
  <r>
    <x v="673"/>
    <s v="Aqeel"/>
    <x v="1"/>
    <x v="4"/>
    <x v="3"/>
    <n v="4210111583028"/>
    <x v="0"/>
    <n v="39000"/>
    <n v="4680"/>
    <n v="1950"/>
    <n v="45630"/>
    <x v="4"/>
    <x v="0"/>
    <x v="3"/>
    <x v="0"/>
  </r>
  <r>
    <x v="674"/>
    <s v="Arfa"/>
    <x v="0"/>
    <x v="25"/>
    <x v="4"/>
    <n v="4210111369883"/>
    <x v="3"/>
    <n v="61400"/>
    <n v="7368"/>
    <n v="0"/>
    <n v="68768"/>
    <x v="4"/>
    <x v="7"/>
    <x v="3"/>
    <x v="0"/>
  </r>
  <r>
    <x v="675"/>
    <s v="Farah"/>
    <x v="0"/>
    <x v="26"/>
    <x v="0"/>
    <n v="4210111167142"/>
    <x v="0"/>
    <n v="40000"/>
    <n v="3200"/>
    <n v="800"/>
    <n v="44000"/>
    <x v="4"/>
    <x v="0"/>
    <x v="3"/>
    <x v="0"/>
  </r>
  <r>
    <x v="676"/>
    <s v="Ghayoor"/>
    <x v="0"/>
    <x v="74"/>
    <x v="0"/>
    <n v="4210111874504"/>
    <x v="0"/>
    <n v="110700"/>
    <n v="12177"/>
    <n v="4428"/>
    <n v="127305"/>
    <x v="4"/>
    <x v="1"/>
    <x v="3"/>
    <x v="0"/>
  </r>
  <r>
    <x v="677"/>
    <s v="Salim"/>
    <x v="1"/>
    <x v="115"/>
    <x v="3"/>
    <n v="4210111406337"/>
    <x v="0"/>
    <n v="30000"/>
    <n v="3600"/>
    <n v="0"/>
    <n v="33600"/>
    <x v="4"/>
    <x v="7"/>
    <x v="3"/>
    <x v="0"/>
  </r>
  <r>
    <x v="678"/>
    <s v="Talat"/>
    <x v="1"/>
    <x v="4"/>
    <x v="3"/>
    <n v="4210111708284"/>
    <x v="0"/>
    <n v="35000"/>
    <n v="4200"/>
    <n v="0"/>
    <n v="39200"/>
    <x v="4"/>
    <x v="8"/>
    <x v="3"/>
    <x v="1"/>
  </r>
  <r>
    <x v="679"/>
    <s v="Ahmed"/>
    <x v="0"/>
    <x v="75"/>
    <x v="1"/>
    <n v="4210112149866"/>
    <x v="1"/>
    <n v="27000"/>
    <n v="2700"/>
    <n v="0"/>
    <n v="29700"/>
    <x v="5"/>
    <x v="2"/>
    <x v="3"/>
    <x v="0"/>
  </r>
  <r>
    <x v="680"/>
    <s v="Ahsan"/>
    <x v="0"/>
    <x v="4"/>
    <x v="3"/>
    <n v="4210111942748"/>
    <x v="0"/>
    <n v="66100"/>
    <n v="5949"/>
    <n v="2644"/>
    <n v="74693"/>
    <x v="5"/>
    <x v="3"/>
    <x v="3"/>
    <x v="0"/>
  </r>
  <r>
    <x v="681"/>
    <s v="Aqeel"/>
    <x v="0"/>
    <x v="75"/>
    <x v="1"/>
    <n v="4210111281844"/>
    <x v="1"/>
    <n v="32700"/>
    <n v="3270"/>
    <n v="1308"/>
    <n v="37278"/>
    <x v="5"/>
    <x v="9"/>
    <x v="3"/>
    <x v="0"/>
  </r>
  <r>
    <x v="682"/>
    <s v="Asma"/>
    <x v="0"/>
    <x v="75"/>
    <x v="1"/>
    <n v="4210111787723"/>
    <x v="1"/>
    <n v="27000"/>
    <n v="3240"/>
    <n v="1350"/>
    <n v="31590"/>
    <x v="5"/>
    <x v="6"/>
    <x v="3"/>
    <x v="0"/>
  </r>
  <r>
    <x v="683"/>
    <s v="Batool"/>
    <x v="0"/>
    <x v="4"/>
    <x v="0"/>
    <n v="4210111484057"/>
    <x v="0"/>
    <n v="92000"/>
    <n v="7360"/>
    <n v="0"/>
    <n v="99360"/>
    <x v="5"/>
    <x v="3"/>
    <x v="3"/>
    <x v="0"/>
  </r>
  <r>
    <x v="684"/>
    <s v="Ghayoor"/>
    <x v="0"/>
    <x v="100"/>
    <x v="0"/>
    <n v="4210111437319"/>
    <x v="0"/>
    <n v="55100"/>
    <n v="6612"/>
    <n v="2204"/>
    <n v="63916"/>
    <x v="5"/>
    <x v="1"/>
    <x v="3"/>
    <x v="0"/>
  </r>
  <r>
    <x v="685"/>
    <s v="Latif"/>
    <x v="0"/>
    <x v="110"/>
    <x v="7"/>
    <n v="4210111804982"/>
    <x v="3"/>
    <n v="70000"/>
    <n v="4900"/>
    <n v="3500"/>
    <n v="78400"/>
    <x v="5"/>
    <x v="2"/>
    <x v="3"/>
    <x v="0"/>
  </r>
  <r>
    <x v="686"/>
    <s v="Latif"/>
    <x v="0"/>
    <x v="31"/>
    <x v="6"/>
    <n v="4210111764547"/>
    <x v="3"/>
    <n v="70000"/>
    <n v="4900"/>
    <n v="3500"/>
    <n v="78400"/>
    <x v="5"/>
    <x v="2"/>
    <x v="3"/>
    <x v="0"/>
  </r>
  <r>
    <x v="687"/>
    <s v="Latif"/>
    <x v="0"/>
    <x v="28"/>
    <x v="1"/>
    <n v="4210111451946"/>
    <x v="1"/>
    <n v="70000"/>
    <n v="4900"/>
    <n v="3500"/>
    <n v="78400"/>
    <x v="5"/>
    <x v="6"/>
    <x v="3"/>
    <x v="0"/>
  </r>
  <r>
    <x v="688"/>
    <s v="Rameez"/>
    <x v="0"/>
    <x v="5"/>
    <x v="0"/>
    <n v="4210111432985"/>
    <x v="0"/>
    <n v="60000"/>
    <n v="4200"/>
    <n v="1200"/>
    <n v="65400"/>
    <x v="5"/>
    <x v="1"/>
    <x v="3"/>
    <x v="1"/>
  </r>
  <r>
    <x v="689"/>
    <s v="Yousuf"/>
    <x v="0"/>
    <x v="101"/>
    <x v="0"/>
    <n v="4210111708617"/>
    <x v="0"/>
    <n v="36000"/>
    <n v="2880"/>
    <n v="1080"/>
    <n v="39960"/>
    <x v="5"/>
    <x v="7"/>
    <x v="3"/>
    <x v="0"/>
  </r>
  <r>
    <x v="690"/>
    <s v="Yousuf"/>
    <x v="0"/>
    <x v="77"/>
    <x v="1"/>
    <n v="4210112020133"/>
    <x v="1"/>
    <n v="33000"/>
    <n v="2970"/>
    <n v="990"/>
    <n v="36960"/>
    <x v="5"/>
    <x v="9"/>
    <x v="3"/>
    <x v="0"/>
  </r>
  <r>
    <x v="691"/>
    <s v="Akbar"/>
    <x v="0"/>
    <x v="116"/>
    <x v="0"/>
    <n v="4210111341786"/>
    <x v="0"/>
    <n v="39000"/>
    <n v="4680"/>
    <n v="390"/>
    <n v="44070"/>
    <x v="6"/>
    <x v="9"/>
    <x v="3"/>
    <x v="0"/>
  </r>
  <r>
    <x v="692"/>
    <s v="Andaleeb"/>
    <x v="0"/>
    <x v="33"/>
    <x v="0"/>
    <n v="4210111537508"/>
    <x v="0"/>
    <n v="97900"/>
    <n v="4895"/>
    <n v="4895"/>
    <n v="107690"/>
    <x v="6"/>
    <x v="7"/>
    <x v="3"/>
    <x v="0"/>
  </r>
  <r>
    <x v="693"/>
    <s v="Azeem"/>
    <x v="0"/>
    <x v="82"/>
    <x v="2"/>
    <n v="4210111340644"/>
    <x v="2"/>
    <n v="40000"/>
    <n v="2000"/>
    <n v="800"/>
    <n v="42800"/>
    <x v="6"/>
    <x v="5"/>
    <x v="3"/>
    <x v="0"/>
  </r>
  <r>
    <x v="694"/>
    <s v="Ghayoor"/>
    <x v="0"/>
    <x v="80"/>
    <x v="2"/>
    <n v="4210111339004"/>
    <x v="2"/>
    <n v="38500"/>
    <n v="3850"/>
    <n v="1155"/>
    <n v="43505"/>
    <x v="6"/>
    <x v="0"/>
    <x v="3"/>
    <x v="0"/>
  </r>
  <r>
    <x v="695"/>
    <s v="Hasan"/>
    <x v="0"/>
    <x v="79"/>
    <x v="0"/>
    <n v="4210111395344"/>
    <x v="0"/>
    <n v="52000"/>
    <n v="3120"/>
    <n v="1040"/>
    <n v="56160"/>
    <x v="6"/>
    <x v="11"/>
    <x v="3"/>
    <x v="0"/>
  </r>
  <r>
    <x v="696"/>
    <s v="Irfan"/>
    <x v="0"/>
    <x v="79"/>
    <x v="0"/>
    <n v="4210111919982"/>
    <x v="0"/>
    <n v="57866"/>
    <n v="5207.9399999999996"/>
    <n v="578.66"/>
    <n v="63652.600000000006"/>
    <x v="6"/>
    <x v="2"/>
    <x v="3"/>
    <x v="0"/>
  </r>
  <r>
    <x v="697"/>
    <s v="Junaid"/>
    <x v="0"/>
    <x v="34"/>
    <x v="2"/>
    <n v="4210111446729"/>
    <x v="2"/>
    <n v="62900"/>
    <n v="6290"/>
    <n v="629"/>
    <n v="69819"/>
    <x v="6"/>
    <x v="8"/>
    <x v="3"/>
    <x v="0"/>
  </r>
  <r>
    <x v="698"/>
    <s v="Karim/Kareem"/>
    <x v="0"/>
    <x v="78"/>
    <x v="0"/>
    <n v="4210111656855"/>
    <x v="0"/>
    <n v="128520"/>
    <n v="14137.2"/>
    <n v="1285.2"/>
    <n v="143942.40000000002"/>
    <x v="6"/>
    <x v="1"/>
    <x v="3"/>
    <x v="0"/>
  </r>
  <r>
    <x v="699"/>
    <s v="Karim/Kareem"/>
    <x v="0"/>
    <x v="35"/>
    <x v="1"/>
    <n v="4210111195322"/>
    <x v="1"/>
    <n v="94000"/>
    <n v="7520"/>
    <n v="940"/>
    <n v="102460"/>
    <x v="6"/>
    <x v="4"/>
    <x v="3"/>
    <x v="0"/>
  </r>
  <r>
    <x v="700"/>
    <s v="Mohammed"/>
    <x v="1"/>
    <x v="39"/>
    <x v="2"/>
    <n v="4210112143215"/>
    <x v="2"/>
    <n v="65720"/>
    <n v="3943.2"/>
    <n v="657.2"/>
    <n v="70320.399999999994"/>
    <x v="6"/>
    <x v="8"/>
    <x v="3"/>
    <x v="0"/>
  </r>
  <r>
    <x v="701"/>
    <s v="Munawar"/>
    <x v="0"/>
    <x v="32"/>
    <x v="1"/>
    <n v="4210111977264"/>
    <x v="1"/>
    <n v="107000"/>
    <n v="11770"/>
    <n v="0"/>
    <n v="118770"/>
    <x v="6"/>
    <x v="0"/>
    <x v="3"/>
    <x v="0"/>
  </r>
  <r>
    <x v="702"/>
    <s v="Mustafa"/>
    <x v="0"/>
    <x v="33"/>
    <x v="0"/>
    <n v="4210111769943"/>
    <x v="0"/>
    <n v="84700"/>
    <n v="9317"/>
    <n v="1694"/>
    <n v="95711"/>
    <x v="6"/>
    <x v="10"/>
    <x v="3"/>
    <x v="0"/>
  </r>
  <r>
    <x v="703"/>
    <s v="Qasim"/>
    <x v="0"/>
    <x v="37"/>
    <x v="0"/>
    <n v="4210111654337"/>
    <x v="0"/>
    <n v="74900"/>
    <n v="8988"/>
    <n v="749"/>
    <n v="84637"/>
    <x v="6"/>
    <x v="7"/>
    <x v="3"/>
    <x v="0"/>
  </r>
  <r>
    <x v="704"/>
    <s v="Sabir"/>
    <x v="1"/>
    <x v="39"/>
    <x v="2"/>
    <n v="4210112195454"/>
    <x v="2"/>
    <n v="70978"/>
    <n v="7807.58"/>
    <n v="0"/>
    <n v="78785.58"/>
    <x v="6"/>
    <x v="7"/>
    <x v="3"/>
    <x v="0"/>
  </r>
  <r>
    <x v="705"/>
    <s v="Salim"/>
    <x v="0"/>
    <x v="33"/>
    <x v="0"/>
    <n v="4210111813009"/>
    <x v="0"/>
    <n v="77000"/>
    <n v="6160"/>
    <n v="3850"/>
    <n v="87010"/>
    <x v="6"/>
    <x v="3"/>
    <x v="3"/>
    <x v="0"/>
  </r>
  <r>
    <x v="706"/>
    <s v="Sarmad"/>
    <x v="0"/>
    <x v="36"/>
    <x v="0"/>
    <n v="4210111256068"/>
    <x v="0"/>
    <n v="50000"/>
    <n v="2500"/>
    <n v="1500"/>
    <n v="54000"/>
    <x v="6"/>
    <x v="7"/>
    <x v="3"/>
    <x v="0"/>
  </r>
  <r>
    <x v="707"/>
    <s v="Sarwar"/>
    <x v="0"/>
    <x v="110"/>
    <x v="7"/>
    <n v="4210111834277"/>
    <x v="3"/>
    <n v="34900"/>
    <n v="4188"/>
    <n v="1396"/>
    <n v="40484"/>
    <x v="6"/>
    <x v="2"/>
    <x v="3"/>
    <x v="0"/>
  </r>
  <r>
    <x v="708"/>
    <s v="Sarwar"/>
    <x v="0"/>
    <x v="31"/>
    <x v="6"/>
    <n v="4210111987789"/>
    <x v="3"/>
    <n v="34900"/>
    <n v="4188"/>
    <n v="1396"/>
    <n v="40484"/>
    <x v="6"/>
    <x v="2"/>
    <x v="3"/>
    <x v="0"/>
  </r>
  <r>
    <x v="709"/>
    <s v="Sarwar"/>
    <x v="0"/>
    <x v="81"/>
    <x v="1"/>
    <n v="4210111403846"/>
    <x v="1"/>
    <n v="34900"/>
    <n v="4188"/>
    <n v="1396"/>
    <n v="40484"/>
    <x v="6"/>
    <x v="2"/>
    <x v="3"/>
    <x v="0"/>
  </r>
  <r>
    <x v="710"/>
    <s v="Sarwar"/>
    <x v="0"/>
    <x v="81"/>
    <x v="1"/>
    <n v="4210112146795"/>
    <x v="1"/>
    <n v="34900"/>
    <n v="4188"/>
    <n v="1396"/>
    <n v="40484"/>
    <x v="6"/>
    <x v="9"/>
    <x v="3"/>
    <x v="0"/>
  </r>
  <r>
    <x v="711"/>
    <s v="Shuja"/>
    <x v="0"/>
    <x v="4"/>
    <x v="0"/>
    <n v="4210111812899"/>
    <x v="0"/>
    <n v="35000"/>
    <n v="4200"/>
    <n v="700"/>
    <n v="39900"/>
    <x v="6"/>
    <x v="6"/>
    <x v="3"/>
    <x v="0"/>
  </r>
  <r>
    <x v="712"/>
    <s v="Abid"/>
    <x v="1"/>
    <x v="4"/>
    <x v="3"/>
    <n v="4210112311334"/>
    <x v="0"/>
    <n v="70632"/>
    <n v="5650.56"/>
    <n v="2118.96"/>
    <n v="78401.52"/>
    <x v="7"/>
    <x v="1"/>
    <x v="3"/>
    <x v="0"/>
  </r>
  <r>
    <x v="713"/>
    <s v="Afreen"/>
    <x v="0"/>
    <x v="4"/>
    <x v="0"/>
    <n v="4210112213804"/>
    <x v="0"/>
    <n v="64000"/>
    <n v="5760"/>
    <n v="3200"/>
    <n v="72960"/>
    <x v="7"/>
    <x v="1"/>
    <x v="3"/>
    <x v="0"/>
  </r>
  <r>
    <x v="714"/>
    <s v="Arif"/>
    <x v="0"/>
    <x v="43"/>
    <x v="0"/>
    <n v="4210111892852"/>
    <x v="0"/>
    <n v="52700"/>
    <n v="3689"/>
    <n v="1581"/>
    <n v="57970"/>
    <x v="7"/>
    <x v="4"/>
    <x v="3"/>
    <x v="0"/>
  </r>
  <r>
    <x v="715"/>
    <s v="Aslam"/>
    <x v="0"/>
    <x v="84"/>
    <x v="0"/>
    <n v="4210112237862"/>
    <x v="0"/>
    <n v="65720"/>
    <n v="4600.3999999999996"/>
    <n v="657.2"/>
    <n v="70977.599999999991"/>
    <x v="7"/>
    <x v="6"/>
    <x v="3"/>
    <x v="0"/>
  </r>
  <r>
    <x v="716"/>
    <s v="Aslam"/>
    <x v="1"/>
    <x v="40"/>
    <x v="0"/>
    <n v="4210112130886"/>
    <x v="0"/>
    <n v="51251"/>
    <n v="3075.06"/>
    <n v="2562.5500000000002"/>
    <n v="56888.61"/>
    <x v="7"/>
    <x v="3"/>
    <x v="3"/>
    <x v="0"/>
  </r>
  <r>
    <x v="717"/>
    <s v="Batool"/>
    <x v="0"/>
    <x v="117"/>
    <x v="0"/>
    <n v="4210111844863"/>
    <x v="0"/>
    <n v="40000"/>
    <n v="4800"/>
    <n v="800"/>
    <n v="45600"/>
    <x v="7"/>
    <x v="11"/>
    <x v="3"/>
    <x v="0"/>
  </r>
  <r>
    <x v="718"/>
    <s v="Ibrahim"/>
    <x v="0"/>
    <x v="42"/>
    <x v="0"/>
    <n v="4210111944443"/>
    <x v="0"/>
    <n v="107520"/>
    <n v="8601.6"/>
    <n v="1075.2"/>
    <n v="117196.8"/>
    <x v="7"/>
    <x v="11"/>
    <x v="3"/>
    <x v="0"/>
  </r>
  <r>
    <x v="719"/>
    <s v="Saif"/>
    <x v="0"/>
    <x v="118"/>
    <x v="0"/>
    <n v="4210111930943"/>
    <x v="0"/>
    <n v="69000"/>
    <n v="4830"/>
    <n v="3450"/>
    <n v="77280"/>
    <x v="7"/>
    <x v="8"/>
    <x v="3"/>
    <x v="0"/>
  </r>
  <r>
    <x v="720"/>
    <s v="Shahbaz"/>
    <x v="0"/>
    <x v="41"/>
    <x v="0"/>
    <n v="4210112297954"/>
    <x v="0"/>
    <n v="60900"/>
    <n v="6090"/>
    <n v="609"/>
    <n v="67599"/>
    <x v="7"/>
    <x v="1"/>
    <x v="3"/>
    <x v="0"/>
  </r>
  <r>
    <x v="721"/>
    <s v="Sohrab"/>
    <x v="1"/>
    <x v="117"/>
    <x v="0"/>
    <n v="4210111562973"/>
    <x v="0"/>
    <n v="44000"/>
    <n v="2200"/>
    <n v="440"/>
    <n v="46640"/>
    <x v="7"/>
    <x v="11"/>
    <x v="3"/>
    <x v="0"/>
  </r>
  <r>
    <x v="722"/>
    <s v="Taufeeq"/>
    <x v="0"/>
    <x v="84"/>
    <x v="0"/>
    <n v="4210111285808"/>
    <x v="0"/>
    <n v="62000"/>
    <n v="4340"/>
    <n v="1240"/>
    <n v="67580"/>
    <x v="7"/>
    <x v="9"/>
    <x v="3"/>
    <x v="0"/>
  </r>
  <r>
    <x v="723"/>
    <s v="Afsheen"/>
    <x v="0"/>
    <x v="4"/>
    <x v="0"/>
    <n v="4210111832675"/>
    <x v="0"/>
    <n v="59000"/>
    <n v="3540"/>
    <n v="1770"/>
    <n v="64310"/>
    <x v="8"/>
    <x v="3"/>
    <x v="3"/>
    <x v="0"/>
  </r>
  <r>
    <x v="724"/>
    <s v="Afsheen"/>
    <x v="0"/>
    <x v="107"/>
    <x v="0"/>
    <n v="4210111175479"/>
    <x v="0"/>
    <n v="36700"/>
    <n v="1835"/>
    <n v="1835"/>
    <n v="40370"/>
    <x v="8"/>
    <x v="9"/>
    <x v="3"/>
    <x v="0"/>
  </r>
  <r>
    <x v="725"/>
    <s v="Amina"/>
    <x v="1"/>
    <x v="105"/>
    <x v="0"/>
    <n v="4210111993303"/>
    <x v="0"/>
    <n v="70000"/>
    <n v="7000"/>
    <n v="700"/>
    <n v="77700"/>
    <x v="8"/>
    <x v="0"/>
    <x v="3"/>
    <x v="0"/>
  </r>
  <r>
    <x v="726"/>
    <s v="Arfa"/>
    <x v="0"/>
    <x v="88"/>
    <x v="1"/>
    <n v="4210111973244"/>
    <x v="1"/>
    <n v="85536"/>
    <n v="4276.8"/>
    <n v="1710.72"/>
    <n v="91523.520000000004"/>
    <x v="8"/>
    <x v="8"/>
    <x v="3"/>
    <x v="0"/>
  </r>
  <r>
    <x v="727"/>
    <s v="Azeem"/>
    <x v="0"/>
    <x v="89"/>
    <x v="0"/>
    <n v="4210111672441"/>
    <x v="0"/>
    <n v="62000"/>
    <n v="4960"/>
    <n v="620"/>
    <n v="67580"/>
    <x v="8"/>
    <x v="5"/>
    <x v="3"/>
    <x v="0"/>
  </r>
  <r>
    <x v="728"/>
    <s v="Iftikhar"/>
    <x v="0"/>
    <x v="50"/>
    <x v="4"/>
    <n v="4210111217313"/>
    <x v="3"/>
    <n v="100000"/>
    <n v="12000"/>
    <n v="1000"/>
    <n v="113000"/>
    <x v="8"/>
    <x v="6"/>
    <x v="3"/>
    <x v="0"/>
  </r>
  <r>
    <x v="729"/>
    <s v="Irfan"/>
    <x v="0"/>
    <x v="88"/>
    <x v="1"/>
    <n v="4210111729568"/>
    <x v="1"/>
    <n v="89000"/>
    <n v="9790"/>
    <n v="2670"/>
    <n v="101460"/>
    <x v="8"/>
    <x v="1"/>
    <x v="3"/>
    <x v="0"/>
  </r>
  <r>
    <x v="730"/>
    <s v="Ismail"/>
    <x v="1"/>
    <x v="51"/>
    <x v="0"/>
    <n v="4210111234762"/>
    <x v="0"/>
    <n v="99136"/>
    <n v="4956.8"/>
    <n v="0"/>
    <n v="104092.8"/>
    <x v="8"/>
    <x v="5"/>
    <x v="3"/>
    <x v="0"/>
  </r>
  <r>
    <x v="731"/>
    <s v="Junaid"/>
    <x v="0"/>
    <x v="46"/>
    <x v="0"/>
    <n v="4210111890654"/>
    <x v="0"/>
    <n v="65000"/>
    <n v="3250"/>
    <n v="1300"/>
    <n v="69550"/>
    <x v="8"/>
    <x v="11"/>
    <x v="3"/>
    <x v="0"/>
  </r>
  <r>
    <x v="732"/>
    <s v="Sadiq"/>
    <x v="1"/>
    <x v="109"/>
    <x v="0"/>
    <n v="4210111196419"/>
    <x v="0"/>
    <n v="85000"/>
    <n v="4250"/>
    <n v="4250"/>
    <n v="93500"/>
    <x v="8"/>
    <x v="2"/>
    <x v="3"/>
    <x v="0"/>
  </r>
  <r>
    <x v="733"/>
    <s v="Tariq"/>
    <x v="0"/>
    <x v="4"/>
    <x v="0"/>
    <n v="4210111755566"/>
    <x v="0"/>
    <n v="58000"/>
    <n v="6960"/>
    <n v="2900"/>
    <n v="67860"/>
    <x v="8"/>
    <x v="0"/>
    <x v="3"/>
    <x v="0"/>
  </r>
  <r>
    <x v="734"/>
    <s v="Yousuf"/>
    <x v="0"/>
    <x v="48"/>
    <x v="1"/>
    <n v="4210111480174"/>
    <x v="1"/>
    <n v="68000"/>
    <n v="3400"/>
    <n v="2040"/>
    <n v="73440"/>
    <x v="8"/>
    <x v="3"/>
    <x v="3"/>
    <x v="0"/>
  </r>
  <r>
    <x v="735"/>
    <s v="Ahsan"/>
    <x v="0"/>
    <x v="57"/>
    <x v="0"/>
    <n v="4210111743124"/>
    <x v="0"/>
    <n v="30570"/>
    <n v="1834.2"/>
    <n v="1528.5"/>
    <n v="33932.699999999997"/>
    <x v="2"/>
    <x v="9"/>
    <x v="3"/>
    <x v="0"/>
  </r>
  <r>
    <x v="736"/>
    <s v="Aqeel"/>
    <x v="0"/>
    <x v="91"/>
    <x v="4"/>
    <n v="4210111952854"/>
    <x v="3"/>
    <n v="33000"/>
    <n v="2640"/>
    <n v="1320"/>
    <n v="36960"/>
    <x v="2"/>
    <x v="0"/>
    <x v="3"/>
    <x v="0"/>
  </r>
  <r>
    <x v="737"/>
    <s v="Bashir"/>
    <x v="0"/>
    <x v="54"/>
    <x v="4"/>
    <n v="4210112185137"/>
    <x v="3"/>
    <n v="110000"/>
    <n v="6600"/>
    <n v="3300"/>
    <n v="119900"/>
    <x v="2"/>
    <x v="4"/>
    <x v="3"/>
    <x v="0"/>
  </r>
  <r>
    <x v="738"/>
    <s v="Hafeez"/>
    <x v="0"/>
    <x v="111"/>
    <x v="2"/>
    <n v="4210111467492"/>
    <x v="2"/>
    <n v="130000"/>
    <n v="14300"/>
    <n v="1300"/>
    <n v="145600"/>
    <x v="2"/>
    <x v="11"/>
    <x v="3"/>
    <x v="1"/>
  </r>
  <r>
    <x v="739"/>
    <s v="Hasan"/>
    <x v="0"/>
    <x v="4"/>
    <x v="0"/>
    <n v="4210111936656"/>
    <x v="0"/>
    <n v="67000"/>
    <n v="6700"/>
    <n v="3350"/>
    <n v="77050"/>
    <x v="2"/>
    <x v="5"/>
    <x v="3"/>
    <x v="0"/>
  </r>
  <r>
    <x v="740"/>
    <s v="Ilyas"/>
    <x v="0"/>
    <x v="110"/>
    <x v="7"/>
    <n v="4210111914012"/>
    <x v="3"/>
    <n v="145000"/>
    <n v="8700"/>
    <n v="1450"/>
    <n v="155150"/>
    <x v="2"/>
    <x v="2"/>
    <x v="3"/>
    <x v="0"/>
  </r>
  <r>
    <x v="741"/>
    <s v="Ilyas"/>
    <x v="0"/>
    <x v="31"/>
    <x v="6"/>
    <n v="4210111239447"/>
    <x v="3"/>
    <n v="145000"/>
    <n v="8700"/>
    <n v="1450"/>
    <n v="155150"/>
    <x v="2"/>
    <x v="2"/>
    <x v="3"/>
    <x v="0"/>
  </r>
  <r>
    <x v="742"/>
    <s v="Ilyas"/>
    <x v="0"/>
    <x v="92"/>
    <x v="1"/>
    <n v="4210111800762"/>
    <x v="1"/>
    <n v="145000"/>
    <n v="8700"/>
    <n v="1450"/>
    <n v="155150"/>
    <x v="2"/>
    <x v="6"/>
    <x v="3"/>
    <x v="0"/>
  </r>
  <r>
    <x v="743"/>
    <s v="Maleeha"/>
    <x v="0"/>
    <x v="60"/>
    <x v="4"/>
    <n v="4210111833817"/>
    <x v="3"/>
    <n v="36630"/>
    <n v="4395.6000000000004"/>
    <n v="0"/>
    <n v="41025.599999999999"/>
    <x v="2"/>
    <x v="9"/>
    <x v="3"/>
    <x v="0"/>
  </r>
  <r>
    <x v="744"/>
    <s v="Safdar"/>
    <x v="0"/>
    <x v="61"/>
    <x v="1"/>
    <n v="4210111369313"/>
    <x v="1"/>
    <n v="68000"/>
    <n v="8160"/>
    <n v="0"/>
    <n v="76160"/>
    <x v="2"/>
    <x v="6"/>
    <x v="3"/>
    <x v="0"/>
  </r>
  <r>
    <x v="745"/>
    <s v="Saqlain"/>
    <x v="1"/>
    <x v="55"/>
    <x v="0"/>
    <n v="4210112242394"/>
    <x v="0"/>
    <n v="75000"/>
    <n v="7500"/>
    <n v="3750"/>
    <n v="86250"/>
    <x v="2"/>
    <x v="8"/>
    <x v="3"/>
    <x v="1"/>
  </r>
  <r>
    <x v="746"/>
    <s v="Sarwar"/>
    <x v="0"/>
    <x v="93"/>
    <x v="2"/>
    <n v="4210111769293"/>
    <x v="2"/>
    <n v="58000"/>
    <n v="3480"/>
    <n v="1160"/>
    <n v="62640"/>
    <x v="2"/>
    <x v="0"/>
    <x v="3"/>
    <x v="0"/>
  </r>
  <r>
    <x v="747"/>
    <s v="Shahbaz"/>
    <x v="0"/>
    <x v="89"/>
    <x v="0"/>
    <n v="4210111345051"/>
    <x v="0"/>
    <n v="78000"/>
    <n v="7020"/>
    <n v="780"/>
    <n v="85800"/>
    <x v="2"/>
    <x v="7"/>
    <x v="3"/>
    <x v="0"/>
  </r>
  <r>
    <x v="748"/>
    <s v="Taufeeq"/>
    <x v="0"/>
    <x v="4"/>
    <x v="0"/>
    <n v="4210111746541"/>
    <x v="0"/>
    <n v="36000"/>
    <n v="2520"/>
    <n v="1080"/>
    <n v="39600"/>
    <x v="2"/>
    <x v="4"/>
    <x v="3"/>
    <x v="0"/>
  </r>
  <r>
    <x v="749"/>
    <s v="Taufeeq"/>
    <x v="0"/>
    <x v="62"/>
    <x v="4"/>
    <n v="4210111243655"/>
    <x v="3"/>
    <n v="27500"/>
    <n v="1375"/>
    <n v="275"/>
    <n v="29150"/>
    <x v="2"/>
    <x v="8"/>
    <x v="3"/>
    <x v="0"/>
  </r>
  <r>
    <x v="750"/>
    <s v="Zafar"/>
    <x v="0"/>
    <x v="60"/>
    <x v="4"/>
    <n v="421211212419"/>
    <x v="3"/>
    <n v="42700"/>
    <n v="2135"/>
    <n v="2135"/>
    <n v="46970"/>
    <x v="2"/>
    <x v="5"/>
    <x v="3"/>
    <x v="0"/>
  </r>
  <r>
    <x v="751"/>
    <s v="Zafar"/>
    <x v="0"/>
    <x v="60"/>
    <x v="4"/>
    <n v="4210111903702"/>
    <x v="3"/>
    <n v="42700"/>
    <n v="2135"/>
    <n v="2135"/>
    <n v="46970"/>
    <x v="2"/>
    <x v="5"/>
    <x v="3"/>
    <x v="0"/>
  </r>
  <r>
    <x v="752"/>
    <s v="Mustafa"/>
    <x v="0"/>
    <x v="4"/>
    <x v="3"/>
    <n v="4210111536743"/>
    <x v="0"/>
    <n v="67000"/>
    <n v="4690"/>
    <n v="0"/>
    <n v="71690"/>
    <x v="0"/>
    <x v="8"/>
    <x v="3"/>
    <x v="0"/>
  </r>
  <r>
    <x v="753"/>
    <s v="Nafees"/>
    <x v="0"/>
    <x v="4"/>
    <x v="0"/>
    <n v="4210111496405"/>
    <x v="0"/>
    <n v="52000"/>
    <n v="4680"/>
    <n v="0"/>
    <n v="56680"/>
    <x v="0"/>
    <x v="8"/>
    <x v="3"/>
    <x v="0"/>
  </r>
  <r>
    <x v="754"/>
    <s v="Saqlain"/>
    <x v="1"/>
    <x v="7"/>
    <x v="2"/>
    <n v="4210111754964"/>
    <x v="2"/>
    <n v="62899"/>
    <n v="7547.88"/>
    <n v="0"/>
    <n v="70446.880000000005"/>
    <x v="0"/>
    <x v="2"/>
    <x v="3"/>
    <x v="0"/>
  </r>
  <r>
    <x v="755"/>
    <s v="Shuja"/>
    <x v="0"/>
    <x v="8"/>
    <x v="0"/>
    <n v="4210111153378"/>
    <x v="0"/>
    <n v="81900"/>
    <n v="7371"/>
    <n v="0"/>
    <n v="89271"/>
    <x v="0"/>
    <x v="11"/>
    <x v="3"/>
    <x v="0"/>
  </r>
  <r>
    <x v="756"/>
    <s v="Sohail"/>
    <x v="0"/>
    <x v="95"/>
    <x v="0"/>
    <n v="4210111711411"/>
    <x v="0"/>
    <n v="53000"/>
    <n v="4240"/>
    <n v="0"/>
    <n v="57240"/>
    <x v="0"/>
    <x v="10"/>
    <x v="3"/>
    <x v="0"/>
  </r>
  <r>
    <x v="757"/>
    <s v="Akbar"/>
    <x v="0"/>
    <x v="110"/>
    <x v="7"/>
    <n v="4210111285307"/>
    <x v="3"/>
    <n v="51000"/>
    <n v="6120"/>
    <n v="1530"/>
    <n v="58650"/>
    <x v="1"/>
    <x v="4"/>
    <x v="3"/>
    <x v="0"/>
  </r>
  <r>
    <x v="758"/>
    <s v="Akbar"/>
    <x v="0"/>
    <x v="65"/>
    <x v="0"/>
    <n v="4210111122854"/>
    <x v="0"/>
    <n v="66000"/>
    <n v="7260"/>
    <n v="0"/>
    <n v="73260"/>
    <x v="1"/>
    <x v="4"/>
    <x v="3"/>
    <x v="0"/>
  </r>
  <r>
    <x v="759"/>
    <s v="Akbar"/>
    <x v="0"/>
    <x v="31"/>
    <x v="6"/>
    <n v="4210111370614"/>
    <x v="3"/>
    <n v="51000"/>
    <n v="6120"/>
    <n v="1530"/>
    <n v="58650"/>
    <x v="1"/>
    <x v="4"/>
    <x v="3"/>
    <x v="0"/>
  </r>
  <r>
    <x v="760"/>
    <s v="Akbar"/>
    <x v="0"/>
    <x v="66"/>
    <x v="1"/>
    <n v="4210111771757"/>
    <x v="1"/>
    <n v="51000"/>
    <n v="6120"/>
    <n v="1530"/>
    <n v="58650"/>
    <x v="1"/>
    <x v="2"/>
    <x v="3"/>
    <x v="0"/>
  </r>
  <r>
    <x v="761"/>
    <s v="Arfa"/>
    <x v="0"/>
    <x v="11"/>
    <x v="2"/>
    <n v="4210112293353"/>
    <x v="2"/>
    <n v="41000"/>
    <n v="2870"/>
    <n v="1640"/>
    <n v="45510"/>
    <x v="1"/>
    <x v="4"/>
    <x v="3"/>
    <x v="0"/>
  </r>
  <r>
    <x v="762"/>
    <s v="Bushra"/>
    <x v="1"/>
    <x v="4"/>
    <x v="3"/>
    <n v="4210111983804"/>
    <x v="0"/>
    <n v="56160"/>
    <n v="4492.8"/>
    <n v="1684.8"/>
    <n v="62337.600000000006"/>
    <x v="1"/>
    <x v="6"/>
    <x v="3"/>
    <x v="0"/>
  </r>
  <r>
    <x v="763"/>
    <s v="Bushra"/>
    <x v="0"/>
    <x v="12"/>
    <x v="0"/>
    <n v="4210111221216"/>
    <x v="0"/>
    <n v="76500"/>
    <n v="6120"/>
    <n v="1530"/>
    <n v="84150"/>
    <x v="1"/>
    <x v="5"/>
    <x v="3"/>
    <x v="0"/>
  </r>
  <r>
    <x v="764"/>
    <s v="Maqsood"/>
    <x v="1"/>
    <x v="4"/>
    <x v="3"/>
    <n v="4210111597445"/>
    <x v="0"/>
    <n v="50000"/>
    <n v="5000"/>
    <n v="2500"/>
    <n v="57500"/>
    <x v="1"/>
    <x v="9"/>
    <x v="3"/>
    <x v="0"/>
  </r>
  <r>
    <x v="765"/>
    <s v="Mustafa"/>
    <x v="1"/>
    <x v="114"/>
    <x v="3"/>
    <n v="4210111740036"/>
    <x v="0"/>
    <n v="47000"/>
    <n v="5640"/>
    <n v="1880"/>
    <n v="54520"/>
    <x v="1"/>
    <x v="11"/>
    <x v="3"/>
    <x v="0"/>
  </r>
  <r>
    <x v="766"/>
    <s v="Nauman"/>
    <x v="1"/>
    <x v="67"/>
    <x v="0"/>
    <n v="4210112079636"/>
    <x v="0"/>
    <n v="70000"/>
    <n v="6300"/>
    <n v="3500"/>
    <n v="79800"/>
    <x v="1"/>
    <x v="7"/>
    <x v="3"/>
    <x v="0"/>
  </r>
  <r>
    <x v="767"/>
    <s v="Rameez"/>
    <x v="0"/>
    <x v="14"/>
    <x v="4"/>
    <n v="4210111890545"/>
    <x v="3"/>
    <n v="72000"/>
    <n v="5760"/>
    <n v="3600"/>
    <n v="81360"/>
    <x v="1"/>
    <x v="10"/>
    <x v="3"/>
    <x v="0"/>
  </r>
  <r>
    <x v="768"/>
    <s v="Shahbaz"/>
    <x v="0"/>
    <x v="4"/>
    <x v="0"/>
    <n v="4210111752187"/>
    <x v="0"/>
    <n v="62000"/>
    <n v="4340"/>
    <n v="0"/>
    <n v="66340"/>
    <x v="1"/>
    <x v="0"/>
    <x v="3"/>
    <x v="0"/>
  </r>
  <r>
    <x v="769"/>
    <s v="Vakeel"/>
    <x v="0"/>
    <x v="14"/>
    <x v="4"/>
    <n v="4210111354676"/>
    <x v="3"/>
    <n v="88200"/>
    <n v="7056"/>
    <n v="2646"/>
    <n v="97902"/>
    <x v="1"/>
    <x v="11"/>
    <x v="3"/>
    <x v="0"/>
  </r>
  <r>
    <x v="770"/>
    <s v="Zaighum"/>
    <x v="0"/>
    <x v="69"/>
    <x v="0"/>
    <n v="4210111494498"/>
    <x v="0"/>
    <n v="25000"/>
    <n v="1250"/>
    <n v="250"/>
    <n v="26500"/>
    <x v="1"/>
    <x v="2"/>
    <x v="3"/>
    <x v="0"/>
  </r>
  <r>
    <x v="771"/>
    <s v="Aqeel"/>
    <x v="0"/>
    <x v="20"/>
    <x v="1"/>
    <n v="4210112089448"/>
    <x v="1"/>
    <n v="75000"/>
    <n v="6750"/>
    <n v="0"/>
    <n v="81750"/>
    <x v="3"/>
    <x v="11"/>
    <x v="3"/>
    <x v="0"/>
  </r>
  <r>
    <x v="772"/>
    <s v="Arif"/>
    <x v="0"/>
    <x v="16"/>
    <x v="4"/>
    <n v="4210111484906"/>
    <x v="3"/>
    <n v="57700"/>
    <n v="3462"/>
    <n v="1731"/>
    <n v="62893"/>
    <x v="3"/>
    <x v="7"/>
    <x v="3"/>
    <x v="0"/>
  </r>
  <r>
    <x v="773"/>
    <s v="Asma"/>
    <x v="0"/>
    <x v="70"/>
    <x v="2"/>
    <n v="4210111939231"/>
    <x v="2"/>
    <n v="78000"/>
    <n v="7800"/>
    <n v="780"/>
    <n v="86580"/>
    <x v="3"/>
    <x v="11"/>
    <x v="3"/>
    <x v="0"/>
  </r>
  <r>
    <x v="774"/>
    <s v="Javeria"/>
    <x v="0"/>
    <x v="21"/>
    <x v="0"/>
    <n v="4210111287325"/>
    <x v="0"/>
    <n v="64600"/>
    <n v="5814"/>
    <n v="2584"/>
    <n v="72998"/>
    <x v="3"/>
    <x v="1"/>
    <x v="3"/>
    <x v="0"/>
  </r>
  <r>
    <x v="775"/>
    <s v="Musharraf"/>
    <x v="0"/>
    <x v="97"/>
    <x v="4"/>
    <n v="4210111246114"/>
    <x v="3"/>
    <n v="35000"/>
    <n v="1750"/>
    <n v="1750"/>
    <n v="38500"/>
    <x v="3"/>
    <x v="8"/>
    <x v="3"/>
    <x v="0"/>
  </r>
  <r>
    <x v="776"/>
    <s v="Shuja"/>
    <x v="0"/>
    <x v="72"/>
    <x v="0"/>
    <n v="4210111736501"/>
    <x v="0"/>
    <n v="52000"/>
    <n v="5200"/>
    <n v="1040"/>
    <n v="58240"/>
    <x v="3"/>
    <x v="5"/>
    <x v="3"/>
    <x v="0"/>
  </r>
  <r>
    <x v="777"/>
    <s v="Akbar"/>
    <x v="1"/>
    <x v="24"/>
    <x v="2"/>
    <n v="4210112080474"/>
    <x v="2"/>
    <n v="102312"/>
    <n v="7161.84"/>
    <n v="4092.48"/>
    <n v="113566.31999999999"/>
    <x v="4"/>
    <x v="3"/>
    <x v="3"/>
    <x v="0"/>
  </r>
  <r>
    <x v="778"/>
    <s v="Aqeel"/>
    <x v="1"/>
    <x v="4"/>
    <x v="3"/>
    <n v="4210111583028"/>
    <x v="0"/>
    <n v="39000"/>
    <n v="4680"/>
    <n v="1950"/>
    <n v="45630"/>
    <x v="4"/>
    <x v="0"/>
    <x v="3"/>
    <x v="0"/>
  </r>
  <r>
    <x v="779"/>
    <s v="Arfa"/>
    <x v="0"/>
    <x v="25"/>
    <x v="4"/>
    <n v="4210111369883"/>
    <x v="3"/>
    <n v="61400"/>
    <n v="7368"/>
    <n v="0"/>
    <n v="68768"/>
    <x v="4"/>
    <x v="7"/>
    <x v="3"/>
    <x v="0"/>
  </r>
  <r>
    <x v="780"/>
    <s v="Farah"/>
    <x v="0"/>
    <x v="26"/>
    <x v="0"/>
    <n v="4210111167142"/>
    <x v="0"/>
    <n v="40000"/>
    <n v="3200"/>
    <n v="800"/>
    <n v="44000"/>
    <x v="4"/>
    <x v="0"/>
    <x v="3"/>
    <x v="0"/>
  </r>
  <r>
    <x v="781"/>
    <s v="Ghayoor"/>
    <x v="0"/>
    <x v="74"/>
    <x v="0"/>
    <n v="4210111874504"/>
    <x v="0"/>
    <n v="110700"/>
    <n v="12177"/>
    <n v="4428"/>
    <n v="127305"/>
    <x v="4"/>
    <x v="1"/>
    <x v="3"/>
    <x v="0"/>
  </r>
  <r>
    <x v="782"/>
    <s v="Salim"/>
    <x v="1"/>
    <x v="115"/>
    <x v="3"/>
    <n v="4210111406337"/>
    <x v="0"/>
    <n v="30000"/>
    <n v="3600"/>
    <n v="0"/>
    <n v="33600"/>
    <x v="4"/>
    <x v="7"/>
    <x v="3"/>
    <x v="0"/>
  </r>
  <r>
    <x v="783"/>
    <s v="Talat"/>
    <x v="1"/>
    <x v="4"/>
    <x v="3"/>
    <n v="4210111708284"/>
    <x v="0"/>
    <n v="35000"/>
    <n v="4200"/>
    <n v="0"/>
    <n v="39200"/>
    <x v="4"/>
    <x v="8"/>
    <x v="3"/>
    <x v="1"/>
  </r>
  <r>
    <x v="784"/>
    <s v="Ahmed"/>
    <x v="0"/>
    <x v="75"/>
    <x v="1"/>
    <n v="4210112149866"/>
    <x v="1"/>
    <n v="27000"/>
    <n v="2700"/>
    <n v="0"/>
    <n v="29700"/>
    <x v="5"/>
    <x v="2"/>
    <x v="3"/>
    <x v="0"/>
  </r>
  <r>
    <x v="785"/>
    <s v="Ahsan"/>
    <x v="0"/>
    <x v="4"/>
    <x v="3"/>
    <n v="4210111942748"/>
    <x v="0"/>
    <n v="66100"/>
    <n v="5949"/>
    <n v="2644"/>
    <n v="74693"/>
    <x v="5"/>
    <x v="3"/>
    <x v="3"/>
    <x v="0"/>
  </r>
  <r>
    <x v="786"/>
    <s v="Aqeel"/>
    <x v="0"/>
    <x v="75"/>
    <x v="1"/>
    <n v="4210111281844"/>
    <x v="1"/>
    <n v="32700"/>
    <n v="3270"/>
    <n v="1308"/>
    <n v="37278"/>
    <x v="5"/>
    <x v="9"/>
    <x v="3"/>
    <x v="0"/>
  </r>
  <r>
    <x v="787"/>
    <s v="Asma"/>
    <x v="0"/>
    <x v="75"/>
    <x v="1"/>
    <n v="4210111787723"/>
    <x v="1"/>
    <n v="27000"/>
    <n v="3240"/>
    <n v="1350"/>
    <n v="31590"/>
    <x v="5"/>
    <x v="6"/>
    <x v="3"/>
    <x v="0"/>
  </r>
  <r>
    <x v="788"/>
    <s v="Batool"/>
    <x v="0"/>
    <x v="4"/>
    <x v="0"/>
    <n v="4210111484057"/>
    <x v="0"/>
    <n v="92000"/>
    <n v="7360"/>
    <n v="0"/>
    <n v="99360"/>
    <x v="5"/>
    <x v="3"/>
    <x v="3"/>
    <x v="0"/>
  </r>
  <r>
    <x v="789"/>
    <s v="Ghayoor"/>
    <x v="0"/>
    <x v="100"/>
    <x v="0"/>
    <n v="4210111437319"/>
    <x v="0"/>
    <n v="55100"/>
    <n v="6612"/>
    <n v="2204"/>
    <n v="63916"/>
    <x v="5"/>
    <x v="1"/>
    <x v="3"/>
    <x v="0"/>
  </r>
  <r>
    <x v="790"/>
    <s v="Latif"/>
    <x v="0"/>
    <x v="110"/>
    <x v="7"/>
    <n v="4210111804982"/>
    <x v="3"/>
    <n v="70000"/>
    <n v="4900"/>
    <n v="3500"/>
    <n v="78400"/>
    <x v="5"/>
    <x v="2"/>
    <x v="3"/>
    <x v="0"/>
  </r>
  <r>
    <x v="791"/>
    <s v="Latif"/>
    <x v="0"/>
    <x v="31"/>
    <x v="6"/>
    <n v="4210111764547"/>
    <x v="3"/>
    <n v="70000"/>
    <n v="4900"/>
    <n v="3500"/>
    <n v="78400"/>
    <x v="5"/>
    <x v="2"/>
    <x v="3"/>
    <x v="0"/>
  </r>
  <r>
    <x v="792"/>
    <s v="Latif"/>
    <x v="0"/>
    <x v="28"/>
    <x v="1"/>
    <n v="4210111451946"/>
    <x v="1"/>
    <n v="70000"/>
    <n v="4900"/>
    <n v="3500"/>
    <n v="78400"/>
    <x v="5"/>
    <x v="6"/>
    <x v="3"/>
    <x v="0"/>
  </r>
  <r>
    <x v="793"/>
    <s v="Rameez"/>
    <x v="0"/>
    <x v="5"/>
    <x v="0"/>
    <n v="4210111432985"/>
    <x v="0"/>
    <n v="60000"/>
    <n v="4200"/>
    <n v="1200"/>
    <n v="65400"/>
    <x v="5"/>
    <x v="1"/>
    <x v="3"/>
    <x v="1"/>
  </r>
  <r>
    <x v="794"/>
    <s v="Yousuf"/>
    <x v="0"/>
    <x v="101"/>
    <x v="0"/>
    <n v="4210111708617"/>
    <x v="0"/>
    <n v="36000"/>
    <n v="2880"/>
    <n v="1080"/>
    <n v="39960"/>
    <x v="5"/>
    <x v="7"/>
    <x v="3"/>
    <x v="0"/>
  </r>
  <r>
    <x v="795"/>
    <s v="Yousuf"/>
    <x v="0"/>
    <x v="77"/>
    <x v="1"/>
    <n v="4210112020133"/>
    <x v="1"/>
    <n v="33000"/>
    <n v="2970"/>
    <n v="990"/>
    <n v="36960"/>
    <x v="5"/>
    <x v="9"/>
    <x v="3"/>
    <x v="0"/>
  </r>
  <r>
    <x v="796"/>
    <s v="Akbar"/>
    <x v="0"/>
    <x v="116"/>
    <x v="0"/>
    <n v="4210111341786"/>
    <x v="0"/>
    <n v="39000"/>
    <n v="4680"/>
    <n v="390"/>
    <n v="44070"/>
    <x v="6"/>
    <x v="9"/>
    <x v="3"/>
    <x v="0"/>
  </r>
  <r>
    <x v="797"/>
    <s v="Andaleeb"/>
    <x v="0"/>
    <x v="33"/>
    <x v="0"/>
    <n v="4210111537508"/>
    <x v="0"/>
    <n v="97900"/>
    <n v="4895"/>
    <n v="4895"/>
    <n v="107690"/>
    <x v="6"/>
    <x v="7"/>
    <x v="3"/>
    <x v="0"/>
  </r>
  <r>
    <x v="798"/>
    <s v="Azeem"/>
    <x v="0"/>
    <x v="82"/>
    <x v="2"/>
    <n v="4210111340644"/>
    <x v="2"/>
    <n v="40000"/>
    <n v="2000"/>
    <n v="800"/>
    <n v="42800"/>
    <x v="6"/>
    <x v="5"/>
    <x v="3"/>
    <x v="0"/>
  </r>
  <r>
    <x v="799"/>
    <s v="Ghayoor"/>
    <x v="0"/>
    <x v="80"/>
    <x v="2"/>
    <n v="4210111339004"/>
    <x v="2"/>
    <n v="38500"/>
    <n v="3850"/>
    <n v="1155"/>
    <n v="43505"/>
    <x v="6"/>
    <x v="0"/>
    <x v="3"/>
    <x v="0"/>
  </r>
  <r>
    <x v="800"/>
    <s v="Hasan"/>
    <x v="0"/>
    <x v="79"/>
    <x v="0"/>
    <n v="4210111395344"/>
    <x v="0"/>
    <n v="52000"/>
    <n v="3120"/>
    <n v="1040"/>
    <n v="56160"/>
    <x v="6"/>
    <x v="11"/>
    <x v="3"/>
    <x v="0"/>
  </r>
  <r>
    <x v="801"/>
    <s v="Irfan"/>
    <x v="0"/>
    <x v="79"/>
    <x v="0"/>
    <n v="4210111919982"/>
    <x v="0"/>
    <n v="57866"/>
    <n v="5207.9399999999996"/>
    <n v="578.66"/>
    <n v="63652.600000000006"/>
    <x v="6"/>
    <x v="2"/>
    <x v="3"/>
    <x v="0"/>
  </r>
  <r>
    <x v="802"/>
    <s v="Junaid"/>
    <x v="0"/>
    <x v="34"/>
    <x v="2"/>
    <n v="4210111446729"/>
    <x v="2"/>
    <n v="62900"/>
    <n v="6290"/>
    <n v="629"/>
    <n v="69819"/>
    <x v="6"/>
    <x v="8"/>
    <x v="3"/>
    <x v="0"/>
  </r>
  <r>
    <x v="803"/>
    <s v="Karim/Kareem"/>
    <x v="0"/>
    <x v="78"/>
    <x v="0"/>
    <n v="4210111656855"/>
    <x v="0"/>
    <n v="128520"/>
    <n v="14137.2"/>
    <n v="1285.2"/>
    <n v="143942.40000000002"/>
    <x v="6"/>
    <x v="1"/>
    <x v="3"/>
    <x v="0"/>
  </r>
  <r>
    <x v="804"/>
    <s v="Karim/Kareem"/>
    <x v="0"/>
    <x v="35"/>
    <x v="1"/>
    <n v="4210111195322"/>
    <x v="1"/>
    <n v="94000"/>
    <n v="7520"/>
    <n v="940"/>
    <n v="102460"/>
    <x v="6"/>
    <x v="4"/>
    <x v="3"/>
    <x v="0"/>
  </r>
  <r>
    <x v="805"/>
    <s v="Mohammed"/>
    <x v="1"/>
    <x v="39"/>
    <x v="2"/>
    <n v="4210112143215"/>
    <x v="2"/>
    <n v="65720"/>
    <n v="3943.2"/>
    <n v="657.2"/>
    <n v="70320.399999999994"/>
    <x v="6"/>
    <x v="8"/>
    <x v="3"/>
    <x v="0"/>
  </r>
  <r>
    <x v="806"/>
    <s v="Munawar"/>
    <x v="0"/>
    <x v="32"/>
    <x v="1"/>
    <n v="4210111977264"/>
    <x v="1"/>
    <n v="107000"/>
    <n v="11770"/>
    <n v="0"/>
    <n v="118770"/>
    <x v="6"/>
    <x v="0"/>
    <x v="3"/>
    <x v="0"/>
  </r>
  <r>
    <x v="807"/>
    <s v="Mustafa"/>
    <x v="0"/>
    <x v="33"/>
    <x v="0"/>
    <n v="4210111769943"/>
    <x v="0"/>
    <n v="84700"/>
    <n v="9317"/>
    <n v="1694"/>
    <n v="95711"/>
    <x v="6"/>
    <x v="10"/>
    <x v="3"/>
    <x v="0"/>
  </r>
  <r>
    <x v="808"/>
    <s v="Qasim"/>
    <x v="0"/>
    <x v="37"/>
    <x v="0"/>
    <n v="4210111654337"/>
    <x v="0"/>
    <n v="74900"/>
    <n v="8988"/>
    <n v="749"/>
    <n v="84637"/>
    <x v="6"/>
    <x v="7"/>
    <x v="3"/>
    <x v="0"/>
  </r>
  <r>
    <x v="809"/>
    <s v="Sabir"/>
    <x v="1"/>
    <x v="39"/>
    <x v="2"/>
    <n v="4210112195454"/>
    <x v="2"/>
    <n v="70978"/>
    <n v="7807.58"/>
    <n v="0"/>
    <n v="78785.58"/>
    <x v="6"/>
    <x v="7"/>
    <x v="3"/>
    <x v="0"/>
  </r>
  <r>
    <x v="810"/>
    <s v="Salim"/>
    <x v="0"/>
    <x v="33"/>
    <x v="0"/>
    <n v="4210111813009"/>
    <x v="0"/>
    <n v="77000"/>
    <n v="6160"/>
    <n v="3850"/>
    <n v="87010"/>
    <x v="6"/>
    <x v="3"/>
    <x v="3"/>
    <x v="0"/>
  </r>
  <r>
    <x v="811"/>
    <s v="Sarmad"/>
    <x v="0"/>
    <x v="36"/>
    <x v="0"/>
    <n v="4210111256068"/>
    <x v="0"/>
    <n v="50000"/>
    <n v="2500"/>
    <n v="1500"/>
    <n v="54000"/>
    <x v="6"/>
    <x v="7"/>
    <x v="3"/>
    <x v="0"/>
  </r>
  <r>
    <x v="812"/>
    <s v="Sarwar"/>
    <x v="0"/>
    <x v="110"/>
    <x v="7"/>
    <n v="4210111834277"/>
    <x v="3"/>
    <n v="34900"/>
    <n v="4188"/>
    <n v="1396"/>
    <n v="40484"/>
    <x v="6"/>
    <x v="2"/>
    <x v="3"/>
    <x v="0"/>
  </r>
  <r>
    <x v="813"/>
    <s v="Sarwar"/>
    <x v="0"/>
    <x v="31"/>
    <x v="6"/>
    <n v="4210111987789"/>
    <x v="3"/>
    <n v="34900"/>
    <n v="4188"/>
    <n v="1396"/>
    <n v="40484"/>
    <x v="6"/>
    <x v="2"/>
    <x v="3"/>
    <x v="0"/>
  </r>
  <r>
    <x v="814"/>
    <s v="Sarwar"/>
    <x v="0"/>
    <x v="81"/>
    <x v="1"/>
    <n v="4210111403846"/>
    <x v="1"/>
    <n v="34900"/>
    <n v="4188"/>
    <n v="1396"/>
    <n v="40484"/>
    <x v="6"/>
    <x v="2"/>
    <x v="3"/>
    <x v="0"/>
  </r>
  <r>
    <x v="815"/>
    <s v="Sarwar"/>
    <x v="0"/>
    <x v="81"/>
    <x v="1"/>
    <n v="4210112146795"/>
    <x v="1"/>
    <n v="34900"/>
    <n v="4188"/>
    <n v="1396"/>
    <n v="40484"/>
    <x v="6"/>
    <x v="9"/>
    <x v="3"/>
    <x v="0"/>
  </r>
  <r>
    <x v="816"/>
    <s v="Shuja"/>
    <x v="0"/>
    <x v="4"/>
    <x v="0"/>
    <n v="4210111812899"/>
    <x v="0"/>
    <n v="35000"/>
    <n v="4200"/>
    <n v="700"/>
    <n v="39900"/>
    <x v="6"/>
    <x v="6"/>
    <x v="3"/>
    <x v="0"/>
  </r>
  <r>
    <x v="817"/>
    <s v="Abid"/>
    <x v="1"/>
    <x v="4"/>
    <x v="3"/>
    <n v="4210112311334"/>
    <x v="0"/>
    <n v="70632"/>
    <n v="5650.56"/>
    <n v="2118.96"/>
    <n v="78401.52"/>
    <x v="7"/>
    <x v="1"/>
    <x v="3"/>
    <x v="0"/>
  </r>
  <r>
    <x v="818"/>
    <s v="Afreen"/>
    <x v="0"/>
    <x v="4"/>
    <x v="0"/>
    <n v="4210112213804"/>
    <x v="0"/>
    <n v="64000"/>
    <n v="5760"/>
    <n v="3200"/>
    <n v="72960"/>
    <x v="7"/>
    <x v="1"/>
    <x v="3"/>
    <x v="0"/>
  </r>
  <r>
    <x v="819"/>
    <s v="Arif"/>
    <x v="0"/>
    <x v="43"/>
    <x v="0"/>
    <n v="4210111892852"/>
    <x v="0"/>
    <n v="52700"/>
    <n v="3689"/>
    <n v="1581"/>
    <n v="57970"/>
    <x v="7"/>
    <x v="4"/>
    <x v="3"/>
    <x v="0"/>
  </r>
  <r>
    <x v="820"/>
    <s v="Aslam"/>
    <x v="0"/>
    <x v="84"/>
    <x v="0"/>
    <n v="4210112237862"/>
    <x v="0"/>
    <n v="65720"/>
    <n v="4600.3999999999996"/>
    <n v="657.2"/>
    <n v="70977.599999999991"/>
    <x v="7"/>
    <x v="6"/>
    <x v="3"/>
    <x v="0"/>
  </r>
  <r>
    <x v="821"/>
    <s v="Aslam"/>
    <x v="1"/>
    <x v="40"/>
    <x v="0"/>
    <n v="4210112130886"/>
    <x v="0"/>
    <n v="51251"/>
    <n v="3075.06"/>
    <n v="2562.5500000000002"/>
    <n v="56888.61"/>
    <x v="7"/>
    <x v="3"/>
    <x v="3"/>
    <x v="0"/>
  </r>
  <r>
    <x v="822"/>
    <s v="Batool"/>
    <x v="0"/>
    <x v="117"/>
    <x v="0"/>
    <n v="4210111844863"/>
    <x v="0"/>
    <n v="40000"/>
    <n v="4800"/>
    <n v="800"/>
    <n v="45600"/>
    <x v="7"/>
    <x v="11"/>
    <x v="3"/>
    <x v="0"/>
  </r>
  <r>
    <x v="823"/>
    <s v="Ibrahim"/>
    <x v="0"/>
    <x v="42"/>
    <x v="0"/>
    <n v="4210111944443"/>
    <x v="0"/>
    <n v="107520"/>
    <n v="8601.6"/>
    <n v="1075.2"/>
    <n v="117196.8"/>
    <x v="7"/>
    <x v="11"/>
    <x v="3"/>
    <x v="0"/>
  </r>
  <r>
    <x v="824"/>
    <s v="Saif"/>
    <x v="0"/>
    <x v="118"/>
    <x v="0"/>
    <n v="4210111930943"/>
    <x v="0"/>
    <n v="69000"/>
    <n v="4830"/>
    <n v="3450"/>
    <n v="77280"/>
    <x v="7"/>
    <x v="8"/>
    <x v="3"/>
    <x v="0"/>
  </r>
  <r>
    <x v="825"/>
    <s v="Shahbaz"/>
    <x v="0"/>
    <x v="41"/>
    <x v="0"/>
    <n v="4210112297954"/>
    <x v="0"/>
    <n v="60900"/>
    <n v="6090"/>
    <n v="609"/>
    <n v="67599"/>
    <x v="7"/>
    <x v="1"/>
    <x v="3"/>
    <x v="0"/>
  </r>
  <r>
    <x v="826"/>
    <s v="Sohrab"/>
    <x v="1"/>
    <x v="117"/>
    <x v="0"/>
    <n v="4210111562973"/>
    <x v="0"/>
    <n v="44000"/>
    <n v="2200"/>
    <n v="440"/>
    <n v="46640"/>
    <x v="7"/>
    <x v="11"/>
    <x v="3"/>
    <x v="0"/>
  </r>
  <r>
    <x v="827"/>
    <s v="Taufeeq/Taufiq"/>
    <x v="0"/>
    <x v="84"/>
    <x v="0"/>
    <n v="4210111285808"/>
    <x v="0"/>
    <n v="62000"/>
    <n v="4340"/>
    <n v="1240"/>
    <n v="67580"/>
    <x v="7"/>
    <x v="9"/>
    <x v="3"/>
    <x v="0"/>
  </r>
  <r>
    <x v="828"/>
    <s v="Afsheen"/>
    <x v="0"/>
    <x v="4"/>
    <x v="0"/>
    <n v="4210111832675"/>
    <x v="0"/>
    <n v="59000"/>
    <n v="3540"/>
    <n v="1770"/>
    <n v="64310"/>
    <x v="8"/>
    <x v="3"/>
    <x v="3"/>
    <x v="0"/>
  </r>
  <r>
    <x v="829"/>
    <s v="Afsheen"/>
    <x v="0"/>
    <x v="107"/>
    <x v="0"/>
    <n v="4210111175479"/>
    <x v="0"/>
    <n v="36700"/>
    <n v="1835"/>
    <n v="1835"/>
    <n v="40370"/>
    <x v="8"/>
    <x v="9"/>
    <x v="3"/>
    <x v="0"/>
  </r>
  <r>
    <x v="830"/>
    <s v="Amina"/>
    <x v="1"/>
    <x v="105"/>
    <x v="0"/>
    <n v="4210111993303"/>
    <x v="0"/>
    <n v="70000"/>
    <n v="7000"/>
    <n v="700"/>
    <n v="77700"/>
    <x v="8"/>
    <x v="0"/>
    <x v="3"/>
    <x v="0"/>
  </r>
  <r>
    <x v="831"/>
    <s v="Arfa"/>
    <x v="0"/>
    <x v="88"/>
    <x v="1"/>
    <n v="4210111973244"/>
    <x v="1"/>
    <n v="85536"/>
    <n v="4276.8"/>
    <n v="1710.72"/>
    <n v="91523.520000000004"/>
    <x v="8"/>
    <x v="8"/>
    <x v="3"/>
    <x v="0"/>
  </r>
  <r>
    <x v="832"/>
    <s v="Azeem"/>
    <x v="0"/>
    <x v="89"/>
    <x v="0"/>
    <n v="4210111672441"/>
    <x v="0"/>
    <n v="62000"/>
    <n v="4960"/>
    <n v="620"/>
    <n v="67580"/>
    <x v="8"/>
    <x v="5"/>
    <x v="3"/>
    <x v="0"/>
  </r>
  <r>
    <x v="833"/>
    <s v="Iftikhar"/>
    <x v="0"/>
    <x v="50"/>
    <x v="4"/>
    <n v="4210111217313"/>
    <x v="3"/>
    <n v="100000"/>
    <n v="12000"/>
    <n v="1000"/>
    <n v="113000"/>
    <x v="8"/>
    <x v="6"/>
    <x v="3"/>
    <x v="0"/>
  </r>
  <r>
    <x v="834"/>
    <s v="Irfan"/>
    <x v="0"/>
    <x v="88"/>
    <x v="1"/>
    <n v="4210111729568"/>
    <x v="1"/>
    <n v="89000"/>
    <n v="9790"/>
    <n v="2670"/>
    <n v="101460"/>
    <x v="8"/>
    <x v="1"/>
    <x v="3"/>
    <x v="0"/>
  </r>
  <r>
    <x v="835"/>
    <s v="Ismail"/>
    <x v="1"/>
    <x v="51"/>
    <x v="0"/>
    <n v="4210111234762"/>
    <x v="0"/>
    <n v="99136"/>
    <n v="4956.8"/>
    <n v="0"/>
    <n v="104092.8"/>
    <x v="8"/>
    <x v="5"/>
    <x v="3"/>
    <x v="0"/>
  </r>
  <r>
    <x v="836"/>
    <s v="Junaid"/>
    <x v="0"/>
    <x v="46"/>
    <x v="0"/>
    <n v="4210111890654"/>
    <x v="0"/>
    <n v="65000"/>
    <n v="3250"/>
    <n v="1300"/>
    <n v="69550"/>
    <x v="8"/>
    <x v="11"/>
    <x v="3"/>
    <x v="0"/>
  </r>
  <r>
    <x v="837"/>
    <s v="Sadiq"/>
    <x v="1"/>
    <x v="109"/>
    <x v="0"/>
    <n v="4210111196419"/>
    <x v="0"/>
    <n v="85000"/>
    <n v="4250"/>
    <n v="4250"/>
    <n v="93500"/>
    <x v="8"/>
    <x v="2"/>
    <x v="3"/>
    <x v="0"/>
  </r>
  <r>
    <x v="838"/>
    <s v="Tariq"/>
    <x v="0"/>
    <x v="4"/>
    <x v="0"/>
    <n v="4210111755566"/>
    <x v="0"/>
    <n v="58000"/>
    <n v="6960"/>
    <n v="2900"/>
    <n v="67860"/>
    <x v="8"/>
    <x v="0"/>
    <x v="3"/>
    <x v="0"/>
  </r>
  <r>
    <x v="839"/>
    <s v="Yousuf"/>
    <x v="0"/>
    <x v="48"/>
    <x v="1"/>
    <n v="4210111480174"/>
    <x v="1"/>
    <n v="68000"/>
    <n v="3400"/>
    <n v="2040"/>
    <n v="73440"/>
    <x v="8"/>
    <x v="3"/>
    <x v="3"/>
    <x v="0"/>
  </r>
  <r>
    <x v="840"/>
    <s v="Ahsan"/>
    <x v="0"/>
    <x v="57"/>
    <x v="0"/>
    <n v="4210111743124"/>
    <x v="0"/>
    <n v="30570"/>
    <n v="1834.2"/>
    <n v="1528.5"/>
    <n v="33932.699999999997"/>
    <x v="2"/>
    <x v="9"/>
    <x v="3"/>
    <x v="0"/>
  </r>
  <r>
    <x v="841"/>
    <s v="Aqeel"/>
    <x v="0"/>
    <x v="91"/>
    <x v="4"/>
    <n v="4210111952854"/>
    <x v="3"/>
    <n v="33000"/>
    <n v="2640"/>
    <n v="1320"/>
    <n v="36960"/>
    <x v="2"/>
    <x v="0"/>
    <x v="3"/>
    <x v="0"/>
  </r>
  <r>
    <x v="842"/>
    <s v="Bashir"/>
    <x v="0"/>
    <x v="54"/>
    <x v="4"/>
    <n v="4210112185137"/>
    <x v="3"/>
    <n v="110000"/>
    <n v="6600"/>
    <n v="3300"/>
    <n v="119900"/>
    <x v="2"/>
    <x v="4"/>
    <x v="3"/>
    <x v="0"/>
  </r>
  <r>
    <x v="843"/>
    <s v="Hafeez"/>
    <x v="0"/>
    <x v="111"/>
    <x v="2"/>
    <n v="4210111467492"/>
    <x v="2"/>
    <n v="130000"/>
    <n v="14300"/>
    <n v="1300"/>
    <n v="145600"/>
    <x v="2"/>
    <x v="11"/>
    <x v="3"/>
    <x v="1"/>
  </r>
  <r>
    <x v="844"/>
    <s v="Hasan"/>
    <x v="0"/>
    <x v="4"/>
    <x v="0"/>
    <n v="4210111936656"/>
    <x v="0"/>
    <n v="67000"/>
    <n v="6700"/>
    <n v="3350"/>
    <n v="77050"/>
    <x v="2"/>
    <x v="5"/>
    <x v="3"/>
    <x v="0"/>
  </r>
  <r>
    <x v="845"/>
    <s v="Ilyas"/>
    <x v="0"/>
    <x v="110"/>
    <x v="7"/>
    <n v="4210111914012"/>
    <x v="3"/>
    <n v="145000"/>
    <n v="8700"/>
    <n v="1450"/>
    <n v="155150"/>
    <x v="2"/>
    <x v="2"/>
    <x v="3"/>
    <x v="0"/>
  </r>
  <r>
    <x v="846"/>
    <s v="Ilyas"/>
    <x v="0"/>
    <x v="31"/>
    <x v="6"/>
    <n v="4210111239447"/>
    <x v="3"/>
    <n v="145000"/>
    <n v="8700"/>
    <n v="1450"/>
    <n v="155150"/>
    <x v="2"/>
    <x v="2"/>
    <x v="3"/>
    <x v="0"/>
  </r>
  <r>
    <x v="847"/>
    <s v="Ilyas"/>
    <x v="0"/>
    <x v="92"/>
    <x v="1"/>
    <n v="4210111800762"/>
    <x v="1"/>
    <n v="145000"/>
    <n v="8700"/>
    <n v="1450"/>
    <n v="155150"/>
    <x v="2"/>
    <x v="6"/>
    <x v="3"/>
    <x v="0"/>
  </r>
  <r>
    <x v="848"/>
    <s v="Maleeha"/>
    <x v="0"/>
    <x v="60"/>
    <x v="4"/>
    <n v="4210111833817"/>
    <x v="3"/>
    <n v="36630"/>
    <n v="4395.6000000000004"/>
    <n v="0"/>
    <n v="41025.599999999999"/>
    <x v="2"/>
    <x v="9"/>
    <x v="3"/>
    <x v="0"/>
  </r>
  <r>
    <x v="849"/>
    <s v="Safdar"/>
    <x v="0"/>
    <x v="61"/>
    <x v="1"/>
    <n v="4210111369313"/>
    <x v="1"/>
    <n v="68000"/>
    <n v="8160"/>
    <n v="0"/>
    <n v="76160"/>
    <x v="2"/>
    <x v="6"/>
    <x v="3"/>
    <x v="0"/>
  </r>
  <r>
    <x v="850"/>
    <s v="Saqlain"/>
    <x v="1"/>
    <x v="55"/>
    <x v="0"/>
    <n v="4210112242394"/>
    <x v="0"/>
    <n v="75000"/>
    <n v="7500"/>
    <n v="3750"/>
    <n v="86250"/>
    <x v="2"/>
    <x v="8"/>
    <x v="3"/>
    <x v="1"/>
  </r>
  <r>
    <x v="851"/>
    <s v="Sarwar"/>
    <x v="0"/>
    <x v="93"/>
    <x v="2"/>
    <n v="4210111769293"/>
    <x v="2"/>
    <n v="58000"/>
    <n v="3480"/>
    <n v="1160"/>
    <n v="62640"/>
    <x v="2"/>
    <x v="0"/>
    <x v="3"/>
    <x v="0"/>
  </r>
  <r>
    <x v="852"/>
    <s v="Shahbaz"/>
    <x v="0"/>
    <x v="89"/>
    <x v="0"/>
    <n v="4210111345051"/>
    <x v="0"/>
    <n v="78000"/>
    <n v="7020"/>
    <n v="780"/>
    <n v="85800"/>
    <x v="2"/>
    <x v="7"/>
    <x v="3"/>
    <x v="0"/>
  </r>
  <r>
    <x v="853"/>
    <s v="Taufeeq/Taufiq"/>
    <x v="0"/>
    <x v="4"/>
    <x v="0"/>
    <n v="4210111746541"/>
    <x v="0"/>
    <n v="36000"/>
    <n v="2520"/>
    <n v="1080"/>
    <n v="39600"/>
    <x v="2"/>
    <x v="4"/>
    <x v="3"/>
    <x v="0"/>
  </r>
  <r>
    <x v="854"/>
    <s v="Taufeeq/Taufiq"/>
    <x v="0"/>
    <x v="62"/>
    <x v="4"/>
    <n v="4210111243655"/>
    <x v="3"/>
    <n v="27500"/>
    <n v="1375"/>
    <n v="275"/>
    <n v="29150"/>
    <x v="2"/>
    <x v="8"/>
    <x v="3"/>
    <x v="0"/>
  </r>
  <r>
    <x v="855"/>
    <s v="Zafar"/>
    <x v="0"/>
    <x v="60"/>
    <x v="4"/>
    <n v="421211212419"/>
    <x v="3"/>
    <n v="42700"/>
    <n v="2135"/>
    <n v="2135"/>
    <n v="46970"/>
    <x v="2"/>
    <x v="5"/>
    <x v="3"/>
    <x v="0"/>
  </r>
  <r>
    <x v="856"/>
    <s v="Zafar"/>
    <x v="0"/>
    <x v="60"/>
    <x v="4"/>
    <n v="4210111903702"/>
    <x v="3"/>
    <n v="42700"/>
    <n v="2135"/>
    <n v="2135"/>
    <n v="46970"/>
    <x v="2"/>
    <x v="5"/>
    <x v="3"/>
    <x v="0"/>
  </r>
  <r>
    <x v="857"/>
    <s v="Zafar"/>
    <x v="0"/>
    <x v="60"/>
    <x v="5"/>
    <n v="421211212419"/>
    <x v="3"/>
    <n v="42700"/>
    <n v="2135"/>
    <n v="2135"/>
    <n v="46970"/>
    <x v="2"/>
    <x v="5"/>
    <x v="3"/>
    <x v="0"/>
  </r>
  <r>
    <x v="858"/>
    <s v="Zafar"/>
    <x v="0"/>
    <x v="60"/>
    <x v="5"/>
    <n v="4210111903702"/>
    <x v="3"/>
    <n v="42700"/>
    <n v="2135"/>
    <n v="2135"/>
    <s v="IRFAN"/>
    <x v="2"/>
    <x v="5"/>
    <x v="3"/>
    <x v="0"/>
  </r>
  <r>
    <x v="859"/>
    <s v="Zafar"/>
    <x v="0"/>
    <x v="60"/>
    <x v="5"/>
    <n v="4210111903702"/>
    <x v="3"/>
    <n v="42700"/>
    <n v="2135"/>
    <n v="2135"/>
    <n v="46970"/>
    <x v="2"/>
    <x v="5"/>
    <x v="3"/>
    <x v="0"/>
  </r>
  <r>
    <x v="212"/>
    <s v="Zafar"/>
    <x v="0"/>
    <x v="60"/>
    <x v="5"/>
    <n v="4210111903702"/>
    <x v="3"/>
    <n v="42700"/>
    <n v="2135"/>
    <n v="2135"/>
    <n v="46970"/>
    <x v="2"/>
    <x v="5"/>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41:B50" firstHeaderRow="1" firstDataRow="1" firstDataCol="1"/>
  <pivotFields count="17">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axis="axisRow" showAll="0">
      <items count="9">
        <item x="5"/>
        <item x="3"/>
        <item x="7"/>
        <item x="0"/>
        <item x="4"/>
        <item x="6"/>
        <item x="2"/>
        <item x="1"/>
        <item t="default"/>
      </items>
    </pivotField>
    <pivotField numFmtId="1"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4"/>
  </rowFields>
  <rowItems count="9">
    <i>
      <x/>
    </i>
    <i>
      <x v="1"/>
    </i>
    <i>
      <x v="2"/>
    </i>
    <i>
      <x v="3"/>
    </i>
    <i>
      <x v="4"/>
    </i>
    <i>
      <x v="5"/>
    </i>
    <i>
      <x v="6"/>
    </i>
    <i>
      <x v="7"/>
    </i>
    <i t="grand">
      <x/>
    </i>
  </rowItems>
  <colItems count="1">
    <i/>
  </colItems>
  <dataFields count="1">
    <dataField name="HeadCount" fld="0" subtotal="count" baseField="0" baseItem="0"/>
  </dataFields>
  <formats count="4">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8">
  <location ref="A126:B131" firstHeaderRow="1" firstDataRow="1" firstDataCol="1"/>
  <pivotFields count="17">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numFmtId="1" showAll="0"/>
    <pivotField axis="axisRow" showAll="0">
      <items count="5">
        <item x="1"/>
        <item x="2"/>
        <item x="3"/>
        <item x="0"/>
        <item t="default"/>
      </items>
    </pivotField>
    <pivotField showAll="0"/>
    <pivotField showAll="0"/>
    <pivotField showAll="0"/>
    <pivotField showAll="0"/>
    <pivotField showAll="0">
      <items count="10">
        <item x="3"/>
        <item x="2"/>
        <item x="4"/>
        <item x="7"/>
        <item x="1"/>
        <item x="8"/>
        <item x="5"/>
        <item x="6"/>
        <item x="0"/>
        <item t="default"/>
      </items>
    </pivotField>
    <pivotField showAll="0"/>
    <pivotField showAll="0"/>
    <pivotField showAll="0">
      <items count="3">
        <item x="0"/>
        <item x="1"/>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6"/>
  </rowFields>
  <rowItems count="5">
    <i>
      <x/>
    </i>
    <i>
      <x v="1"/>
    </i>
    <i>
      <x v="2"/>
    </i>
    <i>
      <x v="3"/>
    </i>
    <i t="grand">
      <x/>
    </i>
  </rowItems>
  <colItems count="1">
    <i/>
  </colItems>
  <dataFields count="1">
    <dataField name="HeadCount" fld="0" subtotal="count" baseField="0" baseItem="0"/>
  </dataFields>
  <formats count="4">
    <format dxfId="146">
      <pivotArea outline="0" collapsedLevelsAreSubtotals="1" fieldPosition="0"/>
    </format>
    <format dxfId="145">
      <pivotArea outline="0" collapsedLevelsAreSubtotals="1" fieldPosition="0"/>
    </format>
    <format dxfId="144">
      <pivotArea outline="0" collapsedLevelsAreSubtotals="1" fieldPosition="0"/>
    </format>
    <format dxfId="143">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68:B81" firstHeaderRow="1" firstDataRow="1" firstDataCol="1"/>
  <pivotFields count="17">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showAll="0"/>
    <pivotField showAll="0"/>
    <pivotField axis="axisRow" showAll="0">
      <items count="13">
        <item x="2"/>
        <item x="9"/>
        <item x="6"/>
        <item x="4"/>
        <item x="8"/>
        <item x="3"/>
        <item x="11"/>
        <item x="7"/>
        <item x="0"/>
        <item x="5"/>
        <item x="10"/>
        <item x="1"/>
        <item t="default"/>
      </items>
    </pivotField>
    <pivotField showAll="0"/>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HeadCount" fld="0" subtotal="count" baseField="0" baseItem="0"/>
  </dataFields>
  <formats count="4">
    <format dxfId="150">
      <pivotArea outline="0" collapsedLevelsAreSubtotals="1" fieldPosition="0"/>
    </format>
    <format dxfId="149">
      <pivotArea outline="0" collapsedLevelsAreSubtotals="1" fieldPosition="0"/>
    </format>
    <format dxfId="148">
      <pivotArea outline="0" collapsedLevelsAreSubtotals="1" fieldPosition="0"/>
    </format>
    <format dxfId="147">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87:B92" firstHeaderRow="1" firstDataRow="1" firstDataCol="1"/>
  <pivotFields count="17">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showAll="0"/>
    <pivotField showAll="0"/>
    <pivotField showAll="0"/>
    <pivotField axis="axisRow" showAll="0">
      <items count="5">
        <item x="0"/>
        <item x="2"/>
        <item x="3"/>
        <item x="1"/>
        <item t="default"/>
      </items>
    </pivotField>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3"/>
  </rowFields>
  <rowItems count="5">
    <i>
      <x/>
    </i>
    <i>
      <x v="1"/>
    </i>
    <i>
      <x v="2"/>
    </i>
    <i>
      <x v="3"/>
    </i>
    <i t="grand">
      <x/>
    </i>
  </rowItems>
  <colItems count="1">
    <i/>
  </colItems>
  <dataFields count="1">
    <dataField name="HeadCount" fld="0" subtotal="count" baseField="0" baseItem="0"/>
  </dataFields>
  <formats count="4">
    <format dxfId="154">
      <pivotArea outline="0" collapsedLevelsAreSubtotals="1" fieldPosition="0"/>
    </format>
    <format dxfId="153">
      <pivotArea outline="0" collapsedLevelsAreSubtotals="1" fieldPosition="0"/>
    </format>
    <format dxfId="152">
      <pivotArea outline="0" collapsedLevelsAreSubtotals="1" fieldPosition="0"/>
    </format>
    <format dxfId="1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A56:B61" firstHeaderRow="1" firstDataRow="1" firstDataCol="1"/>
  <pivotFields count="17">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showAll="0"/>
    <pivotField showAll="0"/>
    <pivotField showAll="0"/>
    <pivotField axis="axisRow" showAll="0">
      <items count="5">
        <item x="0"/>
        <item x="2"/>
        <item x="3"/>
        <item x="1"/>
        <item t="default"/>
      </items>
    </pivotField>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3"/>
  </rowFields>
  <rowItems count="5">
    <i>
      <x/>
    </i>
    <i>
      <x v="1"/>
    </i>
    <i>
      <x v="2"/>
    </i>
    <i>
      <x v="3"/>
    </i>
    <i t="grand">
      <x/>
    </i>
  </rowItems>
  <colItems count="1">
    <i/>
  </colItems>
  <dataFields count="1">
    <dataField name="HeadCount" fld="0" subtotal="count" baseField="0" baseItem="0"/>
  </dataFields>
  <formats count="4">
    <format dxfId="111">
      <pivotArea outline="0" collapsedLevelsAreSubtotals="1" fieldPosition="0"/>
    </format>
    <format dxfId="110">
      <pivotArea outline="0" collapsedLevelsAreSubtotals="1" fieldPosition="0"/>
    </format>
    <format dxfId="109">
      <pivotArea outline="0" collapsedLevelsAreSubtotals="1" fieldPosition="0"/>
    </format>
    <format dxfId="108">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109:B119" firstHeaderRow="1" firstDataRow="1" firstDataCol="1"/>
  <pivotFields count="17">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showAll="0"/>
    <pivotField axis="axisRow" showAll="0">
      <items count="10">
        <item x="3"/>
        <item x="2"/>
        <item x="4"/>
        <item x="7"/>
        <item x="1"/>
        <item x="8"/>
        <item x="5"/>
        <item x="6"/>
        <item x="0"/>
        <item t="default"/>
      </items>
    </pivotField>
    <pivotField showAll="0"/>
    <pivotField showAll="0"/>
    <pivotField showAll="0">
      <items count="3">
        <item x="0"/>
        <item x="1"/>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1"/>
  </rowFields>
  <rowItems count="10">
    <i>
      <x/>
    </i>
    <i>
      <x v="1"/>
    </i>
    <i>
      <x v="2"/>
    </i>
    <i>
      <x v="3"/>
    </i>
    <i>
      <x v="4"/>
    </i>
    <i>
      <x v="5"/>
    </i>
    <i>
      <x v="6"/>
    </i>
    <i>
      <x v="7"/>
    </i>
    <i>
      <x v="8"/>
    </i>
    <i t="grand">
      <x/>
    </i>
  </rowItems>
  <colItems count="1">
    <i/>
  </colItems>
  <dataFields count="1">
    <dataField name="HeadCount" fld="0" subtotal="count" baseField="0" baseItem="0"/>
  </dataFields>
  <formats count="4">
    <format dxfId="115">
      <pivotArea outline="0" collapsedLevelsAreSubtotals="1" fieldPosition="0"/>
    </format>
    <format dxfId="114">
      <pivotArea outline="0" collapsedLevelsAreSubtotals="1" fieldPosition="0"/>
    </format>
    <format dxfId="113">
      <pivotArea outline="0" collapsedLevelsAreSubtotals="1" fieldPosition="0"/>
    </format>
    <format dxfId="112">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24:B34" firstHeaderRow="1" firstDataRow="1" firstDataCol="1"/>
  <pivotFields count="17">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showAll="0"/>
    <pivotField axis="axisRow" showAll="0">
      <items count="10">
        <item x="3"/>
        <item x="2"/>
        <item x="4"/>
        <item x="7"/>
        <item x="1"/>
        <item x="8"/>
        <item x="5"/>
        <item x="6"/>
        <item x="0"/>
        <item t="default"/>
      </items>
    </pivotField>
    <pivotField showAll="0"/>
    <pivotField showAll="0"/>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1"/>
  </rowFields>
  <rowItems count="10">
    <i>
      <x/>
    </i>
    <i>
      <x v="1"/>
    </i>
    <i>
      <x v="2"/>
    </i>
    <i>
      <x v="3"/>
    </i>
    <i>
      <x v="4"/>
    </i>
    <i>
      <x v="5"/>
    </i>
    <i>
      <x v="6"/>
    </i>
    <i>
      <x v="7"/>
    </i>
    <i>
      <x v="8"/>
    </i>
    <i t="grand">
      <x/>
    </i>
  </rowItems>
  <colItems count="1">
    <i/>
  </colItems>
  <dataFields count="1">
    <dataField name="HeadCount" fld="0" subtotal="count" baseField="0" baseItem="0"/>
  </dataFields>
  <formats count="4">
    <format dxfId="119">
      <pivotArea outline="0" collapsedLevelsAreSubtotals="1" fieldPosition="0"/>
    </format>
    <format dxfId="118">
      <pivotArea outline="0" collapsedLevelsAreSubtotals="1" fieldPosition="0"/>
    </format>
    <format dxfId="117">
      <pivotArea outline="0" collapsedLevelsAreSubtotals="1" fieldPosition="0"/>
    </format>
    <format dxfId="1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0"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97:D98" firstHeaderRow="1" firstDataRow="1" firstDataCol="0"/>
  <pivotFields count="17">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HeadCount" fld="0" subtotal="count" baseField="0" baseItem="0"/>
  </dataFields>
  <formats count="4">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14:B17" firstHeaderRow="1" firstDataRow="1" firstDataCol="1"/>
  <pivotFields count="17">
    <pivotField dataField="1" showAll="0"/>
    <pivotField showAll="0"/>
    <pivotField axis="axisRow"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3">
    <i>
      <x/>
    </i>
    <i>
      <x v="1"/>
    </i>
    <i t="grand">
      <x/>
    </i>
  </rowItems>
  <colItems count="1">
    <i/>
  </colItems>
  <dataFields count="1">
    <dataField name="HeadCount" fld="0" subtotal="count" baseField="0" baseItem="0"/>
  </dataFields>
  <formats count="4">
    <format dxfId="127">
      <pivotArea outline="0" collapsedLevelsAreSubtotals="1"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s>
  <chartFormats count="3">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97:B100" firstHeaderRow="1" firstDataRow="1" firstDataCol="1"/>
  <pivotFields count="17">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4"/>
  </rowFields>
  <rowItems count="3">
    <i>
      <x/>
    </i>
    <i>
      <x v="1"/>
    </i>
    <i t="grand">
      <x/>
    </i>
  </rowItems>
  <colItems count="1">
    <i/>
  </colItems>
  <dataFields count="1">
    <dataField name="HeadCount" fld="0" subtotal="count" baseField="0" baseItem="0"/>
  </dataFields>
  <formats count="4">
    <format dxfId="131">
      <pivotArea outline="0" collapsedLevelsAreSubtotals="1" fieldPosition="0"/>
    </format>
    <format dxfId="130">
      <pivotArea outline="0" collapsedLevelsAreSubtotals="1" fieldPosition="0"/>
    </format>
    <format dxfId="129">
      <pivotArea outline="0" collapsedLevelsAreSubtotals="1" fieldPosition="0"/>
    </format>
    <format dxfId="1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E4" firstHeaderRow="0" firstDataRow="1" firstDataCol="0"/>
  <pivotFields count="17">
    <pivotField dataField="1"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dataField="1" showAll="0"/>
    <pivotField showAll="0"/>
    <pivotField showAll="0"/>
    <pivotField showAll="0"/>
    <pivotField showAll="0"/>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Fields count="1">
    <field x="-2"/>
  </colFields>
  <colItems count="5">
    <i>
      <x/>
    </i>
    <i i="1">
      <x v="1"/>
    </i>
    <i i="2">
      <x v="2"/>
    </i>
    <i i="3">
      <x v="3"/>
    </i>
    <i i="4">
      <x v="4"/>
    </i>
  </colItems>
  <dataFields count="5">
    <dataField name="HeadCount" fld="0" subtotal="count" baseField="0" baseItem="0"/>
    <dataField name="Total Paid" fld="10" baseField="0" baseItem="0" numFmtId="165"/>
    <dataField name="Avg Total Salary" fld="10" subtotal="average" baseField="0" baseItem="0"/>
    <dataField name="Max Paid" fld="10" subtotal="max" baseField="0" baseItem="0"/>
    <dataField name="Min Paid" fld="10" subtotal="min" baseField="0" baseItem="0"/>
  </dataFields>
  <formats count="7">
    <format dxfId="138">
      <pivotArea outline="0" collapsedLevelsAreSubtotals="1" fieldPosition="0"/>
    </format>
    <format dxfId="137">
      <pivotArea outline="0" collapsedLevelsAreSubtotals="1" fieldPosition="0"/>
    </format>
    <format dxfId="136">
      <pivotArea outline="0" collapsedLevelsAreSubtotals="1" fieldPosition="0"/>
    </format>
    <format dxfId="135">
      <pivotArea outline="0" collapsedLevelsAreSubtotals="1" fieldPosition="0"/>
    </format>
    <format dxfId="134">
      <pivotArea outline="0" collapsedLevelsAreSubtotals="1" fieldPosition="0">
        <references count="1">
          <reference field="4294967294" count="1" selected="0">
            <x v="1"/>
          </reference>
        </references>
      </pivotArea>
    </format>
    <format dxfId="133">
      <pivotArea outline="0" collapsedLevelsAreSubtotals="1" fieldPosition="0">
        <references count="1">
          <reference field="4294967294" count="1" selected="0">
            <x v="1"/>
          </reference>
        </references>
      </pivotArea>
    </format>
    <format dxfId="13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B7767D-C9AF-4596-BBB1-7286A935DF96}" name="PivotTable1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141:B154" firstHeaderRow="1" firstDataRow="1" firstDataCol="1"/>
  <pivotFields count="17">
    <pivotField dataField="1" showAll="0"/>
    <pivotField showAll="0"/>
    <pivotField showAll="0">
      <items count="3">
        <item x="1"/>
        <item x="0"/>
        <item t="default"/>
      </items>
    </pivotField>
    <pivotField axis="axisRow" numFmtId="14" showAll="0">
      <items count="15">
        <item x="0"/>
        <item x="1"/>
        <item x="2"/>
        <item x="3"/>
        <item x="4"/>
        <item x="5"/>
        <item x="6"/>
        <item x="7"/>
        <item x="8"/>
        <item x="9"/>
        <item x="10"/>
        <item x="11"/>
        <item x="12"/>
        <item x="13"/>
        <item t="default"/>
      </items>
    </pivotField>
    <pivotField showAll="0"/>
    <pivotField numFmtId="1" showAll="0"/>
    <pivotField showAll="0">
      <items count="5">
        <item x="1"/>
        <item x="2"/>
        <item x="3"/>
        <item x="0"/>
        <item t="default"/>
      </items>
    </pivotField>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3">
    <field x="16"/>
    <field x="15"/>
    <field x="3"/>
  </rowFields>
  <rowItems count="13">
    <i>
      <x v="1"/>
    </i>
    <i>
      <x v="2"/>
    </i>
    <i>
      <x v="3"/>
    </i>
    <i>
      <x v="4"/>
    </i>
    <i>
      <x v="5"/>
    </i>
    <i>
      <x v="6"/>
    </i>
    <i>
      <x v="7"/>
    </i>
    <i>
      <x v="8"/>
    </i>
    <i>
      <x v="9"/>
    </i>
    <i>
      <x v="12"/>
    </i>
    <i>
      <x v="15"/>
    </i>
    <i>
      <x v="16"/>
    </i>
    <i t="grand">
      <x/>
    </i>
  </rowItems>
  <colItems count="1">
    <i/>
  </colItems>
  <dataFields count="1">
    <dataField name="HeadCount" fld="0" subtotal="count" baseField="0" baseItem="0"/>
  </dataFields>
  <formats count="4">
    <format dxfId="142">
      <pivotArea outline="0" collapsedLevelsAreSubtotals="1" fieldPosition="0"/>
    </format>
    <format dxfId="141">
      <pivotArea outline="0" collapsedLevelsAreSubtotals="1" fieldPosition="0"/>
    </format>
    <format dxfId="140">
      <pivotArea outline="0" collapsedLevelsAreSubtotals="1" fieldPosition="0"/>
    </format>
    <format dxfId="139">
      <pivotArea outline="0" collapsedLevelsAreSubtotals="1" fieldPosition="0"/>
    </format>
  </formats>
  <chartFormats count="1">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17579530-091A-4E9A-A494-C497F81C9659}" sourceName="Province">
  <pivotTables>
    <pivotTable tabId="9" name="PivotTable1"/>
    <pivotTable tabId="9" name="PivotTable10"/>
    <pivotTable tabId="9" name="PivotTable1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 tabId="9" name="PivotTable13"/>
  </pivotTables>
  <data>
    <tabular pivotCacheId="927259164">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FB76CA6-A0BD-4D07-8C61-AB39BC5E3BD2}" sourceName="Years">
  <pivotTables>
    <pivotTable tabId="9" name="PivotTable13"/>
    <pivotTable tabId="9" name="PivotTable1"/>
    <pivotTable tabId="9" name="PivotTable10"/>
    <pivotTable tabId="9" name="PivotTable1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s>
  <data>
    <tabular pivotCacheId="927259164">
      <items count="18">
        <i x="6" s="1"/>
        <i x="7" s="1"/>
        <i x="8" s="1"/>
        <i x="9" s="1"/>
        <i x="12" s="1"/>
        <i x="1" s="1"/>
        <i x="2" s="1"/>
        <i x="3" s="1"/>
        <i x="4" s="1"/>
        <i x="5" s="1"/>
        <i x="15" s="1"/>
        <i x="16" s="1"/>
        <i x="10" s="1" nd="1"/>
        <i x="11" s="1" nd="1"/>
        <i x="13" s="1" nd="1"/>
        <i x="0" s="1" nd="1"/>
        <i x="17" s="1" nd="1"/>
        <i x="1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555EE9C3-AC68-488E-B064-00510DF3B88B}" cache="Slicer_Province" caption="Province" rowHeight="230716"/>
  <slicer name="Years" xr10:uid="{2C2C7992-7351-4FCE-9297-452718F92C1F}" cache="Slicer_Years" caption="Years"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862" totalsRowShown="0">
  <autoFilter ref="A1:O862" xr:uid="{00000000-0009-0000-0100-000001000000}"/>
  <tableColumns count="15">
    <tableColumn id="1" xr3:uid="{00000000-0010-0000-0000-000001000000}" name="ID"/>
    <tableColumn id="2" xr3:uid="{00000000-0010-0000-0000-000002000000}" name="Full Name"/>
    <tableColumn id="3" xr3:uid="{00000000-0010-0000-0000-000003000000}" name="Employment Type"/>
    <tableColumn id="4" xr3:uid="{00000000-0010-0000-0000-000004000000}" name="Joining Date" dataDxfId="103"/>
    <tableColumn id="5" xr3:uid="{00000000-0010-0000-0000-000005000000}" name="City"/>
    <tableColumn id="6" xr3:uid="{00000000-0010-0000-0000-000006000000}" name="CNIC No" dataDxfId="102"/>
    <tableColumn id="7" xr3:uid="{00000000-0010-0000-0000-000007000000}" name="Province"/>
    <tableColumn id="8" xr3:uid="{00000000-0010-0000-0000-000008000000}" name="Base Salary"/>
    <tableColumn id="9" xr3:uid="{00000000-0010-0000-0000-000009000000}" name="Bonus"/>
    <tableColumn id="10" xr3:uid="{00000000-0010-0000-0000-00000A000000}" name="Overtime"/>
    <tableColumn id="11" xr3:uid="{00000000-0010-0000-0000-00000B000000}" name="Total Compensation">
      <calculatedColumnFormula>SUM(H2:J2)</calculatedColumnFormula>
    </tableColumn>
    <tableColumn id="12" xr3:uid="{00000000-0010-0000-0000-00000C000000}" name="Department"/>
    <tableColumn id="13" xr3:uid="{00000000-0010-0000-0000-00000D000000}" name="Qualification"/>
    <tableColumn id="14" xr3:uid="{00000000-0010-0000-0000-00000E000000}" name="Division"/>
    <tableColumn id="15" xr3:uid="{00000000-0010-0000-0000-00000F000000}"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54"/>
  <sheetViews>
    <sheetView workbookViewId="0">
      <selection activeCell="A4" sqref="A4"/>
    </sheetView>
  </sheetViews>
  <sheetFormatPr defaultColWidth="11.58203125" defaultRowHeight="14"/>
  <cols>
    <col min="1" max="1" width="12.9140625" bestFit="1" customWidth="1"/>
    <col min="2" max="2" width="10.33203125" bestFit="1" customWidth="1"/>
    <col min="3" max="3" width="14.83203125" bestFit="1" customWidth="1"/>
    <col min="4" max="4" width="10.33203125" bestFit="1" customWidth="1"/>
    <col min="5" max="6" width="7.9140625" customWidth="1"/>
  </cols>
  <sheetData>
    <row r="3" spans="1:5">
      <c r="A3" t="s">
        <v>1026</v>
      </c>
      <c r="B3" t="s">
        <v>1027</v>
      </c>
      <c r="C3" t="s">
        <v>1028</v>
      </c>
      <c r="D3" t="s">
        <v>1029</v>
      </c>
      <c r="E3" t="s">
        <v>1030</v>
      </c>
    </row>
    <row r="4" spans="1:5">
      <c r="A4" s="14">
        <v>861</v>
      </c>
      <c r="B4" s="14">
        <v>62321318.240000039</v>
      </c>
      <c r="C4" s="14">
        <v>72466.649116279121</v>
      </c>
      <c r="D4" s="14">
        <v>191820</v>
      </c>
      <c r="E4" s="14">
        <v>17760</v>
      </c>
    </row>
    <row r="14" spans="1:5">
      <c r="A14" s="12" t="s">
        <v>1031</v>
      </c>
      <c r="B14" t="s">
        <v>1026</v>
      </c>
    </row>
    <row r="15" spans="1:5">
      <c r="A15" s="13" t="s">
        <v>45</v>
      </c>
      <c r="B15" s="14">
        <v>202</v>
      </c>
    </row>
    <row r="16" spans="1:5">
      <c r="A16" s="13" t="s">
        <v>18</v>
      </c>
      <c r="B16" s="14">
        <v>659</v>
      </c>
    </row>
    <row r="17" spans="1:2">
      <c r="A17" s="13" t="s">
        <v>1032</v>
      </c>
      <c r="B17" s="14">
        <v>861</v>
      </c>
    </row>
    <row r="24" spans="1:2">
      <c r="A24" s="12" t="s">
        <v>1031</v>
      </c>
      <c r="B24" t="s">
        <v>1026</v>
      </c>
    </row>
    <row r="25" spans="1:2">
      <c r="A25" s="13" t="s">
        <v>187</v>
      </c>
      <c r="B25" s="14">
        <v>100</v>
      </c>
    </row>
    <row r="26" spans="1:2">
      <c r="A26" s="13" t="s">
        <v>516</v>
      </c>
      <c r="B26" s="14">
        <v>154</v>
      </c>
    </row>
    <row r="27" spans="1:2">
      <c r="A27" s="13" t="s">
        <v>249</v>
      </c>
      <c r="B27" s="14">
        <v>42</v>
      </c>
    </row>
    <row r="28" spans="1:2">
      <c r="A28" s="13" t="s">
        <v>405</v>
      </c>
      <c r="B28" s="14">
        <v>82</v>
      </c>
    </row>
    <row r="29" spans="1:2">
      <c r="A29" s="13" t="s">
        <v>134</v>
      </c>
      <c r="B29" s="14">
        <v>68</v>
      </c>
    </row>
    <row r="30" spans="1:2">
      <c r="A30" s="13" t="s">
        <v>452</v>
      </c>
      <c r="B30" s="14">
        <v>122</v>
      </c>
    </row>
    <row r="31" spans="1:2">
      <c r="A31" s="13" t="s">
        <v>281</v>
      </c>
      <c r="B31" s="14">
        <v>88</v>
      </c>
    </row>
    <row r="32" spans="1:2">
      <c r="A32" s="13" t="s">
        <v>331</v>
      </c>
      <c r="B32" s="14">
        <v>130</v>
      </c>
    </row>
    <row r="33" spans="1:2">
      <c r="A33" s="13" t="s">
        <v>19</v>
      </c>
      <c r="B33" s="14">
        <v>75</v>
      </c>
    </row>
    <row r="34" spans="1:2">
      <c r="A34" s="13" t="s">
        <v>1032</v>
      </c>
      <c r="B34" s="14">
        <v>861</v>
      </c>
    </row>
    <row r="41" spans="1:2">
      <c r="A41" s="12" t="s">
        <v>1031</v>
      </c>
      <c r="B41" t="s">
        <v>1026</v>
      </c>
    </row>
    <row r="42" spans="1:2">
      <c r="A42" s="13" t="s">
        <v>585</v>
      </c>
      <c r="B42" s="14">
        <v>17</v>
      </c>
    </row>
    <row r="43" spans="1:2">
      <c r="A43" s="13" t="s">
        <v>35</v>
      </c>
      <c r="B43" s="14">
        <v>70</v>
      </c>
    </row>
    <row r="44" spans="1:2">
      <c r="A44" s="13" t="s">
        <v>136</v>
      </c>
      <c r="B44" s="14">
        <v>11</v>
      </c>
    </row>
    <row r="45" spans="1:2">
      <c r="A45" s="13" t="s">
        <v>16</v>
      </c>
      <c r="B45" s="14">
        <v>454</v>
      </c>
    </row>
    <row r="46" spans="1:2">
      <c r="A46" s="13" t="s">
        <v>140</v>
      </c>
      <c r="B46" s="14">
        <v>76</v>
      </c>
    </row>
    <row r="47" spans="1:2">
      <c r="A47" s="13" t="s">
        <v>142</v>
      </c>
      <c r="B47" s="14">
        <v>12</v>
      </c>
    </row>
    <row r="48" spans="1:2">
      <c r="A48" s="13" t="s">
        <v>69</v>
      </c>
      <c r="B48" s="14">
        <v>96</v>
      </c>
    </row>
    <row r="49" spans="1:2">
      <c r="A49" s="13" t="s">
        <v>47</v>
      </c>
      <c r="B49" s="14">
        <v>125</v>
      </c>
    </row>
    <row r="50" spans="1:2">
      <c r="A50" s="13" t="s">
        <v>1032</v>
      </c>
      <c r="B50" s="14">
        <v>861</v>
      </c>
    </row>
    <row r="56" spans="1:2">
      <c r="A56" s="12" t="s">
        <v>1031</v>
      </c>
      <c r="B56" t="s">
        <v>1026</v>
      </c>
    </row>
    <row r="57" spans="1:2">
      <c r="A57" s="13" t="s">
        <v>30</v>
      </c>
      <c r="B57" s="14">
        <v>215</v>
      </c>
    </row>
    <row r="58" spans="1:2">
      <c r="A58" s="13" t="s">
        <v>26</v>
      </c>
      <c r="B58" s="14">
        <v>214</v>
      </c>
    </row>
    <row r="59" spans="1:2">
      <c r="A59" s="13" t="s">
        <v>21</v>
      </c>
      <c r="B59" s="14">
        <v>221</v>
      </c>
    </row>
    <row r="60" spans="1:2">
      <c r="A60" s="13" t="s">
        <v>37</v>
      </c>
      <c r="B60" s="14">
        <v>211</v>
      </c>
    </row>
    <row r="61" spans="1:2">
      <c r="A61" s="13" t="s">
        <v>1032</v>
      </c>
      <c r="B61" s="14">
        <v>861</v>
      </c>
    </row>
    <row r="68" spans="1:2">
      <c r="A68" s="12" t="s">
        <v>1031</v>
      </c>
      <c r="B68" t="s">
        <v>1026</v>
      </c>
    </row>
    <row r="69" spans="1:2">
      <c r="A69" s="13" t="s">
        <v>55</v>
      </c>
      <c r="B69" s="14">
        <v>81</v>
      </c>
    </row>
    <row r="70" spans="1:2">
      <c r="A70" s="13" t="s">
        <v>111</v>
      </c>
      <c r="B70" s="14">
        <v>60</v>
      </c>
    </row>
    <row r="71" spans="1:2">
      <c r="A71" s="13" t="s">
        <v>80</v>
      </c>
      <c r="B71" s="14">
        <v>88</v>
      </c>
    </row>
    <row r="72" spans="1:2">
      <c r="A72" s="13" t="s">
        <v>36</v>
      </c>
      <c r="B72" s="14">
        <v>41</v>
      </c>
    </row>
    <row r="73" spans="1:2">
      <c r="A73" s="13" t="s">
        <v>52</v>
      </c>
      <c r="B73" s="14">
        <v>72</v>
      </c>
    </row>
    <row r="74" spans="1:2">
      <c r="A74" s="13" t="s">
        <v>58</v>
      </c>
      <c r="B74" s="14">
        <v>60</v>
      </c>
    </row>
    <row r="75" spans="1:2">
      <c r="A75" s="13" t="s">
        <v>77</v>
      </c>
      <c r="B75" s="14">
        <v>71</v>
      </c>
    </row>
    <row r="76" spans="1:2">
      <c r="A76" s="13" t="s">
        <v>25</v>
      </c>
      <c r="B76" s="14">
        <v>59</v>
      </c>
    </row>
    <row r="77" spans="1:2">
      <c r="A77" s="13" t="s">
        <v>20</v>
      </c>
      <c r="B77" s="14">
        <v>92</v>
      </c>
    </row>
    <row r="78" spans="1:2">
      <c r="A78" s="13" t="s">
        <v>42</v>
      </c>
      <c r="B78" s="14">
        <v>57</v>
      </c>
    </row>
    <row r="79" spans="1:2">
      <c r="A79" s="13" t="s">
        <v>32</v>
      </c>
      <c r="B79" s="14">
        <v>85</v>
      </c>
    </row>
    <row r="80" spans="1:2">
      <c r="A80" s="13" t="s">
        <v>49</v>
      </c>
      <c r="B80" s="14">
        <v>95</v>
      </c>
    </row>
    <row r="81" spans="1:2">
      <c r="A81" s="13" t="s">
        <v>1032</v>
      </c>
      <c r="B81" s="14">
        <v>861</v>
      </c>
    </row>
    <row r="87" spans="1:2">
      <c r="A87" s="12" t="s">
        <v>1031</v>
      </c>
      <c r="B87" t="s">
        <v>1026</v>
      </c>
    </row>
    <row r="88" spans="1:2">
      <c r="A88" s="13" t="s">
        <v>30</v>
      </c>
      <c r="B88" s="14">
        <v>215</v>
      </c>
    </row>
    <row r="89" spans="1:2">
      <c r="A89" s="13" t="s">
        <v>26</v>
      </c>
      <c r="B89" s="14">
        <v>214</v>
      </c>
    </row>
    <row r="90" spans="1:2">
      <c r="A90" s="13" t="s">
        <v>21</v>
      </c>
      <c r="B90" s="14">
        <v>221</v>
      </c>
    </row>
    <row r="91" spans="1:2">
      <c r="A91" s="13" t="s">
        <v>37</v>
      </c>
      <c r="B91" s="14">
        <v>211</v>
      </c>
    </row>
    <row r="92" spans="1:2">
      <c r="A92" s="13" t="s">
        <v>1032</v>
      </c>
      <c r="B92" s="14">
        <v>861</v>
      </c>
    </row>
    <row r="97" spans="1:4">
      <c r="A97" s="12" t="s">
        <v>1031</v>
      </c>
      <c r="B97" t="s">
        <v>1026</v>
      </c>
      <c r="D97" t="s">
        <v>1026</v>
      </c>
    </row>
    <row r="98" spans="1:4">
      <c r="A98" s="13" t="s">
        <v>22</v>
      </c>
      <c r="B98" s="14">
        <v>822</v>
      </c>
      <c r="D98" s="14">
        <v>861</v>
      </c>
    </row>
    <row r="99" spans="1:4">
      <c r="A99" s="13" t="s">
        <v>27</v>
      </c>
      <c r="B99" s="14">
        <v>39</v>
      </c>
    </row>
    <row r="100" spans="1:4">
      <c r="A100" s="13" t="s">
        <v>1032</v>
      </c>
      <c r="B100" s="14">
        <v>861</v>
      </c>
    </row>
    <row r="109" spans="1:4">
      <c r="A109" s="12" t="s">
        <v>1031</v>
      </c>
      <c r="B109" t="s">
        <v>1026</v>
      </c>
    </row>
    <row r="110" spans="1:4">
      <c r="A110" s="13" t="s">
        <v>187</v>
      </c>
      <c r="B110" s="14">
        <v>100</v>
      </c>
    </row>
    <row r="111" spans="1:4">
      <c r="A111" s="13" t="s">
        <v>516</v>
      </c>
      <c r="B111" s="14">
        <v>154</v>
      </c>
    </row>
    <row r="112" spans="1:4">
      <c r="A112" s="13" t="s">
        <v>249</v>
      </c>
      <c r="B112" s="14">
        <v>42</v>
      </c>
    </row>
    <row r="113" spans="1:2">
      <c r="A113" s="13" t="s">
        <v>405</v>
      </c>
      <c r="B113" s="14">
        <v>82</v>
      </c>
    </row>
    <row r="114" spans="1:2">
      <c r="A114" s="13" t="s">
        <v>134</v>
      </c>
      <c r="B114" s="14">
        <v>68</v>
      </c>
    </row>
    <row r="115" spans="1:2">
      <c r="A115" s="13" t="s">
        <v>452</v>
      </c>
      <c r="B115" s="14">
        <v>122</v>
      </c>
    </row>
    <row r="116" spans="1:2">
      <c r="A116" s="13" t="s">
        <v>281</v>
      </c>
      <c r="B116" s="14">
        <v>88</v>
      </c>
    </row>
    <row r="117" spans="1:2">
      <c r="A117" s="13" t="s">
        <v>331</v>
      </c>
      <c r="B117" s="14">
        <v>130</v>
      </c>
    </row>
    <row r="118" spans="1:2">
      <c r="A118" s="13" t="s">
        <v>19</v>
      </c>
      <c r="B118" s="14">
        <v>75</v>
      </c>
    </row>
    <row r="119" spans="1:2">
      <c r="A119" s="13" t="s">
        <v>1032</v>
      </c>
      <c r="B119" s="14">
        <v>861</v>
      </c>
    </row>
    <row r="126" spans="1:2">
      <c r="A126" s="12" t="s">
        <v>1031</v>
      </c>
      <c r="B126" t="s">
        <v>1026</v>
      </c>
    </row>
    <row r="127" spans="1:2">
      <c r="A127" s="13" t="s">
        <v>48</v>
      </c>
      <c r="B127" s="14">
        <v>125</v>
      </c>
    </row>
    <row r="128" spans="1:2">
      <c r="A128" s="13" t="s">
        <v>70</v>
      </c>
      <c r="B128" s="14">
        <v>97</v>
      </c>
    </row>
    <row r="129" spans="1:2">
      <c r="A129" s="13" t="s">
        <v>137</v>
      </c>
      <c r="B129" s="14">
        <v>103</v>
      </c>
    </row>
    <row r="130" spans="1:2">
      <c r="A130" s="13" t="s">
        <v>17</v>
      </c>
      <c r="B130" s="14">
        <v>536</v>
      </c>
    </row>
    <row r="131" spans="1:2">
      <c r="A131" s="13" t="s">
        <v>1032</v>
      </c>
      <c r="B131" s="14">
        <v>861</v>
      </c>
    </row>
    <row r="136" spans="1:2">
      <c r="A136" s="21" t="s">
        <v>1026</v>
      </c>
    </row>
    <row r="137" spans="1:2">
      <c r="A137" s="14">
        <v>861</v>
      </c>
    </row>
    <row r="141" spans="1:2">
      <c r="A141" s="12" t="s">
        <v>1031</v>
      </c>
      <c r="B141" t="s">
        <v>1026</v>
      </c>
    </row>
    <row r="142" spans="1:2">
      <c r="A142" s="13" t="s">
        <v>1042</v>
      </c>
      <c r="B142" s="14">
        <v>9</v>
      </c>
    </row>
    <row r="143" spans="1:2">
      <c r="A143" s="13" t="s">
        <v>1041</v>
      </c>
      <c r="B143" s="14">
        <v>82</v>
      </c>
    </row>
    <row r="144" spans="1:2">
      <c r="A144" s="13" t="s">
        <v>1043</v>
      </c>
      <c r="B144" s="14">
        <v>16</v>
      </c>
    </row>
    <row r="145" spans="1:2">
      <c r="A145" s="13" t="s">
        <v>1044</v>
      </c>
      <c r="B145" s="14">
        <v>45</v>
      </c>
    </row>
    <row r="146" spans="1:2">
      <c r="A146" s="13" t="s">
        <v>1045</v>
      </c>
      <c r="B146" s="14">
        <v>56</v>
      </c>
    </row>
    <row r="147" spans="1:2">
      <c r="A147" s="13" t="s">
        <v>1046</v>
      </c>
      <c r="B147" s="14">
        <v>106</v>
      </c>
    </row>
    <row r="148" spans="1:2">
      <c r="A148" s="13" t="s">
        <v>1047</v>
      </c>
      <c r="B148" s="14">
        <v>154</v>
      </c>
    </row>
    <row r="149" spans="1:2">
      <c r="A149" s="13" t="s">
        <v>1048</v>
      </c>
      <c r="B149" s="14">
        <v>82</v>
      </c>
    </row>
    <row r="150" spans="1:2">
      <c r="A150" s="13" t="s">
        <v>1049</v>
      </c>
      <c r="B150" s="14">
        <v>126</v>
      </c>
    </row>
    <row r="151" spans="1:2">
      <c r="A151" s="13" t="s">
        <v>1050</v>
      </c>
      <c r="B151" s="14">
        <v>162</v>
      </c>
    </row>
    <row r="152" spans="1:2">
      <c r="A152" s="13" t="s">
        <v>1051</v>
      </c>
      <c r="B152" s="14">
        <v>12</v>
      </c>
    </row>
    <row r="153" spans="1:2">
      <c r="A153" s="13" t="s">
        <v>1052</v>
      </c>
      <c r="B153" s="14">
        <v>11</v>
      </c>
    </row>
    <row r="154" spans="1:2">
      <c r="A154" s="13" t="s">
        <v>1032</v>
      </c>
      <c r="B154" s="14">
        <v>861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70"/>
  <sheetViews>
    <sheetView topLeftCell="A2" zoomScale="86" zoomScaleNormal="145" workbookViewId="0">
      <selection sqref="A1:O862"/>
    </sheetView>
  </sheetViews>
  <sheetFormatPr defaultRowHeight="14"/>
  <cols>
    <col min="1" max="1" width="6.75" bestFit="1" customWidth="1"/>
    <col min="2" max="2" width="13.08203125" bestFit="1" customWidth="1"/>
    <col min="3" max="3" width="18.9140625" customWidth="1"/>
    <col min="4" max="4" width="13.83203125" style="2" customWidth="1"/>
    <col min="5" max="5" width="9.75" bestFit="1" customWidth="1"/>
    <col min="6" max="6" width="15.6640625" style="1" bestFit="1" customWidth="1"/>
    <col min="7" max="7" width="18.08203125" bestFit="1" customWidth="1"/>
    <col min="8" max="8" width="13.33203125" customWidth="1"/>
    <col min="9" max="9" width="9.08203125" bestFit="1" customWidth="1"/>
    <col min="10" max="10" width="10.75" customWidth="1"/>
    <col min="11" max="11" width="20.75" customWidth="1"/>
    <col min="12" max="12" width="17.4140625" customWidth="1"/>
    <col min="13" max="13" width="19.08203125" customWidth="1"/>
    <col min="14" max="14" width="12.4140625" customWidth="1"/>
    <col min="15" max="15" width="8.33203125" customWidth="1"/>
    <col min="42" max="42" width="13.08203125" bestFit="1" customWidth="1"/>
  </cols>
  <sheetData>
    <row r="1" spans="1:15">
      <c r="A1" t="s">
        <v>0</v>
      </c>
      <c r="B1" t="s">
        <v>1</v>
      </c>
      <c r="C1" t="s">
        <v>5</v>
      </c>
      <c r="D1" s="2" t="s">
        <v>2</v>
      </c>
      <c r="E1" t="s">
        <v>3</v>
      </c>
      <c r="F1" s="1" t="s">
        <v>4</v>
      </c>
      <c r="G1" t="s">
        <v>1012</v>
      </c>
      <c r="H1" t="s">
        <v>6</v>
      </c>
      <c r="I1" t="s">
        <v>7</v>
      </c>
      <c r="J1" t="s">
        <v>8</v>
      </c>
      <c r="K1" t="s">
        <v>9</v>
      </c>
      <c r="L1" t="s">
        <v>10</v>
      </c>
      <c r="M1" t="s">
        <v>11</v>
      </c>
      <c r="N1" t="s">
        <v>12</v>
      </c>
      <c r="O1" t="s">
        <v>13</v>
      </c>
    </row>
    <row r="2" spans="1:15">
      <c r="A2" t="s">
        <v>28</v>
      </c>
      <c r="B2" t="s">
        <v>29</v>
      </c>
      <c r="C2" t="s">
        <v>18</v>
      </c>
      <c r="D2" s="2">
        <v>40318</v>
      </c>
      <c r="E2" t="s">
        <v>16</v>
      </c>
      <c r="F2" s="1">
        <v>4210111458701</v>
      </c>
      <c r="G2" t="s">
        <v>17</v>
      </c>
      <c r="H2">
        <v>54634</v>
      </c>
      <c r="I2">
        <v>3824.38</v>
      </c>
      <c r="J2">
        <v>0</v>
      </c>
      <c r="K2">
        <f t="shared" ref="K2:K12" si="0">SUM(H2:J2)</f>
        <v>58458.38</v>
      </c>
      <c r="L2" t="s">
        <v>19</v>
      </c>
      <c r="M2" t="s">
        <v>20</v>
      </c>
      <c r="N2" t="s">
        <v>30</v>
      </c>
      <c r="O2" t="s">
        <v>22</v>
      </c>
    </row>
    <row r="3" spans="1:15">
      <c r="A3" t="s">
        <v>43</v>
      </c>
      <c r="B3" t="s">
        <v>44</v>
      </c>
      <c r="C3" t="s">
        <v>45</v>
      </c>
      <c r="D3" s="2">
        <v>39785</v>
      </c>
      <c r="E3" t="s">
        <v>16</v>
      </c>
      <c r="F3" s="1">
        <v>4210111297663</v>
      </c>
      <c r="G3" t="s">
        <v>17</v>
      </c>
      <c r="H3">
        <v>78000</v>
      </c>
      <c r="I3">
        <v>7020</v>
      </c>
      <c r="J3">
        <v>0</v>
      </c>
      <c r="K3">
        <f t="shared" si="0"/>
        <v>85020</v>
      </c>
      <c r="L3" t="s">
        <v>19</v>
      </c>
      <c r="M3" t="s">
        <v>20</v>
      </c>
      <c r="N3" t="s">
        <v>30</v>
      </c>
      <c r="O3" t="s">
        <v>27</v>
      </c>
    </row>
    <row r="4" spans="1:15">
      <c r="A4" t="s">
        <v>46</v>
      </c>
      <c r="B4" t="s">
        <v>44</v>
      </c>
      <c r="C4" t="s">
        <v>18</v>
      </c>
      <c r="D4" s="2">
        <v>38847</v>
      </c>
      <c r="E4" t="s">
        <v>47</v>
      </c>
      <c r="F4" s="1">
        <v>4210112012746</v>
      </c>
      <c r="G4" t="s">
        <v>48</v>
      </c>
      <c r="H4">
        <v>49000</v>
      </c>
      <c r="I4">
        <v>4410</v>
      </c>
      <c r="J4">
        <v>0</v>
      </c>
      <c r="K4">
        <f t="shared" si="0"/>
        <v>53410</v>
      </c>
      <c r="L4" t="s">
        <v>19</v>
      </c>
      <c r="M4" t="s">
        <v>49</v>
      </c>
      <c r="N4" t="s">
        <v>30</v>
      </c>
      <c r="O4" t="s">
        <v>22</v>
      </c>
    </row>
    <row r="5" spans="1:15">
      <c r="A5" t="s">
        <v>53</v>
      </c>
      <c r="B5" t="s">
        <v>54</v>
      </c>
      <c r="C5" t="s">
        <v>18</v>
      </c>
      <c r="D5" s="2">
        <v>41128</v>
      </c>
      <c r="E5" t="s">
        <v>16</v>
      </c>
      <c r="F5" s="1">
        <v>421211212419</v>
      </c>
      <c r="G5" t="s">
        <v>17</v>
      </c>
      <c r="H5">
        <v>63000</v>
      </c>
      <c r="I5">
        <v>6300</v>
      </c>
      <c r="J5">
        <v>0</v>
      </c>
      <c r="K5">
        <f t="shared" si="0"/>
        <v>69300</v>
      </c>
      <c r="L5" t="s">
        <v>19</v>
      </c>
      <c r="M5" t="s">
        <v>55</v>
      </c>
      <c r="N5" t="s">
        <v>30</v>
      </c>
      <c r="O5" t="s">
        <v>27</v>
      </c>
    </row>
    <row r="6" spans="1:15">
      <c r="A6" t="s">
        <v>56</v>
      </c>
      <c r="B6" t="s">
        <v>57</v>
      </c>
      <c r="C6" t="s">
        <v>18</v>
      </c>
      <c r="D6" s="2">
        <v>41128</v>
      </c>
      <c r="E6" t="s">
        <v>16</v>
      </c>
      <c r="F6" s="1">
        <v>4210112165301</v>
      </c>
      <c r="G6" t="s">
        <v>17</v>
      </c>
      <c r="H6">
        <v>60000</v>
      </c>
      <c r="I6">
        <v>4800</v>
      </c>
      <c r="J6">
        <v>0</v>
      </c>
      <c r="K6">
        <f t="shared" si="0"/>
        <v>64800</v>
      </c>
      <c r="L6" t="s">
        <v>19</v>
      </c>
      <c r="M6" t="s">
        <v>58</v>
      </c>
      <c r="N6" t="s">
        <v>30</v>
      </c>
      <c r="O6" t="s">
        <v>27</v>
      </c>
    </row>
    <row r="7" spans="1:15">
      <c r="A7" t="s">
        <v>59</v>
      </c>
      <c r="B7" t="s">
        <v>60</v>
      </c>
      <c r="C7" t="s">
        <v>18</v>
      </c>
      <c r="D7" s="2">
        <v>42416</v>
      </c>
      <c r="E7" t="s">
        <v>16</v>
      </c>
      <c r="F7" s="1">
        <v>4210111219274</v>
      </c>
      <c r="G7" t="s">
        <v>17</v>
      </c>
      <c r="H7">
        <v>54000</v>
      </c>
      <c r="I7">
        <v>5400</v>
      </c>
      <c r="J7">
        <v>0</v>
      </c>
      <c r="K7">
        <f t="shared" si="0"/>
        <v>59400</v>
      </c>
      <c r="L7" t="s">
        <v>19</v>
      </c>
      <c r="M7" t="s">
        <v>36</v>
      </c>
      <c r="N7" t="s">
        <v>30</v>
      </c>
      <c r="O7" t="s">
        <v>27</v>
      </c>
    </row>
    <row r="8" spans="1:15">
      <c r="A8" t="s">
        <v>61</v>
      </c>
      <c r="B8" t="s">
        <v>62</v>
      </c>
      <c r="C8" t="s">
        <v>45</v>
      </c>
      <c r="D8" s="2">
        <v>41612</v>
      </c>
      <c r="E8" t="s">
        <v>16</v>
      </c>
      <c r="F8" s="1">
        <v>421211212419</v>
      </c>
      <c r="G8" t="s">
        <v>17</v>
      </c>
      <c r="H8">
        <v>92820</v>
      </c>
      <c r="I8">
        <v>9282</v>
      </c>
      <c r="J8">
        <v>0</v>
      </c>
      <c r="K8">
        <f t="shared" si="0"/>
        <v>102102</v>
      </c>
      <c r="L8" t="s">
        <v>19</v>
      </c>
      <c r="M8" t="s">
        <v>42</v>
      </c>
      <c r="N8" t="s">
        <v>30</v>
      </c>
      <c r="O8" t="s">
        <v>27</v>
      </c>
    </row>
    <row r="9" spans="1:15">
      <c r="A9" t="s">
        <v>78</v>
      </c>
      <c r="B9" t="s">
        <v>79</v>
      </c>
      <c r="C9" t="s">
        <v>18</v>
      </c>
      <c r="D9" s="2">
        <v>40673</v>
      </c>
      <c r="E9" t="s">
        <v>47</v>
      </c>
      <c r="F9" s="1">
        <v>4210112297507</v>
      </c>
      <c r="G9" t="s">
        <v>48</v>
      </c>
      <c r="H9">
        <v>57800</v>
      </c>
      <c r="I9">
        <v>3468</v>
      </c>
      <c r="J9">
        <v>0</v>
      </c>
      <c r="K9">
        <f t="shared" si="0"/>
        <v>61268</v>
      </c>
      <c r="L9" t="s">
        <v>19</v>
      </c>
      <c r="M9" t="s">
        <v>80</v>
      </c>
      <c r="N9" t="s">
        <v>30</v>
      </c>
      <c r="O9" t="s">
        <v>22</v>
      </c>
    </row>
    <row r="10" spans="1:15">
      <c r="A10" t="s">
        <v>82</v>
      </c>
      <c r="B10" t="s">
        <v>83</v>
      </c>
      <c r="C10" t="s">
        <v>45</v>
      </c>
      <c r="D10" s="2">
        <v>40556</v>
      </c>
      <c r="E10" t="s">
        <v>69</v>
      </c>
      <c r="F10" s="1">
        <v>421211212419</v>
      </c>
      <c r="G10" t="s">
        <v>70</v>
      </c>
      <c r="H10">
        <v>56160</v>
      </c>
      <c r="I10">
        <v>5054.3999999999996</v>
      </c>
      <c r="J10">
        <v>0</v>
      </c>
      <c r="K10">
        <f t="shared" si="0"/>
        <v>61214.400000000001</v>
      </c>
      <c r="L10" t="s">
        <v>19</v>
      </c>
      <c r="M10" t="s">
        <v>25</v>
      </c>
      <c r="N10" t="s">
        <v>30</v>
      </c>
      <c r="O10" t="s">
        <v>22</v>
      </c>
    </row>
    <row r="11" spans="1:15">
      <c r="A11" t="s">
        <v>98</v>
      </c>
      <c r="B11" t="s">
        <v>97</v>
      </c>
      <c r="C11" t="s">
        <v>18</v>
      </c>
      <c r="D11" s="2">
        <v>41611</v>
      </c>
      <c r="E11" t="s">
        <v>16</v>
      </c>
      <c r="F11" s="1">
        <v>4210111796818</v>
      </c>
      <c r="G11" t="s">
        <v>17</v>
      </c>
      <c r="H11">
        <v>78000</v>
      </c>
      <c r="I11">
        <v>4680</v>
      </c>
      <c r="J11">
        <v>0</v>
      </c>
      <c r="K11">
        <f t="shared" si="0"/>
        <v>82680</v>
      </c>
      <c r="L11" t="s">
        <v>19</v>
      </c>
      <c r="M11" t="s">
        <v>49</v>
      </c>
      <c r="N11" t="s">
        <v>30</v>
      </c>
      <c r="O11" t="s">
        <v>22</v>
      </c>
    </row>
    <row r="12" spans="1:15">
      <c r="A12" t="s">
        <v>114</v>
      </c>
      <c r="B12" t="s">
        <v>115</v>
      </c>
      <c r="C12" t="s">
        <v>45</v>
      </c>
      <c r="D12" s="2">
        <v>39786</v>
      </c>
      <c r="E12" t="s">
        <v>16</v>
      </c>
      <c r="F12" s="1">
        <v>4210111511034</v>
      </c>
      <c r="G12" t="s">
        <v>17</v>
      </c>
      <c r="H12">
        <v>85000</v>
      </c>
      <c r="I12">
        <v>6800</v>
      </c>
      <c r="J12">
        <v>0</v>
      </c>
      <c r="K12">
        <f t="shared" si="0"/>
        <v>91800</v>
      </c>
      <c r="L12" t="s">
        <v>19</v>
      </c>
      <c r="M12" t="s">
        <v>52</v>
      </c>
      <c r="N12" t="s">
        <v>30</v>
      </c>
      <c r="O12" t="s">
        <v>22</v>
      </c>
    </row>
    <row r="13" spans="1:15">
      <c r="A13" t="s">
        <v>129</v>
      </c>
      <c r="B13" t="s">
        <v>130</v>
      </c>
      <c r="C13" t="s">
        <v>18</v>
      </c>
      <c r="D13" s="2">
        <v>38730</v>
      </c>
      <c r="E13" t="s">
        <v>69</v>
      </c>
      <c r="F13" s="1">
        <v>4210111538063</v>
      </c>
      <c r="G13" t="s">
        <v>70</v>
      </c>
      <c r="H13">
        <v>45000</v>
      </c>
      <c r="I13">
        <v>4050</v>
      </c>
      <c r="J13">
        <v>0</v>
      </c>
      <c r="K13">
        <v>64654</v>
      </c>
      <c r="L13" t="s">
        <v>19</v>
      </c>
      <c r="M13" t="s">
        <v>55</v>
      </c>
      <c r="N13" t="s">
        <v>30</v>
      </c>
      <c r="O13" t="s">
        <v>22</v>
      </c>
    </row>
    <row r="14" spans="1:15">
      <c r="A14" t="s">
        <v>145</v>
      </c>
      <c r="B14" t="s">
        <v>146</v>
      </c>
      <c r="C14" t="s">
        <v>45</v>
      </c>
      <c r="D14" s="2">
        <v>42416</v>
      </c>
      <c r="E14" t="s">
        <v>35</v>
      </c>
      <c r="F14" s="1">
        <v>4210111953723</v>
      </c>
      <c r="G14" t="s">
        <v>17</v>
      </c>
      <c r="H14">
        <v>58968</v>
      </c>
      <c r="I14">
        <v>4717.4399999999996</v>
      </c>
      <c r="J14">
        <v>2358.7199999999998</v>
      </c>
      <c r="K14">
        <f t="shared" ref="K14:K77" si="1">SUM(H14:J14)</f>
        <v>66044.160000000003</v>
      </c>
      <c r="L14" t="s">
        <v>134</v>
      </c>
      <c r="M14" t="s">
        <v>58</v>
      </c>
      <c r="N14" t="s">
        <v>30</v>
      </c>
      <c r="O14" t="s">
        <v>22</v>
      </c>
    </row>
    <row r="15" spans="1:15">
      <c r="A15" t="s">
        <v>148</v>
      </c>
      <c r="B15" t="s">
        <v>149</v>
      </c>
      <c r="C15" t="s">
        <v>18</v>
      </c>
      <c r="D15" s="2">
        <v>41545</v>
      </c>
      <c r="E15" t="s">
        <v>69</v>
      </c>
      <c r="F15" s="1">
        <v>4210111134229</v>
      </c>
      <c r="G15" t="s">
        <v>70</v>
      </c>
      <c r="H15">
        <v>41000</v>
      </c>
      <c r="I15">
        <v>2870</v>
      </c>
      <c r="J15">
        <v>1640</v>
      </c>
      <c r="K15">
        <f t="shared" si="1"/>
        <v>45510</v>
      </c>
      <c r="L15" t="s">
        <v>134</v>
      </c>
      <c r="M15" t="s">
        <v>42</v>
      </c>
      <c r="N15" t="s">
        <v>30</v>
      </c>
      <c r="O15" t="s">
        <v>22</v>
      </c>
    </row>
    <row r="16" spans="1:15">
      <c r="A16" t="s">
        <v>152</v>
      </c>
      <c r="B16" t="s">
        <v>153</v>
      </c>
      <c r="C16" t="s">
        <v>18</v>
      </c>
      <c r="D16" s="2">
        <v>42416</v>
      </c>
      <c r="E16" t="s">
        <v>16</v>
      </c>
      <c r="F16" s="1">
        <v>4210111860507</v>
      </c>
      <c r="G16" t="s">
        <v>17</v>
      </c>
      <c r="H16">
        <v>59000</v>
      </c>
      <c r="I16">
        <v>3540</v>
      </c>
      <c r="J16">
        <v>1770</v>
      </c>
      <c r="K16">
        <f t="shared" si="1"/>
        <v>64310</v>
      </c>
      <c r="L16" t="s">
        <v>134</v>
      </c>
      <c r="M16" t="s">
        <v>52</v>
      </c>
      <c r="N16" t="s">
        <v>30</v>
      </c>
      <c r="O16" t="s">
        <v>22</v>
      </c>
    </row>
    <row r="17" spans="1:15">
      <c r="A17" t="s">
        <v>156</v>
      </c>
      <c r="B17" t="s">
        <v>64</v>
      </c>
      <c r="C17" t="s">
        <v>18</v>
      </c>
      <c r="D17" s="2">
        <v>40650</v>
      </c>
      <c r="E17" t="s">
        <v>16</v>
      </c>
      <c r="F17" s="1">
        <v>4210111245553</v>
      </c>
      <c r="G17" t="s">
        <v>17</v>
      </c>
      <c r="H17">
        <v>68900</v>
      </c>
      <c r="I17">
        <v>4823</v>
      </c>
      <c r="J17">
        <v>0</v>
      </c>
      <c r="K17">
        <f t="shared" si="1"/>
        <v>73723</v>
      </c>
      <c r="L17" t="s">
        <v>134</v>
      </c>
      <c r="M17" t="s">
        <v>111</v>
      </c>
      <c r="N17" t="s">
        <v>30</v>
      </c>
      <c r="O17" t="s">
        <v>27</v>
      </c>
    </row>
    <row r="18" spans="1:15">
      <c r="A18" t="s">
        <v>159</v>
      </c>
      <c r="B18" t="s">
        <v>160</v>
      </c>
      <c r="C18" t="s">
        <v>45</v>
      </c>
      <c r="D18" s="2">
        <v>42416</v>
      </c>
      <c r="E18" t="s">
        <v>35</v>
      </c>
      <c r="F18" s="1">
        <v>4210111386602</v>
      </c>
      <c r="G18" t="s">
        <v>17</v>
      </c>
      <c r="H18">
        <v>54000</v>
      </c>
      <c r="I18">
        <v>2700</v>
      </c>
      <c r="J18">
        <v>1620</v>
      </c>
      <c r="K18">
        <f t="shared" si="1"/>
        <v>58320</v>
      </c>
      <c r="L18" t="s">
        <v>134</v>
      </c>
      <c r="M18" t="s">
        <v>32</v>
      </c>
      <c r="N18" t="s">
        <v>30</v>
      </c>
      <c r="O18" t="s">
        <v>22</v>
      </c>
    </row>
    <row r="19" spans="1:15">
      <c r="A19" t="s">
        <v>163</v>
      </c>
      <c r="B19" t="s">
        <v>76</v>
      </c>
      <c r="C19" t="s">
        <v>18</v>
      </c>
      <c r="D19" s="2">
        <v>40650</v>
      </c>
      <c r="E19" t="s">
        <v>16</v>
      </c>
      <c r="F19" s="1">
        <v>4210111185261</v>
      </c>
      <c r="G19" t="s">
        <v>17</v>
      </c>
      <c r="H19">
        <v>65000</v>
      </c>
      <c r="I19">
        <v>4550</v>
      </c>
      <c r="J19">
        <v>1300</v>
      </c>
      <c r="K19">
        <f t="shared" si="1"/>
        <v>70850</v>
      </c>
      <c r="L19" t="s">
        <v>134</v>
      </c>
      <c r="M19" t="s">
        <v>111</v>
      </c>
      <c r="N19" t="s">
        <v>30</v>
      </c>
      <c r="O19" t="s">
        <v>22</v>
      </c>
    </row>
    <row r="20" spans="1:15">
      <c r="A20" t="s">
        <v>164</v>
      </c>
      <c r="B20" t="s">
        <v>165</v>
      </c>
      <c r="C20" t="s">
        <v>18</v>
      </c>
      <c r="D20" s="2">
        <v>39597</v>
      </c>
      <c r="E20" t="s">
        <v>140</v>
      </c>
      <c r="F20" s="1">
        <v>4210111250838</v>
      </c>
      <c r="G20" t="s">
        <v>137</v>
      </c>
      <c r="H20">
        <v>72000</v>
      </c>
      <c r="I20">
        <v>3600</v>
      </c>
      <c r="J20">
        <v>2880</v>
      </c>
      <c r="K20">
        <f t="shared" si="1"/>
        <v>78480</v>
      </c>
      <c r="L20" t="s">
        <v>134</v>
      </c>
      <c r="M20" t="s">
        <v>52</v>
      </c>
      <c r="N20" t="s">
        <v>30</v>
      </c>
      <c r="O20" t="s">
        <v>22</v>
      </c>
    </row>
    <row r="21" spans="1:15">
      <c r="A21" t="s">
        <v>166</v>
      </c>
      <c r="B21" t="s">
        <v>87</v>
      </c>
      <c r="C21" t="s">
        <v>18</v>
      </c>
      <c r="D21" s="2">
        <v>41423</v>
      </c>
      <c r="E21" t="s">
        <v>140</v>
      </c>
      <c r="F21" s="1">
        <v>4210111535863</v>
      </c>
      <c r="G21" t="s">
        <v>137</v>
      </c>
      <c r="H21">
        <v>81662</v>
      </c>
      <c r="I21">
        <v>7349.58</v>
      </c>
      <c r="J21">
        <v>816.62</v>
      </c>
      <c r="K21">
        <f t="shared" si="1"/>
        <v>89828.2</v>
      </c>
      <c r="L21" t="s">
        <v>134</v>
      </c>
      <c r="M21" t="s">
        <v>80</v>
      </c>
      <c r="N21" t="s">
        <v>30</v>
      </c>
      <c r="O21" t="s">
        <v>22</v>
      </c>
    </row>
    <row r="22" spans="1:15">
      <c r="A22" t="s">
        <v>176</v>
      </c>
      <c r="B22" t="s">
        <v>177</v>
      </c>
      <c r="C22" t="s">
        <v>45</v>
      </c>
      <c r="D22" s="2">
        <v>42416</v>
      </c>
      <c r="E22" t="s">
        <v>35</v>
      </c>
      <c r="F22" s="1">
        <v>4210111288438</v>
      </c>
      <c r="G22" t="s">
        <v>17</v>
      </c>
      <c r="H22">
        <v>54000</v>
      </c>
      <c r="I22">
        <v>4320</v>
      </c>
      <c r="J22">
        <v>2700</v>
      </c>
      <c r="K22">
        <f t="shared" si="1"/>
        <v>61020</v>
      </c>
      <c r="L22" t="s">
        <v>134</v>
      </c>
      <c r="M22" t="s">
        <v>20</v>
      </c>
      <c r="N22" t="s">
        <v>30</v>
      </c>
      <c r="O22" t="s">
        <v>22</v>
      </c>
    </row>
    <row r="23" spans="1:15">
      <c r="A23" t="s">
        <v>185</v>
      </c>
      <c r="B23" t="s">
        <v>76</v>
      </c>
      <c r="C23" t="s">
        <v>18</v>
      </c>
      <c r="D23" s="2">
        <v>42416</v>
      </c>
      <c r="E23" t="s">
        <v>585</v>
      </c>
      <c r="F23" s="1">
        <v>4210111217531</v>
      </c>
      <c r="G23" t="s">
        <v>17</v>
      </c>
      <c r="H23">
        <v>76000</v>
      </c>
      <c r="I23">
        <v>8360</v>
      </c>
      <c r="J23">
        <v>0</v>
      </c>
      <c r="K23">
        <f t="shared" si="1"/>
        <v>84360</v>
      </c>
      <c r="L23" t="s">
        <v>516</v>
      </c>
      <c r="M23" t="s">
        <v>80</v>
      </c>
      <c r="N23" t="s">
        <v>30</v>
      </c>
      <c r="O23" t="s">
        <v>22</v>
      </c>
    </row>
    <row r="24" spans="1:15">
      <c r="A24" t="s">
        <v>198</v>
      </c>
      <c r="B24" t="s">
        <v>197</v>
      </c>
      <c r="C24" t="s">
        <v>18</v>
      </c>
      <c r="D24" s="2">
        <v>40394</v>
      </c>
      <c r="E24" t="s">
        <v>16</v>
      </c>
      <c r="F24" s="1">
        <v>4210111793044</v>
      </c>
      <c r="G24" t="s">
        <v>17</v>
      </c>
      <c r="H24">
        <v>85700</v>
      </c>
      <c r="I24">
        <v>10284</v>
      </c>
      <c r="J24">
        <v>2571</v>
      </c>
      <c r="K24">
        <f t="shared" si="1"/>
        <v>98555</v>
      </c>
      <c r="L24" t="s">
        <v>187</v>
      </c>
      <c r="M24" t="s">
        <v>80</v>
      </c>
      <c r="N24" t="s">
        <v>30</v>
      </c>
      <c r="O24" t="s">
        <v>22</v>
      </c>
    </row>
    <row r="25" spans="1:15">
      <c r="A25" t="s">
        <v>199</v>
      </c>
      <c r="B25" t="s">
        <v>158</v>
      </c>
      <c r="C25" t="s">
        <v>18</v>
      </c>
      <c r="D25" s="2">
        <v>40223</v>
      </c>
      <c r="E25" t="s">
        <v>140</v>
      </c>
      <c r="F25" s="1">
        <v>4210111151656</v>
      </c>
      <c r="G25" t="s">
        <v>137</v>
      </c>
      <c r="H25">
        <v>48000</v>
      </c>
      <c r="I25">
        <v>4800</v>
      </c>
      <c r="J25">
        <v>1440</v>
      </c>
      <c r="K25">
        <f t="shared" si="1"/>
        <v>54240</v>
      </c>
      <c r="L25" t="s">
        <v>187</v>
      </c>
      <c r="M25" t="s">
        <v>25</v>
      </c>
      <c r="N25" t="s">
        <v>30</v>
      </c>
      <c r="O25" t="s">
        <v>22</v>
      </c>
    </row>
    <row r="26" spans="1:15">
      <c r="A26" t="s">
        <v>200</v>
      </c>
      <c r="B26" t="s">
        <v>158</v>
      </c>
      <c r="C26" t="s">
        <v>18</v>
      </c>
      <c r="D26" s="2">
        <v>38996</v>
      </c>
      <c r="E26" t="s">
        <v>47</v>
      </c>
      <c r="F26" s="1">
        <v>4210112042486</v>
      </c>
      <c r="G26" t="s">
        <v>48</v>
      </c>
      <c r="H26">
        <v>68000</v>
      </c>
      <c r="I26">
        <v>4080</v>
      </c>
      <c r="J26">
        <v>680</v>
      </c>
      <c r="K26">
        <f t="shared" si="1"/>
        <v>72760</v>
      </c>
      <c r="L26" t="s">
        <v>187</v>
      </c>
      <c r="M26" t="s">
        <v>58</v>
      </c>
      <c r="N26" t="s">
        <v>30</v>
      </c>
      <c r="O26" t="s">
        <v>27</v>
      </c>
    </row>
    <row r="27" spans="1:15">
      <c r="A27" t="s">
        <v>210</v>
      </c>
      <c r="B27" t="s">
        <v>81</v>
      </c>
      <c r="C27" t="s">
        <v>45</v>
      </c>
      <c r="D27" s="2">
        <v>42416</v>
      </c>
      <c r="E27" t="s">
        <v>35</v>
      </c>
      <c r="F27" s="1">
        <v>4210112046308</v>
      </c>
      <c r="G27" t="s">
        <v>17</v>
      </c>
      <c r="H27">
        <v>54000</v>
      </c>
      <c r="I27">
        <v>3240</v>
      </c>
      <c r="J27">
        <v>2160</v>
      </c>
      <c r="K27">
        <f t="shared" si="1"/>
        <v>59400</v>
      </c>
      <c r="L27" t="s">
        <v>187</v>
      </c>
      <c r="M27" t="s">
        <v>25</v>
      </c>
      <c r="N27" t="s">
        <v>30</v>
      </c>
      <c r="O27" t="s">
        <v>22</v>
      </c>
    </row>
    <row r="28" spans="1:15">
      <c r="A28" t="s">
        <v>211</v>
      </c>
      <c r="B28" t="s">
        <v>81</v>
      </c>
      <c r="C28" t="s">
        <v>18</v>
      </c>
      <c r="D28" s="2">
        <v>40394</v>
      </c>
      <c r="E28" t="s">
        <v>16</v>
      </c>
      <c r="F28" s="1">
        <v>4210112336099</v>
      </c>
      <c r="G28" t="s">
        <v>17</v>
      </c>
      <c r="H28">
        <v>72000</v>
      </c>
      <c r="I28">
        <v>3600</v>
      </c>
      <c r="J28">
        <v>1440</v>
      </c>
      <c r="K28">
        <f t="shared" si="1"/>
        <v>77040</v>
      </c>
      <c r="L28" t="s">
        <v>187</v>
      </c>
      <c r="M28" t="s">
        <v>49</v>
      </c>
      <c r="N28" t="s">
        <v>30</v>
      </c>
      <c r="O28" t="s">
        <v>22</v>
      </c>
    </row>
    <row r="29" spans="1:15">
      <c r="A29" t="s">
        <v>216</v>
      </c>
      <c r="B29" t="s">
        <v>85</v>
      </c>
      <c r="C29" t="s">
        <v>45</v>
      </c>
      <c r="D29" s="2">
        <v>41476</v>
      </c>
      <c r="E29" t="s">
        <v>69</v>
      </c>
      <c r="F29" s="1">
        <v>4210111596333</v>
      </c>
      <c r="G29" t="s">
        <v>70</v>
      </c>
      <c r="H29">
        <v>94600</v>
      </c>
      <c r="I29">
        <v>6622</v>
      </c>
      <c r="J29">
        <v>1892</v>
      </c>
      <c r="K29">
        <f t="shared" si="1"/>
        <v>103114</v>
      </c>
      <c r="L29" t="s">
        <v>187</v>
      </c>
      <c r="M29" t="s">
        <v>20</v>
      </c>
      <c r="N29" t="s">
        <v>30</v>
      </c>
      <c r="O29" t="s">
        <v>22</v>
      </c>
    </row>
    <row r="30" spans="1:15">
      <c r="A30" t="s">
        <v>218</v>
      </c>
      <c r="B30" t="s">
        <v>217</v>
      </c>
      <c r="C30" t="s">
        <v>18</v>
      </c>
      <c r="D30" s="2">
        <v>42416</v>
      </c>
      <c r="E30" t="s">
        <v>35</v>
      </c>
      <c r="F30" s="1">
        <v>4210111502461</v>
      </c>
      <c r="G30" t="s">
        <v>17</v>
      </c>
      <c r="H30">
        <v>65500</v>
      </c>
      <c r="I30">
        <v>5240</v>
      </c>
      <c r="J30">
        <v>655</v>
      </c>
      <c r="K30">
        <f t="shared" si="1"/>
        <v>71395</v>
      </c>
      <c r="L30" t="s">
        <v>187</v>
      </c>
      <c r="M30" t="s">
        <v>42</v>
      </c>
      <c r="N30" t="s">
        <v>30</v>
      </c>
      <c r="O30" t="s">
        <v>22</v>
      </c>
    </row>
    <row r="31" spans="1:15">
      <c r="A31" t="s">
        <v>219</v>
      </c>
      <c r="B31" t="s">
        <v>165</v>
      </c>
      <c r="C31" t="s">
        <v>45</v>
      </c>
      <c r="D31" s="2">
        <v>41476</v>
      </c>
      <c r="E31" t="s">
        <v>69</v>
      </c>
      <c r="F31" s="1">
        <v>4210111502624</v>
      </c>
      <c r="G31" t="s">
        <v>70</v>
      </c>
      <c r="H31">
        <v>78000</v>
      </c>
      <c r="I31">
        <v>7020</v>
      </c>
      <c r="J31">
        <v>2340</v>
      </c>
      <c r="K31">
        <f t="shared" si="1"/>
        <v>87360</v>
      </c>
      <c r="L31" t="s">
        <v>187</v>
      </c>
      <c r="M31" t="s">
        <v>32</v>
      </c>
      <c r="N31" t="s">
        <v>30</v>
      </c>
      <c r="O31" t="s">
        <v>22</v>
      </c>
    </row>
    <row r="32" spans="1:15">
      <c r="A32" t="s">
        <v>223</v>
      </c>
      <c r="B32" t="s">
        <v>170</v>
      </c>
      <c r="C32" t="s">
        <v>18</v>
      </c>
      <c r="D32" s="2">
        <v>41464</v>
      </c>
      <c r="E32" t="s">
        <v>16</v>
      </c>
      <c r="F32" s="1">
        <v>4210111354229</v>
      </c>
      <c r="G32" t="s">
        <v>17</v>
      </c>
      <c r="H32">
        <v>63000</v>
      </c>
      <c r="I32">
        <v>3780</v>
      </c>
      <c r="J32">
        <v>630</v>
      </c>
      <c r="K32">
        <f t="shared" si="1"/>
        <v>67410</v>
      </c>
      <c r="L32" t="s">
        <v>187</v>
      </c>
      <c r="M32" t="s">
        <v>32</v>
      </c>
      <c r="N32" t="s">
        <v>30</v>
      </c>
      <c r="O32" t="s">
        <v>22</v>
      </c>
    </row>
    <row r="33" spans="1:15">
      <c r="A33" t="s">
        <v>224</v>
      </c>
      <c r="B33" t="s">
        <v>103</v>
      </c>
      <c r="C33" t="s">
        <v>18</v>
      </c>
      <c r="D33" s="2">
        <v>40822</v>
      </c>
      <c r="E33" t="s">
        <v>47</v>
      </c>
      <c r="F33" s="1">
        <v>4210111154304</v>
      </c>
      <c r="G33" t="s">
        <v>48</v>
      </c>
      <c r="H33">
        <v>87480</v>
      </c>
      <c r="I33">
        <v>4374</v>
      </c>
      <c r="J33">
        <v>4374</v>
      </c>
      <c r="K33">
        <f t="shared" si="1"/>
        <v>96228</v>
      </c>
      <c r="L33" t="s">
        <v>187</v>
      </c>
      <c r="M33" t="s">
        <v>55</v>
      </c>
      <c r="N33" t="s">
        <v>30</v>
      </c>
      <c r="O33" t="s">
        <v>22</v>
      </c>
    </row>
    <row r="34" spans="1:15">
      <c r="A34" t="s">
        <v>225</v>
      </c>
      <c r="B34" t="s">
        <v>108</v>
      </c>
      <c r="C34" t="s">
        <v>45</v>
      </c>
      <c r="D34" s="2">
        <v>40941</v>
      </c>
      <c r="E34" t="s">
        <v>16</v>
      </c>
      <c r="F34" s="1">
        <v>4210111456134</v>
      </c>
      <c r="G34" t="s">
        <v>17</v>
      </c>
      <c r="H34">
        <v>57720</v>
      </c>
      <c r="I34">
        <v>5772</v>
      </c>
      <c r="J34">
        <v>2308.8000000000002</v>
      </c>
      <c r="K34">
        <f t="shared" si="1"/>
        <v>65800.800000000003</v>
      </c>
      <c r="L34" t="s">
        <v>187</v>
      </c>
      <c r="M34" t="s">
        <v>49</v>
      </c>
      <c r="N34" t="s">
        <v>30</v>
      </c>
      <c r="O34" t="s">
        <v>22</v>
      </c>
    </row>
    <row r="35" spans="1:15">
      <c r="A35" t="s">
        <v>228</v>
      </c>
      <c r="B35" t="s">
        <v>226</v>
      </c>
      <c r="C35" t="s">
        <v>18</v>
      </c>
      <c r="D35" s="2">
        <v>40822</v>
      </c>
      <c r="E35" t="s">
        <v>47</v>
      </c>
      <c r="F35" s="1">
        <v>4210112011944</v>
      </c>
      <c r="G35" t="s">
        <v>48</v>
      </c>
      <c r="H35">
        <v>81000</v>
      </c>
      <c r="I35">
        <v>4050</v>
      </c>
      <c r="J35">
        <v>4050</v>
      </c>
      <c r="K35">
        <f t="shared" si="1"/>
        <v>89100</v>
      </c>
      <c r="L35" t="s">
        <v>187</v>
      </c>
      <c r="M35" t="s">
        <v>49</v>
      </c>
      <c r="N35" t="s">
        <v>30</v>
      </c>
      <c r="O35" t="s">
        <v>22</v>
      </c>
    </row>
    <row r="36" spans="1:15">
      <c r="A36" t="s">
        <v>233</v>
      </c>
      <c r="B36" t="s">
        <v>232</v>
      </c>
      <c r="C36" t="s">
        <v>45</v>
      </c>
      <c r="D36" s="2">
        <v>40911</v>
      </c>
      <c r="E36" t="s">
        <v>16</v>
      </c>
      <c r="F36" s="1">
        <v>4210111955618</v>
      </c>
      <c r="G36" t="s">
        <v>17</v>
      </c>
      <c r="H36">
        <v>64746</v>
      </c>
      <c r="I36">
        <v>3237.3</v>
      </c>
      <c r="J36">
        <v>0</v>
      </c>
      <c r="K36">
        <f t="shared" si="1"/>
        <v>67983.3</v>
      </c>
      <c r="L36" t="s">
        <v>187</v>
      </c>
      <c r="M36" t="s">
        <v>49</v>
      </c>
      <c r="N36" t="s">
        <v>30</v>
      </c>
      <c r="O36" t="s">
        <v>22</v>
      </c>
    </row>
    <row r="37" spans="1:15">
      <c r="A37" t="s">
        <v>246</v>
      </c>
      <c r="B37" t="s">
        <v>179</v>
      </c>
      <c r="C37" t="s">
        <v>18</v>
      </c>
      <c r="D37" s="2">
        <v>39115</v>
      </c>
      <c r="E37" t="s">
        <v>16</v>
      </c>
      <c r="F37" s="1">
        <v>4210111348331</v>
      </c>
      <c r="G37" t="s">
        <v>17</v>
      </c>
      <c r="H37">
        <v>46000</v>
      </c>
      <c r="I37">
        <v>4600</v>
      </c>
      <c r="J37">
        <v>460</v>
      </c>
      <c r="K37">
        <f t="shared" si="1"/>
        <v>51060</v>
      </c>
      <c r="L37" t="s">
        <v>187</v>
      </c>
      <c r="M37" t="s">
        <v>49</v>
      </c>
      <c r="N37" t="s">
        <v>30</v>
      </c>
      <c r="O37" t="s">
        <v>22</v>
      </c>
    </row>
    <row r="38" spans="1:15">
      <c r="A38" t="s">
        <v>257</v>
      </c>
      <c r="B38" t="s">
        <v>64</v>
      </c>
      <c r="C38" t="s">
        <v>18</v>
      </c>
      <c r="D38" s="2">
        <v>40241</v>
      </c>
      <c r="E38" t="s">
        <v>69</v>
      </c>
      <c r="F38" s="1">
        <v>4210112158703</v>
      </c>
      <c r="G38" t="s">
        <v>70</v>
      </c>
      <c r="H38">
        <v>108500</v>
      </c>
      <c r="I38">
        <v>8680</v>
      </c>
      <c r="J38">
        <v>2170</v>
      </c>
      <c r="K38">
        <f t="shared" si="1"/>
        <v>119350</v>
      </c>
      <c r="L38" t="s">
        <v>249</v>
      </c>
      <c r="M38" t="s">
        <v>80</v>
      </c>
      <c r="N38" t="s">
        <v>30</v>
      </c>
      <c r="O38" t="s">
        <v>22</v>
      </c>
    </row>
    <row r="39" spans="1:15">
      <c r="A39" t="s">
        <v>262</v>
      </c>
      <c r="B39" t="s">
        <v>68</v>
      </c>
      <c r="C39" t="s">
        <v>18</v>
      </c>
      <c r="D39" s="2">
        <v>40950</v>
      </c>
      <c r="E39" t="s">
        <v>140</v>
      </c>
      <c r="F39" s="1">
        <v>4210111354511</v>
      </c>
      <c r="G39" t="s">
        <v>137</v>
      </c>
      <c r="H39">
        <v>59000</v>
      </c>
      <c r="I39">
        <v>3540</v>
      </c>
      <c r="J39">
        <v>1770</v>
      </c>
      <c r="K39">
        <f t="shared" si="1"/>
        <v>64310</v>
      </c>
      <c r="L39" t="s">
        <v>249</v>
      </c>
      <c r="M39" t="s">
        <v>55</v>
      </c>
      <c r="N39" t="s">
        <v>30</v>
      </c>
      <c r="O39" t="s">
        <v>22</v>
      </c>
    </row>
    <row r="40" spans="1:15">
      <c r="A40" t="s">
        <v>274</v>
      </c>
      <c r="B40" t="s">
        <v>273</v>
      </c>
      <c r="C40" t="s">
        <v>18</v>
      </c>
      <c r="D40" s="2">
        <v>42416</v>
      </c>
      <c r="E40" t="s">
        <v>16</v>
      </c>
      <c r="F40" s="1">
        <v>4210111366327</v>
      </c>
      <c r="G40" t="s">
        <v>17</v>
      </c>
      <c r="H40">
        <v>81000</v>
      </c>
      <c r="I40">
        <v>5670</v>
      </c>
      <c r="J40">
        <v>2430</v>
      </c>
      <c r="K40">
        <f t="shared" si="1"/>
        <v>89100</v>
      </c>
      <c r="L40" t="s">
        <v>249</v>
      </c>
      <c r="M40" t="s">
        <v>36</v>
      </c>
      <c r="N40" t="s">
        <v>30</v>
      </c>
      <c r="O40" t="s">
        <v>22</v>
      </c>
    </row>
    <row r="41" spans="1:15">
      <c r="A41" t="s">
        <v>278</v>
      </c>
      <c r="B41" t="s">
        <v>277</v>
      </c>
      <c r="C41" t="s">
        <v>18</v>
      </c>
      <c r="D41" s="2">
        <v>40470</v>
      </c>
      <c r="E41" t="s">
        <v>16</v>
      </c>
      <c r="F41" s="1">
        <v>4210111266733</v>
      </c>
      <c r="G41" t="s">
        <v>17</v>
      </c>
      <c r="H41">
        <v>43680</v>
      </c>
      <c r="I41">
        <v>3494.4</v>
      </c>
      <c r="J41">
        <v>2184</v>
      </c>
      <c r="K41">
        <f t="shared" si="1"/>
        <v>49358.400000000001</v>
      </c>
      <c r="L41" t="s">
        <v>249</v>
      </c>
      <c r="M41" t="s">
        <v>36</v>
      </c>
      <c r="N41" t="s">
        <v>30</v>
      </c>
      <c r="O41" t="s">
        <v>22</v>
      </c>
    </row>
    <row r="42" spans="1:15">
      <c r="A42" t="s">
        <v>291</v>
      </c>
      <c r="B42" t="s">
        <v>149</v>
      </c>
      <c r="C42" t="s">
        <v>18</v>
      </c>
      <c r="D42" s="2">
        <v>40987</v>
      </c>
      <c r="E42" t="s">
        <v>69</v>
      </c>
      <c r="F42" s="1">
        <v>4210111619317</v>
      </c>
      <c r="G42" t="s">
        <v>70</v>
      </c>
      <c r="H42">
        <v>90500</v>
      </c>
      <c r="I42">
        <v>9050</v>
      </c>
      <c r="J42">
        <v>4525</v>
      </c>
      <c r="K42">
        <f t="shared" si="1"/>
        <v>104075</v>
      </c>
      <c r="L42" t="s">
        <v>281</v>
      </c>
      <c r="M42" t="s">
        <v>52</v>
      </c>
      <c r="N42" t="s">
        <v>30</v>
      </c>
      <c r="O42" t="s">
        <v>22</v>
      </c>
    </row>
    <row r="43" spans="1:15">
      <c r="A43" t="s">
        <v>293</v>
      </c>
      <c r="B43" t="s">
        <v>253</v>
      </c>
      <c r="C43" t="s">
        <v>45</v>
      </c>
      <c r="D43" s="2">
        <v>41612</v>
      </c>
      <c r="E43" t="s">
        <v>16</v>
      </c>
      <c r="F43" s="1">
        <v>4210111924273</v>
      </c>
      <c r="G43" t="s">
        <v>17</v>
      </c>
      <c r="H43">
        <v>69336</v>
      </c>
      <c r="I43">
        <v>7626.96</v>
      </c>
      <c r="J43">
        <v>2773.44</v>
      </c>
      <c r="K43">
        <f t="shared" si="1"/>
        <v>79736.400000000009</v>
      </c>
      <c r="L43" t="s">
        <v>281</v>
      </c>
      <c r="M43" t="s">
        <v>32</v>
      </c>
      <c r="N43" t="s">
        <v>30</v>
      </c>
      <c r="O43" t="s">
        <v>22</v>
      </c>
    </row>
    <row r="44" spans="1:15">
      <c r="A44" t="s">
        <v>296</v>
      </c>
      <c r="B44" t="s">
        <v>259</v>
      </c>
      <c r="C44" t="s">
        <v>45</v>
      </c>
      <c r="D44" s="2">
        <v>42416</v>
      </c>
      <c r="E44" t="s">
        <v>35</v>
      </c>
      <c r="F44" s="1">
        <v>4210111645159</v>
      </c>
      <c r="G44" t="s">
        <v>17</v>
      </c>
      <c r="H44">
        <v>52000</v>
      </c>
      <c r="I44">
        <v>6240</v>
      </c>
      <c r="J44">
        <v>1560</v>
      </c>
      <c r="K44">
        <f t="shared" si="1"/>
        <v>59800</v>
      </c>
      <c r="L44" t="s">
        <v>281</v>
      </c>
      <c r="M44" t="s">
        <v>52</v>
      </c>
      <c r="N44" t="s">
        <v>30</v>
      </c>
      <c r="O44" t="s">
        <v>22</v>
      </c>
    </row>
    <row r="45" spans="1:15">
      <c r="A45" t="s">
        <v>305</v>
      </c>
      <c r="B45" t="s">
        <v>165</v>
      </c>
      <c r="C45" t="s">
        <v>18</v>
      </c>
      <c r="D45" s="2">
        <v>41015</v>
      </c>
      <c r="E45" t="s">
        <v>47</v>
      </c>
      <c r="F45" s="1">
        <v>4210111916077</v>
      </c>
      <c r="G45" t="s">
        <v>48</v>
      </c>
      <c r="H45">
        <v>70000</v>
      </c>
      <c r="I45">
        <v>4900</v>
      </c>
      <c r="J45">
        <v>3500</v>
      </c>
      <c r="K45">
        <f t="shared" si="1"/>
        <v>78400</v>
      </c>
      <c r="L45" t="s">
        <v>281</v>
      </c>
      <c r="M45" t="s">
        <v>36</v>
      </c>
      <c r="N45" t="s">
        <v>30</v>
      </c>
      <c r="O45" t="s">
        <v>22</v>
      </c>
    </row>
    <row r="46" spans="1:15">
      <c r="A46" t="s">
        <v>310</v>
      </c>
      <c r="B46" t="s">
        <v>105</v>
      </c>
      <c r="C46" t="s">
        <v>45</v>
      </c>
      <c r="D46" s="2">
        <v>40987</v>
      </c>
      <c r="E46" t="s">
        <v>69</v>
      </c>
      <c r="F46" s="1">
        <v>4210112190003</v>
      </c>
      <c r="G46" t="s">
        <v>70</v>
      </c>
      <c r="H46">
        <v>87000</v>
      </c>
      <c r="I46">
        <v>8700</v>
      </c>
      <c r="J46">
        <v>870</v>
      </c>
      <c r="K46">
        <f t="shared" si="1"/>
        <v>96570</v>
      </c>
      <c r="L46" t="s">
        <v>281</v>
      </c>
      <c r="M46" t="s">
        <v>20</v>
      </c>
      <c r="N46" t="s">
        <v>30</v>
      </c>
      <c r="O46" t="s">
        <v>22</v>
      </c>
    </row>
    <row r="47" spans="1:15">
      <c r="A47" t="s">
        <v>312</v>
      </c>
      <c r="B47" t="s">
        <v>108</v>
      </c>
      <c r="C47" t="s">
        <v>18</v>
      </c>
      <c r="D47" s="2">
        <v>40311</v>
      </c>
      <c r="E47" t="s">
        <v>16</v>
      </c>
      <c r="F47" s="1">
        <v>4210112329424</v>
      </c>
      <c r="G47" t="s">
        <v>17</v>
      </c>
      <c r="H47">
        <v>110000</v>
      </c>
      <c r="I47">
        <v>6600</v>
      </c>
      <c r="J47">
        <v>2200</v>
      </c>
      <c r="K47">
        <f t="shared" si="1"/>
        <v>118800</v>
      </c>
      <c r="L47" t="s">
        <v>281</v>
      </c>
      <c r="M47" t="s">
        <v>77</v>
      </c>
      <c r="N47" t="s">
        <v>30</v>
      </c>
      <c r="O47" t="s">
        <v>22</v>
      </c>
    </row>
    <row r="48" spans="1:15">
      <c r="A48" t="s">
        <v>318</v>
      </c>
      <c r="B48" t="s">
        <v>121</v>
      </c>
      <c r="C48" t="s">
        <v>18</v>
      </c>
      <c r="D48" s="2">
        <v>39786</v>
      </c>
      <c r="E48" t="s">
        <v>16</v>
      </c>
      <c r="F48" s="1">
        <v>4210111741713</v>
      </c>
      <c r="G48" t="s">
        <v>17</v>
      </c>
      <c r="H48">
        <v>57000</v>
      </c>
      <c r="I48">
        <v>2850</v>
      </c>
      <c r="J48">
        <v>2280</v>
      </c>
      <c r="K48">
        <f t="shared" si="1"/>
        <v>62130</v>
      </c>
      <c r="L48" t="s">
        <v>281</v>
      </c>
      <c r="M48" t="s">
        <v>42</v>
      </c>
      <c r="N48" t="s">
        <v>30</v>
      </c>
      <c r="O48" t="s">
        <v>22</v>
      </c>
    </row>
    <row r="49" spans="1:15">
      <c r="A49" t="s">
        <v>320</v>
      </c>
      <c r="B49" t="s">
        <v>275</v>
      </c>
      <c r="C49" t="s">
        <v>18</v>
      </c>
      <c r="D49" s="2">
        <v>41169</v>
      </c>
      <c r="E49" t="s">
        <v>140</v>
      </c>
      <c r="F49" s="1">
        <v>4210112151074</v>
      </c>
      <c r="G49" t="s">
        <v>137</v>
      </c>
      <c r="H49">
        <v>70900</v>
      </c>
      <c r="I49">
        <v>3545</v>
      </c>
      <c r="J49">
        <v>2127</v>
      </c>
      <c r="K49">
        <f t="shared" si="1"/>
        <v>76572</v>
      </c>
      <c r="L49" t="s">
        <v>281</v>
      </c>
      <c r="M49" t="s">
        <v>58</v>
      </c>
      <c r="N49" t="s">
        <v>30</v>
      </c>
      <c r="O49" t="s">
        <v>22</v>
      </c>
    </row>
    <row r="50" spans="1:15">
      <c r="A50" t="s">
        <v>321</v>
      </c>
      <c r="B50" t="s">
        <v>277</v>
      </c>
      <c r="C50" t="s">
        <v>45</v>
      </c>
      <c r="D50" s="2">
        <v>42416</v>
      </c>
      <c r="E50" t="s">
        <v>35</v>
      </c>
      <c r="F50" s="1">
        <v>4210112317114</v>
      </c>
      <c r="G50" t="s">
        <v>17</v>
      </c>
      <c r="H50">
        <v>60091</v>
      </c>
      <c r="I50">
        <v>4206.37</v>
      </c>
      <c r="J50">
        <v>2403.64</v>
      </c>
      <c r="K50">
        <f t="shared" si="1"/>
        <v>66701.010000000009</v>
      </c>
      <c r="L50" t="s">
        <v>281</v>
      </c>
      <c r="M50" t="s">
        <v>52</v>
      </c>
      <c r="N50" t="s">
        <v>30</v>
      </c>
      <c r="O50" t="s">
        <v>22</v>
      </c>
    </row>
    <row r="51" spans="1:15">
      <c r="A51" t="s">
        <v>327</v>
      </c>
      <c r="B51" t="s">
        <v>324</v>
      </c>
      <c r="C51" t="s">
        <v>18</v>
      </c>
      <c r="D51" s="2">
        <v>43525</v>
      </c>
      <c r="E51" t="s">
        <v>142</v>
      </c>
      <c r="F51" s="1">
        <v>4210111207523</v>
      </c>
      <c r="G51" t="s">
        <v>137</v>
      </c>
      <c r="H51">
        <v>33000</v>
      </c>
      <c r="I51">
        <v>2970</v>
      </c>
      <c r="J51">
        <v>990</v>
      </c>
      <c r="K51">
        <f t="shared" si="1"/>
        <v>36960</v>
      </c>
      <c r="L51" t="s">
        <v>281</v>
      </c>
      <c r="M51" t="s">
        <v>80</v>
      </c>
      <c r="N51" t="s">
        <v>30</v>
      </c>
      <c r="O51" t="s">
        <v>22</v>
      </c>
    </row>
    <row r="52" spans="1:15">
      <c r="A52" t="s">
        <v>330</v>
      </c>
      <c r="B52" t="s">
        <v>181</v>
      </c>
      <c r="C52" t="s">
        <v>18</v>
      </c>
      <c r="D52" s="2">
        <v>41612</v>
      </c>
      <c r="E52" t="s">
        <v>16</v>
      </c>
      <c r="F52" s="1">
        <v>4210112106271</v>
      </c>
      <c r="G52" t="s">
        <v>17</v>
      </c>
      <c r="H52">
        <v>64200</v>
      </c>
      <c r="I52">
        <v>3210</v>
      </c>
      <c r="J52">
        <v>0</v>
      </c>
      <c r="K52">
        <f t="shared" si="1"/>
        <v>67410</v>
      </c>
      <c r="L52" t="s">
        <v>281</v>
      </c>
      <c r="M52" t="s">
        <v>58</v>
      </c>
      <c r="N52" t="s">
        <v>30</v>
      </c>
      <c r="O52" t="s">
        <v>22</v>
      </c>
    </row>
    <row r="53" spans="1:15">
      <c r="A53" t="s">
        <v>332</v>
      </c>
      <c r="B53" t="s">
        <v>280</v>
      </c>
      <c r="C53" t="s">
        <v>18</v>
      </c>
      <c r="D53" s="2">
        <v>38978</v>
      </c>
      <c r="E53" t="s">
        <v>47</v>
      </c>
      <c r="F53" s="1">
        <v>4210111711029</v>
      </c>
      <c r="G53" t="s">
        <v>48</v>
      </c>
      <c r="H53">
        <v>109000</v>
      </c>
      <c r="I53">
        <v>13080</v>
      </c>
      <c r="J53">
        <v>5450</v>
      </c>
      <c r="K53">
        <f t="shared" si="1"/>
        <v>127530</v>
      </c>
      <c r="L53" t="s">
        <v>331</v>
      </c>
      <c r="M53" t="s">
        <v>55</v>
      </c>
      <c r="N53" t="s">
        <v>30</v>
      </c>
      <c r="O53" t="s">
        <v>22</v>
      </c>
    </row>
    <row r="54" spans="1:15">
      <c r="A54" t="s">
        <v>336</v>
      </c>
      <c r="B54" t="s">
        <v>29</v>
      </c>
      <c r="C54" t="s">
        <v>45</v>
      </c>
      <c r="D54" s="2">
        <v>40139</v>
      </c>
      <c r="E54" t="s">
        <v>16</v>
      </c>
      <c r="F54" s="1">
        <v>4210111668658</v>
      </c>
      <c r="G54" t="s">
        <v>17</v>
      </c>
      <c r="H54">
        <v>77000</v>
      </c>
      <c r="I54">
        <v>9240</v>
      </c>
      <c r="J54">
        <v>770</v>
      </c>
      <c r="K54">
        <f t="shared" si="1"/>
        <v>87010</v>
      </c>
      <c r="L54" t="s">
        <v>331</v>
      </c>
      <c r="M54" t="s">
        <v>55</v>
      </c>
      <c r="N54" t="s">
        <v>30</v>
      </c>
      <c r="O54" t="s">
        <v>22</v>
      </c>
    </row>
    <row r="55" spans="1:15">
      <c r="A55" t="s">
        <v>341</v>
      </c>
      <c r="B55" t="s">
        <v>149</v>
      </c>
      <c r="C55" t="s">
        <v>45</v>
      </c>
      <c r="D55" s="2">
        <v>40602</v>
      </c>
      <c r="E55" t="s">
        <v>69</v>
      </c>
      <c r="F55" s="1">
        <v>4210111566917</v>
      </c>
      <c r="G55" t="s">
        <v>70</v>
      </c>
      <c r="H55">
        <v>56160</v>
      </c>
      <c r="I55">
        <v>3931.2</v>
      </c>
      <c r="J55">
        <v>0</v>
      </c>
      <c r="K55">
        <f t="shared" si="1"/>
        <v>60091.199999999997</v>
      </c>
      <c r="L55" t="s">
        <v>331</v>
      </c>
      <c r="M55" t="s">
        <v>52</v>
      </c>
      <c r="N55" t="s">
        <v>30</v>
      </c>
      <c r="O55" t="s">
        <v>22</v>
      </c>
    </row>
    <row r="56" spans="1:15">
      <c r="A56" t="s">
        <v>351</v>
      </c>
      <c r="B56" t="s">
        <v>350</v>
      </c>
      <c r="C56" t="s">
        <v>18</v>
      </c>
      <c r="D56" s="2">
        <v>42416</v>
      </c>
      <c r="E56" t="s">
        <v>16</v>
      </c>
      <c r="F56" s="1">
        <v>4210111611309</v>
      </c>
      <c r="G56" t="s">
        <v>17</v>
      </c>
      <c r="H56">
        <v>28000</v>
      </c>
      <c r="I56">
        <v>1680</v>
      </c>
      <c r="J56">
        <v>840</v>
      </c>
      <c r="K56">
        <f t="shared" si="1"/>
        <v>30520</v>
      </c>
      <c r="L56" t="s">
        <v>331</v>
      </c>
      <c r="M56" t="s">
        <v>55</v>
      </c>
      <c r="N56" t="s">
        <v>30</v>
      </c>
      <c r="O56" t="s">
        <v>22</v>
      </c>
    </row>
    <row r="57" spans="1:15">
      <c r="A57" t="s">
        <v>353</v>
      </c>
      <c r="B57" t="s">
        <v>299</v>
      </c>
      <c r="C57" t="s">
        <v>18</v>
      </c>
      <c r="D57" s="2">
        <v>42416</v>
      </c>
      <c r="E57" t="s">
        <v>16</v>
      </c>
      <c r="F57" s="1">
        <v>4210111123555</v>
      </c>
      <c r="G57" t="s">
        <v>17</v>
      </c>
      <c r="H57">
        <v>67000</v>
      </c>
      <c r="I57">
        <v>6700</v>
      </c>
      <c r="J57">
        <v>2010</v>
      </c>
      <c r="K57">
        <f t="shared" si="1"/>
        <v>75710</v>
      </c>
      <c r="L57" t="s">
        <v>331</v>
      </c>
      <c r="M57" t="s">
        <v>42</v>
      </c>
      <c r="N57" t="s">
        <v>30</v>
      </c>
      <c r="O57" t="s">
        <v>22</v>
      </c>
    </row>
    <row r="58" spans="1:15">
      <c r="A58" t="s">
        <v>361</v>
      </c>
      <c r="B58" t="s">
        <v>83</v>
      </c>
      <c r="C58" t="s">
        <v>18</v>
      </c>
      <c r="D58" s="2">
        <v>42416</v>
      </c>
      <c r="E58" t="s">
        <v>16</v>
      </c>
      <c r="F58" s="1">
        <v>4210112175703</v>
      </c>
      <c r="G58" t="s">
        <v>17</v>
      </c>
      <c r="H58">
        <v>79000</v>
      </c>
      <c r="I58">
        <v>6320</v>
      </c>
      <c r="J58">
        <v>3160</v>
      </c>
      <c r="K58">
        <f t="shared" si="1"/>
        <v>88480</v>
      </c>
      <c r="L58" t="s">
        <v>331</v>
      </c>
      <c r="M58" t="s">
        <v>32</v>
      </c>
      <c r="N58" t="s">
        <v>30</v>
      </c>
      <c r="O58" t="s">
        <v>22</v>
      </c>
    </row>
    <row r="59" spans="1:15">
      <c r="A59" t="s">
        <v>369</v>
      </c>
      <c r="B59" t="s">
        <v>93</v>
      </c>
      <c r="C59" t="s">
        <v>18</v>
      </c>
      <c r="D59" s="2">
        <v>40246</v>
      </c>
      <c r="E59" t="s">
        <v>47</v>
      </c>
      <c r="F59" s="1">
        <v>4210111674195</v>
      </c>
      <c r="G59" t="s">
        <v>48</v>
      </c>
      <c r="H59">
        <v>87005</v>
      </c>
      <c r="I59">
        <v>7830.45</v>
      </c>
      <c r="J59">
        <v>4350.25</v>
      </c>
      <c r="K59">
        <f t="shared" si="1"/>
        <v>99185.7</v>
      </c>
      <c r="L59" t="s">
        <v>331</v>
      </c>
      <c r="M59" t="s">
        <v>55</v>
      </c>
      <c r="N59" t="s">
        <v>30</v>
      </c>
      <c r="O59" t="s">
        <v>22</v>
      </c>
    </row>
    <row r="60" spans="1:15">
      <c r="A60" t="s">
        <v>373</v>
      </c>
      <c r="B60" t="s">
        <v>97</v>
      </c>
      <c r="C60" t="s">
        <v>18</v>
      </c>
      <c r="D60" s="2">
        <v>42416</v>
      </c>
      <c r="E60" t="s">
        <v>16</v>
      </c>
      <c r="F60" s="1">
        <v>4210112123156</v>
      </c>
      <c r="G60" t="s">
        <v>17</v>
      </c>
      <c r="H60">
        <v>77000</v>
      </c>
      <c r="I60">
        <v>6160</v>
      </c>
      <c r="J60">
        <v>3080</v>
      </c>
      <c r="K60">
        <f t="shared" si="1"/>
        <v>86240</v>
      </c>
      <c r="L60" t="s">
        <v>331</v>
      </c>
      <c r="M60" t="s">
        <v>55</v>
      </c>
      <c r="N60" t="s">
        <v>30</v>
      </c>
      <c r="O60" t="s">
        <v>22</v>
      </c>
    </row>
    <row r="61" spans="1:15">
      <c r="A61" t="s">
        <v>376</v>
      </c>
      <c r="B61" t="s">
        <v>97</v>
      </c>
      <c r="C61" t="s">
        <v>45</v>
      </c>
      <c r="D61" s="2">
        <v>40837</v>
      </c>
      <c r="E61" t="s">
        <v>16</v>
      </c>
      <c r="F61" s="1">
        <v>4210111585805</v>
      </c>
      <c r="G61" t="s">
        <v>17</v>
      </c>
      <c r="H61">
        <v>46332</v>
      </c>
      <c r="I61">
        <v>4633.2</v>
      </c>
      <c r="J61">
        <v>0</v>
      </c>
      <c r="K61">
        <f t="shared" si="1"/>
        <v>50965.2</v>
      </c>
      <c r="L61" t="s">
        <v>331</v>
      </c>
      <c r="M61" t="s">
        <v>111</v>
      </c>
      <c r="N61" t="s">
        <v>30</v>
      </c>
      <c r="O61" t="s">
        <v>22</v>
      </c>
    </row>
    <row r="62" spans="1:15">
      <c r="A62" t="s">
        <v>382</v>
      </c>
      <c r="B62" t="s">
        <v>226</v>
      </c>
      <c r="C62" t="s">
        <v>45</v>
      </c>
      <c r="D62" s="2">
        <v>40519</v>
      </c>
      <c r="E62" t="s">
        <v>16</v>
      </c>
      <c r="F62" s="1">
        <v>4210111941611</v>
      </c>
      <c r="G62" t="s">
        <v>17</v>
      </c>
      <c r="H62">
        <v>80892</v>
      </c>
      <c r="I62">
        <v>8898.1200000000008</v>
      </c>
      <c r="J62">
        <v>3235.68</v>
      </c>
      <c r="K62">
        <f t="shared" si="1"/>
        <v>93025.799999999988</v>
      </c>
      <c r="L62" t="s">
        <v>331</v>
      </c>
      <c r="M62" t="s">
        <v>55</v>
      </c>
      <c r="N62" t="s">
        <v>30</v>
      </c>
      <c r="O62" t="s">
        <v>22</v>
      </c>
    </row>
    <row r="63" spans="1:15">
      <c r="A63" t="s">
        <v>387</v>
      </c>
      <c r="B63" t="s">
        <v>232</v>
      </c>
      <c r="C63" t="s">
        <v>18</v>
      </c>
      <c r="D63" s="2">
        <v>40246</v>
      </c>
      <c r="E63" t="s">
        <v>47</v>
      </c>
      <c r="F63" s="1">
        <v>4210111883559</v>
      </c>
      <c r="G63" t="s">
        <v>48</v>
      </c>
      <c r="H63">
        <v>80560</v>
      </c>
      <c r="I63">
        <v>9667.2000000000007</v>
      </c>
      <c r="J63">
        <v>4028</v>
      </c>
      <c r="K63">
        <f t="shared" si="1"/>
        <v>94255.2</v>
      </c>
      <c r="L63" t="s">
        <v>331</v>
      </c>
      <c r="M63" t="s">
        <v>77</v>
      </c>
      <c r="N63" t="s">
        <v>30</v>
      </c>
      <c r="O63" t="s">
        <v>22</v>
      </c>
    </row>
    <row r="64" spans="1:15">
      <c r="A64" t="s">
        <v>397</v>
      </c>
      <c r="B64" t="s">
        <v>277</v>
      </c>
      <c r="C64" t="s">
        <v>45</v>
      </c>
      <c r="D64" s="2">
        <v>40667</v>
      </c>
      <c r="E64" t="s">
        <v>69</v>
      </c>
      <c r="F64" s="1">
        <v>4210111134343</v>
      </c>
      <c r="G64" t="s">
        <v>70</v>
      </c>
      <c r="H64">
        <v>46870</v>
      </c>
      <c r="I64">
        <v>2343.5</v>
      </c>
      <c r="J64">
        <v>0</v>
      </c>
      <c r="K64">
        <f t="shared" si="1"/>
        <v>49213.5</v>
      </c>
      <c r="L64" t="s">
        <v>331</v>
      </c>
      <c r="M64" t="s">
        <v>111</v>
      </c>
      <c r="N64" t="s">
        <v>30</v>
      </c>
      <c r="O64" t="s">
        <v>22</v>
      </c>
    </row>
    <row r="65" spans="1:15">
      <c r="A65" t="s">
        <v>400</v>
      </c>
      <c r="B65" t="s">
        <v>399</v>
      </c>
      <c r="C65" t="s">
        <v>45</v>
      </c>
      <c r="D65" s="2">
        <v>39971</v>
      </c>
      <c r="E65" t="s">
        <v>69</v>
      </c>
      <c r="F65" s="1">
        <v>4210112198769</v>
      </c>
      <c r="G65" t="s">
        <v>70</v>
      </c>
      <c r="H65">
        <v>62000</v>
      </c>
      <c r="I65">
        <v>3720</v>
      </c>
      <c r="J65">
        <v>620</v>
      </c>
      <c r="K65">
        <f t="shared" si="1"/>
        <v>66340</v>
      </c>
      <c r="L65" t="s">
        <v>331</v>
      </c>
      <c r="M65" t="s">
        <v>49</v>
      </c>
      <c r="N65" t="s">
        <v>30</v>
      </c>
      <c r="O65" t="s">
        <v>22</v>
      </c>
    </row>
    <row r="66" spans="1:15">
      <c r="A66" t="s">
        <v>416</v>
      </c>
      <c r="B66" t="s">
        <v>415</v>
      </c>
      <c r="C66" t="s">
        <v>45</v>
      </c>
      <c r="D66" s="2">
        <v>42416</v>
      </c>
      <c r="E66" t="s">
        <v>35</v>
      </c>
      <c r="F66" s="1">
        <v>4210112182791</v>
      </c>
      <c r="G66" t="s">
        <v>17</v>
      </c>
      <c r="H66">
        <v>60000</v>
      </c>
      <c r="I66">
        <v>7200</v>
      </c>
      <c r="J66">
        <v>2400</v>
      </c>
      <c r="K66">
        <f t="shared" si="1"/>
        <v>69600</v>
      </c>
      <c r="L66" t="s">
        <v>405</v>
      </c>
      <c r="M66" t="s">
        <v>36</v>
      </c>
      <c r="N66" t="s">
        <v>30</v>
      </c>
      <c r="O66" t="s">
        <v>22</v>
      </c>
    </row>
    <row r="67" spans="1:15">
      <c r="A67" t="s">
        <v>426</v>
      </c>
      <c r="B67" t="s">
        <v>269</v>
      </c>
      <c r="C67" t="s">
        <v>18</v>
      </c>
      <c r="D67" s="2">
        <v>41622</v>
      </c>
      <c r="E67" t="s">
        <v>16</v>
      </c>
      <c r="F67" s="1">
        <v>4210111986967</v>
      </c>
      <c r="G67" t="s">
        <v>17</v>
      </c>
      <c r="H67">
        <v>44000</v>
      </c>
      <c r="I67">
        <v>2640</v>
      </c>
      <c r="J67">
        <v>0</v>
      </c>
      <c r="K67">
        <f t="shared" si="1"/>
        <v>46640</v>
      </c>
      <c r="L67" t="s">
        <v>405</v>
      </c>
      <c r="M67" t="s">
        <v>20</v>
      </c>
      <c r="N67" t="s">
        <v>30</v>
      </c>
      <c r="O67" t="s">
        <v>22</v>
      </c>
    </row>
    <row r="68" spans="1:15">
      <c r="A68" t="s">
        <v>428</v>
      </c>
      <c r="B68" t="s">
        <v>95</v>
      </c>
      <c r="C68" t="s">
        <v>45</v>
      </c>
      <c r="D68" s="2">
        <v>40026</v>
      </c>
      <c r="E68" t="s">
        <v>16</v>
      </c>
      <c r="F68" s="1">
        <v>4210111173589</v>
      </c>
      <c r="G68" t="s">
        <v>17</v>
      </c>
      <c r="H68">
        <v>48000</v>
      </c>
      <c r="I68">
        <v>2880</v>
      </c>
      <c r="J68">
        <v>1920</v>
      </c>
      <c r="K68">
        <f t="shared" si="1"/>
        <v>52800</v>
      </c>
      <c r="L68" t="s">
        <v>405</v>
      </c>
      <c r="M68" t="s">
        <v>20</v>
      </c>
      <c r="N68" t="s">
        <v>30</v>
      </c>
      <c r="O68" t="s">
        <v>22</v>
      </c>
    </row>
    <row r="69" spans="1:15">
      <c r="A69" t="s">
        <v>432</v>
      </c>
      <c r="B69" t="s">
        <v>431</v>
      </c>
      <c r="C69" t="s">
        <v>45</v>
      </c>
      <c r="D69" s="2">
        <v>40026</v>
      </c>
      <c r="E69" t="s">
        <v>16</v>
      </c>
      <c r="F69" s="1">
        <v>4210111157778</v>
      </c>
      <c r="G69" t="s">
        <v>17</v>
      </c>
      <c r="H69">
        <v>58598</v>
      </c>
      <c r="I69">
        <v>7031.76</v>
      </c>
      <c r="J69">
        <v>0</v>
      </c>
      <c r="K69">
        <f t="shared" si="1"/>
        <v>65629.759999999995</v>
      </c>
      <c r="L69" t="s">
        <v>405</v>
      </c>
      <c r="M69" t="s">
        <v>52</v>
      </c>
      <c r="N69" t="s">
        <v>30</v>
      </c>
      <c r="O69" t="s">
        <v>22</v>
      </c>
    </row>
    <row r="70" spans="1:15">
      <c r="A70" t="s">
        <v>433</v>
      </c>
      <c r="B70" t="s">
        <v>431</v>
      </c>
      <c r="C70" t="s">
        <v>18</v>
      </c>
      <c r="D70" s="2">
        <v>41622</v>
      </c>
      <c r="E70" t="s">
        <v>16</v>
      </c>
      <c r="F70" s="1">
        <v>4210111610776</v>
      </c>
      <c r="G70" t="s">
        <v>17</v>
      </c>
      <c r="H70">
        <v>56400</v>
      </c>
      <c r="I70">
        <v>3384</v>
      </c>
      <c r="J70">
        <v>2256</v>
      </c>
      <c r="K70">
        <f t="shared" si="1"/>
        <v>62040</v>
      </c>
      <c r="L70" t="s">
        <v>405</v>
      </c>
      <c r="M70" t="s">
        <v>25</v>
      </c>
      <c r="N70" t="s">
        <v>30</v>
      </c>
      <c r="O70" t="s">
        <v>22</v>
      </c>
    </row>
    <row r="71" spans="1:15">
      <c r="A71" t="s">
        <v>435</v>
      </c>
      <c r="B71" t="s">
        <v>384</v>
      </c>
      <c r="C71" t="s">
        <v>45</v>
      </c>
      <c r="D71" s="2">
        <v>40788</v>
      </c>
      <c r="E71" t="s">
        <v>16</v>
      </c>
      <c r="F71" s="1">
        <v>4210111971949</v>
      </c>
      <c r="G71" t="s">
        <v>17</v>
      </c>
      <c r="H71">
        <v>96000</v>
      </c>
      <c r="I71">
        <v>6720</v>
      </c>
      <c r="J71">
        <v>960</v>
      </c>
      <c r="K71">
        <f t="shared" si="1"/>
        <v>103680</v>
      </c>
      <c r="L71" t="s">
        <v>405</v>
      </c>
      <c r="M71" t="s">
        <v>80</v>
      </c>
      <c r="N71" t="s">
        <v>30</v>
      </c>
      <c r="O71" t="s">
        <v>22</v>
      </c>
    </row>
    <row r="72" spans="1:15">
      <c r="A72" t="s">
        <v>436</v>
      </c>
      <c r="B72" t="s">
        <v>115</v>
      </c>
      <c r="C72" t="s">
        <v>18</v>
      </c>
      <c r="D72" s="2">
        <v>42416</v>
      </c>
      <c r="E72" t="s">
        <v>16</v>
      </c>
      <c r="F72" s="1">
        <v>4210111892749</v>
      </c>
      <c r="G72" t="s">
        <v>17</v>
      </c>
      <c r="H72">
        <v>62000</v>
      </c>
      <c r="I72">
        <v>3100</v>
      </c>
      <c r="J72">
        <v>3100</v>
      </c>
      <c r="K72">
        <f t="shared" si="1"/>
        <v>68200</v>
      </c>
      <c r="L72" t="s">
        <v>405</v>
      </c>
      <c r="M72" t="s">
        <v>49</v>
      </c>
      <c r="N72" t="s">
        <v>30</v>
      </c>
      <c r="O72" t="s">
        <v>22</v>
      </c>
    </row>
    <row r="73" spans="1:15">
      <c r="A73" t="s">
        <v>439</v>
      </c>
      <c r="B73" t="s">
        <v>232</v>
      </c>
      <c r="C73" t="s">
        <v>45</v>
      </c>
      <c r="D73" s="2">
        <v>40766</v>
      </c>
      <c r="E73" t="s">
        <v>16</v>
      </c>
      <c r="F73" s="1">
        <v>4210111968202</v>
      </c>
      <c r="G73" t="s">
        <v>17</v>
      </c>
      <c r="H73">
        <v>44000</v>
      </c>
      <c r="I73">
        <v>3520</v>
      </c>
      <c r="J73">
        <v>440</v>
      </c>
      <c r="K73">
        <f t="shared" si="1"/>
        <v>47960</v>
      </c>
      <c r="L73" t="s">
        <v>405</v>
      </c>
      <c r="M73" t="s">
        <v>20</v>
      </c>
      <c r="N73" t="s">
        <v>30</v>
      </c>
      <c r="O73" t="s">
        <v>22</v>
      </c>
    </row>
    <row r="74" spans="1:15">
      <c r="A74" t="s">
        <v>442</v>
      </c>
      <c r="B74" t="s">
        <v>239</v>
      </c>
      <c r="C74" t="s">
        <v>18</v>
      </c>
      <c r="D74" s="2">
        <v>41038</v>
      </c>
      <c r="E74" t="s">
        <v>16</v>
      </c>
      <c r="F74" s="1">
        <v>4210112273535</v>
      </c>
      <c r="G74" t="s">
        <v>17</v>
      </c>
      <c r="H74">
        <v>17600</v>
      </c>
      <c r="I74">
        <v>2112</v>
      </c>
      <c r="J74">
        <v>0</v>
      </c>
      <c r="K74">
        <f t="shared" si="1"/>
        <v>19712</v>
      </c>
      <c r="L74" t="s">
        <v>405</v>
      </c>
      <c r="M74" t="s">
        <v>58</v>
      </c>
      <c r="N74" t="s">
        <v>30</v>
      </c>
      <c r="O74" t="s">
        <v>27</v>
      </c>
    </row>
    <row r="75" spans="1:15">
      <c r="A75" t="s">
        <v>450</v>
      </c>
      <c r="B75" t="s">
        <v>322</v>
      </c>
      <c r="C75" t="s">
        <v>45</v>
      </c>
      <c r="D75" s="2">
        <v>40429</v>
      </c>
      <c r="E75" t="s">
        <v>16</v>
      </c>
      <c r="F75" s="1">
        <v>4210111697384</v>
      </c>
      <c r="G75" t="s">
        <v>17</v>
      </c>
      <c r="H75">
        <v>69000</v>
      </c>
      <c r="I75">
        <v>4140</v>
      </c>
      <c r="J75">
        <v>0</v>
      </c>
      <c r="K75">
        <f t="shared" si="1"/>
        <v>73140</v>
      </c>
      <c r="L75" t="s">
        <v>405</v>
      </c>
      <c r="M75" t="s">
        <v>32</v>
      </c>
      <c r="N75" t="s">
        <v>30</v>
      </c>
      <c r="O75" t="s">
        <v>22</v>
      </c>
    </row>
    <row r="76" spans="1:15">
      <c r="A76" t="s">
        <v>451</v>
      </c>
      <c r="B76" t="s">
        <v>322</v>
      </c>
      <c r="C76" t="s">
        <v>18</v>
      </c>
      <c r="D76" s="2">
        <v>40026</v>
      </c>
      <c r="E76" t="s">
        <v>16</v>
      </c>
      <c r="F76" s="1">
        <v>4210111755732</v>
      </c>
      <c r="G76" t="s">
        <v>17</v>
      </c>
      <c r="H76">
        <v>52320</v>
      </c>
      <c r="I76">
        <v>4708.8</v>
      </c>
      <c r="J76">
        <v>2092.8000000000002</v>
      </c>
      <c r="K76">
        <f t="shared" si="1"/>
        <v>59121.600000000006</v>
      </c>
      <c r="L76" t="s">
        <v>405</v>
      </c>
      <c r="M76" t="s">
        <v>25</v>
      </c>
      <c r="N76" t="s">
        <v>30</v>
      </c>
      <c r="O76" t="s">
        <v>22</v>
      </c>
    </row>
    <row r="77" spans="1:15">
      <c r="A77" t="s">
        <v>459</v>
      </c>
      <c r="B77" t="s">
        <v>24</v>
      </c>
      <c r="C77" t="s">
        <v>18</v>
      </c>
      <c r="D77" s="2">
        <v>40898</v>
      </c>
      <c r="E77" t="s">
        <v>16</v>
      </c>
      <c r="F77" s="1">
        <v>4210111745248</v>
      </c>
      <c r="G77" t="s">
        <v>17</v>
      </c>
      <c r="H77">
        <v>81800</v>
      </c>
      <c r="I77">
        <v>4090</v>
      </c>
      <c r="J77">
        <v>2454</v>
      </c>
      <c r="K77">
        <f t="shared" si="1"/>
        <v>88344</v>
      </c>
      <c r="L77" t="s">
        <v>452</v>
      </c>
      <c r="M77" t="s">
        <v>80</v>
      </c>
      <c r="N77" t="s">
        <v>30</v>
      </c>
      <c r="O77" t="s">
        <v>22</v>
      </c>
    </row>
    <row r="78" spans="1:15">
      <c r="A78" t="s">
        <v>461</v>
      </c>
      <c r="B78" t="s">
        <v>34</v>
      </c>
      <c r="C78" t="s">
        <v>18</v>
      </c>
      <c r="D78" s="2">
        <v>42416</v>
      </c>
      <c r="E78" t="s">
        <v>35</v>
      </c>
      <c r="F78" s="1">
        <v>4210111204091</v>
      </c>
      <c r="G78" t="s">
        <v>17</v>
      </c>
      <c r="H78">
        <v>45000</v>
      </c>
      <c r="I78">
        <v>4500</v>
      </c>
      <c r="J78">
        <v>1800</v>
      </c>
      <c r="K78">
        <f t="shared" ref="K78:K141" si="2">SUM(H78:J78)</f>
        <v>51300</v>
      </c>
      <c r="L78" t="s">
        <v>452</v>
      </c>
      <c r="M78" t="s">
        <v>49</v>
      </c>
      <c r="N78" t="s">
        <v>30</v>
      </c>
      <c r="O78" t="s">
        <v>22</v>
      </c>
    </row>
    <row r="79" spans="1:15">
      <c r="A79" t="s">
        <v>464</v>
      </c>
      <c r="B79" t="s">
        <v>149</v>
      </c>
      <c r="C79" t="s">
        <v>18</v>
      </c>
      <c r="D79" s="2">
        <v>40838</v>
      </c>
      <c r="E79" t="s">
        <v>16</v>
      </c>
      <c r="F79" s="1">
        <v>4210111995402</v>
      </c>
      <c r="G79" t="s">
        <v>17</v>
      </c>
      <c r="H79">
        <v>74800</v>
      </c>
      <c r="I79">
        <v>7480</v>
      </c>
      <c r="J79">
        <v>0</v>
      </c>
      <c r="K79">
        <f t="shared" si="2"/>
        <v>82280</v>
      </c>
      <c r="L79" t="s">
        <v>452</v>
      </c>
      <c r="M79" t="s">
        <v>55</v>
      </c>
      <c r="N79" t="s">
        <v>30</v>
      </c>
      <c r="O79" t="s">
        <v>22</v>
      </c>
    </row>
    <row r="80" spans="1:15">
      <c r="A80" t="s">
        <v>465</v>
      </c>
      <c r="B80" t="s">
        <v>149</v>
      </c>
      <c r="C80" t="s">
        <v>18</v>
      </c>
      <c r="D80" s="2">
        <v>38891</v>
      </c>
      <c r="E80" t="s">
        <v>47</v>
      </c>
      <c r="F80" s="1">
        <v>4210111176979</v>
      </c>
      <c r="G80" t="s">
        <v>48</v>
      </c>
      <c r="H80">
        <v>72000</v>
      </c>
      <c r="I80">
        <v>7200</v>
      </c>
      <c r="J80">
        <v>2160</v>
      </c>
      <c r="K80">
        <f t="shared" si="2"/>
        <v>81360</v>
      </c>
      <c r="L80" t="s">
        <v>452</v>
      </c>
      <c r="M80" t="s">
        <v>25</v>
      </c>
      <c r="N80" t="s">
        <v>30</v>
      </c>
      <c r="O80" t="s">
        <v>22</v>
      </c>
    </row>
    <row r="81" spans="1:15">
      <c r="A81" t="s">
        <v>469</v>
      </c>
      <c r="B81" t="s">
        <v>255</v>
      </c>
      <c r="C81" t="s">
        <v>18</v>
      </c>
      <c r="D81" s="2">
        <v>41234</v>
      </c>
      <c r="E81" t="s">
        <v>16</v>
      </c>
      <c r="F81" s="1">
        <v>4210111414651</v>
      </c>
      <c r="G81" t="s">
        <v>17</v>
      </c>
      <c r="H81">
        <v>66600</v>
      </c>
      <c r="I81">
        <v>7992</v>
      </c>
      <c r="J81">
        <v>1332</v>
      </c>
      <c r="K81">
        <f t="shared" si="2"/>
        <v>75924</v>
      </c>
      <c r="L81" t="s">
        <v>452</v>
      </c>
      <c r="M81" t="s">
        <v>49</v>
      </c>
      <c r="N81" t="s">
        <v>30</v>
      </c>
      <c r="O81" t="s">
        <v>22</v>
      </c>
    </row>
    <row r="82" spans="1:15">
      <c r="A82" t="s">
        <v>471</v>
      </c>
      <c r="B82" t="s">
        <v>294</v>
      </c>
      <c r="C82" t="s">
        <v>45</v>
      </c>
      <c r="D82" s="2">
        <v>40898</v>
      </c>
      <c r="E82" t="s">
        <v>16</v>
      </c>
      <c r="F82" s="1">
        <v>4210111826192</v>
      </c>
      <c r="G82" t="s">
        <v>17</v>
      </c>
      <c r="H82">
        <v>75758</v>
      </c>
      <c r="I82">
        <v>6818.22</v>
      </c>
      <c r="J82">
        <v>757.58</v>
      </c>
      <c r="K82">
        <f t="shared" si="2"/>
        <v>83333.8</v>
      </c>
      <c r="L82" t="s">
        <v>452</v>
      </c>
      <c r="M82" t="s">
        <v>25</v>
      </c>
      <c r="N82" t="s">
        <v>30</v>
      </c>
      <c r="O82" t="s">
        <v>22</v>
      </c>
    </row>
    <row r="83" spans="1:15">
      <c r="A83" t="s">
        <v>472</v>
      </c>
      <c r="B83" t="s">
        <v>57</v>
      </c>
      <c r="C83" t="s">
        <v>18</v>
      </c>
      <c r="D83" s="2">
        <v>40576</v>
      </c>
      <c r="E83" t="s">
        <v>140</v>
      </c>
      <c r="F83" s="1">
        <v>4210111997082</v>
      </c>
      <c r="G83" t="s">
        <v>137</v>
      </c>
      <c r="H83">
        <v>89250</v>
      </c>
      <c r="I83">
        <v>8032.5</v>
      </c>
      <c r="J83">
        <v>2677.5</v>
      </c>
      <c r="K83">
        <f t="shared" si="2"/>
        <v>99960</v>
      </c>
      <c r="L83" t="s">
        <v>452</v>
      </c>
      <c r="M83" t="s">
        <v>25</v>
      </c>
      <c r="N83" t="s">
        <v>30</v>
      </c>
      <c r="O83" t="s">
        <v>22</v>
      </c>
    </row>
    <row r="84" spans="1:15">
      <c r="A84" t="s">
        <v>474</v>
      </c>
      <c r="B84" t="s">
        <v>60</v>
      </c>
      <c r="C84" t="s">
        <v>18</v>
      </c>
      <c r="D84" s="2">
        <v>41234</v>
      </c>
      <c r="E84" t="s">
        <v>16</v>
      </c>
      <c r="F84" s="1">
        <v>4210111500829</v>
      </c>
      <c r="G84" t="s">
        <v>17</v>
      </c>
      <c r="H84">
        <v>64000</v>
      </c>
      <c r="I84">
        <v>5120</v>
      </c>
      <c r="J84">
        <v>2560</v>
      </c>
      <c r="K84">
        <f t="shared" si="2"/>
        <v>71680</v>
      </c>
      <c r="L84" t="s">
        <v>452</v>
      </c>
      <c r="M84" t="s">
        <v>111</v>
      </c>
      <c r="N84" t="s">
        <v>30</v>
      </c>
      <c r="O84" t="s">
        <v>27</v>
      </c>
    </row>
    <row r="85" spans="1:15">
      <c r="A85" t="s">
        <v>483</v>
      </c>
      <c r="B85" t="s">
        <v>264</v>
      </c>
      <c r="C85" t="s">
        <v>18</v>
      </c>
      <c r="D85" s="2">
        <v>40947</v>
      </c>
      <c r="E85" t="s">
        <v>16</v>
      </c>
      <c r="F85" s="1">
        <v>4210111772146</v>
      </c>
      <c r="G85" t="s">
        <v>17</v>
      </c>
      <c r="H85">
        <v>90950</v>
      </c>
      <c r="I85">
        <v>4547.5</v>
      </c>
      <c r="J85">
        <v>0</v>
      </c>
      <c r="K85">
        <f t="shared" si="2"/>
        <v>95497.5</v>
      </c>
      <c r="L85" t="s">
        <v>452</v>
      </c>
      <c r="M85" t="s">
        <v>52</v>
      </c>
      <c r="N85" t="s">
        <v>30</v>
      </c>
      <c r="O85" t="s">
        <v>22</v>
      </c>
    </row>
    <row r="86" spans="1:15">
      <c r="A86" t="s">
        <v>498</v>
      </c>
      <c r="B86" t="s">
        <v>170</v>
      </c>
      <c r="C86" t="s">
        <v>45</v>
      </c>
      <c r="D86" s="2">
        <v>42416</v>
      </c>
      <c r="E86" t="s">
        <v>35</v>
      </c>
      <c r="F86" s="1">
        <v>4210112018109</v>
      </c>
      <c r="G86" t="s">
        <v>17</v>
      </c>
      <c r="H86">
        <v>92650</v>
      </c>
      <c r="I86">
        <v>8338.5</v>
      </c>
      <c r="J86">
        <v>1853</v>
      </c>
      <c r="K86">
        <f t="shared" si="2"/>
        <v>102841.5</v>
      </c>
      <c r="L86" t="s">
        <v>452</v>
      </c>
      <c r="M86" t="s">
        <v>80</v>
      </c>
      <c r="N86" t="s">
        <v>30</v>
      </c>
      <c r="O86" t="s">
        <v>22</v>
      </c>
    </row>
    <row r="87" spans="1:15">
      <c r="A87" t="s">
        <v>499</v>
      </c>
      <c r="B87" t="s">
        <v>170</v>
      </c>
      <c r="C87" t="s">
        <v>45</v>
      </c>
      <c r="D87" s="2">
        <v>40838</v>
      </c>
      <c r="E87" t="s">
        <v>16</v>
      </c>
      <c r="F87" s="1">
        <v>4210111339589</v>
      </c>
      <c r="G87" t="s">
        <v>17</v>
      </c>
      <c r="H87">
        <v>80784</v>
      </c>
      <c r="I87">
        <v>6462.72</v>
      </c>
      <c r="J87">
        <v>3231.36</v>
      </c>
      <c r="K87">
        <f t="shared" si="2"/>
        <v>90478.080000000002</v>
      </c>
      <c r="L87" t="s">
        <v>452</v>
      </c>
      <c r="M87" t="s">
        <v>20</v>
      </c>
      <c r="N87" t="s">
        <v>30</v>
      </c>
      <c r="O87" t="s">
        <v>22</v>
      </c>
    </row>
    <row r="88" spans="1:15">
      <c r="A88" t="s">
        <v>508</v>
      </c>
      <c r="B88" t="s">
        <v>239</v>
      </c>
      <c r="C88" t="s">
        <v>45</v>
      </c>
      <c r="D88" s="2">
        <v>40136</v>
      </c>
      <c r="E88" t="s">
        <v>16</v>
      </c>
      <c r="F88" s="1">
        <v>4210112088226</v>
      </c>
      <c r="G88" t="s">
        <v>17</v>
      </c>
      <c r="H88">
        <v>80475</v>
      </c>
      <c r="I88">
        <v>9657</v>
      </c>
      <c r="J88">
        <v>3219</v>
      </c>
      <c r="K88">
        <f t="shared" si="2"/>
        <v>93351</v>
      </c>
      <c r="L88" t="s">
        <v>452</v>
      </c>
      <c r="M88" t="s">
        <v>52</v>
      </c>
      <c r="N88" t="s">
        <v>30</v>
      </c>
      <c r="O88" t="s">
        <v>22</v>
      </c>
    </row>
    <row r="89" spans="1:15">
      <c r="A89" t="s">
        <v>510</v>
      </c>
      <c r="B89" t="s">
        <v>121</v>
      </c>
      <c r="C89" t="s">
        <v>18</v>
      </c>
      <c r="D89" s="2">
        <v>42416</v>
      </c>
      <c r="E89" t="s">
        <v>16</v>
      </c>
      <c r="F89" s="1">
        <v>4210111346587</v>
      </c>
      <c r="G89" t="s">
        <v>17</v>
      </c>
      <c r="H89">
        <v>61000</v>
      </c>
      <c r="I89">
        <v>5490</v>
      </c>
      <c r="J89">
        <v>610</v>
      </c>
      <c r="K89">
        <f t="shared" si="2"/>
        <v>67100</v>
      </c>
      <c r="L89" t="s">
        <v>452</v>
      </c>
      <c r="M89" t="s">
        <v>49</v>
      </c>
      <c r="N89" t="s">
        <v>30</v>
      </c>
      <c r="O89" t="s">
        <v>22</v>
      </c>
    </row>
    <row r="90" spans="1:15">
      <c r="A90" t="s">
        <v>525</v>
      </c>
      <c r="B90" t="s">
        <v>54</v>
      </c>
      <c r="C90" t="s">
        <v>45</v>
      </c>
      <c r="D90" s="2">
        <v>39054</v>
      </c>
      <c r="E90" t="s">
        <v>16</v>
      </c>
      <c r="F90" s="1">
        <v>4210111317497</v>
      </c>
      <c r="G90" t="s">
        <v>17</v>
      </c>
      <c r="H90">
        <v>75000</v>
      </c>
      <c r="I90">
        <v>6750</v>
      </c>
      <c r="J90">
        <v>2250</v>
      </c>
      <c r="K90">
        <f t="shared" si="2"/>
        <v>84000</v>
      </c>
      <c r="L90" t="s">
        <v>516</v>
      </c>
      <c r="M90" t="s">
        <v>42</v>
      </c>
      <c r="N90" t="s">
        <v>30</v>
      </c>
      <c r="O90" t="s">
        <v>22</v>
      </c>
    </row>
    <row r="91" spans="1:15">
      <c r="A91" t="s">
        <v>527</v>
      </c>
      <c r="B91" t="s">
        <v>415</v>
      </c>
      <c r="C91" t="s">
        <v>18</v>
      </c>
      <c r="D91" s="2">
        <v>41532</v>
      </c>
      <c r="E91" t="s">
        <v>140</v>
      </c>
      <c r="F91" s="1">
        <v>4210111631358</v>
      </c>
      <c r="G91" t="s">
        <v>137</v>
      </c>
      <c r="H91">
        <v>110000</v>
      </c>
      <c r="I91">
        <v>6600</v>
      </c>
      <c r="J91">
        <v>3300</v>
      </c>
      <c r="K91">
        <f t="shared" si="2"/>
        <v>119900</v>
      </c>
      <c r="L91" t="s">
        <v>516</v>
      </c>
      <c r="M91" t="s">
        <v>80</v>
      </c>
      <c r="N91" t="s">
        <v>30</v>
      </c>
      <c r="O91" t="s">
        <v>22</v>
      </c>
    </row>
    <row r="92" spans="1:15">
      <c r="A92" t="s">
        <v>529</v>
      </c>
      <c r="B92" t="s">
        <v>60</v>
      </c>
      <c r="C92" t="s">
        <v>45</v>
      </c>
      <c r="D92" s="2">
        <v>40880</v>
      </c>
      <c r="E92" t="s">
        <v>16</v>
      </c>
      <c r="F92" s="1">
        <v>4210111698577</v>
      </c>
      <c r="G92" t="s">
        <v>17</v>
      </c>
      <c r="H92">
        <v>85020</v>
      </c>
      <c r="I92">
        <v>10202.4</v>
      </c>
      <c r="J92">
        <v>2550.6</v>
      </c>
      <c r="K92">
        <f t="shared" si="2"/>
        <v>97773</v>
      </c>
      <c r="L92" t="s">
        <v>516</v>
      </c>
      <c r="M92" t="s">
        <v>20</v>
      </c>
      <c r="N92" t="s">
        <v>30</v>
      </c>
      <c r="O92" t="s">
        <v>22</v>
      </c>
    </row>
    <row r="93" spans="1:15">
      <c r="A93" t="s">
        <v>530</v>
      </c>
      <c r="B93" t="s">
        <v>197</v>
      </c>
      <c r="C93" t="s">
        <v>18</v>
      </c>
      <c r="D93" s="2">
        <v>41290</v>
      </c>
      <c r="E93" t="s">
        <v>140</v>
      </c>
      <c r="F93" s="1">
        <v>4210111349271</v>
      </c>
      <c r="G93" t="s">
        <v>137</v>
      </c>
      <c r="H93">
        <v>35900</v>
      </c>
      <c r="I93">
        <v>1795</v>
      </c>
      <c r="J93">
        <v>1077</v>
      </c>
      <c r="K93">
        <f t="shared" si="2"/>
        <v>38772</v>
      </c>
      <c r="L93" t="s">
        <v>516</v>
      </c>
      <c r="M93" t="s">
        <v>49</v>
      </c>
      <c r="N93" t="s">
        <v>30</v>
      </c>
      <c r="O93" t="s">
        <v>22</v>
      </c>
    </row>
    <row r="94" spans="1:15">
      <c r="A94" t="s">
        <v>532</v>
      </c>
      <c r="B94" t="s">
        <v>68</v>
      </c>
      <c r="C94" t="s">
        <v>18</v>
      </c>
      <c r="D94" s="2">
        <v>40880</v>
      </c>
      <c r="E94" t="s">
        <v>16</v>
      </c>
      <c r="F94" s="1">
        <v>4210111337151</v>
      </c>
      <c r="G94" t="s">
        <v>17</v>
      </c>
      <c r="H94">
        <v>81750</v>
      </c>
      <c r="I94">
        <v>5722.5</v>
      </c>
      <c r="J94">
        <v>817.5</v>
      </c>
      <c r="K94">
        <f t="shared" si="2"/>
        <v>88290</v>
      </c>
      <c r="L94" t="s">
        <v>516</v>
      </c>
      <c r="M94" t="s">
        <v>42</v>
      </c>
      <c r="N94" t="s">
        <v>30</v>
      </c>
      <c r="O94" t="s">
        <v>22</v>
      </c>
    </row>
    <row r="95" spans="1:15">
      <c r="A95" t="s">
        <v>536</v>
      </c>
      <c r="B95" t="s">
        <v>204</v>
      </c>
      <c r="C95" t="s">
        <v>18</v>
      </c>
      <c r="D95" s="2">
        <v>40446</v>
      </c>
      <c r="E95" t="s">
        <v>16</v>
      </c>
      <c r="F95" s="1">
        <v>4210111756996</v>
      </c>
      <c r="G95" t="s">
        <v>17</v>
      </c>
      <c r="H95">
        <v>32400</v>
      </c>
      <c r="I95">
        <v>1620</v>
      </c>
      <c r="J95">
        <v>648</v>
      </c>
      <c r="K95">
        <f t="shared" si="2"/>
        <v>34668</v>
      </c>
      <c r="L95" t="s">
        <v>516</v>
      </c>
      <c r="M95" t="s">
        <v>20</v>
      </c>
      <c r="N95" t="s">
        <v>30</v>
      </c>
      <c r="O95" t="s">
        <v>22</v>
      </c>
    </row>
    <row r="96" spans="1:15">
      <c r="A96" t="s">
        <v>548</v>
      </c>
      <c r="B96" t="s">
        <v>79</v>
      </c>
      <c r="C96" t="s">
        <v>45</v>
      </c>
      <c r="D96" s="2">
        <v>40469</v>
      </c>
      <c r="E96" t="s">
        <v>16</v>
      </c>
      <c r="F96" s="1">
        <v>4210111973375</v>
      </c>
      <c r="G96" t="s">
        <v>17</v>
      </c>
      <c r="H96">
        <v>44000</v>
      </c>
      <c r="I96">
        <v>3520</v>
      </c>
      <c r="J96">
        <v>1320</v>
      </c>
      <c r="K96">
        <f t="shared" si="2"/>
        <v>48840</v>
      </c>
      <c r="L96" t="s">
        <v>516</v>
      </c>
      <c r="M96" t="s">
        <v>49</v>
      </c>
      <c r="N96" t="s">
        <v>30</v>
      </c>
      <c r="O96" t="s">
        <v>22</v>
      </c>
    </row>
    <row r="97" spans="1:15">
      <c r="A97" t="s">
        <v>550</v>
      </c>
      <c r="B97" t="s">
        <v>266</v>
      </c>
      <c r="C97" t="s">
        <v>18</v>
      </c>
      <c r="D97" s="2">
        <v>38643</v>
      </c>
      <c r="E97" t="s">
        <v>16</v>
      </c>
      <c r="F97" s="1">
        <v>4210111726633</v>
      </c>
      <c r="G97" t="s">
        <v>17</v>
      </c>
      <c r="H97">
        <v>44000</v>
      </c>
      <c r="I97">
        <v>5280</v>
      </c>
      <c r="J97">
        <v>1760</v>
      </c>
      <c r="K97">
        <f t="shared" si="2"/>
        <v>51040</v>
      </c>
      <c r="L97" t="s">
        <v>516</v>
      </c>
      <c r="M97" t="s">
        <v>55</v>
      </c>
      <c r="N97" t="s">
        <v>30</v>
      </c>
      <c r="O97" t="s">
        <v>22</v>
      </c>
    </row>
    <row r="98" spans="1:15">
      <c r="A98" t="s">
        <v>558</v>
      </c>
      <c r="B98" t="s">
        <v>226</v>
      </c>
      <c r="C98" t="s">
        <v>18</v>
      </c>
      <c r="D98" s="2">
        <v>40469</v>
      </c>
      <c r="E98" t="s">
        <v>16</v>
      </c>
      <c r="F98" s="1">
        <v>421211212419</v>
      </c>
      <c r="G98" t="s">
        <v>17</v>
      </c>
      <c r="H98">
        <v>54800</v>
      </c>
      <c r="I98">
        <v>2740</v>
      </c>
      <c r="J98">
        <v>0</v>
      </c>
      <c r="K98">
        <f t="shared" si="2"/>
        <v>57540</v>
      </c>
      <c r="L98" t="s">
        <v>516</v>
      </c>
      <c r="M98" t="s">
        <v>20</v>
      </c>
      <c r="N98" t="s">
        <v>30</v>
      </c>
      <c r="O98" t="s">
        <v>22</v>
      </c>
    </row>
    <row r="99" spans="1:15">
      <c r="A99" t="s">
        <v>563</v>
      </c>
      <c r="B99" t="s">
        <v>117</v>
      </c>
      <c r="C99" t="s">
        <v>18</v>
      </c>
      <c r="D99" s="2">
        <v>41355</v>
      </c>
      <c r="E99" t="s">
        <v>140</v>
      </c>
      <c r="F99" s="1">
        <v>4210111182568</v>
      </c>
      <c r="G99" t="s">
        <v>137</v>
      </c>
      <c r="H99">
        <v>33000</v>
      </c>
      <c r="I99">
        <v>1650</v>
      </c>
      <c r="J99">
        <v>660</v>
      </c>
      <c r="K99">
        <f t="shared" si="2"/>
        <v>35310</v>
      </c>
      <c r="L99" t="s">
        <v>516</v>
      </c>
      <c r="M99" t="s">
        <v>77</v>
      </c>
      <c r="N99" t="s">
        <v>30</v>
      </c>
      <c r="O99" t="s">
        <v>22</v>
      </c>
    </row>
    <row r="100" spans="1:15">
      <c r="A100" t="s">
        <v>564</v>
      </c>
      <c r="B100" t="s">
        <v>117</v>
      </c>
      <c r="C100" t="s">
        <v>18</v>
      </c>
      <c r="D100" s="2">
        <v>39748</v>
      </c>
      <c r="E100" t="s">
        <v>47</v>
      </c>
      <c r="F100" s="1">
        <v>4210112157625</v>
      </c>
      <c r="G100" t="s">
        <v>48</v>
      </c>
      <c r="H100">
        <v>64000</v>
      </c>
      <c r="I100">
        <v>7680</v>
      </c>
      <c r="J100">
        <v>1280</v>
      </c>
      <c r="K100">
        <f t="shared" si="2"/>
        <v>72960</v>
      </c>
      <c r="L100" t="s">
        <v>516</v>
      </c>
      <c r="M100" t="s">
        <v>111</v>
      </c>
      <c r="N100" t="s">
        <v>30</v>
      </c>
      <c r="O100" t="s">
        <v>22</v>
      </c>
    </row>
    <row r="101" spans="1:15">
      <c r="A101" t="s">
        <v>568</v>
      </c>
      <c r="B101" t="s">
        <v>125</v>
      </c>
      <c r="C101" t="s">
        <v>18</v>
      </c>
      <c r="D101" s="2">
        <v>39463</v>
      </c>
      <c r="E101" t="s">
        <v>140</v>
      </c>
      <c r="F101" s="1">
        <v>421211212419</v>
      </c>
      <c r="G101" t="s">
        <v>137</v>
      </c>
      <c r="H101">
        <v>25000</v>
      </c>
      <c r="I101">
        <v>1500</v>
      </c>
      <c r="J101">
        <v>1000</v>
      </c>
      <c r="K101">
        <f t="shared" si="2"/>
        <v>27500</v>
      </c>
      <c r="L101" t="s">
        <v>516</v>
      </c>
      <c r="M101" t="s">
        <v>20</v>
      </c>
      <c r="N101" t="s">
        <v>30</v>
      </c>
      <c r="O101" t="s">
        <v>22</v>
      </c>
    </row>
    <row r="102" spans="1:15">
      <c r="A102" t="s">
        <v>569</v>
      </c>
      <c r="B102" t="s">
        <v>275</v>
      </c>
      <c r="C102" t="s">
        <v>18</v>
      </c>
      <c r="D102" s="2">
        <v>42416</v>
      </c>
      <c r="E102" t="s">
        <v>16</v>
      </c>
      <c r="F102" s="1">
        <v>4210112319947</v>
      </c>
      <c r="G102" t="s">
        <v>17</v>
      </c>
      <c r="H102">
        <v>40000</v>
      </c>
      <c r="I102">
        <v>4000</v>
      </c>
      <c r="J102">
        <v>400</v>
      </c>
      <c r="K102">
        <f t="shared" si="2"/>
        <v>44400</v>
      </c>
      <c r="L102" t="s">
        <v>516</v>
      </c>
      <c r="M102" t="s">
        <v>52</v>
      </c>
      <c r="N102" t="s">
        <v>30</v>
      </c>
      <c r="O102" t="s">
        <v>22</v>
      </c>
    </row>
    <row r="103" spans="1:15">
      <c r="A103" t="s">
        <v>570</v>
      </c>
      <c r="B103" t="s">
        <v>275</v>
      </c>
      <c r="C103" t="s">
        <v>18</v>
      </c>
      <c r="D103" s="2">
        <v>40880</v>
      </c>
      <c r="E103" t="s">
        <v>16</v>
      </c>
      <c r="F103" s="1">
        <v>421211212419</v>
      </c>
      <c r="G103" t="s">
        <v>17</v>
      </c>
      <c r="H103">
        <v>87600</v>
      </c>
      <c r="I103">
        <v>7008</v>
      </c>
      <c r="J103">
        <v>0</v>
      </c>
      <c r="K103">
        <f t="shared" si="2"/>
        <v>94608</v>
      </c>
      <c r="L103" t="s">
        <v>516</v>
      </c>
      <c r="M103" t="s">
        <v>77</v>
      </c>
      <c r="N103" t="s">
        <v>30</v>
      </c>
      <c r="O103" t="s">
        <v>22</v>
      </c>
    </row>
    <row r="104" spans="1:15">
      <c r="A104" t="s">
        <v>576</v>
      </c>
      <c r="B104" t="s">
        <v>322</v>
      </c>
      <c r="C104" t="s">
        <v>18</v>
      </c>
      <c r="D104" s="2">
        <v>42416</v>
      </c>
      <c r="E104" t="s">
        <v>16</v>
      </c>
      <c r="F104" s="1">
        <v>4210111967232</v>
      </c>
      <c r="G104" t="s">
        <v>17</v>
      </c>
      <c r="H104">
        <v>38000</v>
      </c>
      <c r="I104">
        <v>1900</v>
      </c>
      <c r="J104">
        <v>1520</v>
      </c>
      <c r="K104">
        <f t="shared" si="2"/>
        <v>41420</v>
      </c>
      <c r="L104" t="s">
        <v>516</v>
      </c>
      <c r="M104" t="s">
        <v>58</v>
      </c>
      <c r="N104" t="s">
        <v>30</v>
      </c>
      <c r="O104" t="s">
        <v>22</v>
      </c>
    </row>
    <row r="105" spans="1:15">
      <c r="A105" t="s">
        <v>580</v>
      </c>
      <c r="B105" t="s">
        <v>181</v>
      </c>
      <c r="C105" t="s">
        <v>18</v>
      </c>
      <c r="D105" s="2">
        <v>40446</v>
      </c>
      <c r="E105" t="s">
        <v>16</v>
      </c>
      <c r="F105" s="1">
        <v>4210112118787</v>
      </c>
      <c r="G105" t="s">
        <v>17</v>
      </c>
      <c r="H105">
        <v>29680</v>
      </c>
      <c r="I105">
        <v>1780.8</v>
      </c>
      <c r="J105">
        <v>890.4</v>
      </c>
      <c r="K105">
        <f t="shared" si="2"/>
        <v>32351.200000000001</v>
      </c>
      <c r="L105" t="s">
        <v>516</v>
      </c>
      <c r="M105" t="s">
        <v>80</v>
      </c>
      <c r="N105" t="s">
        <v>30</v>
      </c>
      <c r="O105" t="s">
        <v>22</v>
      </c>
    </row>
    <row r="106" spans="1:15">
      <c r="A106" t="s">
        <v>581</v>
      </c>
      <c r="B106" t="s">
        <v>184</v>
      </c>
      <c r="C106" t="s">
        <v>18</v>
      </c>
      <c r="D106" s="2">
        <v>42416</v>
      </c>
      <c r="E106" t="s">
        <v>16</v>
      </c>
      <c r="F106" s="1">
        <v>4210111811441</v>
      </c>
      <c r="G106" t="s">
        <v>17</v>
      </c>
      <c r="H106">
        <v>76000</v>
      </c>
      <c r="I106">
        <v>8360</v>
      </c>
      <c r="J106">
        <v>0</v>
      </c>
      <c r="K106">
        <f t="shared" si="2"/>
        <v>84360</v>
      </c>
      <c r="L106" t="s">
        <v>516</v>
      </c>
      <c r="M106" t="s">
        <v>80</v>
      </c>
      <c r="N106" t="s">
        <v>30</v>
      </c>
      <c r="O106" t="s">
        <v>22</v>
      </c>
    </row>
    <row r="107" spans="1:15">
      <c r="A107" t="s">
        <v>583</v>
      </c>
      <c r="B107" t="s">
        <v>181</v>
      </c>
      <c r="C107" t="s">
        <v>18</v>
      </c>
      <c r="D107" s="2">
        <v>40446</v>
      </c>
      <c r="E107" t="s">
        <v>16</v>
      </c>
      <c r="F107" s="1">
        <v>4210111303184</v>
      </c>
      <c r="G107" t="s">
        <v>17</v>
      </c>
      <c r="H107">
        <v>29680</v>
      </c>
      <c r="I107">
        <v>1780.8</v>
      </c>
      <c r="J107">
        <v>890.4</v>
      </c>
      <c r="K107">
        <f t="shared" si="2"/>
        <v>32351.200000000001</v>
      </c>
      <c r="L107" t="s">
        <v>516</v>
      </c>
      <c r="M107" t="s">
        <v>80</v>
      </c>
      <c r="N107" t="s">
        <v>30</v>
      </c>
      <c r="O107" t="s">
        <v>22</v>
      </c>
    </row>
    <row r="108" spans="1:15">
      <c r="A108" t="s">
        <v>584</v>
      </c>
      <c r="B108" t="s">
        <v>184</v>
      </c>
      <c r="C108" t="s">
        <v>18</v>
      </c>
      <c r="D108" s="2">
        <v>42416</v>
      </c>
      <c r="E108" t="s">
        <v>16</v>
      </c>
      <c r="F108" s="1">
        <v>4210111217531</v>
      </c>
      <c r="G108" t="s">
        <v>17</v>
      </c>
      <c r="H108">
        <v>76000</v>
      </c>
      <c r="I108">
        <v>8360</v>
      </c>
      <c r="J108">
        <v>0</v>
      </c>
      <c r="K108">
        <f t="shared" si="2"/>
        <v>84360</v>
      </c>
      <c r="L108" t="s">
        <v>516</v>
      </c>
      <c r="M108" t="s">
        <v>80</v>
      </c>
      <c r="N108" t="s">
        <v>30</v>
      </c>
      <c r="O108" t="s">
        <v>22</v>
      </c>
    </row>
    <row r="109" spans="1:15">
      <c r="A109" t="s">
        <v>591</v>
      </c>
      <c r="B109" t="s">
        <v>97</v>
      </c>
      <c r="C109" t="s">
        <v>18</v>
      </c>
      <c r="D109" s="2">
        <v>41611</v>
      </c>
      <c r="E109" t="s">
        <v>16</v>
      </c>
      <c r="F109" s="1">
        <v>4210111796818</v>
      </c>
      <c r="G109" t="s">
        <v>17</v>
      </c>
      <c r="H109">
        <v>78000</v>
      </c>
      <c r="I109">
        <v>4680</v>
      </c>
      <c r="J109">
        <v>0</v>
      </c>
      <c r="K109">
        <f t="shared" si="2"/>
        <v>82680</v>
      </c>
      <c r="L109" t="s">
        <v>19</v>
      </c>
      <c r="M109" t="s">
        <v>49</v>
      </c>
      <c r="N109" t="s">
        <v>30</v>
      </c>
      <c r="O109" t="s">
        <v>22</v>
      </c>
    </row>
    <row r="110" spans="1:15">
      <c r="A110" t="s">
        <v>600</v>
      </c>
      <c r="B110" t="s">
        <v>115</v>
      </c>
      <c r="C110" t="s">
        <v>45</v>
      </c>
      <c r="D110" s="2">
        <v>39786</v>
      </c>
      <c r="E110" t="s">
        <v>16</v>
      </c>
      <c r="F110" s="1">
        <v>4210111511034</v>
      </c>
      <c r="G110" t="s">
        <v>17</v>
      </c>
      <c r="H110">
        <v>85000</v>
      </c>
      <c r="I110">
        <v>6800</v>
      </c>
      <c r="J110">
        <v>0</v>
      </c>
      <c r="K110">
        <f t="shared" si="2"/>
        <v>91800</v>
      </c>
      <c r="L110" t="s">
        <v>19</v>
      </c>
      <c r="M110" t="s">
        <v>52</v>
      </c>
      <c r="N110" t="s">
        <v>30</v>
      </c>
      <c r="O110" t="s">
        <v>22</v>
      </c>
    </row>
    <row r="111" spans="1:15">
      <c r="A111" t="s">
        <v>609</v>
      </c>
      <c r="B111" t="s">
        <v>130</v>
      </c>
      <c r="C111" t="s">
        <v>18</v>
      </c>
      <c r="D111" s="2">
        <v>38730</v>
      </c>
      <c r="E111" t="s">
        <v>69</v>
      </c>
      <c r="F111" s="1">
        <v>4210111538063</v>
      </c>
      <c r="G111" t="s">
        <v>70</v>
      </c>
      <c r="H111">
        <v>45000</v>
      </c>
      <c r="I111">
        <v>4050</v>
      </c>
      <c r="J111">
        <v>0</v>
      </c>
      <c r="K111">
        <f t="shared" si="2"/>
        <v>49050</v>
      </c>
      <c r="L111" t="s">
        <v>19</v>
      </c>
      <c r="M111" t="s">
        <v>55</v>
      </c>
      <c r="N111" t="s">
        <v>30</v>
      </c>
      <c r="O111" t="s">
        <v>22</v>
      </c>
    </row>
    <row r="112" spans="1:15">
      <c r="A112" t="s">
        <v>618</v>
      </c>
      <c r="B112" t="s">
        <v>146</v>
      </c>
      <c r="C112" t="s">
        <v>45</v>
      </c>
      <c r="D112" s="2">
        <v>42416</v>
      </c>
      <c r="E112" t="s">
        <v>35</v>
      </c>
      <c r="F112" s="1">
        <v>4210111953723</v>
      </c>
      <c r="G112" t="s">
        <v>17</v>
      </c>
      <c r="H112">
        <v>58968</v>
      </c>
      <c r="I112">
        <v>4717.4399999999996</v>
      </c>
      <c r="J112">
        <v>2358.7199999999998</v>
      </c>
      <c r="K112">
        <f t="shared" si="2"/>
        <v>66044.160000000003</v>
      </c>
      <c r="L112" t="s">
        <v>134</v>
      </c>
      <c r="M112" t="s">
        <v>58</v>
      </c>
      <c r="N112" t="s">
        <v>30</v>
      </c>
      <c r="O112" t="s">
        <v>22</v>
      </c>
    </row>
    <row r="113" spans="1:15">
      <c r="A113" t="s">
        <v>620</v>
      </c>
      <c r="B113" t="s">
        <v>149</v>
      </c>
      <c r="C113" t="s">
        <v>18</v>
      </c>
      <c r="D113" s="2">
        <v>41545</v>
      </c>
      <c r="E113" t="s">
        <v>69</v>
      </c>
      <c r="F113" s="1">
        <v>4210111134229</v>
      </c>
      <c r="G113" t="s">
        <v>70</v>
      </c>
      <c r="H113">
        <v>41000</v>
      </c>
      <c r="I113">
        <v>2870</v>
      </c>
      <c r="J113">
        <v>1640</v>
      </c>
      <c r="K113">
        <f t="shared" si="2"/>
        <v>45510</v>
      </c>
      <c r="L113" t="s">
        <v>134</v>
      </c>
      <c r="M113" t="s">
        <v>42</v>
      </c>
      <c r="N113" t="s">
        <v>30</v>
      </c>
      <c r="O113" t="s">
        <v>22</v>
      </c>
    </row>
    <row r="114" spans="1:15">
      <c r="A114" t="s">
        <v>623</v>
      </c>
      <c r="B114" t="s">
        <v>153</v>
      </c>
      <c r="C114" t="s">
        <v>18</v>
      </c>
      <c r="D114" s="2">
        <v>42416</v>
      </c>
      <c r="E114" t="s">
        <v>16</v>
      </c>
      <c r="F114" s="1">
        <v>4210111860507</v>
      </c>
      <c r="G114" t="s">
        <v>17</v>
      </c>
      <c r="H114">
        <v>59000</v>
      </c>
      <c r="I114">
        <v>3540</v>
      </c>
      <c r="J114">
        <v>1770</v>
      </c>
      <c r="K114">
        <f t="shared" si="2"/>
        <v>64310</v>
      </c>
      <c r="L114" t="s">
        <v>134</v>
      </c>
      <c r="M114" t="s">
        <v>52</v>
      </c>
      <c r="N114" t="s">
        <v>30</v>
      </c>
      <c r="O114" t="s">
        <v>22</v>
      </c>
    </row>
    <row r="115" spans="1:15">
      <c r="A115" t="s">
        <v>626</v>
      </c>
      <c r="B115" t="s">
        <v>64</v>
      </c>
      <c r="C115" t="s">
        <v>18</v>
      </c>
      <c r="D115" s="2">
        <v>40650</v>
      </c>
      <c r="E115" t="s">
        <v>16</v>
      </c>
      <c r="F115" s="1">
        <v>4210111245553</v>
      </c>
      <c r="G115" t="s">
        <v>17</v>
      </c>
      <c r="H115">
        <v>68900</v>
      </c>
      <c r="I115">
        <v>4823</v>
      </c>
      <c r="J115">
        <v>0</v>
      </c>
      <c r="K115">
        <f t="shared" si="2"/>
        <v>73723</v>
      </c>
      <c r="L115" t="s">
        <v>134</v>
      </c>
      <c r="M115" t="s">
        <v>111</v>
      </c>
      <c r="N115" t="s">
        <v>30</v>
      </c>
      <c r="O115" t="s">
        <v>27</v>
      </c>
    </row>
    <row r="116" spans="1:15">
      <c r="A116" t="s">
        <v>628</v>
      </c>
      <c r="B116" t="s">
        <v>160</v>
      </c>
      <c r="C116" t="s">
        <v>45</v>
      </c>
      <c r="D116" s="2">
        <v>42416</v>
      </c>
      <c r="E116" t="s">
        <v>35</v>
      </c>
      <c r="F116" s="1">
        <v>4210111386602</v>
      </c>
      <c r="G116" t="s">
        <v>17</v>
      </c>
      <c r="H116">
        <v>54000</v>
      </c>
      <c r="I116">
        <v>2700</v>
      </c>
      <c r="J116">
        <v>1620</v>
      </c>
      <c r="K116">
        <f t="shared" si="2"/>
        <v>58320</v>
      </c>
      <c r="L116" t="s">
        <v>134</v>
      </c>
      <c r="M116" t="s">
        <v>32</v>
      </c>
      <c r="N116" t="s">
        <v>30</v>
      </c>
      <c r="O116" t="s">
        <v>22</v>
      </c>
    </row>
    <row r="117" spans="1:15">
      <c r="A117" t="s">
        <v>631</v>
      </c>
      <c r="B117" t="s">
        <v>76</v>
      </c>
      <c r="C117" t="s">
        <v>18</v>
      </c>
      <c r="D117" s="2">
        <v>40650</v>
      </c>
      <c r="E117" t="s">
        <v>16</v>
      </c>
      <c r="F117" s="1">
        <v>4210111185261</v>
      </c>
      <c r="G117" t="s">
        <v>17</v>
      </c>
      <c r="H117">
        <v>65000</v>
      </c>
      <c r="I117">
        <v>4550</v>
      </c>
      <c r="J117">
        <v>1300</v>
      </c>
      <c r="K117">
        <f t="shared" si="2"/>
        <v>70850</v>
      </c>
      <c r="L117" t="s">
        <v>134</v>
      </c>
      <c r="M117" t="s">
        <v>111</v>
      </c>
      <c r="N117" t="s">
        <v>30</v>
      </c>
      <c r="O117" t="s">
        <v>22</v>
      </c>
    </row>
    <row r="118" spans="1:15">
      <c r="A118" t="s">
        <v>632</v>
      </c>
      <c r="B118" t="s">
        <v>165</v>
      </c>
      <c r="C118" t="s">
        <v>18</v>
      </c>
      <c r="D118" s="2">
        <v>39597</v>
      </c>
      <c r="E118" t="s">
        <v>140</v>
      </c>
      <c r="F118" s="1">
        <v>4210111250838</v>
      </c>
      <c r="G118" t="s">
        <v>137</v>
      </c>
      <c r="H118">
        <v>72000</v>
      </c>
      <c r="I118">
        <v>3600</v>
      </c>
      <c r="J118">
        <v>2880</v>
      </c>
      <c r="K118">
        <f t="shared" si="2"/>
        <v>78480</v>
      </c>
      <c r="L118" t="s">
        <v>134</v>
      </c>
      <c r="M118" t="s">
        <v>52</v>
      </c>
      <c r="N118" t="s">
        <v>30</v>
      </c>
      <c r="O118" t="s">
        <v>22</v>
      </c>
    </row>
    <row r="119" spans="1:15">
      <c r="A119" t="s">
        <v>633</v>
      </c>
      <c r="B119" t="s">
        <v>87</v>
      </c>
      <c r="C119" t="s">
        <v>18</v>
      </c>
      <c r="D119" s="2">
        <v>41423</v>
      </c>
      <c r="E119" t="s">
        <v>140</v>
      </c>
      <c r="F119" s="1">
        <v>4210111535863</v>
      </c>
      <c r="G119" t="s">
        <v>137</v>
      </c>
      <c r="H119">
        <v>81662</v>
      </c>
      <c r="I119">
        <v>7349.58</v>
      </c>
      <c r="J119">
        <v>816.62</v>
      </c>
      <c r="K119">
        <f t="shared" si="2"/>
        <v>89828.2</v>
      </c>
      <c r="L119" t="s">
        <v>134</v>
      </c>
      <c r="M119" t="s">
        <v>80</v>
      </c>
      <c r="N119" t="s">
        <v>30</v>
      </c>
      <c r="O119" t="s">
        <v>22</v>
      </c>
    </row>
    <row r="120" spans="1:15">
      <c r="A120" t="s">
        <v>640</v>
      </c>
      <c r="B120" t="s">
        <v>177</v>
      </c>
      <c r="C120" t="s">
        <v>45</v>
      </c>
      <c r="D120" s="2">
        <v>42416</v>
      </c>
      <c r="E120" t="s">
        <v>35</v>
      </c>
      <c r="F120" s="1">
        <v>4210111288438</v>
      </c>
      <c r="G120" t="s">
        <v>17</v>
      </c>
      <c r="H120">
        <v>54000</v>
      </c>
      <c r="I120">
        <v>4320</v>
      </c>
      <c r="J120">
        <v>2700</v>
      </c>
      <c r="K120">
        <f t="shared" si="2"/>
        <v>61020</v>
      </c>
      <c r="L120" t="s">
        <v>134</v>
      </c>
      <c r="M120" t="s">
        <v>20</v>
      </c>
      <c r="N120" t="s">
        <v>30</v>
      </c>
      <c r="O120" t="s">
        <v>22</v>
      </c>
    </row>
    <row r="121" spans="1:15">
      <c r="A121" t="s">
        <v>653</v>
      </c>
      <c r="B121" t="s">
        <v>197</v>
      </c>
      <c r="C121" t="s">
        <v>18</v>
      </c>
      <c r="D121" s="2">
        <v>40394</v>
      </c>
      <c r="E121" t="s">
        <v>16</v>
      </c>
      <c r="F121" s="1">
        <v>4210111793044</v>
      </c>
      <c r="G121" t="s">
        <v>17</v>
      </c>
      <c r="H121">
        <v>85700</v>
      </c>
      <c r="I121">
        <v>10284</v>
      </c>
      <c r="J121">
        <v>2571</v>
      </c>
      <c r="K121">
        <f t="shared" si="2"/>
        <v>98555</v>
      </c>
      <c r="L121" t="s">
        <v>187</v>
      </c>
      <c r="M121" t="s">
        <v>80</v>
      </c>
      <c r="N121" t="s">
        <v>30</v>
      </c>
      <c r="O121" t="s">
        <v>22</v>
      </c>
    </row>
    <row r="122" spans="1:15">
      <c r="A122" t="s">
        <v>654</v>
      </c>
      <c r="B122" t="s">
        <v>158</v>
      </c>
      <c r="C122" t="s">
        <v>18</v>
      </c>
      <c r="D122" s="2">
        <v>40223</v>
      </c>
      <c r="E122" t="s">
        <v>140</v>
      </c>
      <c r="F122" s="1">
        <v>4210111151656</v>
      </c>
      <c r="G122" t="s">
        <v>137</v>
      </c>
      <c r="H122">
        <v>48000</v>
      </c>
      <c r="I122">
        <v>4800</v>
      </c>
      <c r="J122">
        <v>1440</v>
      </c>
      <c r="K122">
        <f t="shared" si="2"/>
        <v>54240</v>
      </c>
      <c r="L122" t="s">
        <v>187</v>
      </c>
      <c r="M122" t="s">
        <v>25</v>
      </c>
      <c r="N122" t="s">
        <v>30</v>
      </c>
      <c r="O122" t="s">
        <v>22</v>
      </c>
    </row>
    <row r="123" spans="1:15">
      <c r="A123" t="s">
        <v>655</v>
      </c>
      <c r="B123" t="s">
        <v>158</v>
      </c>
      <c r="C123" t="s">
        <v>18</v>
      </c>
      <c r="D123" s="2">
        <v>38996</v>
      </c>
      <c r="E123" t="s">
        <v>47</v>
      </c>
      <c r="F123" s="1">
        <v>4210112042486</v>
      </c>
      <c r="G123" t="s">
        <v>48</v>
      </c>
      <c r="H123">
        <v>68000</v>
      </c>
      <c r="I123">
        <v>4080</v>
      </c>
      <c r="J123">
        <v>680</v>
      </c>
      <c r="K123">
        <f t="shared" si="2"/>
        <v>72760</v>
      </c>
      <c r="L123" t="s">
        <v>187</v>
      </c>
      <c r="M123" t="s">
        <v>58</v>
      </c>
      <c r="N123" t="s">
        <v>30</v>
      </c>
      <c r="O123" t="s">
        <v>27</v>
      </c>
    </row>
    <row r="124" spans="1:15">
      <c r="A124" t="s">
        <v>663</v>
      </c>
      <c r="B124" t="s">
        <v>81</v>
      </c>
      <c r="C124" t="s">
        <v>45</v>
      </c>
      <c r="D124" s="2">
        <v>42416</v>
      </c>
      <c r="E124" t="s">
        <v>35</v>
      </c>
      <c r="F124" s="1">
        <v>4210112046308</v>
      </c>
      <c r="G124" t="s">
        <v>17</v>
      </c>
      <c r="H124">
        <v>54000</v>
      </c>
      <c r="I124">
        <v>3240</v>
      </c>
      <c r="J124">
        <v>2160</v>
      </c>
      <c r="K124">
        <f t="shared" si="2"/>
        <v>59400</v>
      </c>
      <c r="L124" t="s">
        <v>187</v>
      </c>
      <c r="M124" t="s">
        <v>25</v>
      </c>
      <c r="N124" t="s">
        <v>30</v>
      </c>
      <c r="O124" t="s">
        <v>22</v>
      </c>
    </row>
    <row r="125" spans="1:15">
      <c r="A125" t="s">
        <v>664</v>
      </c>
      <c r="B125" t="s">
        <v>81</v>
      </c>
      <c r="C125" t="s">
        <v>18</v>
      </c>
      <c r="D125" s="2">
        <v>40394</v>
      </c>
      <c r="E125" t="s">
        <v>16</v>
      </c>
      <c r="F125" s="1">
        <v>4210112336099</v>
      </c>
      <c r="G125" t="s">
        <v>17</v>
      </c>
      <c r="H125">
        <v>72000</v>
      </c>
      <c r="I125">
        <v>3600</v>
      </c>
      <c r="J125">
        <v>1440</v>
      </c>
      <c r="K125">
        <f t="shared" si="2"/>
        <v>77040</v>
      </c>
      <c r="L125" t="s">
        <v>187</v>
      </c>
      <c r="M125" t="s">
        <v>49</v>
      </c>
      <c r="N125" t="s">
        <v>30</v>
      </c>
      <c r="O125" t="s">
        <v>22</v>
      </c>
    </row>
    <row r="126" spans="1:15">
      <c r="A126" t="s">
        <v>669</v>
      </c>
      <c r="B126" t="s">
        <v>85</v>
      </c>
      <c r="C126" t="s">
        <v>45</v>
      </c>
      <c r="D126" s="2">
        <v>41476</v>
      </c>
      <c r="E126" t="s">
        <v>69</v>
      </c>
      <c r="F126" s="1">
        <v>4210111596333</v>
      </c>
      <c r="G126" t="s">
        <v>70</v>
      </c>
      <c r="H126">
        <v>94600</v>
      </c>
      <c r="I126">
        <v>6622</v>
      </c>
      <c r="J126">
        <v>1892</v>
      </c>
      <c r="K126">
        <f t="shared" si="2"/>
        <v>103114</v>
      </c>
      <c r="L126" t="s">
        <v>187</v>
      </c>
      <c r="M126" t="s">
        <v>20</v>
      </c>
      <c r="N126" t="s">
        <v>30</v>
      </c>
      <c r="O126" t="s">
        <v>22</v>
      </c>
    </row>
    <row r="127" spans="1:15">
      <c r="A127" t="s">
        <v>670</v>
      </c>
      <c r="B127" t="s">
        <v>217</v>
      </c>
      <c r="C127" t="s">
        <v>18</v>
      </c>
      <c r="D127" s="2">
        <v>42416</v>
      </c>
      <c r="E127" t="s">
        <v>35</v>
      </c>
      <c r="F127" s="1">
        <v>4210111502461</v>
      </c>
      <c r="G127" t="s">
        <v>17</v>
      </c>
      <c r="H127">
        <v>65500</v>
      </c>
      <c r="I127">
        <v>5240</v>
      </c>
      <c r="J127">
        <v>655</v>
      </c>
      <c r="K127">
        <f t="shared" si="2"/>
        <v>71395</v>
      </c>
      <c r="L127" t="s">
        <v>187</v>
      </c>
      <c r="M127" t="s">
        <v>42</v>
      </c>
      <c r="N127" t="s">
        <v>30</v>
      </c>
      <c r="O127" t="s">
        <v>22</v>
      </c>
    </row>
    <row r="128" spans="1:15">
      <c r="A128" t="s">
        <v>671</v>
      </c>
      <c r="B128" t="s">
        <v>165</v>
      </c>
      <c r="C128" t="s">
        <v>45</v>
      </c>
      <c r="D128" s="2">
        <v>41476</v>
      </c>
      <c r="E128" t="s">
        <v>69</v>
      </c>
      <c r="F128" s="1">
        <v>4210111502624</v>
      </c>
      <c r="G128" t="s">
        <v>70</v>
      </c>
      <c r="H128">
        <v>78000</v>
      </c>
      <c r="I128">
        <v>7020</v>
      </c>
      <c r="J128">
        <v>2340</v>
      </c>
      <c r="K128">
        <f t="shared" si="2"/>
        <v>87360</v>
      </c>
      <c r="L128" t="s">
        <v>187</v>
      </c>
      <c r="M128" t="s">
        <v>32</v>
      </c>
      <c r="N128" t="s">
        <v>30</v>
      </c>
      <c r="O128" t="s">
        <v>22</v>
      </c>
    </row>
    <row r="129" spans="1:15">
      <c r="A129" t="s">
        <v>675</v>
      </c>
      <c r="B129" t="s">
        <v>170</v>
      </c>
      <c r="C129" t="s">
        <v>18</v>
      </c>
      <c r="D129" s="2">
        <v>41464</v>
      </c>
      <c r="E129" t="s">
        <v>16</v>
      </c>
      <c r="F129" s="1">
        <v>4210111354229</v>
      </c>
      <c r="G129" t="s">
        <v>17</v>
      </c>
      <c r="H129">
        <v>63000</v>
      </c>
      <c r="I129">
        <v>3780</v>
      </c>
      <c r="J129">
        <v>630</v>
      </c>
      <c r="K129">
        <f t="shared" si="2"/>
        <v>67410</v>
      </c>
      <c r="L129" t="s">
        <v>187</v>
      </c>
      <c r="M129" t="s">
        <v>32</v>
      </c>
      <c r="N129" t="s">
        <v>30</v>
      </c>
      <c r="O129" t="s">
        <v>22</v>
      </c>
    </row>
    <row r="130" spans="1:15">
      <c r="A130" t="s">
        <v>676</v>
      </c>
      <c r="B130" t="s">
        <v>103</v>
      </c>
      <c r="C130" t="s">
        <v>18</v>
      </c>
      <c r="D130" s="2">
        <v>40822</v>
      </c>
      <c r="E130" t="s">
        <v>47</v>
      </c>
      <c r="F130" s="1">
        <v>4210111154304</v>
      </c>
      <c r="G130" t="s">
        <v>48</v>
      </c>
      <c r="H130">
        <v>87480</v>
      </c>
      <c r="I130">
        <v>4374</v>
      </c>
      <c r="J130">
        <v>4374</v>
      </c>
      <c r="K130">
        <f t="shared" si="2"/>
        <v>96228</v>
      </c>
      <c r="L130" t="s">
        <v>187</v>
      </c>
      <c r="M130" t="s">
        <v>55</v>
      </c>
      <c r="N130" t="s">
        <v>30</v>
      </c>
      <c r="O130" t="s">
        <v>22</v>
      </c>
    </row>
    <row r="131" spans="1:15">
      <c r="A131" t="s">
        <v>677</v>
      </c>
      <c r="B131" t="s">
        <v>108</v>
      </c>
      <c r="C131" t="s">
        <v>45</v>
      </c>
      <c r="D131" s="2">
        <v>40941</v>
      </c>
      <c r="E131" t="s">
        <v>16</v>
      </c>
      <c r="F131" s="1">
        <v>4210111456134</v>
      </c>
      <c r="G131" t="s">
        <v>17</v>
      </c>
      <c r="H131">
        <v>57720</v>
      </c>
      <c r="I131">
        <v>5772</v>
      </c>
      <c r="J131">
        <v>2308.8000000000002</v>
      </c>
      <c r="K131">
        <f t="shared" si="2"/>
        <v>65800.800000000003</v>
      </c>
      <c r="L131" t="s">
        <v>187</v>
      </c>
      <c r="M131" t="s">
        <v>49</v>
      </c>
      <c r="N131" t="s">
        <v>30</v>
      </c>
      <c r="O131" t="s">
        <v>22</v>
      </c>
    </row>
    <row r="132" spans="1:15">
      <c r="A132" t="s">
        <v>679</v>
      </c>
      <c r="B132" t="s">
        <v>226</v>
      </c>
      <c r="C132" t="s">
        <v>18</v>
      </c>
      <c r="D132" s="2">
        <v>40822</v>
      </c>
      <c r="E132" t="s">
        <v>47</v>
      </c>
      <c r="F132" s="1">
        <v>4210112011944</v>
      </c>
      <c r="G132" t="s">
        <v>48</v>
      </c>
      <c r="H132">
        <v>81000</v>
      </c>
      <c r="I132">
        <v>4050</v>
      </c>
      <c r="J132">
        <v>4050</v>
      </c>
      <c r="K132">
        <f t="shared" si="2"/>
        <v>89100</v>
      </c>
      <c r="L132" t="s">
        <v>187</v>
      </c>
      <c r="M132" t="s">
        <v>49</v>
      </c>
      <c r="N132" t="s">
        <v>30</v>
      </c>
      <c r="O132" t="s">
        <v>22</v>
      </c>
    </row>
    <row r="133" spans="1:15">
      <c r="A133" t="s">
        <v>682</v>
      </c>
      <c r="B133" t="s">
        <v>232</v>
      </c>
      <c r="C133" t="s">
        <v>45</v>
      </c>
      <c r="D133" s="2">
        <v>40911</v>
      </c>
      <c r="E133" t="s">
        <v>16</v>
      </c>
      <c r="F133" s="1">
        <v>4210111955618</v>
      </c>
      <c r="G133" t="s">
        <v>17</v>
      </c>
      <c r="H133">
        <v>64746</v>
      </c>
      <c r="I133">
        <v>3237.3</v>
      </c>
      <c r="J133">
        <v>0</v>
      </c>
      <c r="K133">
        <f t="shared" si="2"/>
        <v>67983.3</v>
      </c>
      <c r="L133" t="s">
        <v>187</v>
      </c>
      <c r="M133" t="s">
        <v>49</v>
      </c>
      <c r="N133" t="s">
        <v>30</v>
      </c>
      <c r="O133" t="s">
        <v>22</v>
      </c>
    </row>
    <row r="134" spans="1:15">
      <c r="A134" t="s">
        <v>692</v>
      </c>
      <c r="B134" t="s">
        <v>179</v>
      </c>
      <c r="C134" t="s">
        <v>18</v>
      </c>
      <c r="D134" s="2">
        <v>39115</v>
      </c>
      <c r="E134" t="s">
        <v>16</v>
      </c>
      <c r="F134" s="1">
        <v>4210111348331</v>
      </c>
      <c r="G134" t="s">
        <v>17</v>
      </c>
      <c r="H134">
        <v>46000</v>
      </c>
      <c r="I134">
        <v>4600</v>
      </c>
      <c r="J134">
        <v>460</v>
      </c>
      <c r="K134">
        <f t="shared" si="2"/>
        <v>51060</v>
      </c>
      <c r="L134" t="s">
        <v>187</v>
      </c>
      <c r="M134" t="s">
        <v>49</v>
      </c>
      <c r="N134" t="s">
        <v>30</v>
      </c>
      <c r="O134" t="s">
        <v>22</v>
      </c>
    </row>
    <row r="135" spans="1:15">
      <c r="A135" t="s">
        <v>700</v>
      </c>
      <c r="B135" t="s">
        <v>64</v>
      </c>
      <c r="C135" t="s">
        <v>18</v>
      </c>
      <c r="D135" s="2">
        <v>40241</v>
      </c>
      <c r="E135" t="s">
        <v>69</v>
      </c>
      <c r="F135" s="1">
        <v>4210112158703</v>
      </c>
      <c r="G135" t="s">
        <v>70</v>
      </c>
      <c r="H135">
        <v>108500</v>
      </c>
      <c r="I135">
        <v>8680</v>
      </c>
      <c r="J135">
        <v>2170</v>
      </c>
      <c r="K135">
        <f t="shared" si="2"/>
        <v>119350</v>
      </c>
      <c r="L135" t="s">
        <v>249</v>
      </c>
      <c r="M135" t="s">
        <v>80</v>
      </c>
      <c r="N135" t="s">
        <v>30</v>
      </c>
      <c r="O135" t="s">
        <v>22</v>
      </c>
    </row>
    <row r="136" spans="1:15">
      <c r="A136" t="s">
        <v>704</v>
      </c>
      <c r="B136" t="s">
        <v>68</v>
      </c>
      <c r="C136" t="s">
        <v>18</v>
      </c>
      <c r="D136" s="2">
        <v>40950</v>
      </c>
      <c r="E136" t="s">
        <v>140</v>
      </c>
      <c r="F136" s="1">
        <v>4210111354511</v>
      </c>
      <c r="G136" t="s">
        <v>137</v>
      </c>
      <c r="H136">
        <v>59000</v>
      </c>
      <c r="I136">
        <v>3540</v>
      </c>
      <c r="J136">
        <v>1770</v>
      </c>
      <c r="K136">
        <f t="shared" si="2"/>
        <v>64310</v>
      </c>
      <c r="L136" t="s">
        <v>249</v>
      </c>
      <c r="M136" t="s">
        <v>55</v>
      </c>
      <c r="N136" t="s">
        <v>30</v>
      </c>
      <c r="O136" t="s">
        <v>22</v>
      </c>
    </row>
    <row r="137" spans="1:15">
      <c r="A137" t="s">
        <v>712</v>
      </c>
      <c r="B137" t="s">
        <v>273</v>
      </c>
      <c r="C137" t="s">
        <v>18</v>
      </c>
      <c r="D137" s="2">
        <v>42416</v>
      </c>
      <c r="E137" t="s">
        <v>16</v>
      </c>
      <c r="F137" s="1">
        <v>4210111366327</v>
      </c>
      <c r="G137" t="s">
        <v>17</v>
      </c>
      <c r="H137">
        <v>81000</v>
      </c>
      <c r="I137">
        <v>5670</v>
      </c>
      <c r="J137">
        <v>2430</v>
      </c>
      <c r="K137">
        <f t="shared" si="2"/>
        <v>89100</v>
      </c>
      <c r="L137" t="s">
        <v>249</v>
      </c>
      <c r="M137" t="s">
        <v>36</v>
      </c>
      <c r="N137" t="s">
        <v>30</v>
      </c>
      <c r="O137" t="s">
        <v>22</v>
      </c>
    </row>
    <row r="138" spans="1:15">
      <c r="A138" t="s">
        <v>714</v>
      </c>
      <c r="B138" t="s">
        <v>277</v>
      </c>
      <c r="C138" t="s">
        <v>18</v>
      </c>
      <c r="D138" s="2">
        <v>40470</v>
      </c>
      <c r="E138" t="s">
        <v>16</v>
      </c>
      <c r="F138" s="1">
        <v>4210111266733</v>
      </c>
      <c r="G138" t="s">
        <v>17</v>
      </c>
      <c r="H138">
        <v>43680</v>
      </c>
      <c r="I138">
        <v>3494.4</v>
      </c>
      <c r="J138">
        <v>2184</v>
      </c>
      <c r="K138">
        <f t="shared" si="2"/>
        <v>49358.400000000001</v>
      </c>
      <c r="L138" t="s">
        <v>249</v>
      </c>
      <c r="M138" t="s">
        <v>36</v>
      </c>
      <c r="N138" t="s">
        <v>30</v>
      </c>
      <c r="O138" t="s">
        <v>22</v>
      </c>
    </row>
    <row r="139" spans="1:15">
      <c r="A139" t="s">
        <v>724</v>
      </c>
      <c r="B139" t="s">
        <v>149</v>
      </c>
      <c r="C139" t="s">
        <v>18</v>
      </c>
      <c r="D139" s="2">
        <v>40987</v>
      </c>
      <c r="E139" t="s">
        <v>69</v>
      </c>
      <c r="F139" s="1">
        <v>4210111619317</v>
      </c>
      <c r="G139" t="s">
        <v>70</v>
      </c>
      <c r="H139">
        <v>90500</v>
      </c>
      <c r="I139">
        <v>9050</v>
      </c>
      <c r="J139">
        <v>4525</v>
      </c>
      <c r="K139">
        <f t="shared" si="2"/>
        <v>104075</v>
      </c>
      <c r="L139" t="s">
        <v>281</v>
      </c>
      <c r="M139" t="s">
        <v>52</v>
      </c>
      <c r="N139" t="s">
        <v>30</v>
      </c>
      <c r="O139" t="s">
        <v>22</v>
      </c>
    </row>
    <row r="140" spans="1:15">
      <c r="A140" t="s">
        <v>726</v>
      </c>
      <c r="B140" t="s">
        <v>253</v>
      </c>
      <c r="C140" t="s">
        <v>45</v>
      </c>
      <c r="D140" s="2">
        <v>41612</v>
      </c>
      <c r="E140" t="s">
        <v>16</v>
      </c>
      <c r="F140" s="1">
        <v>4210111924273</v>
      </c>
      <c r="G140" t="s">
        <v>17</v>
      </c>
      <c r="H140">
        <v>69336</v>
      </c>
      <c r="I140">
        <v>7626.96</v>
      </c>
      <c r="J140">
        <v>2773.44</v>
      </c>
      <c r="K140">
        <f t="shared" si="2"/>
        <v>79736.400000000009</v>
      </c>
      <c r="L140" t="s">
        <v>281</v>
      </c>
      <c r="M140" t="s">
        <v>32</v>
      </c>
      <c r="N140" t="s">
        <v>30</v>
      </c>
      <c r="O140" t="s">
        <v>22</v>
      </c>
    </row>
    <row r="141" spans="1:15">
      <c r="A141" t="s">
        <v>728</v>
      </c>
      <c r="B141" t="s">
        <v>259</v>
      </c>
      <c r="C141" t="s">
        <v>45</v>
      </c>
      <c r="D141" s="2">
        <v>42416</v>
      </c>
      <c r="E141" t="s">
        <v>35</v>
      </c>
      <c r="F141" s="1">
        <v>4210111645159</v>
      </c>
      <c r="G141" t="s">
        <v>17</v>
      </c>
      <c r="H141">
        <v>52000</v>
      </c>
      <c r="I141">
        <v>6240</v>
      </c>
      <c r="J141">
        <v>1560</v>
      </c>
      <c r="K141">
        <f t="shared" si="2"/>
        <v>59800</v>
      </c>
      <c r="L141" t="s">
        <v>281</v>
      </c>
      <c r="M141" t="s">
        <v>52</v>
      </c>
      <c r="N141" t="s">
        <v>30</v>
      </c>
      <c r="O141" t="s">
        <v>22</v>
      </c>
    </row>
    <row r="142" spans="1:15">
      <c r="A142" t="s">
        <v>736</v>
      </c>
      <c r="B142" t="s">
        <v>165</v>
      </c>
      <c r="C142" t="s">
        <v>18</v>
      </c>
      <c r="D142" s="2">
        <v>41015</v>
      </c>
      <c r="E142" t="s">
        <v>47</v>
      </c>
      <c r="F142" s="1">
        <v>4210111916077</v>
      </c>
      <c r="G142" t="s">
        <v>48</v>
      </c>
      <c r="H142">
        <v>70000</v>
      </c>
      <c r="I142">
        <v>4900</v>
      </c>
      <c r="J142">
        <v>3500</v>
      </c>
      <c r="K142">
        <f t="shared" ref="K142:K205" si="3">SUM(H142:J142)</f>
        <v>78400</v>
      </c>
      <c r="L142" t="s">
        <v>281</v>
      </c>
      <c r="M142" t="s">
        <v>36</v>
      </c>
      <c r="N142" t="s">
        <v>30</v>
      </c>
      <c r="O142" t="s">
        <v>22</v>
      </c>
    </row>
    <row r="143" spans="1:15">
      <c r="A143" t="s">
        <v>741</v>
      </c>
      <c r="B143" t="s">
        <v>105</v>
      </c>
      <c r="C143" t="s">
        <v>45</v>
      </c>
      <c r="D143" s="2">
        <v>40987</v>
      </c>
      <c r="E143" t="s">
        <v>69</v>
      </c>
      <c r="F143" s="1">
        <v>4210112190003</v>
      </c>
      <c r="G143" t="s">
        <v>70</v>
      </c>
      <c r="H143">
        <v>87000</v>
      </c>
      <c r="I143">
        <v>8700</v>
      </c>
      <c r="J143">
        <v>870</v>
      </c>
      <c r="K143">
        <f t="shared" si="3"/>
        <v>96570</v>
      </c>
      <c r="L143" t="s">
        <v>281</v>
      </c>
      <c r="M143" t="s">
        <v>20</v>
      </c>
      <c r="N143" t="s">
        <v>30</v>
      </c>
      <c r="O143" t="s">
        <v>22</v>
      </c>
    </row>
    <row r="144" spans="1:15">
      <c r="A144" t="s">
        <v>743</v>
      </c>
      <c r="B144" t="s">
        <v>108</v>
      </c>
      <c r="C144" t="s">
        <v>18</v>
      </c>
      <c r="D144" s="2">
        <v>40311</v>
      </c>
      <c r="E144" t="s">
        <v>16</v>
      </c>
      <c r="F144" s="1">
        <v>4210112329424</v>
      </c>
      <c r="G144" t="s">
        <v>17</v>
      </c>
      <c r="H144">
        <v>110000</v>
      </c>
      <c r="I144">
        <v>6600</v>
      </c>
      <c r="J144">
        <v>2200</v>
      </c>
      <c r="K144">
        <f t="shared" si="3"/>
        <v>118800</v>
      </c>
      <c r="L144" t="s">
        <v>281</v>
      </c>
      <c r="M144" t="s">
        <v>77</v>
      </c>
      <c r="N144" t="s">
        <v>30</v>
      </c>
      <c r="O144" t="s">
        <v>22</v>
      </c>
    </row>
    <row r="145" spans="1:15">
      <c r="A145" t="s">
        <v>749</v>
      </c>
      <c r="B145" t="s">
        <v>121</v>
      </c>
      <c r="C145" t="s">
        <v>18</v>
      </c>
      <c r="D145" s="2">
        <v>39786</v>
      </c>
      <c r="E145" t="s">
        <v>16</v>
      </c>
      <c r="F145" s="1">
        <v>4210111741713</v>
      </c>
      <c r="G145" t="s">
        <v>17</v>
      </c>
      <c r="H145">
        <v>57000</v>
      </c>
      <c r="I145">
        <v>2850</v>
      </c>
      <c r="J145">
        <v>2280</v>
      </c>
      <c r="K145">
        <f t="shared" si="3"/>
        <v>62130</v>
      </c>
      <c r="L145" t="s">
        <v>281</v>
      </c>
      <c r="M145" t="s">
        <v>42</v>
      </c>
      <c r="N145" t="s">
        <v>30</v>
      </c>
      <c r="O145" t="s">
        <v>22</v>
      </c>
    </row>
    <row r="146" spans="1:15">
      <c r="A146" t="s">
        <v>751</v>
      </c>
      <c r="B146" t="s">
        <v>275</v>
      </c>
      <c r="C146" t="s">
        <v>18</v>
      </c>
      <c r="D146" s="2">
        <v>41169</v>
      </c>
      <c r="E146" t="s">
        <v>140</v>
      </c>
      <c r="F146" s="1">
        <v>4210112151074</v>
      </c>
      <c r="G146" t="s">
        <v>137</v>
      </c>
      <c r="H146">
        <v>70900</v>
      </c>
      <c r="I146">
        <v>3545</v>
      </c>
      <c r="J146">
        <v>2127</v>
      </c>
      <c r="K146">
        <f t="shared" si="3"/>
        <v>76572</v>
      </c>
      <c r="L146" t="s">
        <v>281</v>
      </c>
      <c r="M146" t="s">
        <v>58</v>
      </c>
      <c r="N146" t="s">
        <v>30</v>
      </c>
      <c r="O146" t="s">
        <v>22</v>
      </c>
    </row>
    <row r="147" spans="1:15">
      <c r="A147" t="s">
        <v>752</v>
      </c>
      <c r="B147" t="s">
        <v>277</v>
      </c>
      <c r="C147" t="s">
        <v>45</v>
      </c>
      <c r="D147" s="2">
        <v>42416</v>
      </c>
      <c r="E147" t="s">
        <v>35</v>
      </c>
      <c r="F147" s="1">
        <v>4210112317114</v>
      </c>
      <c r="G147" t="s">
        <v>17</v>
      </c>
      <c r="H147">
        <v>60091</v>
      </c>
      <c r="I147">
        <v>4206.37</v>
      </c>
      <c r="J147">
        <v>2403.64</v>
      </c>
      <c r="K147">
        <f t="shared" si="3"/>
        <v>66701.010000000009</v>
      </c>
      <c r="L147" t="s">
        <v>281</v>
      </c>
      <c r="M147" t="s">
        <v>52</v>
      </c>
      <c r="N147" t="s">
        <v>30</v>
      </c>
      <c r="O147" t="s">
        <v>22</v>
      </c>
    </row>
    <row r="148" spans="1:15">
      <c r="A148" t="s">
        <v>756</v>
      </c>
      <c r="B148" t="s">
        <v>324</v>
      </c>
      <c r="C148" t="s">
        <v>18</v>
      </c>
      <c r="D148" s="2">
        <v>43525</v>
      </c>
      <c r="E148" t="s">
        <v>142</v>
      </c>
      <c r="F148" s="1">
        <v>4210111207523</v>
      </c>
      <c r="G148" t="s">
        <v>137</v>
      </c>
      <c r="H148">
        <v>33000</v>
      </c>
      <c r="I148">
        <v>2970</v>
      </c>
      <c r="J148">
        <v>990</v>
      </c>
      <c r="K148">
        <f t="shared" si="3"/>
        <v>36960</v>
      </c>
      <c r="L148" t="s">
        <v>281</v>
      </c>
      <c r="M148" t="s">
        <v>80</v>
      </c>
      <c r="N148" t="s">
        <v>30</v>
      </c>
      <c r="O148" t="s">
        <v>22</v>
      </c>
    </row>
    <row r="149" spans="1:15">
      <c r="A149" t="s">
        <v>759</v>
      </c>
      <c r="B149" t="s">
        <v>181</v>
      </c>
      <c r="C149" t="s">
        <v>18</v>
      </c>
      <c r="D149" s="2">
        <v>41612</v>
      </c>
      <c r="E149" t="s">
        <v>16</v>
      </c>
      <c r="F149" s="1">
        <v>4210112106271</v>
      </c>
      <c r="G149" t="s">
        <v>17</v>
      </c>
      <c r="H149">
        <v>64200</v>
      </c>
      <c r="I149">
        <v>3210</v>
      </c>
      <c r="J149">
        <v>0</v>
      </c>
      <c r="K149">
        <f t="shared" si="3"/>
        <v>67410</v>
      </c>
      <c r="L149" t="s">
        <v>281</v>
      </c>
      <c r="M149" t="s">
        <v>58</v>
      </c>
      <c r="N149" t="s">
        <v>30</v>
      </c>
      <c r="O149" t="s">
        <v>22</v>
      </c>
    </row>
    <row r="150" spans="1:15">
      <c r="A150" t="s">
        <v>760</v>
      </c>
      <c r="B150" t="s">
        <v>280</v>
      </c>
      <c r="C150" t="s">
        <v>18</v>
      </c>
      <c r="D150" s="2">
        <v>38978</v>
      </c>
      <c r="E150" t="s">
        <v>47</v>
      </c>
      <c r="F150" s="1">
        <v>4210111711029</v>
      </c>
      <c r="G150" t="s">
        <v>48</v>
      </c>
      <c r="H150">
        <v>109000</v>
      </c>
      <c r="I150">
        <v>13080</v>
      </c>
      <c r="J150">
        <v>5450</v>
      </c>
      <c r="K150">
        <f t="shared" si="3"/>
        <v>127530</v>
      </c>
      <c r="L150" t="s">
        <v>331</v>
      </c>
      <c r="M150" t="s">
        <v>55</v>
      </c>
      <c r="N150" t="s">
        <v>30</v>
      </c>
      <c r="O150" t="s">
        <v>22</v>
      </c>
    </row>
    <row r="151" spans="1:15">
      <c r="A151" t="s">
        <v>764</v>
      </c>
      <c r="B151" t="s">
        <v>29</v>
      </c>
      <c r="C151" t="s">
        <v>45</v>
      </c>
      <c r="D151" s="2">
        <v>40139</v>
      </c>
      <c r="E151" t="s">
        <v>16</v>
      </c>
      <c r="F151" s="1">
        <v>4210111668658</v>
      </c>
      <c r="G151" t="s">
        <v>17</v>
      </c>
      <c r="H151">
        <v>77000</v>
      </c>
      <c r="I151">
        <v>9240</v>
      </c>
      <c r="J151">
        <v>770</v>
      </c>
      <c r="K151">
        <f t="shared" si="3"/>
        <v>87010</v>
      </c>
      <c r="L151" t="s">
        <v>331</v>
      </c>
      <c r="M151" t="s">
        <v>55</v>
      </c>
      <c r="N151" t="s">
        <v>30</v>
      </c>
      <c r="O151" t="s">
        <v>22</v>
      </c>
    </row>
    <row r="152" spans="1:15">
      <c r="A152" t="s">
        <v>769</v>
      </c>
      <c r="B152" t="s">
        <v>149</v>
      </c>
      <c r="C152" t="s">
        <v>45</v>
      </c>
      <c r="D152" s="2">
        <v>40602</v>
      </c>
      <c r="E152" t="s">
        <v>69</v>
      </c>
      <c r="F152" s="1">
        <v>4210111566917</v>
      </c>
      <c r="G152" t="s">
        <v>70</v>
      </c>
      <c r="H152">
        <v>56160</v>
      </c>
      <c r="I152">
        <v>3931.2</v>
      </c>
      <c r="J152">
        <v>0</v>
      </c>
      <c r="K152">
        <f t="shared" si="3"/>
        <v>60091.199999999997</v>
      </c>
      <c r="L152" t="s">
        <v>331</v>
      </c>
      <c r="M152" t="s">
        <v>52</v>
      </c>
      <c r="N152" t="s">
        <v>30</v>
      </c>
      <c r="O152" t="s">
        <v>22</v>
      </c>
    </row>
    <row r="153" spans="1:15">
      <c r="A153" t="s">
        <v>777</v>
      </c>
      <c r="B153" t="s">
        <v>350</v>
      </c>
      <c r="C153" t="s">
        <v>18</v>
      </c>
      <c r="D153" s="2">
        <v>42416</v>
      </c>
      <c r="E153" t="s">
        <v>16</v>
      </c>
      <c r="F153" s="1">
        <v>4210111611309</v>
      </c>
      <c r="G153" t="s">
        <v>17</v>
      </c>
      <c r="H153">
        <v>28000</v>
      </c>
      <c r="I153">
        <v>1680</v>
      </c>
      <c r="J153">
        <v>840</v>
      </c>
      <c r="K153">
        <f t="shared" si="3"/>
        <v>30520</v>
      </c>
      <c r="L153" t="s">
        <v>331</v>
      </c>
      <c r="M153" t="s">
        <v>55</v>
      </c>
      <c r="N153" t="s">
        <v>30</v>
      </c>
      <c r="O153" t="s">
        <v>22</v>
      </c>
    </row>
    <row r="154" spans="1:15">
      <c r="A154" t="s">
        <v>779</v>
      </c>
      <c r="B154" t="s">
        <v>299</v>
      </c>
      <c r="C154" t="s">
        <v>18</v>
      </c>
      <c r="D154" s="2">
        <v>42416</v>
      </c>
      <c r="E154" t="s">
        <v>16</v>
      </c>
      <c r="F154" s="1">
        <v>4210111123555</v>
      </c>
      <c r="G154" t="s">
        <v>17</v>
      </c>
      <c r="H154">
        <v>67000</v>
      </c>
      <c r="I154">
        <v>6700</v>
      </c>
      <c r="J154">
        <v>2010</v>
      </c>
      <c r="K154">
        <f t="shared" si="3"/>
        <v>75710</v>
      </c>
      <c r="L154" t="s">
        <v>331</v>
      </c>
      <c r="M154" t="s">
        <v>42</v>
      </c>
      <c r="N154" t="s">
        <v>30</v>
      </c>
      <c r="O154" t="s">
        <v>22</v>
      </c>
    </row>
    <row r="155" spans="1:15">
      <c r="A155" t="s">
        <v>786</v>
      </c>
      <c r="B155" t="s">
        <v>83</v>
      </c>
      <c r="C155" t="s">
        <v>18</v>
      </c>
      <c r="D155" s="2">
        <v>42416</v>
      </c>
      <c r="E155" t="s">
        <v>16</v>
      </c>
      <c r="F155" s="1">
        <v>4210112175703</v>
      </c>
      <c r="G155" t="s">
        <v>17</v>
      </c>
      <c r="H155">
        <v>79000</v>
      </c>
      <c r="I155">
        <v>6320</v>
      </c>
      <c r="J155">
        <v>3160</v>
      </c>
      <c r="K155">
        <f t="shared" si="3"/>
        <v>88480</v>
      </c>
      <c r="L155" t="s">
        <v>331</v>
      </c>
      <c r="M155" t="s">
        <v>32</v>
      </c>
      <c r="N155" t="s">
        <v>30</v>
      </c>
      <c r="O155" t="s">
        <v>22</v>
      </c>
    </row>
    <row r="156" spans="1:15">
      <c r="A156" t="s">
        <v>793</v>
      </c>
      <c r="B156" t="s">
        <v>93</v>
      </c>
      <c r="C156" t="s">
        <v>18</v>
      </c>
      <c r="D156" s="2">
        <v>40246</v>
      </c>
      <c r="E156" t="s">
        <v>47</v>
      </c>
      <c r="F156" s="1">
        <v>4210111674195</v>
      </c>
      <c r="G156" t="s">
        <v>48</v>
      </c>
      <c r="H156">
        <v>87005</v>
      </c>
      <c r="I156">
        <v>7830.45</v>
      </c>
      <c r="J156">
        <v>4350.25</v>
      </c>
      <c r="K156">
        <f t="shared" si="3"/>
        <v>99185.7</v>
      </c>
      <c r="L156" t="s">
        <v>331</v>
      </c>
      <c r="M156" t="s">
        <v>55</v>
      </c>
      <c r="N156" t="s">
        <v>30</v>
      </c>
      <c r="O156" t="s">
        <v>22</v>
      </c>
    </row>
    <row r="157" spans="1:15">
      <c r="A157" t="s">
        <v>796</v>
      </c>
      <c r="B157" t="s">
        <v>97</v>
      </c>
      <c r="C157" t="s">
        <v>18</v>
      </c>
      <c r="D157" s="2">
        <v>42416</v>
      </c>
      <c r="E157" t="s">
        <v>16</v>
      </c>
      <c r="F157" s="1">
        <v>4210112123156</v>
      </c>
      <c r="G157" t="s">
        <v>17</v>
      </c>
      <c r="H157">
        <v>77000</v>
      </c>
      <c r="I157">
        <v>6160</v>
      </c>
      <c r="J157">
        <v>3080</v>
      </c>
      <c r="K157">
        <f t="shared" si="3"/>
        <v>86240</v>
      </c>
      <c r="L157" t="s">
        <v>331</v>
      </c>
      <c r="M157" t="s">
        <v>55</v>
      </c>
      <c r="N157" t="s">
        <v>30</v>
      </c>
      <c r="O157" t="s">
        <v>22</v>
      </c>
    </row>
    <row r="158" spans="1:15">
      <c r="A158" t="s">
        <v>799</v>
      </c>
      <c r="B158" t="s">
        <v>97</v>
      </c>
      <c r="C158" t="s">
        <v>45</v>
      </c>
      <c r="D158" s="2">
        <v>40837</v>
      </c>
      <c r="E158" t="s">
        <v>16</v>
      </c>
      <c r="F158" s="1">
        <v>4210111585805</v>
      </c>
      <c r="G158" t="s">
        <v>17</v>
      </c>
      <c r="H158">
        <v>46332</v>
      </c>
      <c r="I158">
        <v>4633.2</v>
      </c>
      <c r="J158">
        <v>0</v>
      </c>
      <c r="K158">
        <f t="shared" si="3"/>
        <v>50965.2</v>
      </c>
      <c r="L158" t="s">
        <v>331</v>
      </c>
      <c r="M158" t="s">
        <v>111</v>
      </c>
      <c r="N158" t="s">
        <v>30</v>
      </c>
      <c r="O158" t="s">
        <v>22</v>
      </c>
    </row>
    <row r="159" spans="1:15">
      <c r="A159" t="s">
        <v>805</v>
      </c>
      <c r="B159" t="s">
        <v>226</v>
      </c>
      <c r="C159" t="s">
        <v>45</v>
      </c>
      <c r="D159" s="2">
        <v>40519</v>
      </c>
      <c r="E159" t="s">
        <v>16</v>
      </c>
      <c r="F159" s="1">
        <v>4210111941611</v>
      </c>
      <c r="G159" t="s">
        <v>17</v>
      </c>
      <c r="H159">
        <v>80892</v>
      </c>
      <c r="I159">
        <v>8898.1200000000008</v>
      </c>
      <c r="J159">
        <v>3235.68</v>
      </c>
      <c r="K159">
        <f t="shared" si="3"/>
        <v>93025.799999999988</v>
      </c>
      <c r="L159" t="s">
        <v>331</v>
      </c>
      <c r="M159" t="s">
        <v>55</v>
      </c>
      <c r="N159" t="s">
        <v>30</v>
      </c>
      <c r="O159" t="s">
        <v>22</v>
      </c>
    </row>
    <row r="160" spans="1:15">
      <c r="A160" t="s">
        <v>809</v>
      </c>
      <c r="B160" t="s">
        <v>232</v>
      </c>
      <c r="C160" t="s">
        <v>18</v>
      </c>
      <c r="D160" s="2">
        <v>40246</v>
      </c>
      <c r="E160" t="s">
        <v>47</v>
      </c>
      <c r="F160" s="1">
        <v>4210111883559</v>
      </c>
      <c r="G160" t="s">
        <v>48</v>
      </c>
      <c r="H160">
        <v>80560</v>
      </c>
      <c r="I160">
        <v>9667.2000000000007</v>
      </c>
      <c r="J160">
        <v>4028</v>
      </c>
      <c r="K160">
        <f t="shared" si="3"/>
        <v>94255.2</v>
      </c>
      <c r="L160" t="s">
        <v>331</v>
      </c>
      <c r="M160" t="s">
        <v>77</v>
      </c>
      <c r="N160" t="s">
        <v>30</v>
      </c>
      <c r="O160" t="s">
        <v>22</v>
      </c>
    </row>
    <row r="161" spans="1:15">
      <c r="A161" t="s">
        <v>819</v>
      </c>
      <c r="B161" t="s">
        <v>277</v>
      </c>
      <c r="C161" t="s">
        <v>45</v>
      </c>
      <c r="D161" s="2">
        <v>40667</v>
      </c>
      <c r="E161" t="s">
        <v>69</v>
      </c>
      <c r="F161" s="1">
        <v>4210111134343</v>
      </c>
      <c r="G161" t="s">
        <v>70</v>
      </c>
      <c r="H161">
        <v>46870</v>
      </c>
      <c r="I161">
        <v>2343.5</v>
      </c>
      <c r="J161">
        <v>0</v>
      </c>
      <c r="K161">
        <f t="shared" si="3"/>
        <v>49213.5</v>
      </c>
      <c r="L161" t="s">
        <v>331</v>
      </c>
      <c r="M161" t="s">
        <v>111</v>
      </c>
      <c r="N161" t="s">
        <v>30</v>
      </c>
      <c r="O161" t="s">
        <v>22</v>
      </c>
    </row>
    <row r="162" spans="1:15">
      <c r="A162" t="s">
        <v>821</v>
      </c>
      <c r="B162" t="s">
        <v>399</v>
      </c>
      <c r="C162" t="s">
        <v>45</v>
      </c>
      <c r="D162" s="2">
        <v>39971</v>
      </c>
      <c r="E162" t="s">
        <v>69</v>
      </c>
      <c r="F162" s="1">
        <v>4210112198769</v>
      </c>
      <c r="G162" t="s">
        <v>70</v>
      </c>
      <c r="H162">
        <v>62000</v>
      </c>
      <c r="I162">
        <v>3720</v>
      </c>
      <c r="J162">
        <v>620</v>
      </c>
      <c r="K162">
        <f t="shared" si="3"/>
        <v>66340</v>
      </c>
      <c r="L162" t="s">
        <v>331</v>
      </c>
      <c r="M162" t="s">
        <v>49</v>
      </c>
      <c r="N162" t="s">
        <v>30</v>
      </c>
      <c r="O162" t="s">
        <v>22</v>
      </c>
    </row>
    <row r="163" spans="1:15">
      <c r="A163" t="s">
        <v>834</v>
      </c>
      <c r="B163" t="s">
        <v>415</v>
      </c>
      <c r="C163" t="s">
        <v>45</v>
      </c>
      <c r="D163" s="2">
        <v>42416</v>
      </c>
      <c r="E163" t="s">
        <v>35</v>
      </c>
      <c r="F163" s="1">
        <v>4210112182791</v>
      </c>
      <c r="G163" t="s">
        <v>17</v>
      </c>
      <c r="H163">
        <v>60000</v>
      </c>
      <c r="I163">
        <v>7200</v>
      </c>
      <c r="J163">
        <v>2400</v>
      </c>
      <c r="K163">
        <f t="shared" si="3"/>
        <v>69600</v>
      </c>
      <c r="L163" t="s">
        <v>405</v>
      </c>
      <c r="M163" t="s">
        <v>36</v>
      </c>
      <c r="N163" t="s">
        <v>30</v>
      </c>
      <c r="O163" t="s">
        <v>22</v>
      </c>
    </row>
    <row r="164" spans="1:15">
      <c r="A164" t="s">
        <v>844</v>
      </c>
      <c r="B164" t="s">
        <v>269</v>
      </c>
      <c r="C164" t="s">
        <v>18</v>
      </c>
      <c r="D164" s="2">
        <v>41622</v>
      </c>
      <c r="E164" t="s">
        <v>16</v>
      </c>
      <c r="F164" s="1">
        <v>4210111986967</v>
      </c>
      <c r="G164" t="s">
        <v>17</v>
      </c>
      <c r="H164">
        <v>44000</v>
      </c>
      <c r="I164">
        <v>2640</v>
      </c>
      <c r="J164">
        <v>0</v>
      </c>
      <c r="K164">
        <f t="shared" si="3"/>
        <v>46640</v>
      </c>
      <c r="L164" t="s">
        <v>405</v>
      </c>
      <c r="M164" t="s">
        <v>20</v>
      </c>
      <c r="N164" t="s">
        <v>30</v>
      </c>
      <c r="O164" t="s">
        <v>22</v>
      </c>
    </row>
    <row r="165" spans="1:15">
      <c r="A165" t="s">
        <v>846</v>
      </c>
      <c r="B165" t="s">
        <v>95</v>
      </c>
      <c r="C165" t="s">
        <v>45</v>
      </c>
      <c r="D165" s="2">
        <v>40026</v>
      </c>
      <c r="E165" t="s">
        <v>16</v>
      </c>
      <c r="F165" s="1">
        <v>4210111173589</v>
      </c>
      <c r="G165" t="s">
        <v>17</v>
      </c>
      <c r="H165">
        <v>48000</v>
      </c>
      <c r="I165">
        <v>2880</v>
      </c>
      <c r="J165">
        <v>1920</v>
      </c>
      <c r="K165">
        <f t="shared" si="3"/>
        <v>52800</v>
      </c>
      <c r="L165" t="s">
        <v>405</v>
      </c>
      <c r="M165" t="s">
        <v>20</v>
      </c>
      <c r="N165" t="s">
        <v>30</v>
      </c>
      <c r="O165" t="s">
        <v>22</v>
      </c>
    </row>
    <row r="166" spans="1:15">
      <c r="A166" t="s">
        <v>848</v>
      </c>
      <c r="B166" t="s">
        <v>431</v>
      </c>
      <c r="C166" t="s">
        <v>45</v>
      </c>
      <c r="D166" s="2">
        <v>40026</v>
      </c>
      <c r="E166" t="s">
        <v>16</v>
      </c>
      <c r="F166" s="1">
        <v>4210111157778</v>
      </c>
      <c r="G166" t="s">
        <v>17</v>
      </c>
      <c r="H166">
        <v>58598</v>
      </c>
      <c r="I166">
        <v>7031.76</v>
      </c>
      <c r="J166">
        <v>0</v>
      </c>
      <c r="K166">
        <f t="shared" si="3"/>
        <v>65629.759999999995</v>
      </c>
      <c r="L166" t="s">
        <v>405</v>
      </c>
      <c r="M166" t="s">
        <v>52</v>
      </c>
      <c r="N166" t="s">
        <v>30</v>
      </c>
      <c r="O166" t="s">
        <v>22</v>
      </c>
    </row>
    <row r="167" spans="1:15">
      <c r="A167" t="s">
        <v>849</v>
      </c>
      <c r="B167" t="s">
        <v>431</v>
      </c>
      <c r="C167" t="s">
        <v>18</v>
      </c>
      <c r="D167" s="2">
        <v>41622</v>
      </c>
      <c r="E167" t="s">
        <v>16</v>
      </c>
      <c r="F167" s="1">
        <v>4210111610776</v>
      </c>
      <c r="G167" t="s">
        <v>17</v>
      </c>
      <c r="H167">
        <v>56400</v>
      </c>
      <c r="I167">
        <v>3384</v>
      </c>
      <c r="J167">
        <v>2256</v>
      </c>
      <c r="K167">
        <f t="shared" si="3"/>
        <v>62040</v>
      </c>
      <c r="L167" t="s">
        <v>405</v>
      </c>
      <c r="M167" t="s">
        <v>25</v>
      </c>
      <c r="N167" t="s">
        <v>30</v>
      </c>
      <c r="O167" t="s">
        <v>22</v>
      </c>
    </row>
    <row r="168" spans="1:15">
      <c r="A168" t="s">
        <v>851</v>
      </c>
      <c r="B168" t="s">
        <v>384</v>
      </c>
      <c r="C168" t="s">
        <v>45</v>
      </c>
      <c r="D168" s="2">
        <v>40788</v>
      </c>
      <c r="E168" t="s">
        <v>16</v>
      </c>
      <c r="F168" s="1">
        <v>4210111971949</v>
      </c>
      <c r="G168" t="s">
        <v>17</v>
      </c>
      <c r="H168">
        <v>96000</v>
      </c>
      <c r="I168">
        <v>6720</v>
      </c>
      <c r="J168">
        <v>960</v>
      </c>
      <c r="K168">
        <f t="shared" si="3"/>
        <v>103680</v>
      </c>
      <c r="L168" t="s">
        <v>405</v>
      </c>
      <c r="M168" t="s">
        <v>80</v>
      </c>
      <c r="N168" t="s">
        <v>30</v>
      </c>
      <c r="O168" t="s">
        <v>22</v>
      </c>
    </row>
    <row r="169" spans="1:15">
      <c r="A169" t="s">
        <v>852</v>
      </c>
      <c r="B169" t="s">
        <v>115</v>
      </c>
      <c r="C169" t="s">
        <v>18</v>
      </c>
      <c r="D169" s="2">
        <v>42416</v>
      </c>
      <c r="E169" t="s">
        <v>16</v>
      </c>
      <c r="F169" s="1">
        <v>4210111892749</v>
      </c>
      <c r="G169" t="s">
        <v>17</v>
      </c>
      <c r="H169">
        <v>62000</v>
      </c>
      <c r="I169">
        <v>3100</v>
      </c>
      <c r="J169">
        <v>3100</v>
      </c>
      <c r="K169">
        <f t="shared" si="3"/>
        <v>68200</v>
      </c>
      <c r="L169" t="s">
        <v>405</v>
      </c>
      <c r="M169" t="s">
        <v>49</v>
      </c>
      <c r="N169" t="s">
        <v>30</v>
      </c>
      <c r="O169" t="s">
        <v>22</v>
      </c>
    </row>
    <row r="170" spans="1:15">
      <c r="A170" t="s">
        <v>855</v>
      </c>
      <c r="B170" t="s">
        <v>232</v>
      </c>
      <c r="C170" t="s">
        <v>45</v>
      </c>
      <c r="D170" s="2">
        <v>40766</v>
      </c>
      <c r="E170" t="s">
        <v>16</v>
      </c>
      <c r="F170" s="1">
        <v>4210111968202</v>
      </c>
      <c r="G170" t="s">
        <v>17</v>
      </c>
      <c r="H170">
        <v>44000</v>
      </c>
      <c r="I170">
        <v>3520</v>
      </c>
      <c r="J170">
        <v>440</v>
      </c>
      <c r="K170">
        <f t="shared" si="3"/>
        <v>47960</v>
      </c>
      <c r="L170" t="s">
        <v>405</v>
      </c>
      <c r="M170" t="s">
        <v>20</v>
      </c>
      <c r="N170" t="s">
        <v>30</v>
      </c>
      <c r="O170" t="s">
        <v>22</v>
      </c>
    </row>
    <row r="171" spans="1:15">
      <c r="A171" t="s">
        <v>858</v>
      </c>
      <c r="B171" t="s">
        <v>239</v>
      </c>
      <c r="C171" t="s">
        <v>18</v>
      </c>
      <c r="D171" s="2">
        <v>41038</v>
      </c>
      <c r="E171" t="s">
        <v>16</v>
      </c>
      <c r="F171" s="1">
        <v>4210112273535</v>
      </c>
      <c r="G171" t="s">
        <v>17</v>
      </c>
      <c r="H171">
        <v>17600</v>
      </c>
      <c r="I171">
        <v>2112</v>
      </c>
      <c r="J171">
        <v>0</v>
      </c>
      <c r="K171">
        <f t="shared" si="3"/>
        <v>19712</v>
      </c>
      <c r="L171" t="s">
        <v>405</v>
      </c>
      <c r="M171" t="s">
        <v>58</v>
      </c>
      <c r="N171" t="s">
        <v>30</v>
      </c>
      <c r="O171" t="s">
        <v>27</v>
      </c>
    </row>
    <row r="172" spans="1:15">
      <c r="A172" t="s">
        <v>864</v>
      </c>
      <c r="B172" t="s">
        <v>322</v>
      </c>
      <c r="C172" t="s">
        <v>45</v>
      </c>
      <c r="D172" s="2">
        <v>40429</v>
      </c>
      <c r="E172" t="s">
        <v>16</v>
      </c>
      <c r="F172" s="1">
        <v>4210111697384</v>
      </c>
      <c r="G172" t="s">
        <v>17</v>
      </c>
      <c r="H172">
        <v>69000</v>
      </c>
      <c r="I172">
        <v>4140</v>
      </c>
      <c r="J172">
        <v>0</v>
      </c>
      <c r="K172">
        <f t="shared" si="3"/>
        <v>73140</v>
      </c>
      <c r="L172" t="s">
        <v>405</v>
      </c>
      <c r="M172" t="s">
        <v>32</v>
      </c>
      <c r="N172" t="s">
        <v>30</v>
      </c>
      <c r="O172" t="s">
        <v>22</v>
      </c>
    </row>
    <row r="173" spans="1:15">
      <c r="A173" t="s">
        <v>865</v>
      </c>
      <c r="B173" t="s">
        <v>322</v>
      </c>
      <c r="C173" t="s">
        <v>18</v>
      </c>
      <c r="D173" s="2">
        <v>40026</v>
      </c>
      <c r="E173" t="s">
        <v>16</v>
      </c>
      <c r="F173" s="1">
        <v>4210111755732</v>
      </c>
      <c r="G173" t="s">
        <v>17</v>
      </c>
      <c r="H173">
        <v>52320</v>
      </c>
      <c r="I173">
        <v>4708.8</v>
      </c>
      <c r="J173">
        <v>2092.8000000000002</v>
      </c>
      <c r="K173">
        <f t="shared" si="3"/>
        <v>59121.600000000006</v>
      </c>
      <c r="L173" t="s">
        <v>405</v>
      </c>
      <c r="M173" t="s">
        <v>25</v>
      </c>
      <c r="N173" t="s">
        <v>30</v>
      </c>
      <c r="O173" t="s">
        <v>22</v>
      </c>
    </row>
    <row r="174" spans="1:15">
      <c r="A174" t="s">
        <v>872</v>
      </c>
      <c r="B174" t="s">
        <v>24</v>
      </c>
      <c r="C174" t="s">
        <v>18</v>
      </c>
      <c r="D174" s="2">
        <v>40898</v>
      </c>
      <c r="E174" t="s">
        <v>16</v>
      </c>
      <c r="F174" s="1">
        <v>4210111745248</v>
      </c>
      <c r="G174" t="s">
        <v>17</v>
      </c>
      <c r="H174">
        <v>81800</v>
      </c>
      <c r="I174">
        <v>4090</v>
      </c>
      <c r="J174">
        <v>2454</v>
      </c>
      <c r="K174">
        <f t="shared" si="3"/>
        <v>88344</v>
      </c>
      <c r="L174" t="s">
        <v>452</v>
      </c>
      <c r="M174" t="s">
        <v>80</v>
      </c>
      <c r="N174" t="s">
        <v>30</v>
      </c>
      <c r="O174" t="s">
        <v>22</v>
      </c>
    </row>
    <row r="175" spans="1:15">
      <c r="A175" t="s">
        <v>874</v>
      </c>
      <c r="B175" t="s">
        <v>34</v>
      </c>
      <c r="C175" t="s">
        <v>18</v>
      </c>
      <c r="D175" s="2">
        <v>42416</v>
      </c>
      <c r="E175" t="s">
        <v>35</v>
      </c>
      <c r="F175" s="1">
        <v>4210111204091</v>
      </c>
      <c r="G175" t="s">
        <v>17</v>
      </c>
      <c r="H175">
        <v>45000</v>
      </c>
      <c r="I175">
        <v>4500</v>
      </c>
      <c r="J175">
        <v>1800</v>
      </c>
      <c r="K175">
        <f t="shared" si="3"/>
        <v>51300</v>
      </c>
      <c r="L175" t="s">
        <v>452</v>
      </c>
      <c r="M175" t="s">
        <v>49</v>
      </c>
      <c r="N175" t="s">
        <v>30</v>
      </c>
      <c r="O175" t="s">
        <v>22</v>
      </c>
    </row>
    <row r="176" spans="1:15">
      <c r="A176" t="s">
        <v>877</v>
      </c>
      <c r="B176" t="s">
        <v>149</v>
      </c>
      <c r="C176" t="s">
        <v>18</v>
      </c>
      <c r="D176" s="2">
        <v>40838</v>
      </c>
      <c r="E176" t="s">
        <v>16</v>
      </c>
      <c r="F176" s="1">
        <v>4210111995402</v>
      </c>
      <c r="G176" t="s">
        <v>17</v>
      </c>
      <c r="H176">
        <v>74800</v>
      </c>
      <c r="I176">
        <v>7480</v>
      </c>
      <c r="J176">
        <v>0</v>
      </c>
      <c r="K176">
        <f t="shared" si="3"/>
        <v>82280</v>
      </c>
      <c r="L176" t="s">
        <v>452</v>
      </c>
      <c r="M176" t="s">
        <v>55</v>
      </c>
      <c r="N176" t="s">
        <v>30</v>
      </c>
      <c r="O176" t="s">
        <v>22</v>
      </c>
    </row>
    <row r="177" spans="1:15">
      <c r="A177" t="s">
        <v>878</v>
      </c>
      <c r="B177" t="s">
        <v>149</v>
      </c>
      <c r="C177" t="s">
        <v>18</v>
      </c>
      <c r="D177" s="2">
        <v>38891</v>
      </c>
      <c r="E177" t="s">
        <v>47</v>
      </c>
      <c r="F177" s="1">
        <v>4210111176979</v>
      </c>
      <c r="G177" t="s">
        <v>48</v>
      </c>
      <c r="H177">
        <v>72000</v>
      </c>
      <c r="I177">
        <v>7200</v>
      </c>
      <c r="J177">
        <v>2160</v>
      </c>
      <c r="K177">
        <f t="shared" si="3"/>
        <v>81360</v>
      </c>
      <c r="L177" t="s">
        <v>452</v>
      </c>
      <c r="M177" t="s">
        <v>25</v>
      </c>
      <c r="N177" t="s">
        <v>30</v>
      </c>
      <c r="O177" t="s">
        <v>22</v>
      </c>
    </row>
    <row r="178" spans="1:15">
      <c r="A178" t="s">
        <v>882</v>
      </c>
      <c r="B178" t="s">
        <v>255</v>
      </c>
      <c r="C178" t="s">
        <v>18</v>
      </c>
      <c r="D178" s="2">
        <v>41234</v>
      </c>
      <c r="E178" t="s">
        <v>16</v>
      </c>
      <c r="F178" s="1">
        <v>4210111414651</v>
      </c>
      <c r="G178" t="s">
        <v>17</v>
      </c>
      <c r="H178">
        <v>66600</v>
      </c>
      <c r="I178">
        <v>7992</v>
      </c>
      <c r="J178">
        <v>1332</v>
      </c>
      <c r="K178">
        <f t="shared" si="3"/>
        <v>75924</v>
      </c>
      <c r="L178" t="s">
        <v>452</v>
      </c>
      <c r="M178" t="s">
        <v>49</v>
      </c>
      <c r="N178" t="s">
        <v>30</v>
      </c>
      <c r="O178" t="s">
        <v>22</v>
      </c>
    </row>
    <row r="179" spans="1:15">
      <c r="A179" t="s">
        <v>884</v>
      </c>
      <c r="B179" t="s">
        <v>294</v>
      </c>
      <c r="C179" t="s">
        <v>45</v>
      </c>
      <c r="D179" s="2">
        <v>40898</v>
      </c>
      <c r="E179" t="s">
        <v>16</v>
      </c>
      <c r="F179" s="1">
        <v>4210111826192</v>
      </c>
      <c r="G179" t="s">
        <v>17</v>
      </c>
      <c r="H179">
        <v>75758</v>
      </c>
      <c r="I179">
        <v>6818.22</v>
      </c>
      <c r="J179">
        <v>757.58</v>
      </c>
      <c r="K179">
        <f t="shared" si="3"/>
        <v>83333.8</v>
      </c>
      <c r="L179" t="s">
        <v>452</v>
      </c>
      <c r="M179" t="s">
        <v>25</v>
      </c>
      <c r="N179" t="s">
        <v>30</v>
      </c>
      <c r="O179" t="s">
        <v>22</v>
      </c>
    </row>
    <row r="180" spans="1:15">
      <c r="A180" t="s">
        <v>885</v>
      </c>
      <c r="B180" t="s">
        <v>57</v>
      </c>
      <c r="C180" t="s">
        <v>18</v>
      </c>
      <c r="D180" s="2">
        <v>40576</v>
      </c>
      <c r="E180" t="s">
        <v>140</v>
      </c>
      <c r="F180" s="1">
        <v>4210111997082</v>
      </c>
      <c r="G180" t="s">
        <v>137</v>
      </c>
      <c r="H180">
        <v>89250</v>
      </c>
      <c r="I180">
        <v>8032.5</v>
      </c>
      <c r="J180">
        <v>2677.5</v>
      </c>
      <c r="K180">
        <f t="shared" si="3"/>
        <v>99960</v>
      </c>
      <c r="L180" t="s">
        <v>452</v>
      </c>
      <c r="M180" t="s">
        <v>25</v>
      </c>
      <c r="N180" t="s">
        <v>30</v>
      </c>
      <c r="O180" t="s">
        <v>22</v>
      </c>
    </row>
    <row r="181" spans="1:15">
      <c r="A181" t="s">
        <v>887</v>
      </c>
      <c r="B181" t="s">
        <v>60</v>
      </c>
      <c r="C181" t="s">
        <v>18</v>
      </c>
      <c r="D181" s="2">
        <v>41234</v>
      </c>
      <c r="E181" t="s">
        <v>16</v>
      </c>
      <c r="F181" s="1">
        <v>4210111500829</v>
      </c>
      <c r="G181" t="s">
        <v>17</v>
      </c>
      <c r="H181">
        <v>64000</v>
      </c>
      <c r="I181">
        <v>5120</v>
      </c>
      <c r="J181">
        <v>2560</v>
      </c>
      <c r="K181">
        <f t="shared" si="3"/>
        <v>71680</v>
      </c>
      <c r="L181" t="s">
        <v>452</v>
      </c>
      <c r="M181" t="s">
        <v>111</v>
      </c>
      <c r="N181" t="s">
        <v>30</v>
      </c>
      <c r="O181" t="s">
        <v>27</v>
      </c>
    </row>
    <row r="182" spans="1:15">
      <c r="A182" t="s">
        <v>896</v>
      </c>
      <c r="B182" t="s">
        <v>264</v>
      </c>
      <c r="C182" t="s">
        <v>18</v>
      </c>
      <c r="D182" s="2">
        <v>40947</v>
      </c>
      <c r="E182" t="s">
        <v>16</v>
      </c>
      <c r="F182" s="1">
        <v>4210111772146</v>
      </c>
      <c r="G182" t="s">
        <v>17</v>
      </c>
      <c r="H182">
        <v>90950</v>
      </c>
      <c r="I182">
        <v>4547.5</v>
      </c>
      <c r="J182">
        <v>0</v>
      </c>
      <c r="K182">
        <f t="shared" si="3"/>
        <v>95497.5</v>
      </c>
      <c r="L182" t="s">
        <v>452</v>
      </c>
      <c r="M182" t="s">
        <v>52</v>
      </c>
      <c r="N182" t="s">
        <v>30</v>
      </c>
      <c r="O182" t="s">
        <v>22</v>
      </c>
    </row>
    <row r="183" spans="1:15">
      <c r="A183" t="s">
        <v>909</v>
      </c>
      <c r="B183" t="s">
        <v>170</v>
      </c>
      <c r="C183" t="s">
        <v>45</v>
      </c>
      <c r="D183" s="2">
        <v>42416</v>
      </c>
      <c r="E183" t="s">
        <v>35</v>
      </c>
      <c r="F183" s="1">
        <v>4210112018109</v>
      </c>
      <c r="G183" t="s">
        <v>17</v>
      </c>
      <c r="H183">
        <v>92650</v>
      </c>
      <c r="I183">
        <v>8338.5</v>
      </c>
      <c r="J183">
        <v>1853</v>
      </c>
      <c r="K183">
        <f t="shared" si="3"/>
        <v>102841.5</v>
      </c>
      <c r="L183" t="s">
        <v>452</v>
      </c>
      <c r="M183" t="s">
        <v>80</v>
      </c>
      <c r="N183" t="s">
        <v>30</v>
      </c>
      <c r="O183" t="s">
        <v>22</v>
      </c>
    </row>
    <row r="184" spans="1:15">
      <c r="A184" t="s">
        <v>910</v>
      </c>
      <c r="B184" t="s">
        <v>170</v>
      </c>
      <c r="C184" t="s">
        <v>45</v>
      </c>
      <c r="D184" s="2">
        <v>40838</v>
      </c>
      <c r="E184" t="s">
        <v>16</v>
      </c>
      <c r="F184" s="1">
        <v>4210111339589</v>
      </c>
      <c r="G184" t="s">
        <v>17</v>
      </c>
      <c r="H184">
        <v>80784</v>
      </c>
      <c r="I184">
        <v>6462.72</v>
      </c>
      <c r="J184">
        <v>3231.36</v>
      </c>
      <c r="K184">
        <f t="shared" si="3"/>
        <v>90478.080000000002</v>
      </c>
      <c r="L184" t="s">
        <v>452</v>
      </c>
      <c r="M184" t="s">
        <v>20</v>
      </c>
      <c r="N184" t="s">
        <v>30</v>
      </c>
      <c r="O184" t="s">
        <v>22</v>
      </c>
    </row>
    <row r="185" spans="1:15">
      <c r="A185" t="s">
        <v>919</v>
      </c>
      <c r="B185" t="s">
        <v>239</v>
      </c>
      <c r="C185" t="s">
        <v>45</v>
      </c>
      <c r="D185" s="2">
        <v>40136</v>
      </c>
      <c r="E185" t="s">
        <v>16</v>
      </c>
      <c r="F185" s="1">
        <v>4210112088226</v>
      </c>
      <c r="G185" t="s">
        <v>17</v>
      </c>
      <c r="H185">
        <v>80475</v>
      </c>
      <c r="I185">
        <v>9657</v>
      </c>
      <c r="J185">
        <v>3219</v>
      </c>
      <c r="K185">
        <f t="shared" si="3"/>
        <v>93351</v>
      </c>
      <c r="L185" t="s">
        <v>452</v>
      </c>
      <c r="M185" t="s">
        <v>52</v>
      </c>
      <c r="N185" t="s">
        <v>30</v>
      </c>
      <c r="O185" t="s">
        <v>22</v>
      </c>
    </row>
    <row r="186" spans="1:15">
      <c r="A186" t="s">
        <v>921</v>
      </c>
      <c r="B186" t="s">
        <v>121</v>
      </c>
      <c r="C186" t="s">
        <v>18</v>
      </c>
      <c r="D186" s="2">
        <v>42416</v>
      </c>
      <c r="E186" t="s">
        <v>16</v>
      </c>
      <c r="F186" s="1">
        <v>4210111346587</v>
      </c>
      <c r="G186" t="s">
        <v>17</v>
      </c>
      <c r="H186">
        <v>61000</v>
      </c>
      <c r="I186">
        <v>5490</v>
      </c>
      <c r="J186">
        <v>610</v>
      </c>
      <c r="K186">
        <f t="shared" si="3"/>
        <v>67100</v>
      </c>
      <c r="L186" t="s">
        <v>452</v>
      </c>
      <c r="M186" t="s">
        <v>49</v>
      </c>
      <c r="N186" t="s">
        <v>30</v>
      </c>
      <c r="O186" t="s">
        <v>22</v>
      </c>
    </row>
    <row r="187" spans="1:15">
      <c r="A187" t="s">
        <v>932</v>
      </c>
      <c r="B187" t="s">
        <v>284</v>
      </c>
      <c r="C187" t="s">
        <v>45</v>
      </c>
      <c r="D187" s="2">
        <v>41565</v>
      </c>
      <c r="E187" t="s">
        <v>69</v>
      </c>
      <c r="F187" s="1">
        <v>4210111849951</v>
      </c>
      <c r="G187" t="s">
        <v>70</v>
      </c>
      <c r="H187">
        <v>166800</v>
      </c>
      <c r="I187">
        <v>20016</v>
      </c>
      <c r="J187">
        <v>5004</v>
      </c>
      <c r="K187">
        <f t="shared" si="3"/>
        <v>191820</v>
      </c>
      <c r="L187" t="s">
        <v>516</v>
      </c>
      <c r="M187" t="s">
        <v>55</v>
      </c>
      <c r="N187" t="s">
        <v>30</v>
      </c>
      <c r="O187" t="s">
        <v>22</v>
      </c>
    </row>
    <row r="188" spans="1:15">
      <c r="A188" t="s">
        <v>937</v>
      </c>
      <c r="B188" t="s">
        <v>54</v>
      </c>
      <c r="C188" t="s">
        <v>45</v>
      </c>
      <c r="D188" s="2">
        <v>39054</v>
      </c>
      <c r="E188" t="s">
        <v>16</v>
      </c>
      <c r="F188" s="1">
        <v>4210111317497</v>
      </c>
      <c r="G188" t="s">
        <v>17</v>
      </c>
      <c r="H188">
        <v>75000</v>
      </c>
      <c r="I188">
        <v>6750</v>
      </c>
      <c r="J188">
        <v>2250</v>
      </c>
      <c r="K188">
        <f t="shared" si="3"/>
        <v>84000</v>
      </c>
      <c r="L188" t="s">
        <v>516</v>
      </c>
      <c r="M188" t="s">
        <v>42</v>
      </c>
      <c r="N188" t="s">
        <v>30</v>
      </c>
      <c r="O188" t="s">
        <v>22</v>
      </c>
    </row>
    <row r="189" spans="1:15">
      <c r="A189" t="s">
        <v>939</v>
      </c>
      <c r="B189" t="s">
        <v>415</v>
      </c>
      <c r="C189" t="s">
        <v>18</v>
      </c>
      <c r="D189" s="2">
        <v>41532</v>
      </c>
      <c r="E189" t="s">
        <v>140</v>
      </c>
      <c r="F189" s="1">
        <v>4210111631358</v>
      </c>
      <c r="G189" t="s">
        <v>137</v>
      </c>
      <c r="H189">
        <v>110000</v>
      </c>
      <c r="I189">
        <v>6600</v>
      </c>
      <c r="J189">
        <v>3300</v>
      </c>
      <c r="K189">
        <f t="shared" si="3"/>
        <v>119900</v>
      </c>
      <c r="L189" t="s">
        <v>516</v>
      </c>
      <c r="M189" t="s">
        <v>80</v>
      </c>
      <c r="N189" t="s">
        <v>30</v>
      </c>
      <c r="O189" t="s">
        <v>22</v>
      </c>
    </row>
    <row r="190" spans="1:15">
      <c r="A190" t="s">
        <v>941</v>
      </c>
      <c r="B190" t="s">
        <v>60</v>
      </c>
      <c r="C190" t="s">
        <v>45</v>
      </c>
      <c r="D190" s="2">
        <v>40880</v>
      </c>
      <c r="E190" t="s">
        <v>16</v>
      </c>
      <c r="F190" s="1">
        <v>4210111698577</v>
      </c>
      <c r="G190" t="s">
        <v>17</v>
      </c>
      <c r="H190">
        <v>85020</v>
      </c>
      <c r="I190">
        <v>10202.4</v>
      </c>
      <c r="J190">
        <v>2550.6</v>
      </c>
      <c r="K190">
        <f t="shared" si="3"/>
        <v>97773</v>
      </c>
      <c r="L190" t="s">
        <v>516</v>
      </c>
      <c r="M190" t="s">
        <v>20</v>
      </c>
      <c r="N190" t="s">
        <v>30</v>
      </c>
      <c r="O190" t="s">
        <v>22</v>
      </c>
    </row>
    <row r="191" spans="1:15">
      <c r="A191" t="s">
        <v>942</v>
      </c>
      <c r="B191" t="s">
        <v>197</v>
      </c>
      <c r="C191" t="s">
        <v>18</v>
      </c>
      <c r="D191" s="2">
        <v>41290</v>
      </c>
      <c r="E191" t="s">
        <v>140</v>
      </c>
      <c r="F191" s="1">
        <v>4210111349271</v>
      </c>
      <c r="G191" t="s">
        <v>137</v>
      </c>
      <c r="H191">
        <v>35900</v>
      </c>
      <c r="I191">
        <v>1795</v>
      </c>
      <c r="J191">
        <v>1077</v>
      </c>
      <c r="K191">
        <f t="shared" si="3"/>
        <v>38772</v>
      </c>
      <c r="L191" t="s">
        <v>516</v>
      </c>
      <c r="M191" t="s">
        <v>49</v>
      </c>
      <c r="N191" t="s">
        <v>30</v>
      </c>
      <c r="O191" t="s">
        <v>22</v>
      </c>
    </row>
    <row r="192" spans="1:15">
      <c r="A192" t="s">
        <v>944</v>
      </c>
      <c r="B192" t="s">
        <v>68</v>
      </c>
      <c r="C192" t="s">
        <v>18</v>
      </c>
      <c r="D192" s="2">
        <v>40880</v>
      </c>
      <c r="E192" t="s">
        <v>16</v>
      </c>
      <c r="F192" s="1">
        <v>4210111337151</v>
      </c>
      <c r="G192" t="s">
        <v>17</v>
      </c>
      <c r="H192">
        <v>81750</v>
      </c>
      <c r="I192">
        <v>5722.5</v>
      </c>
      <c r="J192">
        <v>817.5</v>
      </c>
      <c r="K192">
        <f t="shared" si="3"/>
        <v>88290</v>
      </c>
      <c r="L192" t="s">
        <v>516</v>
      </c>
      <c r="M192" t="s">
        <v>42</v>
      </c>
      <c r="N192" t="s">
        <v>30</v>
      </c>
      <c r="O192" t="s">
        <v>22</v>
      </c>
    </row>
    <row r="193" spans="1:15">
      <c r="A193" t="s">
        <v>948</v>
      </c>
      <c r="B193" t="s">
        <v>204</v>
      </c>
      <c r="C193" t="s">
        <v>18</v>
      </c>
      <c r="D193" s="2">
        <v>40446</v>
      </c>
      <c r="E193" t="s">
        <v>16</v>
      </c>
      <c r="F193" s="1">
        <v>4210111756996</v>
      </c>
      <c r="G193" t="s">
        <v>17</v>
      </c>
      <c r="H193">
        <v>32400</v>
      </c>
      <c r="I193">
        <v>1620</v>
      </c>
      <c r="J193">
        <v>648</v>
      </c>
      <c r="K193">
        <f t="shared" si="3"/>
        <v>34668</v>
      </c>
      <c r="L193" t="s">
        <v>516</v>
      </c>
      <c r="M193" t="s">
        <v>20</v>
      </c>
      <c r="N193" t="s">
        <v>30</v>
      </c>
      <c r="O193" t="s">
        <v>22</v>
      </c>
    </row>
    <row r="194" spans="1:15">
      <c r="A194" t="s">
        <v>961</v>
      </c>
      <c r="B194" t="s">
        <v>79</v>
      </c>
      <c r="C194" t="s">
        <v>45</v>
      </c>
      <c r="D194" s="2">
        <v>40469</v>
      </c>
      <c r="E194" t="s">
        <v>16</v>
      </c>
      <c r="F194" s="1">
        <v>4210111973375</v>
      </c>
      <c r="G194" t="s">
        <v>17</v>
      </c>
      <c r="H194">
        <v>44000</v>
      </c>
      <c r="I194">
        <v>3520</v>
      </c>
      <c r="J194">
        <v>1320</v>
      </c>
      <c r="K194">
        <f t="shared" si="3"/>
        <v>48840</v>
      </c>
      <c r="L194" t="s">
        <v>516</v>
      </c>
      <c r="M194" t="s">
        <v>49</v>
      </c>
      <c r="N194" t="s">
        <v>30</v>
      </c>
      <c r="O194" t="s">
        <v>22</v>
      </c>
    </row>
    <row r="195" spans="1:15">
      <c r="A195" t="s">
        <v>963</v>
      </c>
      <c r="B195" t="s">
        <v>266</v>
      </c>
      <c r="C195" t="s">
        <v>18</v>
      </c>
      <c r="D195" s="2">
        <v>38643</v>
      </c>
      <c r="E195" t="s">
        <v>16</v>
      </c>
      <c r="F195" s="1">
        <v>4210111726633</v>
      </c>
      <c r="G195" t="s">
        <v>17</v>
      </c>
      <c r="H195">
        <v>44000</v>
      </c>
      <c r="I195">
        <v>5280</v>
      </c>
      <c r="J195">
        <v>1760</v>
      </c>
      <c r="K195">
        <f t="shared" si="3"/>
        <v>51040</v>
      </c>
      <c r="L195" t="s">
        <v>516</v>
      </c>
      <c r="M195" t="s">
        <v>55</v>
      </c>
      <c r="N195" t="s">
        <v>30</v>
      </c>
      <c r="O195" t="s">
        <v>22</v>
      </c>
    </row>
    <row r="196" spans="1:15">
      <c r="A196" t="s">
        <v>971</v>
      </c>
      <c r="B196" t="s">
        <v>226</v>
      </c>
      <c r="C196" t="s">
        <v>18</v>
      </c>
      <c r="D196" s="2">
        <v>40469</v>
      </c>
      <c r="E196" t="s">
        <v>16</v>
      </c>
      <c r="F196" s="1">
        <v>421211212419</v>
      </c>
      <c r="G196" t="s">
        <v>17</v>
      </c>
      <c r="H196">
        <v>54800</v>
      </c>
      <c r="I196">
        <v>2740</v>
      </c>
      <c r="J196">
        <v>0</v>
      </c>
      <c r="K196">
        <f t="shared" si="3"/>
        <v>57540</v>
      </c>
      <c r="L196" t="s">
        <v>516</v>
      </c>
      <c r="M196" t="s">
        <v>20</v>
      </c>
      <c r="N196" t="s">
        <v>30</v>
      </c>
      <c r="O196" t="s">
        <v>22</v>
      </c>
    </row>
    <row r="197" spans="1:15">
      <c r="A197" t="s">
        <v>976</v>
      </c>
      <c r="B197" t="s">
        <v>117</v>
      </c>
      <c r="C197" t="s">
        <v>18</v>
      </c>
      <c r="D197" s="2">
        <v>41355</v>
      </c>
      <c r="E197" t="s">
        <v>140</v>
      </c>
      <c r="F197" s="1">
        <v>4210111182568</v>
      </c>
      <c r="G197" t="s">
        <v>137</v>
      </c>
      <c r="H197">
        <v>33000</v>
      </c>
      <c r="I197">
        <v>1650</v>
      </c>
      <c r="J197">
        <v>660</v>
      </c>
      <c r="K197">
        <f t="shared" si="3"/>
        <v>35310</v>
      </c>
      <c r="L197" t="s">
        <v>516</v>
      </c>
      <c r="M197" t="s">
        <v>77</v>
      </c>
      <c r="N197" t="s">
        <v>30</v>
      </c>
      <c r="O197" t="s">
        <v>22</v>
      </c>
    </row>
    <row r="198" spans="1:15">
      <c r="A198" t="s">
        <v>977</v>
      </c>
      <c r="B198" t="s">
        <v>117</v>
      </c>
      <c r="C198" t="s">
        <v>18</v>
      </c>
      <c r="D198" s="2">
        <v>39748</v>
      </c>
      <c r="E198" t="s">
        <v>47</v>
      </c>
      <c r="F198" s="1">
        <v>4210112157625</v>
      </c>
      <c r="G198" t="s">
        <v>48</v>
      </c>
      <c r="H198">
        <v>64000</v>
      </c>
      <c r="I198">
        <v>7680</v>
      </c>
      <c r="J198">
        <v>1280</v>
      </c>
      <c r="K198">
        <f t="shared" si="3"/>
        <v>72960</v>
      </c>
      <c r="L198" t="s">
        <v>516</v>
      </c>
      <c r="M198" t="s">
        <v>111</v>
      </c>
      <c r="N198" t="s">
        <v>30</v>
      </c>
      <c r="O198" t="s">
        <v>22</v>
      </c>
    </row>
    <row r="199" spans="1:15">
      <c r="A199" t="s">
        <v>981</v>
      </c>
      <c r="B199" t="s">
        <v>125</v>
      </c>
      <c r="C199" t="s">
        <v>18</v>
      </c>
      <c r="D199" s="2">
        <v>39463</v>
      </c>
      <c r="E199" t="s">
        <v>140</v>
      </c>
      <c r="F199" s="1">
        <v>421211212419</v>
      </c>
      <c r="G199" t="s">
        <v>137</v>
      </c>
      <c r="H199">
        <v>25000</v>
      </c>
      <c r="I199">
        <v>1500</v>
      </c>
      <c r="J199">
        <v>1000</v>
      </c>
      <c r="K199">
        <f t="shared" si="3"/>
        <v>27500</v>
      </c>
      <c r="L199" t="s">
        <v>516</v>
      </c>
      <c r="M199" t="s">
        <v>20</v>
      </c>
      <c r="N199" t="s">
        <v>30</v>
      </c>
      <c r="O199" t="s">
        <v>22</v>
      </c>
    </row>
    <row r="200" spans="1:15">
      <c r="A200" t="s">
        <v>982</v>
      </c>
      <c r="B200" t="s">
        <v>275</v>
      </c>
      <c r="C200" t="s">
        <v>18</v>
      </c>
      <c r="D200" s="2">
        <v>42416</v>
      </c>
      <c r="E200" t="s">
        <v>16</v>
      </c>
      <c r="F200" s="1">
        <v>4210112319947</v>
      </c>
      <c r="G200" t="s">
        <v>17</v>
      </c>
      <c r="H200">
        <v>40000</v>
      </c>
      <c r="I200">
        <v>4000</v>
      </c>
      <c r="J200">
        <v>400</v>
      </c>
      <c r="K200">
        <f t="shared" si="3"/>
        <v>44400</v>
      </c>
      <c r="L200" t="s">
        <v>516</v>
      </c>
      <c r="M200" t="s">
        <v>52</v>
      </c>
      <c r="N200" t="s">
        <v>30</v>
      </c>
      <c r="O200" t="s">
        <v>22</v>
      </c>
    </row>
    <row r="201" spans="1:15">
      <c r="A201" t="s">
        <v>983</v>
      </c>
      <c r="B201" t="s">
        <v>275</v>
      </c>
      <c r="C201" t="s">
        <v>18</v>
      </c>
      <c r="D201" s="2">
        <v>40880</v>
      </c>
      <c r="E201" t="s">
        <v>16</v>
      </c>
      <c r="F201" s="1">
        <v>421211212419</v>
      </c>
      <c r="G201" t="s">
        <v>17</v>
      </c>
      <c r="H201">
        <v>87600</v>
      </c>
      <c r="I201">
        <v>7008</v>
      </c>
      <c r="J201">
        <v>0</v>
      </c>
      <c r="K201">
        <f t="shared" si="3"/>
        <v>94608</v>
      </c>
      <c r="L201" t="s">
        <v>516</v>
      </c>
      <c r="M201" t="s">
        <v>77</v>
      </c>
      <c r="N201" t="s">
        <v>30</v>
      </c>
      <c r="O201" t="s">
        <v>22</v>
      </c>
    </row>
    <row r="202" spans="1:15">
      <c r="A202" t="s">
        <v>989</v>
      </c>
      <c r="B202" t="s">
        <v>322</v>
      </c>
      <c r="C202" t="s">
        <v>18</v>
      </c>
      <c r="D202" s="2">
        <v>42416</v>
      </c>
      <c r="E202" t="s">
        <v>16</v>
      </c>
      <c r="F202" s="1">
        <v>4210111967232</v>
      </c>
      <c r="G202" t="s">
        <v>17</v>
      </c>
      <c r="H202">
        <v>38000</v>
      </c>
      <c r="I202">
        <v>1900</v>
      </c>
      <c r="J202">
        <v>1520</v>
      </c>
      <c r="K202">
        <f t="shared" si="3"/>
        <v>41420</v>
      </c>
      <c r="L202" t="s">
        <v>516</v>
      </c>
      <c r="M202" t="s">
        <v>58</v>
      </c>
      <c r="N202" t="s">
        <v>30</v>
      </c>
      <c r="O202" t="s">
        <v>22</v>
      </c>
    </row>
    <row r="203" spans="1:15">
      <c r="A203" t="s">
        <v>992</v>
      </c>
      <c r="B203" t="s">
        <v>181</v>
      </c>
      <c r="C203" t="s">
        <v>18</v>
      </c>
      <c r="D203" s="2">
        <v>40446</v>
      </c>
      <c r="E203" t="s">
        <v>16</v>
      </c>
      <c r="F203" s="1">
        <v>4210112118787</v>
      </c>
      <c r="G203" t="s">
        <v>17</v>
      </c>
      <c r="H203">
        <v>29680</v>
      </c>
      <c r="I203">
        <v>1780.8</v>
      </c>
      <c r="J203">
        <v>890.4</v>
      </c>
      <c r="K203">
        <f t="shared" si="3"/>
        <v>32351.200000000001</v>
      </c>
      <c r="L203" t="s">
        <v>516</v>
      </c>
      <c r="M203" t="s">
        <v>80</v>
      </c>
      <c r="N203" t="s">
        <v>30</v>
      </c>
      <c r="O203" t="s">
        <v>22</v>
      </c>
    </row>
    <row r="204" spans="1:15">
      <c r="A204" t="s">
        <v>993</v>
      </c>
      <c r="B204" t="s">
        <v>184</v>
      </c>
      <c r="C204" t="s">
        <v>18</v>
      </c>
      <c r="D204" s="2">
        <v>42416</v>
      </c>
      <c r="E204" t="s">
        <v>16</v>
      </c>
      <c r="F204" s="1">
        <v>4210111811441</v>
      </c>
      <c r="G204" t="s">
        <v>17</v>
      </c>
      <c r="H204">
        <v>76000</v>
      </c>
      <c r="I204">
        <v>8360</v>
      </c>
      <c r="J204">
        <v>0</v>
      </c>
      <c r="K204">
        <f t="shared" si="3"/>
        <v>84360</v>
      </c>
      <c r="L204" t="s">
        <v>516</v>
      </c>
      <c r="M204" t="s">
        <v>80</v>
      </c>
      <c r="N204" t="s">
        <v>30</v>
      </c>
      <c r="O204" t="s">
        <v>22</v>
      </c>
    </row>
    <row r="205" spans="1:15">
      <c r="A205" t="s">
        <v>995</v>
      </c>
      <c r="B205" t="s">
        <v>181</v>
      </c>
      <c r="C205" t="s">
        <v>18</v>
      </c>
      <c r="D205" s="2">
        <v>40446</v>
      </c>
      <c r="E205" t="s">
        <v>16</v>
      </c>
      <c r="F205" s="1">
        <v>4210111303184</v>
      </c>
      <c r="G205" t="s">
        <v>17</v>
      </c>
      <c r="H205">
        <v>29680</v>
      </c>
      <c r="I205">
        <v>1780.8</v>
      </c>
      <c r="J205">
        <v>890.4</v>
      </c>
      <c r="K205">
        <f t="shared" si="3"/>
        <v>32351.200000000001</v>
      </c>
      <c r="L205" t="s">
        <v>516</v>
      </c>
      <c r="M205" t="s">
        <v>80</v>
      </c>
      <c r="N205" t="s">
        <v>30</v>
      </c>
      <c r="O205" t="s">
        <v>22</v>
      </c>
    </row>
    <row r="206" spans="1:15">
      <c r="A206" t="s">
        <v>996</v>
      </c>
      <c r="B206" t="s">
        <v>184</v>
      </c>
      <c r="C206" t="s">
        <v>18</v>
      </c>
      <c r="D206" s="2">
        <v>42416</v>
      </c>
      <c r="E206" t="s">
        <v>585</v>
      </c>
      <c r="F206" s="1">
        <v>4210111217531</v>
      </c>
      <c r="G206" t="s">
        <v>17</v>
      </c>
      <c r="H206">
        <v>76000</v>
      </c>
      <c r="I206">
        <v>8360</v>
      </c>
      <c r="J206">
        <v>0</v>
      </c>
      <c r="K206">
        <f t="shared" ref="K206:K269" si="4">SUM(H206:J206)</f>
        <v>84360</v>
      </c>
      <c r="L206" t="s">
        <v>516</v>
      </c>
      <c r="M206" t="s">
        <v>80</v>
      </c>
      <c r="N206" t="s">
        <v>30</v>
      </c>
      <c r="O206" t="s">
        <v>22</v>
      </c>
    </row>
    <row r="207" spans="1:15">
      <c r="A207" t="s">
        <v>997</v>
      </c>
      <c r="B207" t="s">
        <v>322</v>
      </c>
      <c r="C207" t="s">
        <v>18</v>
      </c>
      <c r="D207" s="2">
        <v>42416</v>
      </c>
      <c r="E207" t="s">
        <v>585</v>
      </c>
      <c r="F207" s="1">
        <v>4210111967232</v>
      </c>
      <c r="G207" t="s">
        <v>17</v>
      </c>
      <c r="H207">
        <v>38000</v>
      </c>
      <c r="I207">
        <v>1900</v>
      </c>
      <c r="J207">
        <v>1520</v>
      </c>
      <c r="K207">
        <f t="shared" si="4"/>
        <v>41420</v>
      </c>
      <c r="L207" t="s">
        <v>516</v>
      </c>
      <c r="M207" t="s">
        <v>58</v>
      </c>
      <c r="N207" t="s">
        <v>30</v>
      </c>
      <c r="O207" t="s">
        <v>22</v>
      </c>
    </row>
    <row r="208" spans="1:15">
      <c r="A208" t="s">
        <v>1000</v>
      </c>
      <c r="B208" t="s">
        <v>181</v>
      </c>
      <c r="C208" t="s">
        <v>18</v>
      </c>
      <c r="D208" s="2">
        <v>40446</v>
      </c>
      <c r="E208" t="s">
        <v>585</v>
      </c>
      <c r="F208" s="1">
        <v>4210112118787</v>
      </c>
      <c r="G208" t="s">
        <v>17</v>
      </c>
      <c r="H208">
        <v>29680</v>
      </c>
      <c r="I208">
        <v>1780.8</v>
      </c>
      <c r="J208">
        <v>890.4</v>
      </c>
      <c r="K208">
        <f t="shared" si="4"/>
        <v>32351.200000000001</v>
      </c>
      <c r="L208" t="s">
        <v>516</v>
      </c>
      <c r="M208" t="s">
        <v>80</v>
      </c>
      <c r="N208" t="s">
        <v>30</v>
      </c>
      <c r="O208" t="s">
        <v>22</v>
      </c>
    </row>
    <row r="209" spans="1:15">
      <c r="A209" t="s">
        <v>1001</v>
      </c>
      <c r="B209" t="s">
        <v>184</v>
      </c>
      <c r="C209" t="s">
        <v>18</v>
      </c>
      <c r="D209" s="2">
        <v>42416</v>
      </c>
      <c r="E209" t="s">
        <v>585</v>
      </c>
      <c r="F209" s="1">
        <v>4210111811441</v>
      </c>
      <c r="G209" t="s">
        <v>17</v>
      </c>
      <c r="H209">
        <v>76000</v>
      </c>
      <c r="I209">
        <v>8360</v>
      </c>
      <c r="J209">
        <v>0</v>
      </c>
      <c r="K209">
        <f t="shared" si="4"/>
        <v>84360</v>
      </c>
      <c r="L209" t="s">
        <v>516</v>
      </c>
      <c r="M209" t="s">
        <v>80</v>
      </c>
      <c r="N209" t="s">
        <v>30</v>
      </c>
      <c r="O209" t="s">
        <v>22</v>
      </c>
    </row>
    <row r="210" spans="1:15">
      <c r="A210" t="s">
        <v>1003</v>
      </c>
      <c r="B210" t="s">
        <v>181</v>
      </c>
      <c r="C210" t="s">
        <v>18</v>
      </c>
      <c r="D210" s="2">
        <v>40446</v>
      </c>
      <c r="E210" t="s">
        <v>585</v>
      </c>
      <c r="F210" s="1">
        <v>4210111303184</v>
      </c>
      <c r="G210" t="s">
        <v>17</v>
      </c>
      <c r="H210">
        <v>29680</v>
      </c>
      <c r="I210">
        <v>1780.8</v>
      </c>
      <c r="J210">
        <v>890.4</v>
      </c>
      <c r="K210">
        <f t="shared" si="4"/>
        <v>32351.200000000001</v>
      </c>
      <c r="L210" t="s">
        <v>516</v>
      </c>
      <c r="M210" t="s">
        <v>80</v>
      </c>
      <c r="N210" t="s">
        <v>30</v>
      </c>
      <c r="O210" t="s">
        <v>22</v>
      </c>
    </row>
    <row r="211" spans="1:15">
      <c r="A211" t="s">
        <v>1004</v>
      </c>
      <c r="B211" t="s">
        <v>184</v>
      </c>
      <c r="C211" t="s">
        <v>18</v>
      </c>
      <c r="D211" s="2">
        <v>42416</v>
      </c>
      <c r="E211" t="s">
        <v>585</v>
      </c>
      <c r="F211" s="1">
        <v>4210111217531</v>
      </c>
      <c r="G211" t="s">
        <v>17</v>
      </c>
      <c r="H211">
        <v>76000</v>
      </c>
      <c r="I211">
        <v>8360</v>
      </c>
      <c r="J211">
        <v>0</v>
      </c>
      <c r="K211">
        <f t="shared" si="4"/>
        <v>84360</v>
      </c>
      <c r="L211" t="s">
        <v>516</v>
      </c>
      <c r="M211" t="s">
        <v>80</v>
      </c>
      <c r="N211" t="s">
        <v>30</v>
      </c>
      <c r="O211" t="s">
        <v>22</v>
      </c>
    </row>
    <row r="212" spans="1:15">
      <c r="A212" t="s">
        <v>1005</v>
      </c>
      <c r="B212" t="s">
        <v>181</v>
      </c>
      <c r="C212" t="s">
        <v>18</v>
      </c>
      <c r="D212" s="2">
        <v>40446</v>
      </c>
      <c r="E212" t="s">
        <v>585</v>
      </c>
      <c r="F212" s="1">
        <v>4210112118787</v>
      </c>
      <c r="G212" t="s">
        <v>17</v>
      </c>
      <c r="H212">
        <v>29680</v>
      </c>
      <c r="I212">
        <v>1780.8</v>
      </c>
      <c r="J212">
        <v>890.4</v>
      </c>
      <c r="K212">
        <f t="shared" si="4"/>
        <v>32351.200000000001</v>
      </c>
      <c r="L212" t="s">
        <v>516</v>
      </c>
      <c r="M212" t="s">
        <v>80</v>
      </c>
      <c r="N212" t="s">
        <v>30</v>
      </c>
      <c r="O212" t="s">
        <v>22</v>
      </c>
    </row>
    <row r="213" spans="1:15">
      <c r="A213" t="s">
        <v>1006</v>
      </c>
      <c r="B213" t="s">
        <v>184</v>
      </c>
      <c r="C213" t="s">
        <v>18</v>
      </c>
      <c r="D213" s="2">
        <v>42416</v>
      </c>
      <c r="E213" t="s">
        <v>585</v>
      </c>
      <c r="F213" s="1">
        <v>4210111811441</v>
      </c>
      <c r="G213" t="s">
        <v>17</v>
      </c>
      <c r="H213">
        <v>76000</v>
      </c>
      <c r="I213">
        <v>8360</v>
      </c>
      <c r="J213">
        <v>0</v>
      </c>
      <c r="K213">
        <f t="shared" si="4"/>
        <v>84360</v>
      </c>
      <c r="L213" t="s">
        <v>516</v>
      </c>
      <c r="M213" t="s">
        <v>80</v>
      </c>
      <c r="N213" t="s">
        <v>30</v>
      </c>
      <c r="O213" t="s">
        <v>22</v>
      </c>
    </row>
    <row r="214" spans="1:15">
      <c r="A214" t="s">
        <v>1008</v>
      </c>
      <c r="B214" t="s">
        <v>181</v>
      </c>
      <c r="C214" t="s">
        <v>18</v>
      </c>
      <c r="D214" s="2">
        <v>40446</v>
      </c>
      <c r="E214" t="s">
        <v>585</v>
      </c>
      <c r="F214" s="1">
        <v>4210111303184</v>
      </c>
      <c r="G214" t="s">
        <v>17</v>
      </c>
      <c r="H214">
        <v>29680</v>
      </c>
      <c r="I214">
        <v>1780.8</v>
      </c>
      <c r="J214">
        <v>890.4</v>
      </c>
      <c r="K214">
        <f t="shared" si="4"/>
        <v>32351.200000000001</v>
      </c>
      <c r="L214" t="s">
        <v>516</v>
      </c>
      <c r="M214" t="s">
        <v>80</v>
      </c>
      <c r="N214" t="s">
        <v>30</v>
      </c>
      <c r="O214" t="s">
        <v>22</v>
      </c>
    </row>
    <row r="215" spans="1:15">
      <c r="A215" t="s">
        <v>1010</v>
      </c>
      <c r="B215" t="s">
        <v>184</v>
      </c>
      <c r="C215" t="s">
        <v>18</v>
      </c>
      <c r="D215" s="2">
        <v>42416</v>
      </c>
      <c r="E215" t="s">
        <v>585</v>
      </c>
      <c r="F215" s="1">
        <v>4210111217531</v>
      </c>
      <c r="G215" t="s">
        <v>17</v>
      </c>
      <c r="H215">
        <v>76000</v>
      </c>
      <c r="I215">
        <v>8360</v>
      </c>
      <c r="J215">
        <v>0</v>
      </c>
      <c r="K215">
        <f t="shared" si="4"/>
        <v>84360</v>
      </c>
      <c r="L215" t="s">
        <v>516</v>
      </c>
      <c r="M215" t="s">
        <v>80</v>
      </c>
      <c r="N215" t="s">
        <v>30</v>
      </c>
      <c r="O215" t="s">
        <v>22</v>
      </c>
    </row>
    <row r="216" spans="1:15">
      <c r="A216" t="s">
        <v>1011</v>
      </c>
      <c r="B216" t="s">
        <v>184</v>
      </c>
      <c r="C216" t="s">
        <v>18</v>
      </c>
      <c r="D216" s="2">
        <v>42416</v>
      </c>
      <c r="E216" t="s">
        <v>585</v>
      </c>
      <c r="F216" s="1">
        <v>4210111217531</v>
      </c>
      <c r="G216" t="s">
        <v>17</v>
      </c>
      <c r="H216">
        <v>76000</v>
      </c>
      <c r="I216">
        <v>8360</v>
      </c>
      <c r="J216">
        <v>0</v>
      </c>
      <c r="K216">
        <f t="shared" si="4"/>
        <v>84360</v>
      </c>
      <c r="L216" t="s">
        <v>516</v>
      </c>
      <c r="M216" t="s">
        <v>80</v>
      </c>
      <c r="N216" t="s">
        <v>30</v>
      </c>
      <c r="O216" t="s">
        <v>22</v>
      </c>
    </row>
    <row r="217" spans="1:15">
      <c r="A217" t="s">
        <v>33</v>
      </c>
      <c r="B217" t="s">
        <v>34</v>
      </c>
      <c r="C217" t="s">
        <v>18</v>
      </c>
      <c r="D217" s="2">
        <v>42416</v>
      </c>
      <c r="E217" t="s">
        <v>35</v>
      </c>
      <c r="F217" s="1">
        <v>4210112067304</v>
      </c>
      <c r="G217" t="s">
        <v>17</v>
      </c>
      <c r="H217">
        <v>39200</v>
      </c>
      <c r="I217">
        <v>2352</v>
      </c>
      <c r="J217">
        <v>0</v>
      </c>
      <c r="K217">
        <f t="shared" si="4"/>
        <v>41552</v>
      </c>
      <c r="L217" t="s">
        <v>19</v>
      </c>
      <c r="M217" t="s">
        <v>36</v>
      </c>
      <c r="N217" t="s">
        <v>37</v>
      </c>
      <c r="O217" t="s">
        <v>22</v>
      </c>
    </row>
    <row r="218" spans="1:15">
      <c r="A218" t="s">
        <v>63</v>
      </c>
      <c r="B218" t="s">
        <v>64</v>
      </c>
      <c r="C218" t="s">
        <v>45</v>
      </c>
      <c r="D218" s="2">
        <v>41611</v>
      </c>
      <c r="E218" t="s">
        <v>16</v>
      </c>
      <c r="F218" s="1">
        <v>4210112227258</v>
      </c>
      <c r="G218" t="s">
        <v>17</v>
      </c>
      <c r="H218">
        <v>90090</v>
      </c>
      <c r="I218">
        <v>8108.1</v>
      </c>
      <c r="J218">
        <v>0</v>
      </c>
      <c r="K218">
        <f t="shared" si="4"/>
        <v>98198.1</v>
      </c>
      <c r="L218" t="s">
        <v>19</v>
      </c>
      <c r="M218" t="s">
        <v>20</v>
      </c>
      <c r="N218" t="s">
        <v>37</v>
      </c>
      <c r="O218" t="s">
        <v>27</v>
      </c>
    </row>
    <row r="219" spans="1:15">
      <c r="A219" t="s">
        <v>73</v>
      </c>
      <c r="B219" t="s">
        <v>74</v>
      </c>
      <c r="C219" t="s">
        <v>45</v>
      </c>
      <c r="D219" s="2">
        <v>40414</v>
      </c>
      <c r="E219" t="s">
        <v>16</v>
      </c>
      <c r="F219" s="1">
        <v>421211212419</v>
      </c>
      <c r="G219" t="s">
        <v>17</v>
      </c>
      <c r="H219">
        <v>58000</v>
      </c>
      <c r="I219">
        <v>2900</v>
      </c>
      <c r="J219">
        <v>0</v>
      </c>
      <c r="K219">
        <f t="shared" si="4"/>
        <v>60900</v>
      </c>
      <c r="L219" t="s">
        <v>19</v>
      </c>
      <c r="M219" t="s">
        <v>32</v>
      </c>
      <c r="N219" t="s">
        <v>37</v>
      </c>
      <c r="O219" t="s">
        <v>27</v>
      </c>
    </row>
    <row r="220" spans="1:15">
      <c r="A220" t="s">
        <v>84</v>
      </c>
      <c r="B220" t="s">
        <v>85</v>
      </c>
      <c r="C220" t="s">
        <v>18</v>
      </c>
      <c r="D220" s="2">
        <v>40318</v>
      </c>
      <c r="E220" t="s">
        <v>16</v>
      </c>
      <c r="F220" s="1">
        <v>4210111997805</v>
      </c>
      <c r="G220" t="s">
        <v>17</v>
      </c>
      <c r="H220">
        <v>46000</v>
      </c>
      <c r="I220">
        <v>4140</v>
      </c>
      <c r="J220">
        <v>0</v>
      </c>
      <c r="K220">
        <f t="shared" si="4"/>
        <v>50140</v>
      </c>
      <c r="L220" t="s">
        <v>19</v>
      </c>
      <c r="M220" t="s">
        <v>25</v>
      </c>
      <c r="N220" t="s">
        <v>37</v>
      </c>
      <c r="O220" t="s">
        <v>22</v>
      </c>
    </row>
    <row r="221" spans="1:15">
      <c r="A221" t="s">
        <v>86</v>
      </c>
      <c r="B221" t="s">
        <v>87</v>
      </c>
      <c r="C221" t="s">
        <v>18</v>
      </c>
      <c r="D221" s="2">
        <v>38730</v>
      </c>
      <c r="E221" t="s">
        <v>69</v>
      </c>
      <c r="F221" s="1">
        <v>4210112053125</v>
      </c>
      <c r="G221" t="s">
        <v>70</v>
      </c>
      <c r="H221">
        <v>52000</v>
      </c>
      <c r="I221">
        <v>3640</v>
      </c>
      <c r="J221">
        <v>0</v>
      </c>
      <c r="K221">
        <f t="shared" si="4"/>
        <v>55640</v>
      </c>
      <c r="L221" t="s">
        <v>19</v>
      </c>
      <c r="M221" t="s">
        <v>80</v>
      </c>
      <c r="N221" t="s">
        <v>37</v>
      </c>
      <c r="O221" t="s">
        <v>22</v>
      </c>
    </row>
    <row r="222" spans="1:15">
      <c r="A222" t="s">
        <v>90</v>
      </c>
      <c r="B222" t="s">
        <v>91</v>
      </c>
      <c r="C222" t="s">
        <v>18</v>
      </c>
      <c r="D222" s="2">
        <v>38730</v>
      </c>
      <c r="E222" t="s">
        <v>69</v>
      </c>
      <c r="F222" s="1">
        <v>4210112060129</v>
      </c>
      <c r="G222" t="s">
        <v>70</v>
      </c>
      <c r="H222">
        <v>43000</v>
      </c>
      <c r="I222">
        <v>5160</v>
      </c>
      <c r="J222">
        <v>0</v>
      </c>
      <c r="K222">
        <f t="shared" si="4"/>
        <v>48160</v>
      </c>
      <c r="L222" t="s">
        <v>19</v>
      </c>
      <c r="M222" t="s">
        <v>32</v>
      </c>
      <c r="N222" t="s">
        <v>37</v>
      </c>
      <c r="O222" t="s">
        <v>22</v>
      </c>
    </row>
    <row r="223" spans="1:15">
      <c r="A223" t="s">
        <v>92</v>
      </c>
      <c r="B223" t="s">
        <v>93</v>
      </c>
      <c r="C223" t="s">
        <v>18</v>
      </c>
      <c r="D223" s="2">
        <v>40673</v>
      </c>
      <c r="E223" t="s">
        <v>47</v>
      </c>
      <c r="F223" s="1">
        <v>4210112285846</v>
      </c>
      <c r="G223" t="s">
        <v>48</v>
      </c>
      <c r="H223">
        <v>54508</v>
      </c>
      <c r="I223">
        <v>3270.48</v>
      </c>
      <c r="J223">
        <v>0</v>
      </c>
      <c r="K223">
        <f t="shared" si="4"/>
        <v>57778.48</v>
      </c>
      <c r="L223" t="s">
        <v>19</v>
      </c>
      <c r="M223" t="s">
        <v>55</v>
      </c>
      <c r="N223" t="s">
        <v>37</v>
      </c>
      <c r="O223" t="s">
        <v>22</v>
      </c>
    </row>
    <row r="224" spans="1:15">
      <c r="A224" t="s">
        <v>101</v>
      </c>
      <c r="B224" t="s">
        <v>100</v>
      </c>
      <c r="C224" t="s">
        <v>18</v>
      </c>
      <c r="D224" s="2">
        <v>40414</v>
      </c>
      <c r="E224" t="s">
        <v>16</v>
      </c>
      <c r="F224" s="1">
        <v>4210112029949</v>
      </c>
      <c r="G224" t="s">
        <v>17</v>
      </c>
      <c r="H224">
        <v>75100</v>
      </c>
      <c r="I224">
        <v>4506</v>
      </c>
      <c r="J224">
        <v>0</v>
      </c>
      <c r="K224">
        <f t="shared" si="4"/>
        <v>79606</v>
      </c>
      <c r="L224" t="s">
        <v>19</v>
      </c>
      <c r="M224" t="s">
        <v>58</v>
      </c>
      <c r="N224" t="s">
        <v>37</v>
      </c>
      <c r="O224" t="s">
        <v>22</v>
      </c>
    </row>
    <row r="225" spans="1:15">
      <c r="A225" t="s">
        <v>104</v>
      </c>
      <c r="B225" t="s">
        <v>105</v>
      </c>
      <c r="C225" t="s">
        <v>18</v>
      </c>
      <c r="D225" s="2">
        <v>40414</v>
      </c>
      <c r="E225" t="s">
        <v>16</v>
      </c>
      <c r="F225" s="1">
        <v>4210111941328</v>
      </c>
      <c r="G225" t="s">
        <v>17</v>
      </c>
      <c r="H225">
        <v>63220</v>
      </c>
      <c r="I225">
        <v>5057.6000000000004</v>
      </c>
      <c r="J225">
        <v>0</v>
      </c>
      <c r="K225">
        <f t="shared" si="4"/>
        <v>68277.600000000006</v>
      </c>
      <c r="L225" t="s">
        <v>19</v>
      </c>
      <c r="M225" t="s">
        <v>52</v>
      </c>
      <c r="N225" t="s">
        <v>37</v>
      </c>
      <c r="O225" t="s">
        <v>22</v>
      </c>
    </row>
    <row r="226" spans="1:15">
      <c r="A226" t="s">
        <v>106</v>
      </c>
      <c r="B226" t="s">
        <v>105</v>
      </c>
      <c r="C226" t="s">
        <v>18</v>
      </c>
      <c r="D226" s="2">
        <v>38847</v>
      </c>
      <c r="E226" t="s">
        <v>47</v>
      </c>
      <c r="F226" s="1">
        <v>4210112064577</v>
      </c>
      <c r="G226" t="s">
        <v>48</v>
      </c>
      <c r="H226">
        <v>43000</v>
      </c>
      <c r="I226">
        <v>3440</v>
      </c>
      <c r="J226">
        <v>0</v>
      </c>
      <c r="K226">
        <f t="shared" si="4"/>
        <v>46440</v>
      </c>
      <c r="L226" t="s">
        <v>19</v>
      </c>
      <c r="M226" t="s">
        <v>32</v>
      </c>
      <c r="N226" t="s">
        <v>37</v>
      </c>
      <c r="O226" t="s">
        <v>22</v>
      </c>
    </row>
    <row r="227" spans="1:15">
      <c r="A227" t="s">
        <v>118</v>
      </c>
      <c r="B227" t="s">
        <v>119</v>
      </c>
      <c r="C227" t="s">
        <v>18</v>
      </c>
      <c r="D227" s="2">
        <v>40556</v>
      </c>
      <c r="E227" t="s">
        <v>69</v>
      </c>
      <c r="F227" s="1">
        <v>4210111955899</v>
      </c>
      <c r="G227" t="s">
        <v>70</v>
      </c>
      <c r="H227">
        <v>52000</v>
      </c>
      <c r="I227">
        <v>4680</v>
      </c>
      <c r="J227">
        <v>0</v>
      </c>
      <c r="K227">
        <f t="shared" si="4"/>
        <v>56680</v>
      </c>
      <c r="L227" t="s">
        <v>19</v>
      </c>
      <c r="M227" t="s">
        <v>20</v>
      </c>
      <c r="N227" t="s">
        <v>37</v>
      </c>
      <c r="O227" t="s">
        <v>22</v>
      </c>
    </row>
    <row r="228" spans="1:15">
      <c r="A228" t="s">
        <v>120</v>
      </c>
      <c r="B228" t="s">
        <v>121</v>
      </c>
      <c r="C228" t="s">
        <v>45</v>
      </c>
      <c r="D228" s="2">
        <v>42416</v>
      </c>
      <c r="E228" t="s">
        <v>35</v>
      </c>
      <c r="F228" s="1">
        <v>4210111389831</v>
      </c>
      <c r="G228" t="s">
        <v>17</v>
      </c>
      <c r="H228">
        <v>35000</v>
      </c>
      <c r="I228">
        <v>3850</v>
      </c>
      <c r="J228">
        <v>0</v>
      </c>
      <c r="K228">
        <f t="shared" si="4"/>
        <v>38850</v>
      </c>
      <c r="L228" t="s">
        <v>19</v>
      </c>
      <c r="M228" t="s">
        <v>25</v>
      </c>
      <c r="N228" t="s">
        <v>37</v>
      </c>
      <c r="O228" t="s">
        <v>22</v>
      </c>
    </row>
    <row r="229" spans="1:15">
      <c r="A229" t="s">
        <v>124</v>
      </c>
      <c r="B229" t="s">
        <v>125</v>
      </c>
      <c r="C229" t="s">
        <v>18</v>
      </c>
      <c r="D229" s="2">
        <v>42416</v>
      </c>
      <c r="E229" t="s">
        <v>16</v>
      </c>
      <c r="F229" s="1">
        <v>4210111442101</v>
      </c>
      <c r="G229" t="s">
        <v>17</v>
      </c>
      <c r="H229">
        <v>45000</v>
      </c>
      <c r="I229">
        <v>3150</v>
      </c>
      <c r="J229">
        <v>0</v>
      </c>
      <c r="K229">
        <f t="shared" si="4"/>
        <v>48150</v>
      </c>
      <c r="L229" t="s">
        <v>19</v>
      </c>
      <c r="M229" t="s">
        <v>77</v>
      </c>
      <c r="N229" t="s">
        <v>37</v>
      </c>
      <c r="O229" t="s">
        <v>22</v>
      </c>
    </row>
    <row r="230" spans="1:15">
      <c r="A230" t="s">
        <v>127</v>
      </c>
      <c r="B230" t="s">
        <v>128</v>
      </c>
      <c r="C230" t="s">
        <v>18</v>
      </c>
      <c r="D230" s="2">
        <v>42416</v>
      </c>
      <c r="E230" t="s">
        <v>35</v>
      </c>
      <c r="F230" s="1">
        <v>4210112290864</v>
      </c>
      <c r="G230" t="s">
        <v>17</v>
      </c>
      <c r="H230">
        <v>73700</v>
      </c>
      <c r="I230">
        <v>8844</v>
      </c>
      <c r="J230">
        <v>0</v>
      </c>
      <c r="K230">
        <f t="shared" si="4"/>
        <v>82544</v>
      </c>
      <c r="L230" t="s">
        <v>19</v>
      </c>
      <c r="M230" t="s">
        <v>49</v>
      </c>
      <c r="N230" t="s">
        <v>37</v>
      </c>
      <c r="O230" t="s">
        <v>22</v>
      </c>
    </row>
    <row r="231" spans="1:15">
      <c r="A231" t="s">
        <v>133</v>
      </c>
      <c r="B231" t="s">
        <v>15</v>
      </c>
      <c r="C231" t="s">
        <v>45</v>
      </c>
      <c r="D231" s="2">
        <v>39044</v>
      </c>
      <c r="E231" t="s">
        <v>16</v>
      </c>
      <c r="F231" s="1">
        <v>4210112211066</v>
      </c>
      <c r="G231" t="s">
        <v>17</v>
      </c>
      <c r="H231">
        <v>70000</v>
      </c>
      <c r="I231">
        <v>4200</v>
      </c>
      <c r="J231">
        <v>700</v>
      </c>
      <c r="K231">
        <f t="shared" si="4"/>
        <v>74900</v>
      </c>
      <c r="L231" t="s">
        <v>134</v>
      </c>
      <c r="M231" t="s">
        <v>32</v>
      </c>
      <c r="N231" t="s">
        <v>37</v>
      </c>
      <c r="O231" t="s">
        <v>22</v>
      </c>
    </row>
    <row r="232" spans="1:15">
      <c r="A232" t="s">
        <v>139</v>
      </c>
      <c r="B232" t="s">
        <v>29</v>
      </c>
      <c r="C232" t="s">
        <v>18</v>
      </c>
      <c r="D232" s="2">
        <v>39597</v>
      </c>
      <c r="E232" t="s">
        <v>140</v>
      </c>
      <c r="F232" s="1">
        <v>4210111924491</v>
      </c>
      <c r="G232" t="s">
        <v>137</v>
      </c>
      <c r="H232">
        <v>68000</v>
      </c>
      <c r="I232">
        <v>3400</v>
      </c>
      <c r="J232">
        <v>680</v>
      </c>
      <c r="K232">
        <f t="shared" si="4"/>
        <v>72080</v>
      </c>
      <c r="L232" t="s">
        <v>134</v>
      </c>
      <c r="M232" t="s">
        <v>49</v>
      </c>
      <c r="N232" t="s">
        <v>37</v>
      </c>
      <c r="O232" t="s">
        <v>22</v>
      </c>
    </row>
    <row r="233" spans="1:15">
      <c r="A233" t="s">
        <v>144</v>
      </c>
      <c r="B233" t="s">
        <v>29</v>
      </c>
      <c r="C233" t="s">
        <v>18</v>
      </c>
      <c r="D233" s="2">
        <v>41299</v>
      </c>
      <c r="E233" t="s">
        <v>47</v>
      </c>
      <c r="F233" s="1">
        <v>4210112013684</v>
      </c>
      <c r="G233" t="s">
        <v>48</v>
      </c>
      <c r="H233">
        <v>51000</v>
      </c>
      <c r="I233">
        <v>6120</v>
      </c>
      <c r="J233">
        <v>1530</v>
      </c>
      <c r="K233">
        <f t="shared" si="4"/>
        <v>58650</v>
      </c>
      <c r="L233" t="s">
        <v>134</v>
      </c>
      <c r="M233" t="s">
        <v>49</v>
      </c>
      <c r="N233" t="s">
        <v>37</v>
      </c>
      <c r="O233" t="s">
        <v>22</v>
      </c>
    </row>
    <row r="234" spans="1:15">
      <c r="A234" t="s">
        <v>157</v>
      </c>
      <c r="B234" t="s">
        <v>158</v>
      </c>
      <c r="C234" t="s">
        <v>45</v>
      </c>
      <c r="D234" s="2">
        <v>40870</v>
      </c>
      <c r="E234" t="s">
        <v>16</v>
      </c>
      <c r="F234" s="1">
        <v>4210111829468</v>
      </c>
      <c r="G234" t="s">
        <v>17</v>
      </c>
      <c r="H234">
        <v>80850</v>
      </c>
      <c r="I234">
        <v>8893.5</v>
      </c>
      <c r="J234">
        <v>4042.5</v>
      </c>
      <c r="K234">
        <f t="shared" si="4"/>
        <v>93786</v>
      </c>
      <c r="L234" t="s">
        <v>134</v>
      </c>
      <c r="M234" t="s">
        <v>111</v>
      </c>
      <c r="N234" t="s">
        <v>37</v>
      </c>
      <c r="O234" t="s">
        <v>22</v>
      </c>
    </row>
    <row r="235" spans="1:15">
      <c r="A235" t="s">
        <v>161</v>
      </c>
      <c r="B235" t="s">
        <v>160</v>
      </c>
      <c r="C235" t="s">
        <v>18</v>
      </c>
      <c r="D235" s="2">
        <v>41334</v>
      </c>
      <c r="E235" t="s">
        <v>16</v>
      </c>
      <c r="F235" s="1">
        <v>4210111354358</v>
      </c>
      <c r="G235" t="s">
        <v>17</v>
      </c>
      <c r="H235">
        <v>94000</v>
      </c>
      <c r="I235">
        <v>8460</v>
      </c>
      <c r="J235">
        <v>4700</v>
      </c>
      <c r="K235">
        <f t="shared" si="4"/>
        <v>107160</v>
      </c>
      <c r="L235" t="s">
        <v>134</v>
      </c>
      <c r="M235" t="s">
        <v>20</v>
      </c>
      <c r="N235" t="s">
        <v>37</v>
      </c>
      <c r="O235" t="s">
        <v>22</v>
      </c>
    </row>
    <row r="236" spans="1:15">
      <c r="A236" t="s">
        <v>182</v>
      </c>
      <c r="B236" t="s">
        <v>181</v>
      </c>
      <c r="C236" t="s">
        <v>18</v>
      </c>
      <c r="D236" s="2">
        <v>41407</v>
      </c>
      <c r="E236" t="s">
        <v>16</v>
      </c>
      <c r="F236" s="1">
        <v>4210111797802</v>
      </c>
      <c r="G236" t="s">
        <v>17</v>
      </c>
      <c r="H236">
        <v>25000</v>
      </c>
      <c r="I236">
        <v>1250</v>
      </c>
      <c r="J236">
        <v>250</v>
      </c>
      <c r="K236">
        <f t="shared" si="4"/>
        <v>26500</v>
      </c>
      <c r="L236" t="s">
        <v>134</v>
      </c>
      <c r="M236" t="s">
        <v>32</v>
      </c>
      <c r="N236" t="s">
        <v>37</v>
      </c>
      <c r="O236" t="s">
        <v>22</v>
      </c>
    </row>
    <row r="237" spans="1:15">
      <c r="A237" t="s">
        <v>189</v>
      </c>
      <c r="B237" t="s">
        <v>146</v>
      </c>
      <c r="C237" t="s">
        <v>18</v>
      </c>
      <c r="D237" s="2">
        <v>38996</v>
      </c>
      <c r="E237" t="s">
        <v>47</v>
      </c>
      <c r="F237" s="1">
        <v>4210111336889</v>
      </c>
      <c r="G237" t="s">
        <v>48</v>
      </c>
      <c r="H237">
        <v>66000</v>
      </c>
      <c r="I237">
        <v>3960</v>
      </c>
      <c r="J237">
        <v>3300</v>
      </c>
      <c r="K237">
        <f t="shared" si="4"/>
        <v>73260</v>
      </c>
      <c r="L237" t="s">
        <v>187</v>
      </c>
      <c r="M237" t="s">
        <v>32</v>
      </c>
      <c r="N237" t="s">
        <v>37</v>
      </c>
      <c r="O237" t="s">
        <v>22</v>
      </c>
    </row>
    <row r="238" spans="1:15">
      <c r="A238" t="s">
        <v>190</v>
      </c>
      <c r="B238" t="s">
        <v>41</v>
      </c>
      <c r="C238" t="s">
        <v>18</v>
      </c>
      <c r="D238" s="2">
        <v>39650</v>
      </c>
      <c r="E238" t="s">
        <v>69</v>
      </c>
      <c r="F238" s="1">
        <v>4210111571094</v>
      </c>
      <c r="G238" t="s">
        <v>70</v>
      </c>
      <c r="H238">
        <v>74000</v>
      </c>
      <c r="I238">
        <v>7400</v>
      </c>
      <c r="J238">
        <v>0</v>
      </c>
      <c r="K238">
        <f t="shared" si="4"/>
        <v>81400</v>
      </c>
      <c r="L238" t="s">
        <v>187</v>
      </c>
      <c r="M238" t="s">
        <v>20</v>
      </c>
      <c r="N238" t="s">
        <v>37</v>
      </c>
      <c r="O238" t="s">
        <v>22</v>
      </c>
    </row>
    <row r="239" spans="1:15">
      <c r="A239" t="s">
        <v>196</v>
      </c>
      <c r="B239" t="s">
        <v>60</v>
      </c>
      <c r="C239" t="s">
        <v>45</v>
      </c>
      <c r="D239" s="2">
        <v>41476</v>
      </c>
      <c r="E239" t="s">
        <v>69</v>
      </c>
      <c r="F239" s="1">
        <v>4210111945327</v>
      </c>
      <c r="G239" t="s">
        <v>70</v>
      </c>
      <c r="H239">
        <v>87633</v>
      </c>
      <c r="I239">
        <v>10515.96</v>
      </c>
      <c r="J239">
        <v>3505.32</v>
      </c>
      <c r="K239">
        <f t="shared" si="4"/>
        <v>101654.28</v>
      </c>
      <c r="L239" t="s">
        <v>187</v>
      </c>
      <c r="M239" t="s">
        <v>32</v>
      </c>
      <c r="N239" t="s">
        <v>37</v>
      </c>
      <c r="O239" t="s">
        <v>22</v>
      </c>
    </row>
    <row r="240" spans="1:15">
      <c r="A240" t="s">
        <v>202</v>
      </c>
      <c r="B240" t="s">
        <v>160</v>
      </c>
      <c r="C240" t="s">
        <v>18</v>
      </c>
      <c r="D240" s="2">
        <v>40822</v>
      </c>
      <c r="E240" t="s">
        <v>47</v>
      </c>
      <c r="F240" s="1">
        <v>4210111572112</v>
      </c>
      <c r="G240" t="s">
        <v>48</v>
      </c>
      <c r="H240">
        <v>91000</v>
      </c>
      <c r="I240">
        <v>5460</v>
      </c>
      <c r="J240">
        <v>3640</v>
      </c>
      <c r="K240">
        <f t="shared" si="4"/>
        <v>100100</v>
      </c>
      <c r="L240" t="s">
        <v>187</v>
      </c>
      <c r="M240" t="s">
        <v>49</v>
      </c>
      <c r="N240" t="s">
        <v>37</v>
      </c>
      <c r="O240" t="s">
        <v>22</v>
      </c>
    </row>
    <row r="241" spans="1:15">
      <c r="A241" t="s">
        <v>203</v>
      </c>
      <c r="B241" t="s">
        <v>160</v>
      </c>
      <c r="C241" t="s">
        <v>18</v>
      </c>
      <c r="D241" s="2">
        <v>40822</v>
      </c>
      <c r="E241" t="s">
        <v>47</v>
      </c>
      <c r="F241" s="1">
        <v>4210111654791</v>
      </c>
      <c r="G241" t="s">
        <v>48</v>
      </c>
      <c r="H241">
        <v>91000</v>
      </c>
      <c r="I241">
        <v>5460</v>
      </c>
      <c r="J241">
        <v>3640</v>
      </c>
      <c r="K241">
        <f t="shared" si="4"/>
        <v>100100</v>
      </c>
      <c r="L241" t="s">
        <v>187</v>
      </c>
      <c r="M241" t="s">
        <v>52</v>
      </c>
      <c r="N241" t="s">
        <v>37</v>
      </c>
      <c r="O241" t="s">
        <v>22</v>
      </c>
    </row>
    <row r="242" spans="1:15">
      <c r="A242" t="s">
        <v>206</v>
      </c>
      <c r="B242" t="s">
        <v>74</v>
      </c>
      <c r="C242" t="s">
        <v>45</v>
      </c>
      <c r="D242" s="2">
        <v>41476</v>
      </c>
      <c r="E242" t="s">
        <v>69</v>
      </c>
      <c r="F242" s="1">
        <v>4210112182007</v>
      </c>
      <c r="G242" t="s">
        <v>70</v>
      </c>
      <c r="H242">
        <v>83460</v>
      </c>
      <c r="I242">
        <v>8346</v>
      </c>
      <c r="J242">
        <v>3338.4</v>
      </c>
      <c r="K242">
        <f t="shared" si="4"/>
        <v>95144.4</v>
      </c>
      <c r="L242" t="s">
        <v>187</v>
      </c>
      <c r="M242" t="s">
        <v>58</v>
      </c>
      <c r="N242" t="s">
        <v>37</v>
      </c>
      <c r="O242" t="s">
        <v>22</v>
      </c>
    </row>
    <row r="243" spans="1:15">
      <c r="A243" t="s">
        <v>209</v>
      </c>
      <c r="B243" t="s">
        <v>79</v>
      </c>
      <c r="C243" t="s">
        <v>18</v>
      </c>
      <c r="D243" s="2">
        <v>40552</v>
      </c>
      <c r="E243" t="s">
        <v>16</v>
      </c>
      <c r="F243" s="1">
        <v>4210111889769</v>
      </c>
      <c r="G243" t="s">
        <v>17</v>
      </c>
      <c r="H243">
        <v>35000</v>
      </c>
      <c r="I243">
        <v>2100</v>
      </c>
      <c r="J243">
        <v>350</v>
      </c>
      <c r="K243">
        <f t="shared" si="4"/>
        <v>37450</v>
      </c>
      <c r="L243" t="s">
        <v>187</v>
      </c>
      <c r="M243" t="s">
        <v>42</v>
      </c>
      <c r="N243" t="s">
        <v>37</v>
      </c>
      <c r="O243" t="s">
        <v>22</v>
      </c>
    </row>
    <row r="244" spans="1:15">
      <c r="A244" t="s">
        <v>222</v>
      </c>
      <c r="B244" t="s">
        <v>170</v>
      </c>
      <c r="C244" t="s">
        <v>18</v>
      </c>
      <c r="D244" s="2">
        <v>41464</v>
      </c>
      <c r="E244" t="s">
        <v>16</v>
      </c>
      <c r="F244" s="1">
        <v>4210111403817</v>
      </c>
      <c r="G244" t="s">
        <v>17</v>
      </c>
      <c r="H244">
        <v>63000</v>
      </c>
      <c r="I244">
        <v>3780</v>
      </c>
      <c r="J244">
        <v>630</v>
      </c>
      <c r="K244">
        <f t="shared" si="4"/>
        <v>67410</v>
      </c>
      <c r="L244" t="s">
        <v>187</v>
      </c>
      <c r="M244" t="s">
        <v>77</v>
      </c>
      <c r="N244" t="s">
        <v>37</v>
      </c>
      <c r="O244" t="s">
        <v>22</v>
      </c>
    </row>
    <row r="245" spans="1:15">
      <c r="A245" t="s">
        <v>234</v>
      </c>
      <c r="B245" t="s">
        <v>117</v>
      </c>
      <c r="C245" t="s">
        <v>18</v>
      </c>
      <c r="D245" s="2">
        <v>42416</v>
      </c>
      <c r="E245" t="s">
        <v>16</v>
      </c>
      <c r="F245" s="1">
        <v>4210111303029</v>
      </c>
      <c r="G245" t="s">
        <v>17</v>
      </c>
      <c r="H245">
        <v>42000</v>
      </c>
      <c r="I245">
        <v>4620</v>
      </c>
      <c r="J245">
        <v>1260</v>
      </c>
      <c r="K245">
        <f t="shared" si="4"/>
        <v>47880</v>
      </c>
      <c r="L245" t="s">
        <v>187</v>
      </c>
      <c r="M245" t="s">
        <v>20</v>
      </c>
      <c r="N245" t="s">
        <v>37</v>
      </c>
      <c r="O245" t="s">
        <v>22</v>
      </c>
    </row>
    <row r="246" spans="1:15">
      <c r="A246" t="s">
        <v>238</v>
      </c>
      <c r="B246" t="s">
        <v>236</v>
      </c>
      <c r="C246" t="s">
        <v>18</v>
      </c>
      <c r="D246" s="2">
        <v>42416</v>
      </c>
      <c r="E246" t="s">
        <v>16</v>
      </c>
      <c r="F246" s="1">
        <v>4210111310023</v>
      </c>
      <c r="G246" t="s">
        <v>17</v>
      </c>
      <c r="H246">
        <v>48000</v>
      </c>
      <c r="I246">
        <v>4800</v>
      </c>
      <c r="J246">
        <v>1920</v>
      </c>
      <c r="K246">
        <f t="shared" si="4"/>
        <v>54720</v>
      </c>
      <c r="L246" t="s">
        <v>187</v>
      </c>
      <c r="M246" t="s">
        <v>36</v>
      </c>
      <c r="N246" t="s">
        <v>37</v>
      </c>
      <c r="O246" t="s">
        <v>22</v>
      </c>
    </row>
    <row r="247" spans="1:15">
      <c r="A247" t="s">
        <v>242</v>
      </c>
      <c r="B247" t="s">
        <v>121</v>
      </c>
      <c r="C247" t="s">
        <v>45</v>
      </c>
      <c r="D247" s="2">
        <v>39085</v>
      </c>
      <c r="E247" t="s">
        <v>16</v>
      </c>
      <c r="F247" s="1">
        <v>4210112206966</v>
      </c>
      <c r="G247" t="s">
        <v>17</v>
      </c>
      <c r="H247">
        <v>55000</v>
      </c>
      <c r="I247">
        <v>3300</v>
      </c>
      <c r="J247">
        <v>1650</v>
      </c>
      <c r="K247">
        <f t="shared" si="4"/>
        <v>59950</v>
      </c>
      <c r="L247" t="s">
        <v>187</v>
      </c>
      <c r="M247" t="s">
        <v>49</v>
      </c>
      <c r="N247" t="s">
        <v>37</v>
      </c>
      <c r="O247" t="s">
        <v>22</v>
      </c>
    </row>
    <row r="248" spans="1:15">
      <c r="A248" t="s">
        <v>243</v>
      </c>
      <c r="B248" t="s">
        <v>125</v>
      </c>
      <c r="C248" t="s">
        <v>18</v>
      </c>
      <c r="D248" s="2">
        <v>39568</v>
      </c>
      <c r="E248" t="s">
        <v>140</v>
      </c>
      <c r="F248" s="1">
        <v>4210111566721</v>
      </c>
      <c r="G248" t="s">
        <v>137</v>
      </c>
      <c r="H248">
        <v>35000</v>
      </c>
      <c r="I248">
        <v>2800</v>
      </c>
      <c r="J248">
        <v>350</v>
      </c>
      <c r="K248">
        <f t="shared" si="4"/>
        <v>38150</v>
      </c>
      <c r="L248" t="s">
        <v>187</v>
      </c>
      <c r="M248" t="s">
        <v>36</v>
      </c>
      <c r="N248" t="s">
        <v>37</v>
      </c>
      <c r="O248" t="s">
        <v>22</v>
      </c>
    </row>
    <row r="249" spans="1:15">
      <c r="A249" t="s">
        <v>245</v>
      </c>
      <c r="B249" t="s">
        <v>244</v>
      </c>
      <c r="C249" t="s">
        <v>18</v>
      </c>
      <c r="D249" s="2">
        <v>40552</v>
      </c>
      <c r="E249" t="s">
        <v>16</v>
      </c>
      <c r="F249" s="1">
        <v>4210112246165</v>
      </c>
      <c r="G249" t="s">
        <v>17</v>
      </c>
      <c r="H249">
        <v>38150</v>
      </c>
      <c r="I249">
        <v>2670.5</v>
      </c>
      <c r="J249">
        <v>763</v>
      </c>
      <c r="K249">
        <f t="shared" si="4"/>
        <v>41583.5</v>
      </c>
      <c r="L249" t="s">
        <v>187</v>
      </c>
      <c r="M249" t="s">
        <v>20</v>
      </c>
      <c r="N249" t="s">
        <v>37</v>
      </c>
      <c r="O249" t="s">
        <v>22</v>
      </c>
    </row>
    <row r="250" spans="1:15">
      <c r="A250" t="s">
        <v>247</v>
      </c>
      <c r="B250" t="s">
        <v>179</v>
      </c>
      <c r="C250" t="s">
        <v>18</v>
      </c>
      <c r="D250" s="2">
        <v>40223</v>
      </c>
      <c r="E250" t="s">
        <v>140</v>
      </c>
      <c r="F250" s="1">
        <v>4210111310252</v>
      </c>
      <c r="G250" t="s">
        <v>137</v>
      </c>
      <c r="H250">
        <v>51360</v>
      </c>
      <c r="I250">
        <v>3595.2</v>
      </c>
      <c r="J250">
        <v>2568</v>
      </c>
      <c r="K250">
        <f t="shared" si="4"/>
        <v>57523.199999999997</v>
      </c>
      <c r="L250" t="s">
        <v>187</v>
      </c>
      <c r="M250" t="s">
        <v>58</v>
      </c>
      <c r="N250" t="s">
        <v>37</v>
      </c>
      <c r="O250" t="s">
        <v>22</v>
      </c>
    </row>
    <row r="251" spans="1:15">
      <c r="A251" t="s">
        <v>254</v>
      </c>
      <c r="B251" t="s">
        <v>253</v>
      </c>
      <c r="C251" t="s">
        <v>45</v>
      </c>
      <c r="D251" s="2">
        <v>40241</v>
      </c>
      <c r="E251" t="s">
        <v>69</v>
      </c>
      <c r="F251" s="1">
        <v>4210111923726</v>
      </c>
      <c r="G251" t="s">
        <v>70</v>
      </c>
      <c r="H251">
        <v>91350</v>
      </c>
      <c r="I251">
        <v>7308</v>
      </c>
      <c r="J251">
        <v>913.5</v>
      </c>
      <c r="K251">
        <f t="shared" si="4"/>
        <v>99571.5</v>
      </c>
      <c r="L251" t="s">
        <v>249</v>
      </c>
      <c r="M251" t="s">
        <v>55</v>
      </c>
      <c r="N251" t="s">
        <v>37</v>
      </c>
      <c r="O251" t="s">
        <v>22</v>
      </c>
    </row>
    <row r="252" spans="1:15">
      <c r="A252" t="s">
        <v>256</v>
      </c>
      <c r="B252" t="s">
        <v>255</v>
      </c>
      <c r="C252" t="s">
        <v>18</v>
      </c>
      <c r="D252" s="2">
        <v>42416</v>
      </c>
      <c r="E252" t="s">
        <v>16</v>
      </c>
      <c r="F252" s="1">
        <v>4210111822388</v>
      </c>
      <c r="G252" t="s">
        <v>17</v>
      </c>
      <c r="H252">
        <v>84000</v>
      </c>
      <c r="I252">
        <v>9240</v>
      </c>
      <c r="J252">
        <v>840</v>
      </c>
      <c r="K252">
        <f t="shared" si="4"/>
        <v>94080</v>
      </c>
      <c r="L252" t="s">
        <v>249</v>
      </c>
      <c r="M252" t="s">
        <v>20</v>
      </c>
      <c r="N252" t="s">
        <v>37</v>
      </c>
      <c r="O252" t="s">
        <v>22</v>
      </c>
    </row>
    <row r="253" spans="1:15">
      <c r="A253" t="s">
        <v>265</v>
      </c>
      <c r="B253" t="s">
        <v>264</v>
      </c>
      <c r="C253" t="s">
        <v>18</v>
      </c>
      <c r="D253" s="2">
        <v>40901</v>
      </c>
      <c r="E253" t="s">
        <v>16</v>
      </c>
      <c r="F253" s="1">
        <v>4210111354785</v>
      </c>
      <c r="G253" t="s">
        <v>17</v>
      </c>
      <c r="H253">
        <v>101370</v>
      </c>
      <c r="I253">
        <v>12164.4</v>
      </c>
      <c r="J253">
        <v>0</v>
      </c>
      <c r="K253">
        <f t="shared" si="4"/>
        <v>113534.39999999999</v>
      </c>
      <c r="L253" t="s">
        <v>249</v>
      </c>
      <c r="M253" t="s">
        <v>55</v>
      </c>
      <c r="N253" t="s">
        <v>37</v>
      </c>
      <c r="O253" t="s">
        <v>22</v>
      </c>
    </row>
    <row r="254" spans="1:15">
      <c r="A254" t="s">
        <v>268</v>
      </c>
      <c r="B254" t="s">
        <v>165</v>
      </c>
      <c r="C254" t="s">
        <v>45</v>
      </c>
      <c r="D254" s="2">
        <v>40901</v>
      </c>
      <c r="E254" t="s">
        <v>16</v>
      </c>
      <c r="F254" s="1">
        <v>4210112333106</v>
      </c>
      <c r="G254" t="s">
        <v>17</v>
      </c>
      <c r="H254">
        <v>107452</v>
      </c>
      <c r="I254">
        <v>11819.72</v>
      </c>
      <c r="J254">
        <v>2149.04</v>
      </c>
      <c r="K254">
        <f t="shared" si="4"/>
        <v>121420.76</v>
      </c>
      <c r="L254" t="s">
        <v>249</v>
      </c>
      <c r="M254" t="s">
        <v>77</v>
      </c>
      <c r="N254" t="s">
        <v>37</v>
      </c>
      <c r="O254" t="s">
        <v>22</v>
      </c>
    </row>
    <row r="255" spans="1:15">
      <c r="A255" t="s">
        <v>286</v>
      </c>
      <c r="B255" t="s">
        <v>41</v>
      </c>
      <c r="C255" t="s">
        <v>18</v>
      </c>
      <c r="D255" s="2">
        <v>42416</v>
      </c>
      <c r="E255" t="s">
        <v>16</v>
      </c>
      <c r="F255" s="1">
        <v>4210112150823</v>
      </c>
      <c r="G255" t="s">
        <v>17</v>
      </c>
      <c r="H255">
        <v>96000</v>
      </c>
      <c r="I255">
        <v>6720</v>
      </c>
      <c r="J255">
        <v>1920</v>
      </c>
      <c r="K255">
        <f t="shared" si="4"/>
        <v>104640</v>
      </c>
      <c r="L255" t="s">
        <v>281</v>
      </c>
      <c r="M255" t="s">
        <v>77</v>
      </c>
      <c r="N255" t="s">
        <v>37</v>
      </c>
      <c r="O255" t="s">
        <v>22</v>
      </c>
    </row>
    <row r="256" spans="1:15">
      <c r="A256" t="s">
        <v>288</v>
      </c>
      <c r="B256" t="s">
        <v>44</v>
      </c>
      <c r="C256" t="s">
        <v>18</v>
      </c>
      <c r="D256" s="2">
        <v>39972</v>
      </c>
      <c r="E256" t="s">
        <v>47</v>
      </c>
      <c r="F256" s="1">
        <v>4210111313811</v>
      </c>
      <c r="G256" t="s">
        <v>48</v>
      </c>
      <c r="H256">
        <v>32700</v>
      </c>
      <c r="I256">
        <v>3270</v>
      </c>
      <c r="J256">
        <v>1308</v>
      </c>
      <c r="K256">
        <f t="shared" si="4"/>
        <v>37278</v>
      </c>
      <c r="L256" t="s">
        <v>281</v>
      </c>
      <c r="M256" t="s">
        <v>32</v>
      </c>
      <c r="N256" t="s">
        <v>37</v>
      </c>
      <c r="O256" t="s">
        <v>22</v>
      </c>
    </row>
    <row r="257" spans="1:15">
      <c r="A257" t="s">
        <v>300</v>
      </c>
      <c r="B257" t="s">
        <v>299</v>
      </c>
      <c r="C257" t="s">
        <v>18</v>
      </c>
      <c r="D257" s="2">
        <v>41348</v>
      </c>
      <c r="E257" t="s">
        <v>16</v>
      </c>
      <c r="F257" s="1">
        <v>4210111656827</v>
      </c>
      <c r="G257" t="s">
        <v>17</v>
      </c>
      <c r="H257">
        <v>39000</v>
      </c>
      <c r="I257">
        <v>2340</v>
      </c>
      <c r="J257">
        <v>1170</v>
      </c>
      <c r="K257">
        <f t="shared" si="4"/>
        <v>42510</v>
      </c>
      <c r="L257" t="s">
        <v>281</v>
      </c>
      <c r="M257" t="s">
        <v>32</v>
      </c>
      <c r="N257" t="s">
        <v>37</v>
      </c>
      <c r="O257" t="s">
        <v>22</v>
      </c>
    </row>
    <row r="258" spans="1:15">
      <c r="A258" t="s">
        <v>301</v>
      </c>
      <c r="B258" t="s">
        <v>266</v>
      </c>
      <c r="C258" t="s">
        <v>45</v>
      </c>
      <c r="D258" s="2">
        <v>40311</v>
      </c>
      <c r="E258" t="s">
        <v>16</v>
      </c>
      <c r="F258" s="1">
        <v>4210111830111</v>
      </c>
      <c r="G258" t="s">
        <v>17</v>
      </c>
      <c r="H258">
        <v>100000</v>
      </c>
      <c r="I258">
        <v>11000</v>
      </c>
      <c r="J258">
        <v>3000</v>
      </c>
      <c r="K258">
        <f t="shared" si="4"/>
        <v>114000</v>
      </c>
      <c r="L258" t="s">
        <v>281</v>
      </c>
      <c r="M258" t="s">
        <v>111</v>
      </c>
      <c r="N258" t="s">
        <v>37</v>
      </c>
      <c r="O258" t="s">
        <v>22</v>
      </c>
    </row>
    <row r="259" spans="1:15">
      <c r="A259" t="s">
        <v>304</v>
      </c>
      <c r="B259" t="s">
        <v>165</v>
      </c>
      <c r="C259" t="s">
        <v>18</v>
      </c>
      <c r="D259" s="2">
        <v>40603</v>
      </c>
      <c r="E259" t="s">
        <v>47</v>
      </c>
      <c r="F259" s="1">
        <v>4210112342121</v>
      </c>
      <c r="G259" t="s">
        <v>48</v>
      </c>
      <c r="H259">
        <v>29430</v>
      </c>
      <c r="I259">
        <v>2354.4</v>
      </c>
      <c r="J259">
        <v>0</v>
      </c>
      <c r="K259">
        <f t="shared" si="4"/>
        <v>31784.400000000001</v>
      </c>
      <c r="L259" t="s">
        <v>281</v>
      </c>
      <c r="M259" t="s">
        <v>52</v>
      </c>
      <c r="N259" t="s">
        <v>37</v>
      </c>
      <c r="O259" t="s">
        <v>22</v>
      </c>
    </row>
    <row r="260" spans="1:15">
      <c r="A260" t="s">
        <v>307</v>
      </c>
      <c r="B260" t="s">
        <v>89</v>
      </c>
      <c r="C260" t="s">
        <v>18</v>
      </c>
      <c r="D260" s="2">
        <v>42416</v>
      </c>
      <c r="E260" t="s">
        <v>16</v>
      </c>
      <c r="F260" s="1">
        <v>4210111316656</v>
      </c>
      <c r="G260" t="s">
        <v>17</v>
      </c>
      <c r="H260">
        <v>89000</v>
      </c>
      <c r="I260">
        <v>6230</v>
      </c>
      <c r="J260">
        <v>0</v>
      </c>
      <c r="K260">
        <f t="shared" si="4"/>
        <v>95230</v>
      </c>
      <c r="L260" t="s">
        <v>281</v>
      </c>
      <c r="M260" t="s">
        <v>77</v>
      </c>
      <c r="N260" t="s">
        <v>37</v>
      </c>
      <c r="O260" t="s">
        <v>22</v>
      </c>
    </row>
    <row r="261" spans="1:15">
      <c r="A261" t="s">
        <v>313</v>
      </c>
      <c r="B261" t="s">
        <v>110</v>
      </c>
      <c r="C261" t="s">
        <v>18</v>
      </c>
      <c r="D261" s="2">
        <v>41169</v>
      </c>
      <c r="E261" t="s">
        <v>140</v>
      </c>
      <c r="F261" s="1">
        <v>4210112060448</v>
      </c>
      <c r="G261" t="s">
        <v>137</v>
      </c>
      <c r="H261">
        <v>65000</v>
      </c>
      <c r="I261">
        <v>3250</v>
      </c>
      <c r="J261">
        <v>3250</v>
      </c>
      <c r="K261">
        <f t="shared" si="4"/>
        <v>71500</v>
      </c>
      <c r="L261" t="s">
        <v>281</v>
      </c>
      <c r="M261" t="s">
        <v>80</v>
      </c>
      <c r="N261" t="s">
        <v>37</v>
      </c>
      <c r="O261" t="s">
        <v>22</v>
      </c>
    </row>
    <row r="262" spans="1:15">
      <c r="A262" t="s">
        <v>314</v>
      </c>
      <c r="B262" t="s">
        <v>115</v>
      </c>
      <c r="C262" t="s">
        <v>18</v>
      </c>
      <c r="D262" s="2">
        <v>41612</v>
      </c>
      <c r="E262" t="s">
        <v>16</v>
      </c>
      <c r="F262" s="1">
        <v>4210111653016</v>
      </c>
      <c r="G262" t="s">
        <v>17</v>
      </c>
      <c r="H262">
        <v>73500</v>
      </c>
      <c r="I262">
        <v>8085</v>
      </c>
      <c r="J262">
        <v>735</v>
      </c>
      <c r="K262">
        <f t="shared" si="4"/>
        <v>82320</v>
      </c>
      <c r="L262" t="s">
        <v>281</v>
      </c>
      <c r="M262" t="s">
        <v>49</v>
      </c>
      <c r="N262" t="s">
        <v>37</v>
      </c>
      <c r="O262" t="s">
        <v>22</v>
      </c>
    </row>
    <row r="263" spans="1:15">
      <c r="A263" t="s">
        <v>315</v>
      </c>
      <c r="B263" t="s">
        <v>230</v>
      </c>
      <c r="C263" t="s">
        <v>18</v>
      </c>
      <c r="D263" s="2">
        <v>41015</v>
      </c>
      <c r="E263" t="s">
        <v>47</v>
      </c>
      <c r="F263" s="1">
        <v>4210111510001</v>
      </c>
      <c r="G263" t="s">
        <v>48</v>
      </c>
      <c r="H263">
        <v>66000</v>
      </c>
      <c r="I263">
        <v>5940</v>
      </c>
      <c r="J263">
        <v>2640</v>
      </c>
      <c r="K263">
        <f t="shared" si="4"/>
        <v>74580</v>
      </c>
      <c r="L263" t="s">
        <v>281</v>
      </c>
      <c r="M263" t="s">
        <v>58</v>
      </c>
      <c r="N263" t="s">
        <v>37</v>
      </c>
      <c r="O263" t="s">
        <v>22</v>
      </c>
    </row>
    <row r="264" spans="1:15">
      <c r="A264" t="s">
        <v>333</v>
      </c>
      <c r="B264" t="s">
        <v>15</v>
      </c>
      <c r="C264" t="s">
        <v>18</v>
      </c>
      <c r="D264" s="2">
        <v>42416</v>
      </c>
      <c r="E264" t="s">
        <v>16</v>
      </c>
      <c r="F264" s="1">
        <v>4210111859313</v>
      </c>
      <c r="G264" t="s">
        <v>17</v>
      </c>
      <c r="H264">
        <v>72000</v>
      </c>
      <c r="I264">
        <v>7920</v>
      </c>
      <c r="J264">
        <v>2880</v>
      </c>
      <c r="K264">
        <f t="shared" si="4"/>
        <v>82800</v>
      </c>
      <c r="L264" t="s">
        <v>331</v>
      </c>
      <c r="M264" t="s">
        <v>42</v>
      </c>
      <c r="N264" t="s">
        <v>37</v>
      </c>
      <c r="O264" t="s">
        <v>22</v>
      </c>
    </row>
    <row r="265" spans="1:15">
      <c r="A265" t="s">
        <v>334</v>
      </c>
      <c r="B265" t="s">
        <v>284</v>
      </c>
      <c r="C265" t="s">
        <v>18</v>
      </c>
      <c r="D265" s="2">
        <v>40863</v>
      </c>
      <c r="E265" t="s">
        <v>16</v>
      </c>
      <c r="F265" s="1">
        <v>4210111283935</v>
      </c>
      <c r="G265" t="s">
        <v>17</v>
      </c>
      <c r="H265">
        <v>141400</v>
      </c>
      <c r="I265">
        <v>8484</v>
      </c>
      <c r="J265">
        <v>7070</v>
      </c>
      <c r="K265">
        <f t="shared" si="4"/>
        <v>156954</v>
      </c>
      <c r="L265" t="s">
        <v>331</v>
      </c>
      <c r="M265" t="s">
        <v>52</v>
      </c>
      <c r="N265" t="s">
        <v>37</v>
      </c>
      <c r="O265" t="s">
        <v>22</v>
      </c>
    </row>
    <row r="266" spans="1:15">
      <c r="A266" t="s">
        <v>337</v>
      </c>
      <c r="B266" t="s">
        <v>34</v>
      </c>
      <c r="C266" t="s">
        <v>18</v>
      </c>
      <c r="D266" s="2">
        <v>42416</v>
      </c>
      <c r="E266" t="s">
        <v>16</v>
      </c>
      <c r="F266" s="1">
        <v>4210111780073</v>
      </c>
      <c r="G266" t="s">
        <v>17</v>
      </c>
      <c r="H266">
        <v>60000</v>
      </c>
      <c r="I266">
        <v>4200</v>
      </c>
      <c r="J266">
        <v>2400</v>
      </c>
      <c r="K266">
        <f t="shared" si="4"/>
        <v>66600</v>
      </c>
      <c r="L266" t="s">
        <v>331</v>
      </c>
      <c r="M266" t="s">
        <v>32</v>
      </c>
      <c r="N266" t="s">
        <v>37</v>
      </c>
      <c r="O266" t="s">
        <v>22</v>
      </c>
    </row>
    <row r="267" spans="1:15">
      <c r="A267" t="s">
        <v>338</v>
      </c>
      <c r="B267" t="s">
        <v>146</v>
      </c>
      <c r="C267" t="s">
        <v>18</v>
      </c>
      <c r="D267" s="2">
        <v>38978</v>
      </c>
      <c r="E267" t="s">
        <v>47</v>
      </c>
      <c r="F267" s="1">
        <v>4210112329331</v>
      </c>
      <c r="G267" t="s">
        <v>48</v>
      </c>
      <c r="H267">
        <v>105000</v>
      </c>
      <c r="I267">
        <v>9450</v>
      </c>
      <c r="J267">
        <v>3150</v>
      </c>
      <c r="K267">
        <f t="shared" si="4"/>
        <v>117600</v>
      </c>
      <c r="L267" t="s">
        <v>331</v>
      </c>
      <c r="M267" t="s">
        <v>52</v>
      </c>
      <c r="N267" t="s">
        <v>37</v>
      </c>
      <c r="O267" t="s">
        <v>22</v>
      </c>
    </row>
    <row r="268" spans="1:15">
      <c r="A268" t="s">
        <v>343</v>
      </c>
      <c r="B268" t="s">
        <v>57</v>
      </c>
      <c r="C268" t="s">
        <v>18</v>
      </c>
      <c r="D268" s="2">
        <v>42416</v>
      </c>
      <c r="E268" t="s">
        <v>16</v>
      </c>
      <c r="F268" s="1">
        <v>4210111347061</v>
      </c>
      <c r="G268" t="s">
        <v>17</v>
      </c>
      <c r="H268">
        <v>75000</v>
      </c>
      <c r="I268">
        <v>5250</v>
      </c>
      <c r="J268">
        <v>3750</v>
      </c>
      <c r="K268">
        <f t="shared" si="4"/>
        <v>84000</v>
      </c>
      <c r="L268" t="s">
        <v>331</v>
      </c>
      <c r="M268" t="s">
        <v>49</v>
      </c>
      <c r="N268" t="s">
        <v>37</v>
      </c>
      <c r="O268" t="s">
        <v>27</v>
      </c>
    </row>
    <row r="269" spans="1:15">
      <c r="A269" t="s">
        <v>346</v>
      </c>
      <c r="B269" t="s">
        <v>64</v>
      </c>
      <c r="C269" t="s">
        <v>18</v>
      </c>
      <c r="D269" s="2">
        <v>40837</v>
      </c>
      <c r="E269" t="s">
        <v>16</v>
      </c>
      <c r="F269" s="1">
        <v>4210112255167</v>
      </c>
      <c r="G269" t="s">
        <v>17</v>
      </c>
      <c r="H269">
        <v>42900</v>
      </c>
      <c r="I269">
        <v>5148</v>
      </c>
      <c r="J269">
        <v>1716</v>
      </c>
      <c r="K269">
        <f t="shared" si="4"/>
        <v>49764</v>
      </c>
      <c r="L269" t="s">
        <v>331</v>
      </c>
      <c r="M269" t="s">
        <v>58</v>
      </c>
      <c r="N269" t="s">
        <v>37</v>
      </c>
      <c r="O269" t="s">
        <v>22</v>
      </c>
    </row>
    <row r="270" spans="1:15">
      <c r="A270" t="s">
        <v>348</v>
      </c>
      <c r="B270" t="s">
        <v>347</v>
      </c>
      <c r="C270" t="s">
        <v>18</v>
      </c>
      <c r="D270" s="2">
        <v>40533</v>
      </c>
      <c r="E270" t="s">
        <v>16</v>
      </c>
      <c r="F270" s="1">
        <v>4210112127074</v>
      </c>
      <c r="G270" t="s">
        <v>17</v>
      </c>
      <c r="H270">
        <v>63100</v>
      </c>
      <c r="I270">
        <v>5679</v>
      </c>
      <c r="J270">
        <v>631</v>
      </c>
      <c r="K270">
        <f t="shared" ref="K270:K333" si="5">SUM(H270:J270)</f>
        <v>69410</v>
      </c>
      <c r="L270" t="s">
        <v>331</v>
      </c>
      <c r="M270" t="s">
        <v>80</v>
      </c>
      <c r="N270" t="s">
        <v>37</v>
      </c>
      <c r="O270" t="s">
        <v>22</v>
      </c>
    </row>
    <row r="271" spans="1:15">
      <c r="A271" t="s">
        <v>354</v>
      </c>
      <c r="B271" t="s">
        <v>299</v>
      </c>
      <c r="C271" t="s">
        <v>45</v>
      </c>
      <c r="D271" s="2">
        <v>41191</v>
      </c>
      <c r="E271" t="s">
        <v>69</v>
      </c>
      <c r="F271" s="1">
        <v>4210111349069</v>
      </c>
      <c r="G271" t="s">
        <v>70</v>
      </c>
      <c r="H271">
        <v>35000</v>
      </c>
      <c r="I271">
        <v>2450</v>
      </c>
      <c r="J271">
        <v>1050</v>
      </c>
      <c r="K271">
        <f t="shared" si="5"/>
        <v>38500</v>
      </c>
      <c r="L271" t="s">
        <v>331</v>
      </c>
      <c r="M271" t="s">
        <v>32</v>
      </c>
      <c r="N271" t="s">
        <v>37</v>
      </c>
      <c r="O271" t="s">
        <v>22</v>
      </c>
    </row>
    <row r="272" spans="1:15">
      <c r="A272" t="s">
        <v>357</v>
      </c>
      <c r="B272" t="s">
        <v>204</v>
      </c>
      <c r="C272" t="s">
        <v>18</v>
      </c>
      <c r="D272" s="2">
        <v>41208</v>
      </c>
      <c r="E272" t="s">
        <v>47</v>
      </c>
      <c r="F272" s="1">
        <v>4210112095399</v>
      </c>
      <c r="G272" t="s">
        <v>48</v>
      </c>
      <c r="H272">
        <v>32000</v>
      </c>
      <c r="I272">
        <v>3840</v>
      </c>
      <c r="J272">
        <v>1600</v>
      </c>
      <c r="K272">
        <f t="shared" si="5"/>
        <v>37440</v>
      </c>
      <c r="L272" t="s">
        <v>331</v>
      </c>
      <c r="M272" t="s">
        <v>80</v>
      </c>
      <c r="N272" t="s">
        <v>37</v>
      </c>
      <c r="O272" t="s">
        <v>22</v>
      </c>
    </row>
    <row r="273" spans="1:15">
      <c r="A273" t="s">
        <v>358</v>
      </c>
      <c r="B273" t="s">
        <v>207</v>
      </c>
      <c r="C273" t="s">
        <v>18</v>
      </c>
      <c r="D273" s="2">
        <v>40519</v>
      </c>
      <c r="E273" t="s">
        <v>16</v>
      </c>
      <c r="F273" s="1">
        <v>4210111375558</v>
      </c>
      <c r="G273" t="s">
        <v>17</v>
      </c>
      <c r="H273">
        <v>88200</v>
      </c>
      <c r="I273">
        <v>7056</v>
      </c>
      <c r="J273">
        <v>2646</v>
      </c>
      <c r="K273">
        <f t="shared" si="5"/>
        <v>97902</v>
      </c>
      <c r="L273" t="s">
        <v>331</v>
      </c>
      <c r="M273" t="s">
        <v>49</v>
      </c>
      <c r="N273" t="s">
        <v>37</v>
      </c>
      <c r="O273" t="s">
        <v>22</v>
      </c>
    </row>
    <row r="274" spans="1:15">
      <c r="A274" t="s">
        <v>360</v>
      </c>
      <c r="B274" t="s">
        <v>81</v>
      </c>
      <c r="C274" t="s">
        <v>18</v>
      </c>
      <c r="D274" s="2">
        <v>42416</v>
      </c>
      <c r="E274" t="s">
        <v>16</v>
      </c>
      <c r="F274" s="1">
        <v>4210111482462</v>
      </c>
      <c r="G274" t="s">
        <v>17</v>
      </c>
      <c r="H274">
        <v>54000</v>
      </c>
      <c r="I274">
        <v>6480</v>
      </c>
      <c r="J274">
        <v>2160</v>
      </c>
      <c r="K274">
        <f t="shared" si="5"/>
        <v>62640</v>
      </c>
      <c r="L274" t="s">
        <v>331</v>
      </c>
      <c r="M274" t="s">
        <v>52</v>
      </c>
      <c r="N274" t="s">
        <v>37</v>
      </c>
      <c r="O274" t="s">
        <v>22</v>
      </c>
    </row>
    <row r="275" spans="1:15">
      <c r="A275" t="s">
        <v>365</v>
      </c>
      <c r="B275" t="s">
        <v>363</v>
      </c>
      <c r="C275" t="s">
        <v>18</v>
      </c>
      <c r="D275" s="2">
        <v>40246</v>
      </c>
      <c r="E275" t="s">
        <v>47</v>
      </c>
      <c r="F275" s="1">
        <v>4210112244578</v>
      </c>
      <c r="G275" t="s">
        <v>48</v>
      </c>
      <c r="H275">
        <v>94000</v>
      </c>
      <c r="I275">
        <v>7520</v>
      </c>
      <c r="J275">
        <v>940</v>
      </c>
      <c r="K275">
        <f t="shared" si="5"/>
        <v>102460</v>
      </c>
      <c r="L275" t="s">
        <v>331</v>
      </c>
      <c r="M275" t="s">
        <v>80</v>
      </c>
      <c r="N275" t="s">
        <v>37</v>
      </c>
      <c r="O275" t="s">
        <v>22</v>
      </c>
    </row>
    <row r="276" spans="1:15">
      <c r="A276" t="s">
        <v>367</v>
      </c>
      <c r="B276" t="s">
        <v>89</v>
      </c>
      <c r="C276" t="s">
        <v>18</v>
      </c>
      <c r="D276" s="2">
        <v>38841</v>
      </c>
      <c r="E276" t="s">
        <v>69</v>
      </c>
      <c r="F276" s="1">
        <v>4210111921906</v>
      </c>
      <c r="G276" t="s">
        <v>70</v>
      </c>
      <c r="H276">
        <v>36000</v>
      </c>
      <c r="I276">
        <v>3240</v>
      </c>
      <c r="J276">
        <v>720</v>
      </c>
      <c r="K276">
        <f t="shared" si="5"/>
        <v>39960</v>
      </c>
      <c r="L276" t="s">
        <v>331</v>
      </c>
      <c r="M276" t="s">
        <v>32</v>
      </c>
      <c r="N276" t="s">
        <v>37</v>
      </c>
      <c r="O276" t="s">
        <v>22</v>
      </c>
    </row>
    <row r="277" spans="1:15">
      <c r="A277" t="s">
        <v>375</v>
      </c>
      <c r="B277" t="s">
        <v>97</v>
      </c>
      <c r="C277" t="s">
        <v>45</v>
      </c>
      <c r="D277" s="2">
        <v>40863</v>
      </c>
      <c r="E277" t="s">
        <v>16</v>
      </c>
      <c r="F277" s="1">
        <v>4210111115733</v>
      </c>
      <c r="G277" t="s">
        <v>17</v>
      </c>
      <c r="H277">
        <v>119000</v>
      </c>
      <c r="I277">
        <v>5950</v>
      </c>
      <c r="J277">
        <v>3570</v>
      </c>
      <c r="K277">
        <f t="shared" si="5"/>
        <v>128520</v>
      </c>
      <c r="L277" t="s">
        <v>331</v>
      </c>
      <c r="M277" t="s">
        <v>32</v>
      </c>
      <c r="N277" t="s">
        <v>37</v>
      </c>
      <c r="O277" t="s">
        <v>22</v>
      </c>
    </row>
    <row r="278" spans="1:15">
      <c r="A278" t="s">
        <v>378</v>
      </c>
      <c r="B278" t="s">
        <v>172</v>
      </c>
      <c r="C278" t="s">
        <v>45</v>
      </c>
      <c r="D278" s="2">
        <v>40667</v>
      </c>
      <c r="E278" t="s">
        <v>69</v>
      </c>
      <c r="F278" s="1">
        <v>4210112063302</v>
      </c>
      <c r="G278" t="s">
        <v>70</v>
      </c>
      <c r="H278">
        <v>55100</v>
      </c>
      <c r="I278">
        <v>4959</v>
      </c>
      <c r="J278">
        <v>2755</v>
      </c>
      <c r="K278">
        <f t="shared" si="5"/>
        <v>62814</v>
      </c>
      <c r="L278" t="s">
        <v>331</v>
      </c>
      <c r="M278" t="s">
        <v>36</v>
      </c>
      <c r="N278" t="s">
        <v>37</v>
      </c>
      <c r="O278" t="s">
        <v>22</v>
      </c>
    </row>
    <row r="279" spans="1:15">
      <c r="A279" t="s">
        <v>379</v>
      </c>
      <c r="B279" t="s">
        <v>103</v>
      </c>
      <c r="C279" t="s">
        <v>18</v>
      </c>
      <c r="D279" s="2">
        <v>38693</v>
      </c>
      <c r="E279" t="s">
        <v>16</v>
      </c>
      <c r="F279" s="1">
        <v>4210111833772</v>
      </c>
      <c r="G279" t="s">
        <v>17</v>
      </c>
      <c r="H279">
        <v>70000</v>
      </c>
      <c r="I279">
        <v>4900</v>
      </c>
      <c r="J279">
        <v>0</v>
      </c>
      <c r="K279">
        <f t="shared" si="5"/>
        <v>74900</v>
      </c>
      <c r="L279" t="s">
        <v>331</v>
      </c>
      <c r="M279" t="s">
        <v>32</v>
      </c>
      <c r="N279" t="s">
        <v>37</v>
      </c>
      <c r="O279" t="s">
        <v>22</v>
      </c>
    </row>
    <row r="280" spans="1:15">
      <c r="A280" t="s">
        <v>393</v>
      </c>
      <c r="B280" t="s">
        <v>175</v>
      </c>
      <c r="C280" t="s">
        <v>18</v>
      </c>
      <c r="D280" s="2">
        <v>38841</v>
      </c>
      <c r="E280" t="s">
        <v>69</v>
      </c>
      <c r="F280" s="1">
        <v>4210111214218</v>
      </c>
      <c r="G280" t="s">
        <v>70</v>
      </c>
      <c r="H280">
        <v>43000</v>
      </c>
      <c r="I280">
        <v>3870</v>
      </c>
      <c r="J280">
        <v>860</v>
      </c>
      <c r="K280">
        <f t="shared" si="5"/>
        <v>47730</v>
      </c>
      <c r="L280" t="s">
        <v>331</v>
      </c>
      <c r="M280" t="s">
        <v>20</v>
      </c>
      <c r="N280" t="s">
        <v>37</v>
      </c>
      <c r="O280" t="s">
        <v>22</v>
      </c>
    </row>
    <row r="281" spans="1:15">
      <c r="A281" t="s">
        <v>394</v>
      </c>
      <c r="B281" t="s">
        <v>119</v>
      </c>
      <c r="C281" t="s">
        <v>18</v>
      </c>
      <c r="D281" s="2">
        <v>38841</v>
      </c>
      <c r="E281" t="s">
        <v>69</v>
      </c>
      <c r="F281" s="1">
        <v>4210111298708</v>
      </c>
      <c r="G281" t="s">
        <v>70</v>
      </c>
      <c r="H281">
        <v>32000</v>
      </c>
      <c r="I281">
        <v>2560</v>
      </c>
      <c r="J281">
        <v>0</v>
      </c>
      <c r="K281">
        <f t="shared" si="5"/>
        <v>34560</v>
      </c>
      <c r="L281" t="s">
        <v>331</v>
      </c>
      <c r="M281" t="s">
        <v>77</v>
      </c>
      <c r="N281" t="s">
        <v>37</v>
      </c>
      <c r="O281" t="s">
        <v>22</v>
      </c>
    </row>
    <row r="282" spans="1:15">
      <c r="A282" t="s">
        <v>396</v>
      </c>
      <c r="B282" t="s">
        <v>275</v>
      </c>
      <c r="C282" t="s">
        <v>45</v>
      </c>
      <c r="D282" s="2">
        <v>40602</v>
      </c>
      <c r="E282" t="s">
        <v>69</v>
      </c>
      <c r="F282" s="1">
        <v>4210111699584</v>
      </c>
      <c r="G282" t="s">
        <v>70</v>
      </c>
      <c r="H282">
        <v>54000</v>
      </c>
      <c r="I282">
        <v>3780</v>
      </c>
      <c r="J282">
        <v>2700</v>
      </c>
      <c r="K282">
        <f t="shared" si="5"/>
        <v>60480</v>
      </c>
      <c r="L282" t="s">
        <v>331</v>
      </c>
      <c r="M282" t="s">
        <v>42</v>
      </c>
      <c r="N282" t="s">
        <v>37</v>
      </c>
      <c r="O282" t="s">
        <v>22</v>
      </c>
    </row>
    <row r="283" spans="1:15">
      <c r="A283" t="s">
        <v>402</v>
      </c>
      <c r="B283" t="s">
        <v>130</v>
      </c>
      <c r="C283" t="s">
        <v>18</v>
      </c>
      <c r="D283" s="2">
        <v>39971</v>
      </c>
      <c r="E283" t="s">
        <v>69</v>
      </c>
      <c r="F283" s="1">
        <v>4210111496317</v>
      </c>
      <c r="G283" t="s">
        <v>70</v>
      </c>
      <c r="H283">
        <v>62000</v>
      </c>
      <c r="I283">
        <v>3100</v>
      </c>
      <c r="J283">
        <v>1240</v>
      </c>
      <c r="K283">
        <f t="shared" si="5"/>
        <v>66340</v>
      </c>
      <c r="L283" t="s">
        <v>331</v>
      </c>
      <c r="M283" t="s">
        <v>58</v>
      </c>
      <c r="N283" t="s">
        <v>37</v>
      </c>
      <c r="O283" t="s">
        <v>22</v>
      </c>
    </row>
    <row r="284" spans="1:15">
      <c r="A284" t="s">
        <v>421</v>
      </c>
      <c r="B284" t="s">
        <v>74</v>
      </c>
      <c r="C284" t="s">
        <v>18</v>
      </c>
      <c r="D284" s="2">
        <v>41622</v>
      </c>
      <c r="E284" t="s">
        <v>16</v>
      </c>
      <c r="F284" s="1">
        <v>4210111384645</v>
      </c>
      <c r="G284" t="s">
        <v>17</v>
      </c>
      <c r="H284">
        <v>45760</v>
      </c>
      <c r="I284">
        <v>3203.2</v>
      </c>
      <c r="J284">
        <v>1372.8</v>
      </c>
      <c r="K284">
        <f t="shared" si="5"/>
        <v>50336</v>
      </c>
      <c r="L284" t="s">
        <v>405</v>
      </c>
      <c r="M284" t="s">
        <v>52</v>
      </c>
      <c r="N284" t="s">
        <v>37</v>
      </c>
      <c r="O284" t="s">
        <v>22</v>
      </c>
    </row>
    <row r="285" spans="1:15">
      <c r="A285" t="s">
        <v>423</v>
      </c>
      <c r="B285" t="s">
        <v>81</v>
      </c>
      <c r="C285" t="s">
        <v>18</v>
      </c>
      <c r="D285" s="2">
        <v>40788</v>
      </c>
      <c r="E285" t="s">
        <v>16</v>
      </c>
      <c r="F285" s="1">
        <v>4210111905229</v>
      </c>
      <c r="G285" t="s">
        <v>17</v>
      </c>
      <c r="H285">
        <v>114000</v>
      </c>
      <c r="I285">
        <v>11400</v>
      </c>
      <c r="J285">
        <v>2280</v>
      </c>
      <c r="K285">
        <f t="shared" si="5"/>
        <v>127680</v>
      </c>
      <c r="L285" t="s">
        <v>405</v>
      </c>
      <c r="M285" t="s">
        <v>20</v>
      </c>
      <c r="N285" t="s">
        <v>37</v>
      </c>
      <c r="O285" t="s">
        <v>22</v>
      </c>
    </row>
    <row r="286" spans="1:15">
      <c r="A286" t="s">
        <v>425</v>
      </c>
      <c r="B286" t="s">
        <v>87</v>
      </c>
      <c r="C286" t="s">
        <v>18</v>
      </c>
      <c r="D286" s="2">
        <v>40026</v>
      </c>
      <c r="E286" t="s">
        <v>16</v>
      </c>
      <c r="F286" s="1">
        <v>4210111759799</v>
      </c>
      <c r="G286" t="s">
        <v>17</v>
      </c>
      <c r="H286">
        <v>48000</v>
      </c>
      <c r="I286">
        <v>2880</v>
      </c>
      <c r="J286">
        <v>480</v>
      </c>
      <c r="K286">
        <f t="shared" si="5"/>
        <v>51360</v>
      </c>
      <c r="L286" t="s">
        <v>405</v>
      </c>
      <c r="M286" t="s">
        <v>58</v>
      </c>
      <c r="N286" t="s">
        <v>37</v>
      </c>
      <c r="O286" t="s">
        <v>22</v>
      </c>
    </row>
    <row r="287" spans="1:15">
      <c r="A287" t="s">
        <v>434</v>
      </c>
      <c r="B287" t="s">
        <v>431</v>
      </c>
      <c r="C287" t="s">
        <v>18</v>
      </c>
      <c r="D287" s="2">
        <v>40303</v>
      </c>
      <c r="E287" t="s">
        <v>16</v>
      </c>
      <c r="F287" s="1">
        <v>4210111645969</v>
      </c>
      <c r="G287" t="s">
        <v>17</v>
      </c>
      <c r="H287">
        <v>76600</v>
      </c>
      <c r="I287">
        <v>7660</v>
      </c>
      <c r="J287">
        <v>1532</v>
      </c>
      <c r="K287">
        <f t="shared" si="5"/>
        <v>85792</v>
      </c>
      <c r="L287" t="s">
        <v>405</v>
      </c>
      <c r="M287" t="s">
        <v>25</v>
      </c>
      <c r="N287" t="s">
        <v>37</v>
      </c>
      <c r="O287" t="s">
        <v>22</v>
      </c>
    </row>
    <row r="288" spans="1:15">
      <c r="A288" t="s">
        <v>437</v>
      </c>
      <c r="B288" t="s">
        <v>115</v>
      </c>
      <c r="C288" t="s">
        <v>18</v>
      </c>
      <c r="D288" s="2">
        <v>40429</v>
      </c>
      <c r="E288" t="s">
        <v>16</v>
      </c>
      <c r="F288" s="1">
        <v>4210111874389</v>
      </c>
      <c r="G288" t="s">
        <v>17</v>
      </c>
      <c r="H288">
        <v>71760</v>
      </c>
      <c r="I288">
        <v>7176</v>
      </c>
      <c r="J288">
        <v>1435.2</v>
      </c>
      <c r="K288">
        <f t="shared" si="5"/>
        <v>80371.199999999997</v>
      </c>
      <c r="L288" t="s">
        <v>405</v>
      </c>
      <c r="M288" t="s">
        <v>32</v>
      </c>
      <c r="N288" t="s">
        <v>37</v>
      </c>
      <c r="O288" t="s">
        <v>22</v>
      </c>
    </row>
    <row r="289" spans="1:15">
      <c r="A289" t="s">
        <v>440</v>
      </c>
      <c r="B289" t="s">
        <v>117</v>
      </c>
      <c r="C289" t="s">
        <v>45</v>
      </c>
      <c r="D289" s="2">
        <v>42416</v>
      </c>
      <c r="E289" t="s">
        <v>35</v>
      </c>
      <c r="F289" s="1">
        <v>4210112331274</v>
      </c>
      <c r="G289" t="s">
        <v>17</v>
      </c>
      <c r="H289">
        <v>60000</v>
      </c>
      <c r="I289">
        <v>6600</v>
      </c>
      <c r="J289">
        <v>600</v>
      </c>
      <c r="K289">
        <f t="shared" si="5"/>
        <v>67200</v>
      </c>
      <c r="L289" t="s">
        <v>405</v>
      </c>
      <c r="M289" t="s">
        <v>25</v>
      </c>
      <c r="N289" t="s">
        <v>37</v>
      </c>
      <c r="O289" t="s">
        <v>22</v>
      </c>
    </row>
    <row r="290" spans="1:15">
      <c r="A290" t="s">
        <v>449</v>
      </c>
      <c r="B290" t="s">
        <v>322</v>
      </c>
      <c r="C290" t="s">
        <v>18</v>
      </c>
      <c r="D290" s="2">
        <v>42416</v>
      </c>
      <c r="E290" t="s">
        <v>35</v>
      </c>
      <c r="F290" s="1">
        <v>4210112010807</v>
      </c>
      <c r="G290" t="s">
        <v>17</v>
      </c>
      <c r="H290">
        <v>74900</v>
      </c>
      <c r="I290">
        <v>6741</v>
      </c>
      <c r="J290">
        <v>1498</v>
      </c>
      <c r="K290">
        <f t="shared" si="5"/>
        <v>83139</v>
      </c>
      <c r="L290" t="s">
        <v>405</v>
      </c>
      <c r="M290" t="s">
        <v>111</v>
      </c>
      <c r="N290" t="s">
        <v>37</v>
      </c>
      <c r="O290" t="s">
        <v>22</v>
      </c>
    </row>
    <row r="291" spans="1:15">
      <c r="A291" t="s">
        <v>453</v>
      </c>
      <c r="B291" t="s">
        <v>404</v>
      </c>
      <c r="C291" t="s">
        <v>18</v>
      </c>
      <c r="D291" s="2">
        <v>42416</v>
      </c>
      <c r="E291" t="s">
        <v>16</v>
      </c>
      <c r="F291" s="1">
        <v>4210111300442</v>
      </c>
      <c r="G291" t="s">
        <v>17</v>
      </c>
      <c r="H291">
        <v>59000</v>
      </c>
      <c r="I291">
        <v>4130</v>
      </c>
      <c r="J291">
        <v>0</v>
      </c>
      <c r="K291">
        <f t="shared" si="5"/>
        <v>63130</v>
      </c>
      <c r="L291" t="s">
        <v>452</v>
      </c>
      <c r="M291" t="s">
        <v>58</v>
      </c>
      <c r="N291" t="s">
        <v>37</v>
      </c>
      <c r="O291" t="s">
        <v>22</v>
      </c>
    </row>
    <row r="292" spans="1:15">
      <c r="A292" t="s">
        <v>454</v>
      </c>
      <c r="B292" t="s">
        <v>404</v>
      </c>
      <c r="C292" t="s">
        <v>18</v>
      </c>
      <c r="D292" s="2">
        <v>42416</v>
      </c>
      <c r="E292" t="s">
        <v>16</v>
      </c>
      <c r="F292" s="1">
        <v>4210111339107</v>
      </c>
      <c r="G292" t="s">
        <v>17</v>
      </c>
      <c r="H292">
        <v>55000</v>
      </c>
      <c r="I292">
        <v>3850</v>
      </c>
      <c r="J292">
        <v>1100</v>
      </c>
      <c r="K292">
        <f t="shared" si="5"/>
        <v>59950</v>
      </c>
      <c r="L292" t="s">
        <v>452</v>
      </c>
      <c r="M292" t="s">
        <v>20</v>
      </c>
      <c r="N292" t="s">
        <v>37</v>
      </c>
      <c r="O292" t="s">
        <v>22</v>
      </c>
    </row>
    <row r="293" spans="1:15">
      <c r="A293" t="s">
        <v>457</v>
      </c>
      <c r="B293" t="s">
        <v>15</v>
      </c>
      <c r="C293" t="s">
        <v>45</v>
      </c>
      <c r="D293" s="2">
        <v>40838</v>
      </c>
      <c r="E293" t="s">
        <v>16</v>
      </c>
      <c r="F293" s="1">
        <v>4210111255214</v>
      </c>
      <c r="G293" t="s">
        <v>17</v>
      </c>
      <c r="H293">
        <v>68000</v>
      </c>
      <c r="I293">
        <v>5440</v>
      </c>
      <c r="J293">
        <v>680</v>
      </c>
      <c r="K293">
        <f t="shared" si="5"/>
        <v>74120</v>
      </c>
      <c r="L293" t="s">
        <v>452</v>
      </c>
      <c r="M293" t="s">
        <v>55</v>
      </c>
      <c r="N293" t="s">
        <v>37</v>
      </c>
      <c r="O293" t="s">
        <v>22</v>
      </c>
    </row>
    <row r="294" spans="1:15">
      <c r="A294" t="s">
        <v>460</v>
      </c>
      <c r="B294" t="s">
        <v>34</v>
      </c>
      <c r="C294" t="s">
        <v>18</v>
      </c>
      <c r="D294" s="2">
        <v>42416</v>
      </c>
      <c r="E294" t="s">
        <v>35</v>
      </c>
      <c r="F294" s="1">
        <v>4210111853704</v>
      </c>
      <c r="G294" t="s">
        <v>17</v>
      </c>
      <c r="H294">
        <v>45000</v>
      </c>
      <c r="I294">
        <v>4500</v>
      </c>
      <c r="J294">
        <v>1800</v>
      </c>
      <c r="K294">
        <f t="shared" si="5"/>
        <v>51300</v>
      </c>
      <c r="L294" t="s">
        <v>452</v>
      </c>
      <c r="M294" t="s">
        <v>111</v>
      </c>
      <c r="N294" t="s">
        <v>37</v>
      </c>
      <c r="O294" t="s">
        <v>22</v>
      </c>
    </row>
    <row r="295" spans="1:15">
      <c r="A295" t="s">
        <v>463</v>
      </c>
      <c r="B295" t="s">
        <v>39</v>
      </c>
      <c r="C295" t="s">
        <v>18</v>
      </c>
      <c r="D295" s="2">
        <v>40669</v>
      </c>
      <c r="E295" t="s">
        <v>16</v>
      </c>
      <c r="F295" s="1">
        <v>4210111435188</v>
      </c>
      <c r="G295" t="s">
        <v>17</v>
      </c>
      <c r="H295">
        <v>98100</v>
      </c>
      <c r="I295">
        <v>9810</v>
      </c>
      <c r="J295">
        <v>2943</v>
      </c>
      <c r="K295">
        <f t="shared" si="5"/>
        <v>110853</v>
      </c>
      <c r="L295" t="s">
        <v>452</v>
      </c>
      <c r="M295" t="s">
        <v>58</v>
      </c>
      <c r="N295" t="s">
        <v>37</v>
      </c>
      <c r="O295" t="s">
        <v>22</v>
      </c>
    </row>
    <row r="296" spans="1:15">
      <c r="A296" t="s">
        <v>470</v>
      </c>
      <c r="B296" t="s">
        <v>255</v>
      </c>
      <c r="C296" t="s">
        <v>18</v>
      </c>
      <c r="D296" s="2">
        <v>39756</v>
      </c>
      <c r="E296" t="s">
        <v>47</v>
      </c>
      <c r="F296" s="1">
        <v>4210111686265</v>
      </c>
      <c r="G296" t="s">
        <v>48</v>
      </c>
      <c r="H296">
        <v>63000</v>
      </c>
      <c r="I296">
        <v>3780</v>
      </c>
      <c r="J296">
        <v>630</v>
      </c>
      <c r="K296">
        <f t="shared" si="5"/>
        <v>67410</v>
      </c>
      <c r="L296" t="s">
        <v>452</v>
      </c>
      <c r="M296" t="s">
        <v>49</v>
      </c>
      <c r="N296" t="s">
        <v>37</v>
      </c>
      <c r="O296" t="s">
        <v>22</v>
      </c>
    </row>
    <row r="297" spans="1:15">
      <c r="A297" t="s">
        <v>476</v>
      </c>
      <c r="B297" t="s">
        <v>197</v>
      </c>
      <c r="C297" t="s">
        <v>18</v>
      </c>
      <c r="D297" s="2">
        <v>40136</v>
      </c>
      <c r="E297" t="s">
        <v>16</v>
      </c>
      <c r="F297" s="1">
        <v>4210111142184</v>
      </c>
      <c r="G297" t="s">
        <v>17</v>
      </c>
      <c r="H297">
        <v>86900</v>
      </c>
      <c r="I297">
        <v>5214</v>
      </c>
      <c r="J297">
        <v>4345</v>
      </c>
      <c r="K297">
        <f t="shared" si="5"/>
        <v>96459</v>
      </c>
      <c r="L297" t="s">
        <v>452</v>
      </c>
      <c r="M297" t="s">
        <v>111</v>
      </c>
      <c r="N297" t="s">
        <v>37</v>
      </c>
      <c r="O297" t="s">
        <v>22</v>
      </c>
    </row>
    <row r="298" spans="1:15">
      <c r="A298" t="s">
        <v>478</v>
      </c>
      <c r="B298" t="s">
        <v>158</v>
      </c>
      <c r="C298" t="s">
        <v>18</v>
      </c>
      <c r="D298" s="2">
        <v>40898</v>
      </c>
      <c r="E298" t="s">
        <v>16</v>
      </c>
      <c r="F298" s="1">
        <v>4210111569686</v>
      </c>
      <c r="G298" t="s">
        <v>17</v>
      </c>
      <c r="H298">
        <v>68250</v>
      </c>
      <c r="I298">
        <v>6142.5</v>
      </c>
      <c r="J298">
        <v>1365</v>
      </c>
      <c r="K298">
        <f t="shared" si="5"/>
        <v>75757.5</v>
      </c>
      <c r="L298" t="s">
        <v>452</v>
      </c>
      <c r="M298" t="s">
        <v>111</v>
      </c>
      <c r="N298" t="s">
        <v>37</v>
      </c>
      <c r="O298" t="s">
        <v>22</v>
      </c>
    </row>
    <row r="299" spans="1:15">
      <c r="A299" t="s">
        <v>484</v>
      </c>
      <c r="B299" t="s">
        <v>207</v>
      </c>
      <c r="C299" t="s">
        <v>18</v>
      </c>
      <c r="D299" s="2">
        <v>42416</v>
      </c>
      <c r="E299" t="s">
        <v>16</v>
      </c>
      <c r="F299" s="1">
        <v>4210111428148</v>
      </c>
      <c r="G299" t="s">
        <v>17</v>
      </c>
      <c r="H299">
        <v>77000</v>
      </c>
      <c r="I299">
        <v>5390</v>
      </c>
      <c r="J299">
        <v>1540</v>
      </c>
      <c r="K299">
        <f t="shared" si="5"/>
        <v>83930</v>
      </c>
      <c r="L299" t="s">
        <v>452</v>
      </c>
      <c r="M299" t="s">
        <v>32</v>
      </c>
      <c r="N299" t="s">
        <v>37</v>
      </c>
      <c r="O299" t="s">
        <v>22</v>
      </c>
    </row>
    <row r="300" spans="1:15">
      <c r="A300" t="s">
        <v>488</v>
      </c>
      <c r="B300" t="s">
        <v>487</v>
      </c>
      <c r="C300" t="s">
        <v>45</v>
      </c>
      <c r="D300" s="2">
        <v>39012</v>
      </c>
      <c r="E300" t="s">
        <v>16</v>
      </c>
      <c r="F300" s="1">
        <v>4210112013612</v>
      </c>
      <c r="G300" t="s">
        <v>17</v>
      </c>
      <c r="H300">
        <v>68000</v>
      </c>
      <c r="I300">
        <v>7480</v>
      </c>
      <c r="J300">
        <v>2040</v>
      </c>
      <c r="K300">
        <f t="shared" si="5"/>
        <v>77520</v>
      </c>
      <c r="L300" t="s">
        <v>452</v>
      </c>
      <c r="M300" t="s">
        <v>32</v>
      </c>
      <c r="N300" t="s">
        <v>37</v>
      </c>
      <c r="O300" t="s">
        <v>22</v>
      </c>
    </row>
    <row r="301" spans="1:15">
      <c r="A301" t="s">
        <v>492</v>
      </c>
      <c r="B301" t="s">
        <v>491</v>
      </c>
      <c r="C301" t="s">
        <v>18</v>
      </c>
      <c r="D301" s="2">
        <v>39756</v>
      </c>
      <c r="E301" t="s">
        <v>47</v>
      </c>
      <c r="F301" s="1">
        <v>4210111529097</v>
      </c>
      <c r="G301" t="s">
        <v>48</v>
      </c>
      <c r="H301">
        <v>65000</v>
      </c>
      <c r="I301">
        <v>3900</v>
      </c>
      <c r="J301">
        <v>0</v>
      </c>
      <c r="K301">
        <f t="shared" si="5"/>
        <v>68900</v>
      </c>
      <c r="L301" t="s">
        <v>452</v>
      </c>
      <c r="M301" t="s">
        <v>55</v>
      </c>
      <c r="N301" t="s">
        <v>37</v>
      </c>
      <c r="O301" t="s">
        <v>22</v>
      </c>
    </row>
    <row r="302" spans="1:15">
      <c r="A302" t="s">
        <v>494</v>
      </c>
      <c r="B302" t="s">
        <v>269</v>
      </c>
      <c r="C302" t="s">
        <v>18</v>
      </c>
      <c r="D302" s="2">
        <v>40947</v>
      </c>
      <c r="E302" t="s">
        <v>16</v>
      </c>
      <c r="F302" s="1">
        <v>4210111148267</v>
      </c>
      <c r="G302" t="s">
        <v>17</v>
      </c>
      <c r="H302">
        <v>85000</v>
      </c>
      <c r="I302">
        <v>4250</v>
      </c>
      <c r="J302">
        <v>1700</v>
      </c>
      <c r="K302">
        <f t="shared" si="5"/>
        <v>90950</v>
      </c>
      <c r="L302" t="s">
        <v>452</v>
      </c>
      <c r="M302" t="s">
        <v>49</v>
      </c>
      <c r="N302" t="s">
        <v>37</v>
      </c>
      <c r="O302" t="s">
        <v>22</v>
      </c>
    </row>
    <row r="303" spans="1:15">
      <c r="A303" t="s">
        <v>496</v>
      </c>
      <c r="B303" t="s">
        <v>91</v>
      </c>
      <c r="C303" t="s">
        <v>18</v>
      </c>
      <c r="D303" s="2">
        <v>40717</v>
      </c>
      <c r="E303" t="s">
        <v>47</v>
      </c>
      <c r="F303" s="1">
        <v>4210111259283</v>
      </c>
      <c r="G303" t="s">
        <v>48</v>
      </c>
      <c r="H303">
        <v>72000</v>
      </c>
      <c r="I303">
        <v>5760</v>
      </c>
      <c r="J303">
        <v>0</v>
      </c>
      <c r="K303">
        <f t="shared" si="5"/>
        <v>77760</v>
      </c>
      <c r="L303" t="s">
        <v>452</v>
      </c>
      <c r="M303" t="s">
        <v>49</v>
      </c>
      <c r="N303" t="s">
        <v>37</v>
      </c>
      <c r="O303" t="s">
        <v>22</v>
      </c>
    </row>
    <row r="304" spans="1:15">
      <c r="A304" t="s">
        <v>505</v>
      </c>
      <c r="B304" t="s">
        <v>236</v>
      </c>
      <c r="C304" t="s">
        <v>18</v>
      </c>
      <c r="D304" s="2">
        <v>38891</v>
      </c>
      <c r="E304" t="s">
        <v>47</v>
      </c>
      <c r="F304" s="1">
        <v>4210111620546</v>
      </c>
      <c r="G304" t="s">
        <v>48</v>
      </c>
      <c r="H304">
        <v>65000</v>
      </c>
      <c r="I304">
        <v>7800</v>
      </c>
      <c r="J304">
        <v>1950</v>
      </c>
      <c r="K304">
        <f t="shared" si="5"/>
        <v>74750</v>
      </c>
      <c r="L304" t="s">
        <v>452</v>
      </c>
      <c r="M304" t="s">
        <v>77</v>
      </c>
      <c r="N304" t="s">
        <v>37</v>
      </c>
      <c r="O304" t="s">
        <v>27</v>
      </c>
    </row>
    <row r="305" spans="1:15">
      <c r="A305" t="s">
        <v>507</v>
      </c>
      <c r="B305" t="s">
        <v>239</v>
      </c>
      <c r="C305" t="s">
        <v>45</v>
      </c>
      <c r="D305" s="2">
        <v>40136</v>
      </c>
      <c r="E305" t="s">
        <v>16</v>
      </c>
      <c r="F305" s="1">
        <v>4210111247161</v>
      </c>
      <c r="G305" t="s">
        <v>17</v>
      </c>
      <c r="H305">
        <v>73000</v>
      </c>
      <c r="I305">
        <v>8760</v>
      </c>
      <c r="J305">
        <v>3650</v>
      </c>
      <c r="K305">
        <f t="shared" si="5"/>
        <v>85410</v>
      </c>
      <c r="L305" t="s">
        <v>452</v>
      </c>
      <c r="M305" t="s">
        <v>32</v>
      </c>
      <c r="N305" t="s">
        <v>37</v>
      </c>
      <c r="O305" t="s">
        <v>22</v>
      </c>
    </row>
    <row r="306" spans="1:15">
      <c r="A306" t="s">
        <v>511</v>
      </c>
      <c r="B306" t="s">
        <v>125</v>
      </c>
      <c r="C306" t="s">
        <v>18</v>
      </c>
      <c r="D306" s="2">
        <v>40717</v>
      </c>
      <c r="E306" t="s">
        <v>47</v>
      </c>
      <c r="F306" s="1">
        <v>4210111674248</v>
      </c>
      <c r="G306" t="s">
        <v>48</v>
      </c>
      <c r="H306">
        <v>77760</v>
      </c>
      <c r="I306">
        <v>8553.6</v>
      </c>
      <c r="J306">
        <v>3888</v>
      </c>
      <c r="K306">
        <f t="shared" si="5"/>
        <v>90201.600000000006</v>
      </c>
      <c r="L306" t="s">
        <v>452</v>
      </c>
      <c r="M306" t="s">
        <v>80</v>
      </c>
      <c r="N306" t="s">
        <v>37</v>
      </c>
      <c r="O306" t="s">
        <v>22</v>
      </c>
    </row>
    <row r="307" spans="1:15">
      <c r="A307" t="s">
        <v>513</v>
      </c>
      <c r="B307" t="s">
        <v>399</v>
      </c>
      <c r="C307" t="s">
        <v>45</v>
      </c>
      <c r="D307" s="2">
        <v>39072</v>
      </c>
      <c r="E307" t="s">
        <v>16</v>
      </c>
      <c r="F307" s="1">
        <v>4210112330101</v>
      </c>
      <c r="G307" t="s">
        <v>17</v>
      </c>
      <c r="H307">
        <v>65000</v>
      </c>
      <c r="I307">
        <v>5200</v>
      </c>
      <c r="J307">
        <v>650</v>
      </c>
      <c r="K307">
        <f t="shared" si="5"/>
        <v>70850</v>
      </c>
      <c r="L307" t="s">
        <v>452</v>
      </c>
      <c r="M307" t="s">
        <v>52</v>
      </c>
      <c r="N307" t="s">
        <v>37</v>
      </c>
      <c r="O307" t="s">
        <v>22</v>
      </c>
    </row>
    <row r="308" spans="1:15">
      <c r="A308" t="s">
        <v>514</v>
      </c>
      <c r="B308" t="s">
        <v>128</v>
      </c>
      <c r="C308" t="s">
        <v>18</v>
      </c>
      <c r="D308" s="2">
        <v>40136</v>
      </c>
      <c r="E308" t="s">
        <v>16</v>
      </c>
      <c r="F308" s="1">
        <v>4210111668912</v>
      </c>
      <c r="G308" t="s">
        <v>17</v>
      </c>
      <c r="H308">
        <v>75920</v>
      </c>
      <c r="I308">
        <v>9110.4</v>
      </c>
      <c r="J308">
        <v>2277.6</v>
      </c>
      <c r="K308">
        <f t="shared" si="5"/>
        <v>87308</v>
      </c>
      <c r="L308" t="s">
        <v>452</v>
      </c>
      <c r="M308" t="s">
        <v>36</v>
      </c>
      <c r="N308" t="s">
        <v>37</v>
      </c>
      <c r="O308" t="s">
        <v>22</v>
      </c>
    </row>
    <row r="309" spans="1:15">
      <c r="A309" t="s">
        <v>517</v>
      </c>
      <c r="B309" t="s">
        <v>186</v>
      </c>
      <c r="C309" t="s">
        <v>18</v>
      </c>
      <c r="D309" s="2">
        <v>42416</v>
      </c>
      <c r="E309" t="s">
        <v>16</v>
      </c>
      <c r="F309" s="1">
        <v>4210112275898</v>
      </c>
      <c r="G309" t="s">
        <v>17</v>
      </c>
      <c r="H309">
        <v>75000</v>
      </c>
      <c r="I309">
        <v>3750</v>
      </c>
      <c r="J309">
        <v>0</v>
      </c>
      <c r="K309">
        <f t="shared" si="5"/>
        <v>78750</v>
      </c>
      <c r="L309" t="s">
        <v>516</v>
      </c>
      <c r="M309" t="s">
        <v>42</v>
      </c>
      <c r="N309" t="s">
        <v>37</v>
      </c>
      <c r="O309" t="s">
        <v>22</v>
      </c>
    </row>
    <row r="310" spans="1:15">
      <c r="A310" t="s">
        <v>518</v>
      </c>
      <c r="B310" t="s">
        <v>186</v>
      </c>
      <c r="C310" t="s">
        <v>18</v>
      </c>
      <c r="D310" s="2">
        <v>39054</v>
      </c>
      <c r="E310" t="s">
        <v>16</v>
      </c>
      <c r="F310" s="1">
        <v>4210111719515</v>
      </c>
      <c r="G310" t="s">
        <v>17</v>
      </c>
      <c r="H310">
        <v>71000</v>
      </c>
      <c r="I310">
        <v>4260</v>
      </c>
      <c r="J310">
        <v>1420</v>
      </c>
      <c r="K310">
        <f t="shared" si="5"/>
        <v>76680</v>
      </c>
      <c r="L310" t="s">
        <v>516</v>
      </c>
      <c r="M310" t="s">
        <v>32</v>
      </c>
      <c r="N310" t="s">
        <v>37</v>
      </c>
      <c r="O310" t="s">
        <v>22</v>
      </c>
    </row>
    <row r="311" spans="1:15">
      <c r="A311" t="s">
        <v>519</v>
      </c>
      <c r="B311" t="s">
        <v>186</v>
      </c>
      <c r="C311" t="s">
        <v>18</v>
      </c>
      <c r="D311" s="2">
        <v>39957</v>
      </c>
      <c r="E311" t="s">
        <v>140</v>
      </c>
      <c r="F311" s="1">
        <v>4210112277304</v>
      </c>
      <c r="G311" t="s">
        <v>137</v>
      </c>
      <c r="H311">
        <v>45000</v>
      </c>
      <c r="I311">
        <v>2250</v>
      </c>
      <c r="J311">
        <v>900</v>
      </c>
      <c r="K311">
        <f t="shared" si="5"/>
        <v>48150</v>
      </c>
      <c r="L311" t="s">
        <v>516</v>
      </c>
      <c r="M311" t="s">
        <v>80</v>
      </c>
      <c r="N311" t="s">
        <v>37</v>
      </c>
      <c r="O311" t="s">
        <v>22</v>
      </c>
    </row>
    <row r="312" spans="1:15">
      <c r="A312" t="s">
        <v>520</v>
      </c>
      <c r="B312" t="s">
        <v>284</v>
      </c>
      <c r="C312" t="s">
        <v>18</v>
      </c>
      <c r="D312" s="2">
        <v>40469</v>
      </c>
      <c r="E312" t="s">
        <v>16</v>
      </c>
      <c r="F312" s="1">
        <v>4210111174749</v>
      </c>
      <c r="G312" t="s">
        <v>17</v>
      </c>
      <c r="H312">
        <v>46200</v>
      </c>
      <c r="I312">
        <v>5082</v>
      </c>
      <c r="J312">
        <v>924</v>
      </c>
      <c r="K312">
        <f t="shared" si="5"/>
        <v>52206</v>
      </c>
      <c r="L312" t="s">
        <v>516</v>
      </c>
      <c r="M312" t="s">
        <v>25</v>
      </c>
      <c r="N312" t="s">
        <v>37</v>
      </c>
      <c r="O312" t="s">
        <v>22</v>
      </c>
    </row>
    <row r="313" spans="1:15">
      <c r="A313" t="s">
        <v>522</v>
      </c>
      <c r="B313" t="s">
        <v>149</v>
      </c>
      <c r="C313" t="s">
        <v>18</v>
      </c>
      <c r="D313" s="2">
        <v>40898</v>
      </c>
      <c r="E313" t="s">
        <v>16</v>
      </c>
      <c r="F313" s="1">
        <v>4210111952534</v>
      </c>
      <c r="G313" t="s">
        <v>17</v>
      </c>
      <c r="H313">
        <v>90200</v>
      </c>
      <c r="I313">
        <v>4510</v>
      </c>
      <c r="J313">
        <v>2706</v>
      </c>
      <c r="K313">
        <f t="shared" si="5"/>
        <v>97416</v>
      </c>
      <c r="L313" t="s">
        <v>516</v>
      </c>
      <c r="M313" t="s">
        <v>20</v>
      </c>
      <c r="N313" t="s">
        <v>37</v>
      </c>
      <c r="O313" t="s">
        <v>22</v>
      </c>
    </row>
    <row r="314" spans="1:15">
      <c r="A314" t="s">
        <v>523</v>
      </c>
      <c r="B314" t="s">
        <v>51</v>
      </c>
      <c r="C314" t="s">
        <v>45</v>
      </c>
      <c r="D314" s="2">
        <v>40898</v>
      </c>
      <c r="E314" t="s">
        <v>16</v>
      </c>
      <c r="F314" s="1">
        <v>4210111588878</v>
      </c>
      <c r="G314" t="s">
        <v>17</v>
      </c>
      <c r="H314">
        <v>92906</v>
      </c>
      <c r="I314">
        <v>9290.6</v>
      </c>
      <c r="J314">
        <v>929.06</v>
      </c>
      <c r="K314">
        <f t="shared" si="5"/>
        <v>103125.66</v>
      </c>
      <c r="L314" t="s">
        <v>516</v>
      </c>
      <c r="M314" t="s">
        <v>77</v>
      </c>
      <c r="N314" t="s">
        <v>37</v>
      </c>
      <c r="O314" t="s">
        <v>22</v>
      </c>
    </row>
    <row r="315" spans="1:15">
      <c r="A315" t="s">
        <v>531</v>
      </c>
      <c r="B315" t="s">
        <v>347</v>
      </c>
      <c r="C315" t="s">
        <v>18</v>
      </c>
      <c r="D315" s="2">
        <v>41290</v>
      </c>
      <c r="E315" t="s">
        <v>140</v>
      </c>
      <c r="F315" s="1">
        <v>4210112156545</v>
      </c>
      <c r="G315" t="s">
        <v>137</v>
      </c>
      <c r="H315">
        <v>32032</v>
      </c>
      <c r="I315">
        <v>1921.92</v>
      </c>
      <c r="J315">
        <v>1601.6</v>
      </c>
      <c r="K315">
        <f t="shared" si="5"/>
        <v>35555.519999999997</v>
      </c>
      <c r="L315" t="s">
        <v>516</v>
      </c>
      <c r="M315" t="s">
        <v>49</v>
      </c>
      <c r="N315" t="s">
        <v>37</v>
      </c>
      <c r="O315" t="s">
        <v>22</v>
      </c>
    </row>
    <row r="316" spans="1:15">
      <c r="A316" t="s">
        <v>540</v>
      </c>
      <c r="B316" t="s">
        <v>264</v>
      </c>
      <c r="C316" t="s">
        <v>18</v>
      </c>
      <c r="D316" s="2">
        <v>39529</v>
      </c>
      <c r="E316" t="s">
        <v>140</v>
      </c>
      <c r="F316" s="1">
        <v>4210111115689</v>
      </c>
      <c r="G316" t="s">
        <v>137</v>
      </c>
      <c r="H316">
        <v>31000</v>
      </c>
      <c r="I316">
        <v>1860</v>
      </c>
      <c r="J316">
        <v>310</v>
      </c>
      <c r="K316">
        <f t="shared" si="5"/>
        <v>33170</v>
      </c>
      <c r="L316" t="s">
        <v>516</v>
      </c>
      <c r="M316" t="s">
        <v>49</v>
      </c>
      <c r="N316" t="s">
        <v>37</v>
      </c>
      <c r="O316" t="s">
        <v>22</v>
      </c>
    </row>
    <row r="317" spans="1:15">
      <c r="A317" t="s">
        <v>543</v>
      </c>
      <c r="B317" t="s">
        <v>264</v>
      </c>
      <c r="C317" t="s">
        <v>18</v>
      </c>
      <c r="D317" s="2">
        <v>41577</v>
      </c>
      <c r="E317" t="s">
        <v>47</v>
      </c>
      <c r="F317" s="1">
        <v>4210112044482</v>
      </c>
      <c r="G317" t="s">
        <v>48</v>
      </c>
      <c r="H317">
        <v>145000</v>
      </c>
      <c r="I317">
        <v>8700</v>
      </c>
      <c r="J317">
        <v>1450</v>
      </c>
      <c r="K317">
        <f t="shared" si="5"/>
        <v>155150</v>
      </c>
      <c r="L317" t="s">
        <v>516</v>
      </c>
      <c r="M317" t="s">
        <v>36</v>
      </c>
      <c r="N317" t="s">
        <v>37</v>
      </c>
      <c r="O317" t="s">
        <v>22</v>
      </c>
    </row>
    <row r="318" spans="1:15">
      <c r="A318" t="s">
        <v>545</v>
      </c>
      <c r="B318" t="s">
        <v>264</v>
      </c>
      <c r="C318" t="s">
        <v>18</v>
      </c>
      <c r="D318" s="2">
        <v>41577</v>
      </c>
      <c r="E318" t="s">
        <v>47</v>
      </c>
      <c r="F318" s="1">
        <v>4210112138576</v>
      </c>
      <c r="G318" t="s">
        <v>48</v>
      </c>
      <c r="H318">
        <v>145000</v>
      </c>
      <c r="I318">
        <v>8700</v>
      </c>
      <c r="J318">
        <v>1450</v>
      </c>
      <c r="K318">
        <f t="shared" si="5"/>
        <v>155150</v>
      </c>
      <c r="L318" t="s">
        <v>516</v>
      </c>
      <c r="M318" t="s">
        <v>20</v>
      </c>
      <c r="N318" t="s">
        <v>37</v>
      </c>
      <c r="O318" t="s">
        <v>22</v>
      </c>
    </row>
    <row r="319" spans="1:15">
      <c r="A319" t="s">
        <v>546</v>
      </c>
      <c r="B319" t="s">
        <v>264</v>
      </c>
      <c r="C319" t="s">
        <v>18</v>
      </c>
      <c r="D319" s="2">
        <v>41577</v>
      </c>
      <c r="E319" t="s">
        <v>47</v>
      </c>
      <c r="F319" s="1">
        <v>4210111842798</v>
      </c>
      <c r="G319" t="s">
        <v>48</v>
      </c>
      <c r="H319">
        <v>145000</v>
      </c>
      <c r="I319">
        <v>8700</v>
      </c>
      <c r="J319">
        <v>1450</v>
      </c>
      <c r="K319">
        <f t="shared" si="5"/>
        <v>155150</v>
      </c>
      <c r="L319" t="s">
        <v>516</v>
      </c>
      <c r="M319" t="s">
        <v>49</v>
      </c>
      <c r="N319" t="s">
        <v>37</v>
      </c>
      <c r="O319" t="s">
        <v>22</v>
      </c>
    </row>
    <row r="320" spans="1:15">
      <c r="A320" t="s">
        <v>547</v>
      </c>
      <c r="B320" t="s">
        <v>76</v>
      </c>
      <c r="C320" t="s">
        <v>18</v>
      </c>
      <c r="D320" s="2">
        <v>38809</v>
      </c>
      <c r="E320" t="s">
        <v>69</v>
      </c>
      <c r="F320" s="1">
        <v>421211212419</v>
      </c>
      <c r="G320" t="s">
        <v>70</v>
      </c>
      <c r="H320">
        <v>54000</v>
      </c>
      <c r="I320">
        <v>4320</v>
      </c>
      <c r="J320">
        <v>0</v>
      </c>
      <c r="K320">
        <f t="shared" si="5"/>
        <v>58320</v>
      </c>
      <c r="L320" t="s">
        <v>516</v>
      </c>
      <c r="M320" t="s">
        <v>20</v>
      </c>
      <c r="N320" t="s">
        <v>37</v>
      </c>
      <c r="O320" t="s">
        <v>22</v>
      </c>
    </row>
    <row r="321" spans="1:15">
      <c r="A321" t="s">
        <v>551</v>
      </c>
      <c r="B321" t="s">
        <v>217</v>
      </c>
      <c r="C321" t="s">
        <v>18</v>
      </c>
      <c r="D321" s="2">
        <v>42416</v>
      </c>
      <c r="E321" t="s">
        <v>16</v>
      </c>
      <c r="F321" s="1">
        <v>4210112069192</v>
      </c>
      <c r="G321" t="s">
        <v>17</v>
      </c>
      <c r="H321">
        <v>64000</v>
      </c>
      <c r="I321">
        <v>5120</v>
      </c>
      <c r="J321">
        <v>1280</v>
      </c>
      <c r="K321">
        <f t="shared" si="5"/>
        <v>70400</v>
      </c>
      <c r="L321" t="s">
        <v>516</v>
      </c>
      <c r="M321" t="s">
        <v>111</v>
      </c>
      <c r="N321" t="s">
        <v>37</v>
      </c>
      <c r="O321" t="s">
        <v>22</v>
      </c>
    </row>
    <row r="322" spans="1:15">
      <c r="A322" t="s">
        <v>552</v>
      </c>
      <c r="B322" t="s">
        <v>87</v>
      </c>
      <c r="C322" t="s">
        <v>18</v>
      </c>
      <c r="D322" s="2">
        <v>40898</v>
      </c>
      <c r="E322" t="s">
        <v>16</v>
      </c>
      <c r="F322" s="1">
        <v>421211212419</v>
      </c>
      <c r="G322" t="s">
        <v>17</v>
      </c>
      <c r="H322">
        <v>82000</v>
      </c>
      <c r="I322">
        <v>9020</v>
      </c>
      <c r="J322">
        <v>1640</v>
      </c>
      <c r="K322">
        <f t="shared" si="5"/>
        <v>92660</v>
      </c>
      <c r="L322" t="s">
        <v>516</v>
      </c>
      <c r="M322" t="s">
        <v>42</v>
      </c>
      <c r="N322" t="s">
        <v>37</v>
      </c>
      <c r="O322" t="s">
        <v>22</v>
      </c>
    </row>
    <row r="323" spans="1:15">
      <c r="A323" t="s">
        <v>557</v>
      </c>
      <c r="B323" t="s">
        <v>113</v>
      </c>
      <c r="C323" t="s">
        <v>18</v>
      </c>
      <c r="D323" s="2">
        <v>41574</v>
      </c>
      <c r="E323" t="s">
        <v>47</v>
      </c>
      <c r="F323" s="1">
        <v>4210111659411</v>
      </c>
      <c r="G323" t="s">
        <v>48</v>
      </c>
      <c r="H323">
        <v>68000</v>
      </c>
      <c r="I323">
        <v>6120</v>
      </c>
      <c r="J323">
        <v>3400</v>
      </c>
      <c r="K323">
        <f t="shared" si="5"/>
        <v>77520</v>
      </c>
      <c r="L323" t="s">
        <v>516</v>
      </c>
      <c r="M323" t="s">
        <v>20</v>
      </c>
      <c r="N323" t="s">
        <v>37</v>
      </c>
      <c r="O323" t="s">
        <v>22</v>
      </c>
    </row>
    <row r="324" spans="1:15">
      <c r="A324" t="s">
        <v>560</v>
      </c>
      <c r="B324" t="s">
        <v>115</v>
      </c>
      <c r="C324" t="s">
        <v>18</v>
      </c>
      <c r="D324" s="2">
        <v>41355</v>
      </c>
      <c r="E324" t="s">
        <v>140</v>
      </c>
      <c r="F324" s="1">
        <v>4210112321486</v>
      </c>
      <c r="G324" t="s">
        <v>137</v>
      </c>
      <c r="H324">
        <v>38828</v>
      </c>
      <c r="I324">
        <v>3494.52</v>
      </c>
      <c r="J324">
        <v>388.28</v>
      </c>
      <c r="K324">
        <f t="shared" si="5"/>
        <v>42710.799999999996</v>
      </c>
      <c r="L324" t="s">
        <v>516</v>
      </c>
      <c r="M324" t="s">
        <v>55</v>
      </c>
      <c r="N324" t="s">
        <v>37</v>
      </c>
      <c r="O324" t="s">
        <v>22</v>
      </c>
    </row>
    <row r="325" spans="1:15">
      <c r="A325" t="s">
        <v>587</v>
      </c>
      <c r="B325" t="s">
        <v>91</v>
      </c>
      <c r="C325" t="s">
        <v>18</v>
      </c>
      <c r="D325" s="2">
        <v>38730</v>
      </c>
      <c r="E325" t="s">
        <v>69</v>
      </c>
      <c r="F325" s="1">
        <v>4210112060129</v>
      </c>
      <c r="G325" t="s">
        <v>70</v>
      </c>
      <c r="H325">
        <v>43000</v>
      </c>
      <c r="I325">
        <v>5160</v>
      </c>
      <c r="J325">
        <v>0</v>
      </c>
      <c r="K325">
        <f t="shared" si="5"/>
        <v>48160</v>
      </c>
      <c r="L325" t="s">
        <v>19</v>
      </c>
      <c r="M325" t="s">
        <v>32</v>
      </c>
      <c r="N325" t="s">
        <v>37</v>
      </c>
      <c r="O325" t="s">
        <v>22</v>
      </c>
    </row>
    <row r="326" spans="1:15">
      <c r="A326" t="s">
        <v>588</v>
      </c>
      <c r="B326" t="s">
        <v>93</v>
      </c>
      <c r="C326" t="s">
        <v>18</v>
      </c>
      <c r="D326" s="2">
        <v>40673</v>
      </c>
      <c r="E326" t="s">
        <v>47</v>
      </c>
      <c r="F326" s="1">
        <v>4210112285846</v>
      </c>
      <c r="G326" t="s">
        <v>48</v>
      </c>
      <c r="H326">
        <v>54508</v>
      </c>
      <c r="I326">
        <v>3270.48</v>
      </c>
      <c r="J326">
        <v>0</v>
      </c>
      <c r="K326">
        <f t="shared" si="5"/>
        <v>57778.48</v>
      </c>
      <c r="L326" t="s">
        <v>19</v>
      </c>
      <c r="M326" t="s">
        <v>55</v>
      </c>
      <c r="N326" t="s">
        <v>37</v>
      </c>
      <c r="O326" t="s">
        <v>22</v>
      </c>
    </row>
    <row r="327" spans="1:15">
      <c r="A327" t="s">
        <v>593</v>
      </c>
      <c r="B327" t="s">
        <v>100</v>
      </c>
      <c r="C327" t="s">
        <v>18</v>
      </c>
      <c r="D327" s="2">
        <v>40414</v>
      </c>
      <c r="E327" t="s">
        <v>16</v>
      </c>
      <c r="F327" s="1">
        <v>4210112029949</v>
      </c>
      <c r="G327" t="s">
        <v>17</v>
      </c>
      <c r="H327">
        <v>75100</v>
      </c>
      <c r="I327">
        <v>4506</v>
      </c>
      <c r="J327">
        <v>0</v>
      </c>
      <c r="K327">
        <f t="shared" si="5"/>
        <v>79606</v>
      </c>
      <c r="L327" t="s">
        <v>19</v>
      </c>
      <c r="M327" t="s">
        <v>58</v>
      </c>
      <c r="N327" t="s">
        <v>37</v>
      </c>
      <c r="O327" t="s">
        <v>22</v>
      </c>
    </row>
    <row r="328" spans="1:15">
      <c r="A328" t="s">
        <v>595</v>
      </c>
      <c r="B328" t="s">
        <v>105</v>
      </c>
      <c r="C328" t="s">
        <v>18</v>
      </c>
      <c r="D328" s="2">
        <v>40414</v>
      </c>
      <c r="E328" t="s">
        <v>16</v>
      </c>
      <c r="F328" s="1">
        <v>4210111941328</v>
      </c>
      <c r="G328" t="s">
        <v>17</v>
      </c>
      <c r="H328">
        <v>63220</v>
      </c>
      <c r="I328">
        <v>5057.6000000000004</v>
      </c>
      <c r="J328">
        <v>0</v>
      </c>
      <c r="K328">
        <f t="shared" si="5"/>
        <v>68277.600000000006</v>
      </c>
      <c r="L328" t="s">
        <v>19</v>
      </c>
      <c r="M328" t="s">
        <v>52</v>
      </c>
      <c r="N328" t="s">
        <v>37</v>
      </c>
      <c r="O328" t="s">
        <v>22</v>
      </c>
    </row>
    <row r="329" spans="1:15">
      <c r="A329" t="s">
        <v>596</v>
      </c>
      <c r="B329" t="s">
        <v>105</v>
      </c>
      <c r="C329" t="s">
        <v>18</v>
      </c>
      <c r="D329" s="2">
        <v>38847</v>
      </c>
      <c r="E329" t="s">
        <v>47</v>
      </c>
      <c r="F329" s="1">
        <v>4210112064577</v>
      </c>
      <c r="G329" t="s">
        <v>48</v>
      </c>
      <c r="H329">
        <v>43000</v>
      </c>
      <c r="I329">
        <v>3440</v>
      </c>
      <c r="J329">
        <v>0</v>
      </c>
      <c r="K329">
        <f t="shared" si="5"/>
        <v>46440</v>
      </c>
      <c r="L329" t="s">
        <v>19</v>
      </c>
      <c r="M329" t="s">
        <v>32</v>
      </c>
      <c r="N329" t="s">
        <v>37</v>
      </c>
      <c r="O329" t="s">
        <v>22</v>
      </c>
    </row>
    <row r="330" spans="1:15">
      <c r="A330" t="s">
        <v>602</v>
      </c>
      <c r="B330" t="s">
        <v>119</v>
      </c>
      <c r="C330" t="s">
        <v>18</v>
      </c>
      <c r="D330" s="2">
        <v>40556</v>
      </c>
      <c r="E330" t="s">
        <v>69</v>
      </c>
      <c r="F330" s="1">
        <v>4210111955899</v>
      </c>
      <c r="G330" t="s">
        <v>70</v>
      </c>
      <c r="H330">
        <v>52000</v>
      </c>
      <c r="I330">
        <v>4680</v>
      </c>
      <c r="J330">
        <v>0</v>
      </c>
      <c r="K330">
        <f t="shared" si="5"/>
        <v>56680</v>
      </c>
      <c r="L330" t="s">
        <v>19</v>
      </c>
      <c r="M330" t="s">
        <v>20</v>
      </c>
      <c r="N330" t="s">
        <v>37</v>
      </c>
      <c r="O330" t="s">
        <v>22</v>
      </c>
    </row>
    <row r="331" spans="1:15">
      <c r="A331" t="s">
        <v>603</v>
      </c>
      <c r="B331" t="s">
        <v>121</v>
      </c>
      <c r="C331" t="s">
        <v>45</v>
      </c>
      <c r="D331" s="2">
        <v>42416</v>
      </c>
      <c r="E331" t="s">
        <v>35</v>
      </c>
      <c r="F331" s="1">
        <v>4210111389831</v>
      </c>
      <c r="G331" t="s">
        <v>17</v>
      </c>
      <c r="H331">
        <v>35000</v>
      </c>
      <c r="I331">
        <v>3850</v>
      </c>
      <c r="J331">
        <v>0</v>
      </c>
      <c r="K331">
        <f t="shared" si="5"/>
        <v>38850</v>
      </c>
      <c r="L331" t="s">
        <v>19</v>
      </c>
      <c r="M331" t="s">
        <v>25</v>
      </c>
      <c r="N331" t="s">
        <v>37</v>
      </c>
      <c r="O331" t="s">
        <v>22</v>
      </c>
    </row>
    <row r="332" spans="1:15">
      <c r="A332" t="s">
        <v>606</v>
      </c>
      <c r="B332" t="s">
        <v>125</v>
      </c>
      <c r="C332" t="s">
        <v>18</v>
      </c>
      <c r="D332" s="2">
        <v>42416</v>
      </c>
      <c r="E332" t="s">
        <v>16</v>
      </c>
      <c r="F332" s="1">
        <v>4210111442101</v>
      </c>
      <c r="G332" t="s">
        <v>17</v>
      </c>
      <c r="H332">
        <v>45000</v>
      </c>
      <c r="I332">
        <v>3150</v>
      </c>
      <c r="J332">
        <v>0</v>
      </c>
      <c r="K332">
        <f t="shared" si="5"/>
        <v>48150</v>
      </c>
      <c r="L332" t="s">
        <v>19</v>
      </c>
      <c r="M332" t="s">
        <v>77</v>
      </c>
      <c r="N332" t="s">
        <v>37</v>
      </c>
      <c r="O332" t="s">
        <v>22</v>
      </c>
    </row>
    <row r="333" spans="1:15">
      <c r="A333" t="s">
        <v>608</v>
      </c>
      <c r="B333" t="s">
        <v>128</v>
      </c>
      <c r="C333" t="s">
        <v>18</v>
      </c>
      <c r="D333" s="2">
        <v>42416</v>
      </c>
      <c r="E333" t="s">
        <v>35</v>
      </c>
      <c r="F333" s="1">
        <v>4210112290864</v>
      </c>
      <c r="G333" t="s">
        <v>17</v>
      </c>
      <c r="H333">
        <v>73700</v>
      </c>
      <c r="I333">
        <v>8844</v>
      </c>
      <c r="J333">
        <v>0</v>
      </c>
      <c r="K333">
        <f t="shared" si="5"/>
        <v>82544</v>
      </c>
      <c r="L333" t="s">
        <v>19</v>
      </c>
      <c r="M333" t="s">
        <v>49</v>
      </c>
      <c r="N333" t="s">
        <v>37</v>
      </c>
      <c r="O333" t="s">
        <v>22</v>
      </c>
    </row>
    <row r="334" spans="1:15">
      <c r="A334" t="s">
        <v>611</v>
      </c>
      <c r="B334" t="s">
        <v>15</v>
      </c>
      <c r="C334" t="s">
        <v>45</v>
      </c>
      <c r="D334" s="2">
        <v>39044</v>
      </c>
      <c r="E334" t="s">
        <v>16</v>
      </c>
      <c r="F334" s="1">
        <v>4210112211066</v>
      </c>
      <c r="G334" t="s">
        <v>17</v>
      </c>
      <c r="H334">
        <v>70000</v>
      </c>
      <c r="I334">
        <v>4200</v>
      </c>
      <c r="J334">
        <v>700</v>
      </c>
      <c r="K334">
        <f t="shared" ref="K334:K397" si="6">SUM(H334:J334)</f>
        <v>74900</v>
      </c>
      <c r="L334" t="s">
        <v>134</v>
      </c>
      <c r="M334" t="s">
        <v>32</v>
      </c>
      <c r="N334" t="s">
        <v>37</v>
      </c>
      <c r="O334" t="s">
        <v>22</v>
      </c>
    </row>
    <row r="335" spans="1:15">
      <c r="A335" t="s">
        <v>614</v>
      </c>
      <c r="B335" t="s">
        <v>29</v>
      </c>
      <c r="C335" t="s">
        <v>18</v>
      </c>
      <c r="D335" s="2">
        <v>39597</v>
      </c>
      <c r="E335" t="s">
        <v>140</v>
      </c>
      <c r="F335" s="1">
        <v>4210111924491</v>
      </c>
      <c r="G335" t="s">
        <v>137</v>
      </c>
      <c r="H335">
        <v>68000</v>
      </c>
      <c r="I335">
        <v>3400</v>
      </c>
      <c r="J335">
        <v>680</v>
      </c>
      <c r="K335">
        <f t="shared" si="6"/>
        <v>72080</v>
      </c>
      <c r="L335" t="s">
        <v>134</v>
      </c>
      <c r="M335" t="s">
        <v>49</v>
      </c>
      <c r="N335" t="s">
        <v>37</v>
      </c>
      <c r="O335" t="s">
        <v>22</v>
      </c>
    </row>
    <row r="336" spans="1:15">
      <c r="A336" t="s">
        <v>617</v>
      </c>
      <c r="B336" t="s">
        <v>29</v>
      </c>
      <c r="C336" t="s">
        <v>18</v>
      </c>
      <c r="D336" s="2">
        <v>41299</v>
      </c>
      <c r="E336" t="s">
        <v>47</v>
      </c>
      <c r="F336" s="1">
        <v>4210112013684</v>
      </c>
      <c r="G336" t="s">
        <v>48</v>
      </c>
      <c r="H336">
        <v>51000</v>
      </c>
      <c r="I336">
        <v>6120</v>
      </c>
      <c r="J336">
        <v>1530</v>
      </c>
      <c r="K336">
        <f t="shared" si="6"/>
        <v>58650</v>
      </c>
      <c r="L336" t="s">
        <v>134</v>
      </c>
      <c r="M336" t="s">
        <v>49</v>
      </c>
      <c r="N336" t="s">
        <v>37</v>
      </c>
      <c r="O336" t="s">
        <v>22</v>
      </c>
    </row>
    <row r="337" spans="1:15">
      <c r="A337" t="s">
        <v>627</v>
      </c>
      <c r="B337" t="s">
        <v>158</v>
      </c>
      <c r="C337" t="s">
        <v>45</v>
      </c>
      <c r="D337" s="2">
        <v>40870</v>
      </c>
      <c r="E337" t="s">
        <v>16</v>
      </c>
      <c r="F337" s="1">
        <v>4210111829468</v>
      </c>
      <c r="G337" t="s">
        <v>17</v>
      </c>
      <c r="H337">
        <v>80850</v>
      </c>
      <c r="I337">
        <v>8893.5</v>
      </c>
      <c r="J337">
        <v>4042.5</v>
      </c>
      <c r="K337">
        <f t="shared" si="6"/>
        <v>93786</v>
      </c>
      <c r="L337" t="s">
        <v>134</v>
      </c>
      <c r="M337" t="s">
        <v>111</v>
      </c>
      <c r="N337" t="s">
        <v>37</v>
      </c>
      <c r="O337" t="s">
        <v>22</v>
      </c>
    </row>
    <row r="338" spans="1:15">
      <c r="A338" t="s">
        <v>629</v>
      </c>
      <c r="B338" t="s">
        <v>160</v>
      </c>
      <c r="C338" t="s">
        <v>18</v>
      </c>
      <c r="D338" s="2">
        <v>41334</v>
      </c>
      <c r="E338" t="s">
        <v>16</v>
      </c>
      <c r="F338" s="1">
        <v>4210111354358</v>
      </c>
      <c r="G338" t="s">
        <v>17</v>
      </c>
      <c r="H338">
        <v>94000</v>
      </c>
      <c r="I338">
        <v>8460</v>
      </c>
      <c r="J338">
        <v>4700</v>
      </c>
      <c r="K338">
        <f t="shared" si="6"/>
        <v>107160</v>
      </c>
      <c r="L338" t="s">
        <v>134</v>
      </c>
      <c r="M338" t="s">
        <v>20</v>
      </c>
      <c r="N338" t="s">
        <v>37</v>
      </c>
      <c r="O338" t="s">
        <v>22</v>
      </c>
    </row>
    <row r="339" spans="1:15">
      <c r="A339" t="s">
        <v>643</v>
      </c>
      <c r="B339" t="s">
        <v>181</v>
      </c>
      <c r="C339" t="s">
        <v>18</v>
      </c>
      <c r="D339" s="2">
        <v>41407</v>
      </c>
      <c r="E339" t="s">
        <v>16</v>
      </c>
      <c r="F339" s="1">
        <v>4210111797802</v>
      </c>
      <c r="G339" t="s">
        <v>17</v>
      </c>
      <c r="H339">
        <v>25000</v>
      </c>
      <c r="I339">
        <v>1250</v>
      </c>
      <c r="J339">
        <v>250</v>
      </c>
      <c r="K339">
        <f t="shared" si="6"/>
        <v>26500</v>
      </c>
      <c r="L339" t="s">
        <v>134</v>
      </c>
      <c r="M339" t="s">
        <v>32</v>
      </c>
      <c r="N339" t="s">
        <v>37</v>
      </c>
      <c r="O339" t="s">
        <v>22</v>
      </c>
    </row>
    <row r="340" spans="1:15">
      <c r="A340" t="s">
        <v>646</v>
      </c>
      <c r="B340" t="s">
        <v>146</v>
      </c>
      <c r="C340" t="s">
        <v>18</v>
      </c>
      <c r="D340" s="2">
        <v>38996</v>
      </c>
      <c r="E340" t="s">
        <v>47</v>
      </c>
      <c r="F340" s="1">
        <v>4210111336889</v>
      </c>
      <c r="G340" t="s">
        <v>48</v>
      </c>
      <c r="H340">
        <v>66000</v>
      </c>
      <c r="I340">
        <v>3960</v>
      </c>
      <c r="J340">
        <v>3300</v>
      </c>
      <c r="K340">
        <f t="shared" si="6"/>
        <v>73260</v>
      </c>
      <c r="L340" t="s">
        <v>187</v>
      </c>
      <c r="M340" t="s">
        <v>32</v>
      </c>
      <c r="N340" t="s">
        <v>37</v>
      </c>
      <c r="O340" t="s">
        <v>22</v>
      </c>
    </row>
    <row r="341" spans="1:15">
      <c r="A341" t="s">
        <v>647</v>
      </c>
      <c r="B341" t="s">
        <v>41</v>
      </c>
      <c r="C341" t="s">
        <v>18</v>
      </c>
      <c r="D341" s="2">
        <v>39650</v>
      </c>
      <c r="E341" t="s">
        <v>69</v>
      </c>
      <c r="F341" s="1">
        <v>4210111571094</v>
      </c>
      <c r="G341" t="s">
        <v>70</v>
      </c>
      <c r="H341">
        <v>74000</v>
      </c>
      <c r="I341">
        <v>7400</v>
      </c>
      <c r="J341">
        <v>0</v>
      </c>
      <c r="K341">
        <f t="shared" si="6"/>
        <v>81400</v>
      </c>
      <c r="L341" t="s">
        <v>187</v>
      </c>
      <c r="M341" t="s">
        <v>20</v>
      </c>
      <c r="N341" t="s">
        <v>37</v>
      </c>
      <c r="O341" t="s">
        <v>22</v>
      </c>
    </row>
    <row r="342" spans="1:15">
      <c r="A342" t="s">
        <v>652</v>
      </c>
      <c r="B342" t="s">
        <v>60</v>
      </c>
      <c r="C342" t="s">
        <v>45</v>
      </c>
      <c r="D342" s="2">
        <v>41476</v>
      </c>
      <c r="E342" t="s">
        <v>69</v>
      </c>
      <c r="F342" s="1">
        <v>4210111945327</v>
      </c>
      <c r="G342" t="s">
        <v>70</v>
      </c>
      <c r="H342">
        <v>87633</v>
      </c>
      <c r="I342">
        <v>10515.96</v>
      </c>
      <c r="J342">
        <v>3505.32</v>
      </c>
      <c r="K342">
        <f t="shared" si="6"/>
        <v>101654.28</v>
      </c>
      <c r="L342" t="s">
        <v>187</v>
      </c>
      <c r="M342" t="s">
        <v>32</v>
      </c>
      <c r="N342" t="s">
        <v>37</v>
      </c>
      <c r="O342" t="s">
        <v>22</v>
      </c>
    </row>
    <row r="343" spans="1:15">
      <c r="A343" t="s">
        <v>657</v>
      </c>
      <c r="B343" t="s">
        <v>160</v>
      </c>
      <c r="C343" t="s">
        <v>18</v>
      </c>
      <c r="D343" s="2">
        <v>40822</v>
      </c>
      <c r="E343" t="s">
        <v>47</v>
      </c>
      <c r="F343" s="1">
        <v>4210111572112</v>
      </c>
      <c r="G343" t="s">
        <v>48</v>
      </c>
      <c r="H343">
        <v>91000</v>
      </c>
      <c r="I343">
        <v>5460</v>
      </c>
      <c r="J343">
        <v>3640</v>
      </c>
      <c r="K343">
        <f t="shared" si="6"/>
        <v>100100</v>
      </c>
      <c r="L343" t="s">
        <v>187</v>
      </c>
      <c r="M343" t="s">
        <v>49</v>
      </c>
      <c r="N343" t="s">
        <v>37</v>
      </c>
      <c r="O343" t="s">
        <v>22</v>
      </c>
    </row>
    <row r="344" spans="1:15">
      <c r="A344" t="s">
        <v>658</v>
      </c>
      <c r="B344" t="s">
        <v>160</v>
      </c>
      <c r="C344" t="s">
        <v>18</v>
      </c>
      <c r="D344" s="2">
        <v>40822</v>
      </c>
      <c r="E344" t="s">
        <v>47</v>
      </c>
      <c r="F344" s="1">
        <v>4210111654791</v>
      </c>
      <c r="G344" t="s">
        <v>48</v>
      </c>
      <c r="H344">
        <v>91000</v>
      </c>
      <c r="I344">
        <v>5460</v>
      </c>
      <c r="J344">
        <v>3640</v>
      </c>
      <c r="K344">
        <f t="shared" si="6"/>
        <v>100100</v>
      </c>
      <c r="L344" t="s">
        <v>187</v>
      </c>
      <c r="M344" t="s">
        <v>52</v>
      </c>
      <c r="N344" t="s">
        <v>37</v>
      </c>
      <c r="O344" t="s">
        <v>22</v>
      </c>
    </row>
    <row r="345" spans="1:15">
      <c r="A345" t="s">
        <v>660</v>
      </c>
      <c r="B345" t="s">
        <v>74</v>
      </c>
      <c r="C345" t="s">
        <v>45</v>
      </c>
      <c r="D345" s="2">
        <v>41476</v>
      </c>
      <c r="E345" t="s">
        <v>69</v>
      </c>
      <c r="F345" s="1">
        <v>4210112182007</v>
      </c>
      <c r="G345" t="s">
        <v>70</v>
      </c>
      <c r="H345">
        <v>83460</v>
      </c>
      <c r="I345">
        <v>8346</v>
      </c>
      <c r="J345">
        <v>3338.4</v>
      </c>
      <c r="K345">
        <f t="shared" si="6"/>
        <v>95144.4</v>
      </c>
      <c r="L345" t="s">
        <v>187</v>
      </c>
      <c r="M345" t="s">
        <v>58</v>
      </c>
      <c r="N345" t="s">
        <v>37</v>
      </c>
      <c r="O345" t="s">
        <v>22</v>
      </c>
    </row>
    <row r="346" spans="1:15">
      <c r="A346" t="s">
        <v>662</v>
      </c>
      <c r="B346" t="s">
        <v>79</v>
      </c>
      <c r="C346" t="s">
        <v>18</v>
      </c>
      <c r="D346" s="2">
        <v>40552</v>
      </c>
      <c r="E346" t="s">
        <v>16</v>
      </c>
      <c r="F346" s="1">
        <v>4210111889769</v>
      </c>
      <c r="G346" t="s">
        <v>17</v>
      </c>
      <c r="H346">
        <v>35000</v>
      </c>
      <c r="I346">
        <v>2100</v>
      </c>
      <c r="J346">
        <v>350</v>
      </c>
      <c r="K346">
        <f t="shared" si="6"/>
        <v>37450</v>
      </c>
      <c r="L346" t="s">
        <v>187</v>
      </c>
      <c r="M346" t="s">
        <v>42</v>
      </c>
      <c r="N346" t="s">
        <v>37</v>
      </c>
      <c r="O346" t="s">
        <v>22</v>
      </c>
    </row>
    <row r="347" spans="1:15">
      <c r="A347" t="s">
        <v>674</v>
      </c>
      <c r="B347" t="s">
        <v>170</v>
      </c>
      <c r="C347" t="s">
        <v>18</v>
      </c>
      <c r="D347" s="2">
        <v>41464</v>
      </c>
      <c r="E347" t="s">
        <v>16</v>
      </c>
      <c r="F347" s="1">
        <v>4210111403817</v>
      </c>
      <c r="G347" t="s">
        <v>17</v>
      </c>
      <c r="H347">
        <v>63000</v>
      </c>
      <c r="I347">
        <v>3780</v>
      </c>
      <c r="J347">
        <v>630</v>
      </c>
      <c r="K347">
        <f t="shared" si="6"/>
        <v>67410</v>
      </c>
      <c r="L347" t="s">
        <v>187</v>
      </c>
      <c r="M347" t="s">
        <v>77</v>
      </c>
      <c r="N347" t="s">
        <v>37</v>
      </c>
      <c r="O347" t="s">
        <v>22</v>
      </c>
    </row>
    <row r="348" spans="1:15">
      <c r="A348" t="s">
        <v>683</v>
      </c>
      <c r="B348" t="s">
        <v>117</v>
      </c>
      <c r="C348" t="s">
        <v>18</v>
      </c>
      <c r="D348" s="2">
        <v>42416</v>
      </c>
      <c r="E348" t="s">
        <v>16</v>
      </c>
      <c r="F348" s="1">
        <v>4210111303029</v>
      </c>
      <c r="G348" t="s">
        <v>17</v>
      </c>
      <c r="H348">
        <v>42000</v>
      </c>
      <c r="I348">
        <v>4620</v>
      </c>
      <c r="J348">
        <v>1260</v>
      </c>
      <c r="K348">
        <f t="shared" si="6"/>
        <v>47880</v>
      </c>
      <c r="L348" t="s">
        <v>187</v>
      </c>
      <c r="M348" t="s">
        <v>20</v>
      </c>
      <c r="N348" t="s">
        <v>37</v>
      </c>
      <c r="O348" t="s">
        <v>22</v>
      </c>
    </row>
    <row r="349" spans="1:15">
      <c r="A349" t="s">
        <v>686</v>
      </c>
      <c r="B349" t="s">
        <v>236</v>
      </c>
      <c r="C349" t="s">
        <v>18</v>
      </c>
      <c r="D349" s="2">
        <v>42416</v>
      </c>
      <c r="E349" t="s">
        <v>16</v>
      </c>
      <c r="F349" s="1">
        <v>4210111310023</v>
      </c>
      <c r="G349" t="s">
        <v>17</v>
      </c>
      <c r="H349">
        <v>48000</v>
      </c>
      <c r="I349">
        <v>4800</v>
      </c>
      <c r="J349">
        <v>1920</v>
      </c>
      <c r="K349">
        <f t="shared" si="6"/>
        <v>54720</v>
      </c>
      <c r="L349" t="s">
        <v>187</v>
      </c>
      <c r="M349" t="s">
        <v>36</v>
      </c>
      <c r="N349" t="s">
        <v>37</v>
      </c>
      <c r="O349" t="s">
        <v>22</v>
      </c>
    </row>
    <row r="350" spans="1:15">
      <c r="A350" t="s">
        <v>689</v>
      </c>
      <c r="B350" t="s">
        <v>121</v>
      </c>
      <c r="C350" t="s">
        <v>45</v>
      </c>
      <c r="D350" s="2">
        <v>39085</v>
      </c>
      <c r="E350" t="s">
        <v>16</v>
      </c>
      <c r="F350" s="1">
        <v>4210112206966</v>
      </c>
      <c r="G350" t="s">
        <v>17</v>
      </c>
      <c r="H350">
        <v>55000</v>
      </c>
      <c r="I350">
        <v>3300</v>
      </c>
      <c r="J350">
        <v>1650</v>
      </c>
      <c r="K350">
        <f t="shared" si="6"/>
        <v>59950</v>
      </c>
      <c r="L350" t="s">
        <v>187</v>
      </c>
      <c r="M350" t="s">
        <v>49</v>
      </c>
      <c r="N350" t="s">
        <v>37</v>
      </c>
      <c r="O350" t="s">
        <v>22</v>
      </c>
    </row>
    <row r="351" spans="1:15">
      <c r="A351" t="s">
        <v>690</v>
      </c>
      <c r="B351" t="s">
        <v>125</v>
      </c>
      <c r="C351" t="s">
        <v>18</v>
      </c>
      <c r="D351" s="2">
        <v>39568</v>
      </c>
      <c r="E351" t="s">
        <v>140</v>
      </c>
      <c r="F351" s="1">
        <v>4210111566721</v>
      </c>
      <c r="G351" t="s">
        <v>137</v>
      </c>
      <c r="H351">
        <v>35000</v>
      </c>
      <c r="I351">
        <v>2800</v>
      </c>
      <c r="J351">
        <v>350</v>
      </c>
      <c r="K351">
        <f t="shared" si="6"/>
        <v>38150</v>
      </c>
      <c r="L351" t="s">
        <v>187</v>
      </c>
      <c r="M351" t="s">
        <v>36</v>
      </c>
      <c r="N351" t="s">
        <v>37</v>
      </c>
      <c r="O351" t="s">
        <v>22</v>
      </c>
    </row>
    <row r="352" spans="1:15">
      <c r="A352" t="s">
        <v>691</v>
      </c>
      <c r="B352" t="s">
        <v>244</v>
      </c>
      <c r="C352" t="s">
        <v>18</v>
      </c>
      <c r="D352" s="2">
        <v>40552</v>
      </c>
      <c r="E352" t="s">
        <v>16</v>
      </c>
      <c r="F352" s="1">
        <v>4210112246165</v>
      </c>
      <c r="G352" t="s">
        <v>17</v>
      </c>
      <c r="H352">
        <v>38150</v>
      </c>
      <c r="I352">
        <v>2670.5</v>
      </c>
      <c r="J352">
        <v>763</v>
      </c>
      <c r="K352">
        <f t="shared" si="6"/>
        <v>41583.5</v>
      </c>
      <c r="L352" t="s">
        <v>187</v>
      </c>
      <c r="M352" t="s">
        <v>20</v>
      </c>
      <c r="N352" t="s">
        <v>37</v>
      </c>
      <c r="O352" t="s">
        <v>22</v>
      </c>
    </row>
    <row r="353" spans="1:15">
      <c r="A353" t="s">
        <v>693</v>
      </c>
      <c r="B353" t="s">
        <v>179</v>
      </c>
      <c r="C353" t="s">
        <v>18</v>
      </c>
      <c r="D353" s="2">
        <v>40223</v>
      </c>
      <c r="E353" t="s">
        <v>140</v>
      </c>
      <c r="F353" s="1">
        <v>4210111310252</v>
      </c>
      <c r="G353" t="s">
        <v>137</v>
      </c>
      <c r="H353">
        <v>51360</v>
      </c>
      <c r="I353">
        <v>3595.2</v>
      </c>
      <c r="J353">
        <v>2568</v>
      </c>
      <c r="K353">
        <f t="shared" si="6"/>
        <v>57523.199999999997</v>
      </c>
      <c r="L353" t="s">
        <v>187</v>
      </c>
      <c r="M353" t="s">
        <v>58</v>
      </c>
      <c r="N353" t="s">
        <v>37</v>
      </c>
      <c r="O353" t="s">
        <v>22</v>
      </c>
    </row>
    <row r="354" spans="1:15">
      <c r="A354" t="s">
        <v>698</v>
      </c>
      <c r="B354" t="s">
        <v>253</v>
      </c>
      <c r="C354" t="s">
        <v>45</v>
      </c>
      <c r="D354" s="2">
        <v>40241</v>
      </c>
      <c r="E354" t="s">
        <v>69</v>
      </c>
      <c r="F354" s="1">
        <v>4210111923726</v>
      </c>
      <c r="G354" t="s">
        <v>70</v>
      </c>
      <c r="H354">
        <v>91350</v>
      </c>
      <c r="I354">
        <v>7308</v>
      </c>
      <c r="J354">
        <v>913.5</v>
      </c>
      <c r="K354">
        <f t="shared" si="6"/>
        <v>99571.5</v>
      </c>
      <c r="L354" t="s">
        <v>249</v>
      </c>
      <c r="M354" t="s">
        <v>55</v>
      </c>
      <c r="N354" t="s">
        <v>37</v>
      </c>
      <c r="O354" t="s">
        <v>22</v>
      </c>
    </row>
    <row r="355" spans="1:15">
      <c r="A355" t="s">
        <v>699</v>
      </c>
      <c r="B355" t="s">
        <v>255</v>
      </c>
      <c r="C355" t="s">
        <v>18</v>
      </c>
      <c r="D355" s="2">
        <v>42416</v>
      </c>
      <c r="E355" t="s">
        <v>16</v>
      </c>
      <c r="F355" s="1">
        <v>4210111822388</v>
      </c>
      <c r="G355" t="s">
        <v>17</v>
      </c>
      <c r="H355">
        <v>84000</v>
      </c>
      <c r="I355">
        <v>9240</v>
      </c>
      <c r="J355">
        <v>840</v>
      </c>
      <c r="K355">
        <f t="shared" si="6"/>
        <v>94080</v>
      </c>
      <c r="L355" t="s">
        <v>249</v>
      </c>
      <c r="M355" t="s">
        <v>20</v>
      </c>
      <c r="N355" t="s">
        <v>37</v>
      </c>
      <c r="O355" t="s">
        <v>22</v>
      </c>
    </row>
    <row r="356" spans="1:15">
      <c r="A356" t="s">
        <v>706</v>
      </c>
      <c r="B356" t="s">
        <v>264</v>
      </c>
      <c r="C356" t="s">
        <v>18</v>
      </c>
      <c r="D356" s="2">
        <v>40901</v>
      </c>
      <c r="E356" t="s">
        <v>16</v>
      </c>
      <c r="F356" s="1">
        <v>4210111354785</v>
      </c>
      <c r="G356" t="s">
        <v>17</v>
      </c>
      <c r="H356">
        <v>101370</v>
      </c>
      <c r="I356">
        <v>12164.4</v>
      </c>
      <c r="J356">
        <v>0</v>
      </c>
      <c r="K356">
        <f t="shared" si="6"/>
        <v>113534.39999999999</v>
      </c>
      <c r="L356" t="s">
        <v>249</v>
      </c>
      <c r="M356" t="s">
        <v>55</v>
      </c>
      <c r="N356" t="s">
        <v>37</v>
      </c>
      <c r="O356" t="s">
        <v>22</v>
      </c>
    </row>
    <row r="357" spans="1:15">
      <c r="A357" t="s">
        <v>708</v>
      </c>
      <c r="B357" t="s">
        <v>165</v>
      </c>
      <c r="C357" t="s">
        <v>45</v>
      </c>
      <c r="D357" s="2">
        <v>40901</v>
      </c>
      <c r="E357" t="s">
        <v>16</v>
      </c>
      <c r="F357" s="1">
        <v>4210112333106</v>
      </c>
      <c r="G357" t="s">
        <v>17</v>
      </c>
      <c r="H357">
        <v>107452</v>
      </c>
      <c r="I357">
        <v>11819.72</v>
      </c>
      <c r="J357">
        <v>2149.04</v>
      </c>
      <c r="K357">
        <f t="shared" si="6"/>
        <v>121420.76</v>
      </c>
      <c r="L357" t="s">
        <v>249</v>
      </c>
      <c r="M357" t="s">
        <v>77</v>
      </c>
      <c r="N357" t="s">
        <v>37</v>
      </c>
      <c r="O357" t="s">
        <v>22</v>
      </c>
    </row>
    <row r="358" spans="1:15">
      <c r="A358" t="s">
        <v>719</v>
      </c>
      <c r="B358" t="s">
        <v>41</v>
      </c>
      <c r="C358" t="s">
        <v>18</v>
      </c>
      <c r="D358" s="2">
        <v>42416</v>
      </c>
      <c r="E358" t="s">
        <v>16</v>
      </c>
      <c r="F358" s="1">
        <v>4210112150823</v>
      </c>
      <c r="G358" t="s">
        <v>17</v>
      </c>
      <c r="H358">
        <v>96000</v>
      </c>
      <c r="I358">
        <v>6720</v>
      </c>
      <c r="J358">
        <v>1920</v>
      </c>
      <c r="K358">
        <f t="shared" si="6"/>
        <v>104640</v>
      </c>
      <c r="L358" t="s">
        <v>281</v>
      </c>
      <c r="M358" t="s">
        <v>77</v>
      </c>
      <c r="N358" t="s">
        <v>37</v>
      </c>
      <c r="O358" t="s">
        <v>22</v>
      </c>
    </row>
    <row r="359" spans="1:15">
      <c r="A359" t="s">
        <v>721</v>
      </c>
      <c r="B359" t="s">
        <v>44</v>
      </c>
      <c r="C359" t="s">
        <v>18</v>
      </c>
      <c r="D359" s="2">
        <v>39972</v>
      </c>
      <c r="E359" t="s">
        <v>47</v>
      </c>
      <c r="F359" s="1">
        <v>4210111313811</v>
      </c>
      <c r="G359" t="s">
        <v>48</v>
      </c>
      <c r="H359">
        <v>32700</v>
      </c>
      <c r="I359">
        <v>3270</v>
      </c>
      <c r="J359">
        <v>1308</v>
      </c>
      <c r="K359">
        <f t="shared" si="6"/>
        <v>37278</v>
      </c>
      <c r="L359" t="s">
        <v>281</v>
      </c>
      <c r="M359" t="s">
        <v>32</v>
      </c>
      <c r="N359" t="s">
        <v>37</v>
      </c>
      <c r="O359" t="s">
        <v>22</v>
      </c>
    </row>
    <row r="360" spans="1:15">
      <c r="A360" t="s">
        <v>731</v>
      </c>
      <c r="B360" t="s">
        <v>299</v>
      </c>
      <c r="C360" t="s">
        <v>18</v>
      </c>
      <c r="D360" s="2">
        <v>41348</v>
      </c>
      <c r="E360" t="s">
        <v>16</v>
      </c>
      <c r="F360" s="1">
        <v>4210111656827</v>
      </c>
      <c r="G360" t="s">
        <v>17</v>
      </c>
      <c r="H360">
        <v>39000</v>
      </c>
      <c r="I360">
        <v>2340</v>
      </c>
      <c r="J360">
        <v>1170</v>
      </c>
      <c r="K360">
        <f t="shared" si="6"/>
        <v>42510</v>
      </c>
      <c r="L360" t="s">
        <v>281</v>
      </c>
      <c r="M360" t="s">
        <v>32</v>
      </c>
      <c r="N360" t="s">
        <v>37</v>
      </c>
      <c r="O360" t="s">
        <v>22</v>
      </c>
    </row>
    <row r="361" spans="1:15">
      <c r="A361" t="s">
        <v>732</v>
      </c>
      <c r="B361" t="s">
        <v>266</v>
      </c>
      <c r="C361" t="s">
        <v>45</v>
      </c>
      <c r="D361" s="2">
        <v>40311</v>
      </c>
      <c r="E361" t="s">
        <v>16</v>
      </c>
      <c r="F361" s="1">
        <v>4210111830111</v>
      </c>
      <c r="G361" t="s">
        <v>17</v>
      </c>
      <c r="H361">
        <v>100000</v>
      </c>
      <c r="I361">
        <v>11000</v>
      </c>
      <c r="J361">
        <v>3000</v>
      </c>
      <c r="K361">
        <f t="shared" si="6"/>
        <v>114000</v>
      </c>
      <c r="L361" t="s">
        <v>281</v>
      </c>
      <c r="M361" t="s">
        <v>111</v>
      </c>
      <c r="N361" t="s">
        <v>37</v>
      </c>
      <c r="O361" t="s">
        <v>22</v>
      </c>
    </row>
    <row r="362" spans="1:15">
      <c r="A362" t="s">
        <v>735</v>
      </c>
      <c r="B362" t="s">
        <v>165</v>
      </c>
      <c r="C362" t="s">
        <v>18</v>
      </c>
      <c r="D362" s="2">
        <v>40603</v>
      </c>
      <c r="E362" t="s">
        <v>47</v>
      </c>
      <c r="F362" s="1">
        <v>4210112342121</v>
      </c>
      <c r="G362" t="s">
        <v>48</v>
      </c>
      <c r="H362">
        <v>29430</v>
      </c>
      <c r="I362">
        <v>2354.4</v>
      </c>
      <c r="J362">
        <v>0</v>
      </c>
      <c r="K362">
        <f t="shared" si="6"/>
        <v>31784.400000000001</v>
      </c>
      <c r="L362" t="s">
        <v>281</v>
      </c>
      <c r="M362" t="s">
        <v>52</v>
      </c>
      <c r="N362" t="s">
        <v>37</v>
      </c>
      <c r="O362" t="s">
        <v>22</v>
      </c>
    </row>
    <row r="363" spans="1:15">
      <c r="A363" t="s">
        <v>738</v>
      </c>
      <c r="B363" t="s">
        <v>89</v>
      </c>
      <c r="C363" t="s">
        <v>18</v>
      </c>
      <c r="D363" s="2">
        <v>42416</v>
      </c>
      <c r="E363" t="s">
        <v>16</v>
      </c>
      <c r="F363" s="1">
        <v>4210111316656</v>
      </c>
      <c r="G363" t="s">
        <v>17</v>
      </c>
      <c r="H363">
        <v>89000</v>
      </c>
      <c r="I363">
        <v>6230</v>
      </c>
      <c r="J363">
        <v>0</v>
      </c>
      <c r="K363">
        <f t="shared" si="6"/>
        <v>95230</v>
      </c>
      <c r="L363" t="s">
        <v>281</v>
      </c>
      <c r="M363" t="s">
        <v>77</v>
      </c>
      <c r="N363" t="s">
        <v>37</v>
      </c>
      <c r="O363" t="s">
        <v>22</v>
      </c>
    </row>
    <row r="364" spans="1:15">
      <c r="A364" t="s">
        <v>744</v>
      </c>
      <c r="B364" t="s">
        <v>110</v>
      </c>
      <c r="C364" t="s">
        <v>18</v>
      </c>
      <c r="D364" s="2">
        <v>41169</v>
      </c>
      <c r="E364" t="s">
        <v>140</v>
      </c>
      <c r="F364" s="1">
        <v>4210112060448</v>
      </c>
      <c r="G364" t="s">
        <v>137</v>
      </c>
      <c r="H364">
        <v>65000</v>
      </c>
      <c r="I364">
        <v>3250</v>
      </c>
      <c r="J364">
        <v>3250</v>
      </c>
      <c r="K364">
        <f t="shared" si="6"/>
        <v>71500</v>
      </c>
      <c r="L364" t="s">
        <v>281</v>
      </c>
      <c r="M364" t="s">
        <v>80</v>
      </c>
      <c r="N364" t="s">
        <v>37</v>
      </c>
      <c r="O364" t="s">
        <v>22</v>
      </c>
    </row>
    <row r="365" spans="1:15">
      <c r="A365" t="s">
        <v>745</v>
      </c>
      <c r="B365" t="s">
        <v>115</v>
      </c>
      <c r="C365" t="s">
        <v>18</v>
      </c>
      <c r="D365" s="2">
        <v>41612</v>
      </c>
      <c r="E365" t="s">
        <v>16</v>
      </c>
      <c r="F365" s="1">
        <v>4210111653016</v>
      </c>
      <c r="G365" t="s">
        <v>17</v>
      </c>
      <c r="H365">
        <v>73500</v>
      </c>
      <c r="I365">
        <v>8085</v>
      </c>
      <c r="J365">
        <v>735</v>
      </c>
      <c r="K365">
        <f t="shared" si="6"/>
        <v>82320</v>
      </c>
      <c r="L365" t="s">
        <v>281</v>
      </c>
      <c r="M365" t="s">
        <v>49</v>
      </c>
      <c r="N365" t="s">
        <v>37</v>
      </c>
      <c r="O365" t="s">
        <v>22</v>
      </c>
    </row>
    <row r="366" spans="1:15">
      <c r="A366" t="s">
        <v>746</v>
      </c>
      <c r="B366" t="s">
        <v>230</v>
      </c>
      <c r="C366" t="s">
        <v>18</v>
      </c>
      <c r="D366" s="2">
        <v>41015</v>
      </c>
      <c r="E366" t="s">
        <v>47</v>
      </c>
      <c r="F366" s="1">
        <v>4210111510001</v>
      </c>
      <c r="G366" t="s">
        <v>48</v>
      </c>
      <c r="H366">
        <v>66000</v>
      </c>
      <c r="I366">
        <v>5940</v>
      </c>
      <c r="J366">
        <v>2640</v>
      </c>
      <c r="K366">
        <f t="shared" si="6"/>
        <v>74580</v>
      </c>
      <c r="L366" t="s">
        <v>281</v>
      </c>
      <c r="M366" t="s">
        <v>58</v>
      </c>
      <c r="N366" t="s">
        <v>37</v>
      </c>
      <c r="O366" t="s">
        <v>22</v>
      </c>
    </row>
    <row r="367" spans="1:15">
      <c r="A367" t="s">
        <v>761</v>
      </c>
      <c r="B367" t="s">
        <v>15</v>
      </c>
      <c r="C367" t="s">
        <v>18</v>
      </c>
      <c r="D367" s="2">
        <v>42416</v>
      </c>
      <c r="E367" t="s">
        <v>16</v>
      </c>
      <c r="F367" s="1">
        <v>4210111859313</v>
      </c>
      <c r="G367" t="s">
        <v>17</v>
      </c>
      <c r="H367">
        <v>72000</v>
      </c>
      <c r="I367">
        <v>7920</v>
      </c>
      <c r="J367">
        <v>2880</v>
      </c>
      <c r="K367">
        <f t="shared" si="6"/>
        <v>82800</v>
      </c>
      <c r="L367" t="s">
        <v>331</v>
      </c>
      <c r="M367" t="s">
        <v>42</v>
      </c>
      <c r="N367" t="s">
        <v>37</v>
      </c>
      <c r="O367" t="s">
        <v>22</v>
      </c>
    </row>
    <row r="368" spans="1:15">
      <c r="A368" t="s">
        <v>762</v>
      </c>
      <c r="B368" t="s">
        <v>284</v>
      </c>
      <c r="C368" t="s">
        <v>18</v>
      </c>
      <c r="D368" s="2">
        <v>40863</v>
      </c>
      <c r="E368" t="s">
        <v>16</v>
      </c>
      <c r="F368" s="1">
        <v>4210111283935</v>
      </c>
      <c r="G368" t="s">
        <v>17</v>
      </c>
      <c r="H368">
        <v>141400</v>
      </c>
      <c r="I368">
        <v>8484</v>
      </c>
      <c r="J368">
        <v>7070</v>
      </c>
      <c r="K368">
        <f t="shared" si="6"/>
        <v>156954</v>
      </c>
      <c r="L368" t="s">
        <v>331</v>
      </c>
      <c r="M368" t="s">
        <v>52</v>
      </c>
      <c r="N368" t="s">
        <v>37</v>
      </c>
      <c r="O368" t="s">
        <v>22</v>
      </c>
    </row>
    <row r="369" spans="1:15">
      <c r="A369" t="s">
        <v>765</v>
      </c>
      <c r="B369" t="s">
        <v>34</v>
      </c>
      <c r="C369" t="s">
        <v>18</v>
      </c>
      <c r="D369" s="2">
        <v>42416</v>
      </c>
      <c r="E369" t="s">
        <v>16</v>
      </c>
      <c r="F369" s="1">
        <v>4210111780073</v>
      </c>
      <c r="G369" t="s">
        <v>17</v>
      </c>
      <c r="H369">
        <v>60000</v>
      </c>
      <c r="I369">
        <v>4200</v>
      </c>
      <c r="J369">
        <v>2400</v>
      </c>
      <c r="K369">
        <f t="shared" si="6"/>
        <v>66600</v>
      </c>
      <c r="L369" t="s">
        <v>331</v>
      </c>
      <c r="M369" t="s">
        <v>32</v>
      </c>
      <c r="N369" t="s">
        <v>37</v>
      </c>
      <c r="O369" t="s">
        <v>22</v>
      </c>
    </row>
    <row r="370" spans="1:15">
      <c r="A370" t="s">
        <v>766</v>
      </c>
      <c r="B370" t="s">
        <v>146</v>
      </c>
      <c r="C370" t="s">
        <v>18</v>
      </c>
      <c r="D370" s="2">
        <v>38978</v>
      </c>
      <c r="E370" t="s">
        <v>47</v>
      </c>
      <c r="F370" s="1">
        <v>4210112329331</v>
      </c>
      <c r="G370" t="s">
        <v>48</v>
      </c>
      <c r="H370">
        <v>105000</v>
      </c>
      <c r="I370">
        <v>9450</v>
      </c>
      <c r="J370">
        <v>3150</v>
      </c>
      <c r="K370">
        <f t="shared" si="6"/>
        <v>117600</v>
      </c>
      <c r="L370" t="s">
        <v>331</v>
      </c>
      <c r="M370" t="s">
        <v>52</v>
      </c>
      <c r="N370" t="s">
        <v>37</v>
      </c>
      <c r="O370" t="s">
        <v>22</v>
      </c>
    </row>
    <row r="371" spans="1:15">
      <c r="A371" t="s">
        <v>771</v>
      </c>
      <c r="B371" t="s">
        <v>57</v>
      </c>
      <c r="C371" t="s">
        <v>18</v>
      </c>
      <c r="D371" s="2">
        <v>42416</v>
      </c>
      <c r="E371" t="s">
        <v>16</v>
      </c>
      <c r="F371" s="1">
        <v>4210111347061</v>
      </c>
      <c r="G371" t="s">
        <v>17</v>
      </c>
      <c r="H371">
        <v>75000</v>
      </c>
      <c r="I371">
        <v>5250</v>
      </c>
      <c r="J371">
        <v>3750</v>
      </c>
      <c r="K371">
        <f t="shared" si="6"/>
        <v>84000</v>
      </c>
      <c r="L371" t="s">
        <v>331</v>
      </c>
      <c r="M371" t="s">
        <v>49</v>
      </c>
      <c r="N371" t="s">
        <v>37</v>
      </c>
      <c r="O371" t="s">
        <v>27</v>
      </c>
    </row>
    <row r="372" spans="1:15">
      <c r="A372" t="s">
        <v>774</v>
      </c>
      <c r="B372" t="s">
        <v>64</v>
      </c>
      <c r="C372" t="s">
        <v>18</v>
      </c>
      <c r="D372" s="2">
        <v>40837</v>
      </c>
      <c r="E372" t="s">
        <v>16</v>
      </c>
      <c r="F372" s="1">
        <v>4210112255167</v>
      </c>
      <c r="G372" t="s">
        <v>17</v>
      </c>
      <c r="H372">
        <v>42900</v>
      </c>
      <c r="I372">
        <v>5148</v>
      </c>
      <c r="J372">
        <v>1716</v>
      </c>
      <c r="K372">
        <f t="shared" si="6"/>
        <v>49764</v>
      </c>
      <c r="L372" t="s">
        <v>331</v>
      </c>
      <c r="M372" t="s">
        <v>58</v>
      </c>
      <c r="N372" t="s">
        <v>37</v>
      </c>
      <c r="O372" t="s">
        <v>22</v>
      </c>
    </row>
    <row r="373" spans="1:15">
      <c r="A373" t="s">
        <v>775</v>
      </c>
      <c r="B373" t="s">
        <v>347</v>
      </c>
      <c r="C373" t="s">
        <v>18</v>
      </c>
      <c r="D373" s="2">
        <v>40533</v>
      </c>
      <c r="E373" t="s">
        <v>16</v>
      </c>
      <c r="F373" s="1">
        <v>4210112127074</v>
      </c>
      <c r="G373" t="s">
        <v>17</v>
      </c>
      <c r="H373">
        <v>63100</v>
      </c>
      <c r="I373">
        <v>5679</v>
      </c>
      <c r="J373">
        <v>631</v>
      </c>
      <c r="K373">
        <f t="shared" si="6"/>
        <v>69410</v>
      </c>
      <c r="L373" t="s">
        <v>331</v>
      </c>
      <c r="M373" t="s">
        <v>80</v>
      </c>
      <c r="N373" t="s">
        <v>37</v>
      </c>
      <c r="O373" t="s">
        <v>22</v>
      </c>
    </row>
    <row r="374" spans="1:15">
      <c r="A374" t="s">
        <v>780</v>
      </c>
      <c r="B374" t="s">
        <v>299</v>
      </c>
      <c r="C374" t="s">
        <v>45</v>
      </c>
      <c r="D374" s="2">
        <v>41191</v>
      </c>
      <c r="E374" t="s">
        <v>69</v>
      </c>
      <c r="F374" s="1">
        <v>4210111349069</v>
      </c>
      <c r="G374" t="s">
        <v>70</v>
      </c>
      <c r="H374">
        <v>35000</v>
      </c>
      <c r="I374">
        <v>2450</v>
      </c>
      <c r="J374">
        <v>1050</v>
      </c>
      <c r="K374">
        <f t="shared" si="6"/>
        <v>38500</v>
      </c>
      <c r="L374" t="s">
        <v>331</v>
      </c>
      <c r="M374" t="s">
        <v>32</v>
      </c>
      <c r="N374" t="s">
        <v>37</v>
      </c>
      <c r="O374" t="s">
        <v>22</v>
      </c>
    </row>
    <row r="375" spans="1:15">
      <c r="A375" t="s">
        <v>782</v>
      </c>
      <c r="B375" t="s">
        <v>204</v>
      </c>
      <c r="C375" t="s">
        <v>18</v>
      </c>
      <c r="D375" s="2">
        <v>41208</v>
      </c>
      <c r="E375" t="s">
        <v>47</v>
      </c>
      <c r="F375" s="1">
        <v>4210112095399</v>
      </c>
      <c r="G375" t="s">
        <v>48</v>
      </c>
      <c r="H375">
        <v>32000</v>
      </c>
      <c r="I375">
        <v>3840</v>
      </c>
      <c r="J375">
        <v>1600</v>
      </c>
      <c r="K375">
        <f t="shared" si="6"/>
        <v>37440</v>
      </c>
      <c r="L375" t="s">
        <v>331</v>
      </c>
      <c r="M375" t="s">
        <v>80</v>
      </c>
      <c r="N375" t="s">
        <v>37</v>
      </c>
      <c r="O375" t="s">
        <v>22</v>
      </c>
    </row>
    <row r="376" spans="1:15">
      <c r="A376" t="s">
        <v>783</v>
      </c>
      <c r="B376" t="s">
        <v>207</v>
      </c>
      <c r="C376" t="s">
        <v>18</v>
      </c>
      <c r="D376" s="2">
        <v>40519</v>
      </c>
      <c r="E376" t="s">
        <v>16</v>
      </c>
      <c r="F376" s="1">
        <v>4210111375558</v>
      </c>
      <c r="G376" t="s">
        <v>17</v>
      </c>
      <c r="H376">
        <v>88200</v>
      </c>
      <c r="I376">
        <v>7056</v>
      </c>
      <c r="J376">
        <v>2646</v>
      </c>
      <c r="K376">
        <f t="shared" si="6"/>
        <v>97902</v>
      </c>
      <c r="L376" t="s">
        <v>331</v>
      </c>
      <c r="M376" t="s">
        <v>49</v>
      </c>
      <c r="N376" t="s">
        <v>37</v>
      </c>
      <c r="O376" t="s">
        <v>22</v>
      </c>
    </row>
    <row r="377" spans="1:15">
      <c r="A377" t="s">
        <v>785</v>
      </c>
      <c r="B377" t="s">
        <v>81</v>
      </c>
      <c r="C377" t="s">
        <v>18</v>
      </c>
      <c r="D377" s="2">
        <v>42416</v>
      </c>
      <c r="E377" t="s">
        <v>16</v>
      </c>
      <c r="F377" s="1">
        <v>4210111482462</v>
      </c>
      <c r="G377" t="s">
        <v>17</v>
      </c>
      <c r="H377">
        <v>54000</v>
      </c>
      <c r="I377">
        <v>6480</v>
      </c>
      <c r="J377">
        <v>2160</v>
      </c>
      <c r="K377">
        <f t="shared" si="6"/>
        <v>62640</v>
      </c>
      <c r="L377" t="s">
        <v>331</v>
      </c>
      <c r="M377" t="s">
        <v>52</v>
      </c>
      <c r="N377" t="s">
        <v>37</v>
      </c>
      <c r="O377" t="s">
        <v>22</v>
      </c>
    </row>
    <row r="378" spans="1:15">
      <c r="A378" t="s">
        <v>789</v>
      </c>
      <c r="B378" t="s">
        <v>363</v>
      </c>
      <c r="C378" t="s">
        <v>18</v>
      </c>
      <c r="D378" s="2">
        <v>40246</v>
      </c>
      <c r="E378" t="s">
        <v>47</v>
      </c>
      <c r="F378" s="1">
        <v>4210112244578</v>
      </c>
      <c r="G378" t="s">
        <v>48</v>
      </c>
      <c r="H378">
        <v>94000</v>
      </c>
      <c r="I378">
        <v>7520</v>
      </c>
      <c r="J378">
        <v>940</v>
      </c>
      <c r="K378">
        <f t="shared" si="6"/>
        <v>102460</v>
      </c>
      <c r="L378" t="s">
        <v>331</v>
      </c>
      <c r="M378" t="s">
        <v>80</v>
      </c>
      <c r="N378" t="s">
        <v>37</v>
      </c>
      <c r="O378" t="s">
        <v>22</v>
      </c>
    </row>
    <row r="379" spans="1:15">
      <c r="A379" t="s">
        <v>791</v>
      </c>
      <c r="B379" t="s">
        <v>89</v>
      </c>
      <c r="C379" t="s">
        <v>18</v>
      </c>
      <c r="D379" s="2">
        <v>38841</v>
      </c>
      <c r="E379" t="s">
        <v>69</v>
      </c>
      <c r="F379" s="1">
        <v>4210111921906</v>
      </c>
      <c r="G379" t="s">
        <v>70</v>
      </c>
      <c r="H379">
        <v>36000</v>
      </c>
      <c r="I379">
        <v>3240</v>
      </c>
      <c r="J379">
        <v>720</v>
      </c>
      <c r="K379">
        <f t="shared" si="6"/>
        <v>39960</v>
      </c>
      <c r="L379" t="s">
        <v>331</v>
      </c>
      <c r="M379" t="s">
        <v>32</v>
      </c>
      <c r="N379" t="s">
        <v>37</v>
      </c>
      <c r="O379" t="s">
        <v>22</v>
      </c>
    </row>
    <row r="380" spans="1:15">
      <c r="A380" t="s">
        <v>798</v>
      </c>
      <c r="B380" t="s">
        <v>97</v>
      </c>
      <c r="C380" t="s">
        <v>45</v>
      </c>
      <c r="D380" s="2">
        <v>40863</v>
      </c>
      <c r="E380" t="s">
        <v>16</v>
      </c>
      <c r="F380" s="1">
        <v>4210111115733</v>
      </c>
      <c r="G380" t="s">
        <v>17</v>
      </c>
      <c r="H380">
        <v>119000</v>
      </c>
      <c r="I380">
        <v>5950</v>
      </c>
      <c r="J380">
        <v>3570</v>
      </c>
      <c r="K380">
        <f t="shared" si="6"/>
        <v>128520</v>
      </c>
      <c r="L380" t="s">
        <v>331</v>
      </c>
      <c r="M380" t="s">
        <v>32</v>
      </c>
      <c r="N380" t="s">
        <v>37</v>
      </c>
      <c r="O380" t="s">
        <v>22</v>
      </c>
    </row>
    <row r="381" spans="1:15">
      <c r="A381" t="s">
        <v>801</v>
      </c>
      <c r="B381" t="s">
        <v>172</v>
      </c>
      <c r="C381" t="s">
        <v>45</v>
      </c>
      <c r="D381" s="2">
        <v>40667</v>
      </c>
      <c r="E381" t="s">
        <v>69</v>
      </c>
      <c r="F381" s="1">
        <v>4210112063302</v>
      </c>
      <c r="G381" t="s">
        <v>70</v>
      </c>
      <c r="H381">
        <v>55100</v>
      </c>
      <c r="I381">
        <v>4959</v>
      </c>
      <c r="J381">
        <v>2755</v>
      </c>
      <c r="K381">
        <f t="shared" si="6"/>
        <v>62814</v>
      </c>
      <c r="L381" t="s">
        <v>331</v>
      </c>
      <c r="M381" t="s">
        <v>36</v>
      </c>
      <c r="N381" t="s">
        <v>37</v>
      </c>
      <c r="O381" t="s">
        <v>22</v>
      </c>
    </row>
    <row r="382" spans="1:15">
      <c r="A382" t="s">
        <v>802</v>
      </c>
      <c r="B382" t="s">
        <v>103</v>
      </c>
      <c r="C382" t="s">
        <v>18</v>
      </c>
      <c r="D382" s="2">
        <v>38693</v>
      </c>
      <c r="E382" t="s">
        <v>16</v>
      </c>
      <c r="F382" s="1">
        <v>4210111833772</v>
      </c>
      <c r="G382" t="s">
        <v>17</v>
      </c>
      <c r="H382">
        <v>70000</v>
      </c>
      <c r="I382">
        <v>4900</v>
      </c>
      <c r="J382">
        <v>0</v>
      </c>
      <c r="K382">
        <f t="shared" si="6"/>
        <v>74900</v>
      </c>
      <c r="L382" t="s">
        <v>331</v>
      </c>
      <c r="M382" t="s">
        <v>32</v>
      </c>
      <c r="N382" t="s">
        <v>37</v>
      </c>
      <c r="O382" t="s">
        <v>22</v>
      </c>
    </row>
    <row r="383" spans="1:15">
      <c r="A383" t="s">
        <v>815</v>
      </c>
      <c r="B383" t="s">
        <v>175</v>
      </c>
      <c r="C383" t="s">
        <v>18</v>
      </c>
      <c r="D383" s="2">
        <v>38841</v>
      </c>
      <c r="E383" t="s">
        <v>69</v>
      </c>
      <c r="F383" s="1">
        <v>4210111214218</v>
      </c>
      <c r="G383" t="s">
        <v>70</v>
      </c>
      <c r="H383">
        <v>43000</v>
      </c>
      <c r="I383">
        <v>3870</v>
      </c>
      <c r="J383">
        <v>860</v>
      </c>
      <c r="K383">
        <f t="shared" si="6"/>
        <v>47730</v>
      </c>
      <c r="L383" t="s">
        <v>331</v>
      </c>
      <c r="M383" t="s">
        <v>20</v>
      </c>
      <c r="N383" t="s">
        <v>37</v>
      </c>
      <c r="O383" t="s">
        <v>22</v>
      </c>
    </row>
    <row r="384" spans="1:15">
      <c r="A384" t="s">
        <v>816</v>
      </c>
      <c r="B384" t="s">
        <v>119</v>
      </c>
      <c r="C384" t="s">
        <v>18</v>
      </c>
      <c r="D384" s="2">
        <v>38841</v>
      </c>
      <c r="E384" t="s">
        <v>69</v>
      </c>
      <c r="F384" s="1">
        <v>4210111298708</v>
      </c>
      <c r="G384" t="s">
        <v>70</v>
      </c>
      <c r="H384">
        <v>32000</v>
      </c>
      <c r="I384">
        <v>2560</v>
      </c>
      <c r="J384">
        <v>0</v>
      </c>
      <c r="K384">
        <f t="shared" si="6"/>
        <v>34560</v>
      </c>
      <c r="L384" t="s">
        <v>331</v>
      </c>
      <c r="M384" t="s">
        <v>77</v>
      </c>
      <c r="N384" t="s">
        <v>37</v>
      </c>
      <c r="O384" t="s">
        <v>22</v>
      </c>
    </row>
    <row r="385" spans="1:15">
      <c r="A385" t="s">
        <v>818</v>
      </c>
      <c r="B385" t="s">
        <v>275</v>
      </c>
      <c r="C385" t="s">
        <v>45</v>
      </c>
      <c r="D385" s="2">
        <v>40602</v>
      </c>
      <c r="E385" t="s">
        <v>69</v>
      </c>
      <c r="F385" s="1">
        <v>4210111699584</v>
      </c>
      <c r="G385" t="s">
        <v>70</v>
      </c>
      <c r="H385">
        <v>54000</v>
      </c>
      <c r="I385">
        <v>3780</v>
      </c>
      <c r="J385">
        <v>2700</v>
      </c>
      <c r="K385">
        <f t="shared" si="6"/>
        <v>60480</v>
      </c>
      <c r="L385" t="s">
        <v>331</v>
      </c>
      <c r="M385" t="s">
        <v>42</v>
      </c>
      <c r="N385" t="s">
        <v>37</v>
      </c>
      <c r="O385" t="s">
        <v>22</v>
      </c>
    </row>
    <row r="386" spans="1:15">
      <c r="A386" t="s">
        <v>823</v>
      </c>
      <c r="B386" t="s">
        <v>130</v>
      </c>
      <c r="C386" t="s">
        <v>18</v>
      </c>
      <c r="D386" s="2">
        <v>39971</v>
      </c>
      <c r="E386" t="s">
        <v>69</v>
      </c>
      <c r="F386" s="1">
        <v>4210111496317</v>
      </c>
      <c r="G386" t="s">
        <v>70</v>
      </c>
      <c r="H386">
        <v>62000</v>
      </c>
      <c r="I386">
        <v>3100</v>
      </c>
      <c r="J386">
        <v>1240</v>
      </c>
      <c r="K386">
        <f t="shared" si="6"/>
        <v>66340</v>
      </c>
      <c r="L386" t="s">
        <v>331</v>
      </c>
      <c r="M386" t="s">
        <v>58</v>
      </c>
      <c r="N386" t="s">
        <v>37</v>
      </c>
      <c r="O386" t="s">
        <v>22</v>
      </c>
    </row>
    <row r="387" spans="1:15">
      <c r="A387" t="s">
        <v>839</v>
      </c>
      <c r="B387" t="s">
        <v>74</v>
      </c>
      <c r="C387" t="s">
        <v>18</v>
      </c>
      <c r="D387" s="2">
        <v>41622</v>
      </c>
      <c r="E387" t="s">
        <v>16</v>
      </c>
      <c r="F387" s="1">
        <v>4210111384645</v>
      </c>
      <c r="G387" t="s">
        <v>17</v>
      </c>
      <c r="H387">
        <v>45760</v>
      </c>
      <c r="I387">
        <v>3203.2</v>
      </c>
      <c r="J387">
        <v>1372.8</v>
      </c>
      <c r="K387">
        <f t="shared" si="6"/>
        <v>50336</v>
      </c>
      <c r="L387" t="s">
        <v>405</v>
      </c>
      <c r="M387" t="s">
        <v>52</v>
      </c>
      <c r="N387" t="s">
        <v>37</v>
      </c>
      <c r="O387" t="s">
        <v>22</v>
      </c>
    </row>
    <row r="388" spans="1:15">
      <c r="A388" t="s">
        <v>841</v>
      </c>
      <c r="B388" t="s">
        <v>81</v>
      </c>
      <c r="C388" t="s">
        <v>18</v>
      </c>
      <c r="D388" s="2">
        <v>40788</v>
      </c>
      <c r="E388" t="s">
        <v>16</v>
      </c>
      <c r="F388" s="1">
        <v>4210111905229</v>
      </c>
      <c r="G388" t="s">
        <v>17</v>
      </c>
      <c r="H388">
        <v>114000</v>
      </c>
      <c r="I388">
        <v>11400</v>
      </c>
      <c r="J388">
        <v>2280</v>
      </c>
      <c r="K388">
        <f t="shared" si="6"/>
        <v>127680</v>
      </c>
      <c r="L388" t="s">
        <v>405</v>
      </c>
      <c r="M388" t="s">
        <v>20</v>
      </c>
      <c r="N388" t="s">
        <v>37</v>
      </c>
      <c r="O388" t="s">
        <v>22</v>
      </c>
    </row>
    <row r="389" spans="1:15">
      <c r="A389" t="s">
        <v>843</v>
      </c>
      <c r="B389" t="s">
        <v>87</v>
      </c>
      <c r="C389" t="s">
        <v>18</v>
      </c>
      <c r="D389" s="2">
        <v>40026</v>
      </c>
      <c r="E389" t="s">
        <v>16</v>
      </c>
      <c r="F389" s="1">
        <v>4210111759799</v>
      </c>
      <c r="G389" t="s">
        <v>17</v>
      </c>
      <c r="H389">
        <v>48000</v>
      </c>
      <c r="I389">
        <v>2880</v>
      </c>
      <c r="J389">
        <v>480</v>
      </c>
      <c r="K389">
        <f t="shared" si="6"/>
        <v>51360</v>
      </c>
      <c r="L389" t="s">
        <v>405</v>
      </c>
      <c r="M389" t="s">
        <v>58</v>
      </c>
      <c r="N389" t="s">
        <v>37</v>
      </c>
      <c r="O389" t="s">
        <v>22</v>
      </c>
    </row>
    <row r="390" spans="1:15">
      <c r="A390" t="s">
        <v>850</v>
      </c>
      <c r="B390" t="s">
        <v>431</v>
      </c>
      <c r="C390" t="s">
        <v>18</v>
      </c>
      <c r="D390" s="2">
        <v>40303</v>
      </c>
      <c r="E390" t="s">
        <v>16</v>
      </c>
      <c r="F390" s="1">
        <v>4210111645969</v>
      </c>
      <c r="G390" t="s">
        <v>17</v>
      </c>
      <c r="H390">
        <v>76600</v>
      </c>
      <c r="I390">
        <v>7660</v>
      </c>
      <c r="J390">
        <v>1532</v>
      </c>
      <c r="K390">
        <f t="shared" si="6"/>
        <v>85792</v>
      </c>
      <c r="L390" t="s">
        <v>405</v>
      </c>
      <c r="M390" t="s">
        <v>25</v>
      </c>
      <c r="N390" t="s">
        <v>37</v>
      </c>
      <c r="O390" t="s">
        <v>22</v>
      </c>
    </row>
    <row r="391" spans="1:15">
      <c r="A391" t="s">
        <v>853</v>
      </c>
      <c r="B391" t="s">
        <v>115</v>
      </c>
      <c r="C391" t="s">
        <v>18</v>
      </c>
      <c r="D391" s="2">
        <v>40429</v>
      </c>
      <c r="E391" t="s">
        <v>16</v>
      </c>
      <c r="F391" s="1">
        <v>4210111874389</v>
      </c>
      <c r="G391" t="s">
        <v>17</v>
      </c>
      <c r="H391">
        <v>71760</v>
      </c>
      <c r="I391">
        <v>7176</v>
      </c>
      <c r="J391">
        <v>1435.2</v>
      </c>
      <c r="K391">
        <f t="shared" si="6"/>
        <v>80371.199999999997</v>
      </c>
      <c r="L391" t="s">
        <v>405</v>
      </c>
      <c r="M391" t="s">
        <v>32</v>
      </c>
      <c r="N391" t="s">
        <v>37</v>
      </c>
      <c r="O391" t="s">
        <v>22</v>
      </c>
    </row>
    <row r="392" spans="1:15">
      <c r="A392" t="s">
        <v>856</v>
      </c>
      <c r="B392" t="s">
        <v>117</v>
      </c>
      <c r="C392" t="s">
        <v>45</v>
      </c>
      <c r="D392" s="2">
        <v>42416</v>
      </c>
      <c r="E392" t="s">
        <v>35</v>
      </c>
      <c r="F392" s="1">
        <v>4210112331274</v>
      </c>
      <c r="G392" t="s">
        <v>17</v>
      </c>
      <c r="H392">
        <v>60000</v>
      </c>
      <c r="I392">
        <v>6600</v>
      </c>
      <c r="J392">
        <v>600</v>
      </c>
      <c r="K392">
        <f t="shared" si="6"/>
        <v>67200</v>
      </c>
      <c r="L392" t="s">
        <v>405</v>
      </c>
      <c r="M392" t="s">
        <v>25</v>
      </c>
      <c r="N392" t="s">
        <v>37</v>
      </c>
      <c r="O392" t="s">
        <v>22</v>
      </c>
    </row>
    <row r="393" spans="1:15">
      <c r="A393" t="s">
        <v>863</v>
      </c>
      <c r="B393" t="s">
        <v>322</v>
      </c>
      <c r="C393" t="s">
        <v>18</v>
      </c>
      <c r="D393" s="2">
        <v>42416</v>
      </c>
      <c r="E393" t="s">
        <v>35</v>
      </c>
      <c r="F393" s="1">
        <v>4210112010807</v>
      </c>
      <c r="G393" t="s">
        <v>17</v>
      </c>
      <c r="H393">
        <v>74900</v>
      </c>
      <c r="I393">
        <v>6741</v>
      </c>
      <c r="J393">
        <v>1498</v>
      </c>
      <c r="K393">
        <f t="shared" si="6"/>
        <v>83139</v>
      </c>
      <c r="L393" t="s">
        <v>405</v>
      </c>
      <c r="M393" t="s">
        <v>111</v>
      </c>
      <c r="N393" t="s">
        <v>37</v>
      </c>
      <c r="O393" t="s">
        <v>22</v>
      </c>
    </row>
    <row r="394" spans="1:15">
      <c r="A394" t="s">
        <v>866</v>
      </c>
      <c r="B394" t="s">
        <v>404</v>
      </c>
      <c r="C394" t="s">
        <v>18</v>
      </c>
      <c r="D394" s="2">
        <v>42416</v>
      </c>
      <c r="E394" t="s">
        <v>16</v>
      </c>
      <c r="F394" s="1">
        <v>4210111300442</v>
      </c>
      <c r="G394" t="s">
        <v>17</v>
      </c>
      <c r="H394">
        <v>59000</v>
      </c>
      <c r="I394">
        <v>4130</v>
      </c>
      <c r="J394">
        <v>0</v>
      </c>
      <c r="K394">
        <f t="shared" si="6"/>
        <v>63130</v>
      </c>
      <c r="L394" t="s">
        <v>452</v>
      </c>
      <c r="M394" t="s">
        <v>58</v>
      </c>
      <c r="N394" t="s">
        <v>37</v>
      </c>
      <c r="O394" t="s">
        <v>22</v>
      </c>
    </row>
    <row r="395" spans="1:15">
      <c r="A395" t="s">
        <v>867</v>
      </c>
      <c r="B395" t="s">
        <v>404</v>
      </c>
      <c r="C395" t="s">
        <v>18</v>
      </c>
      <c r="D395" s="2">
        <v>42416</v>
      </c>
      <c r="E395" t="s">
        <v>16</v>
      </c>
      <c r="F395" s="1">
        <v>4210111339107</v>
      </c>
      <c r="G395" t="s">
        <v>17</v>
      </c>
      <c r="H395">
        <v>55000</v>
      </c>
      <c r="I395">
        <v>3850</v>
      </c>
      <c r="J395">
        <v>1100</v>
      </c>
      <c r="K395">
        <f t="shared" si="6"/>
        <v>59950</v>
      </c>
      <c r="L395" t="s">
        <v>452</v>
      </c>
      <c r="M395" t="s">
        <v>20</v>
      </c>
      <c r="N395" t="s">
        <v>37</v>
      </c>
      <c r="O395" t="s">
        <v>22</v>
      </c>
    </row>
    <row r="396" spans="1:15">
      <c r="A396" t="s">
        <v>870</v>
      </c>
      <c r="B396" t="s">
        <v>15</v>
      </c>
      <c r="C396" t="s">
        <v>45</v>
      </c>
      <c r="D396" s="2">
        <v>40838</v>
      </c>
      <c r="E396" t="s">
        <v>16</v>
      </c>
      <c r="F396" s="1">
        <v>4210111255214</v>
      </c>
      <c r="G396" t="s">
        <v>17</v>
      </c>
      <c r="H396">
        <v>68000</v>
      </c>
      <c r="I396">
        <v>5440</v>
      </c>
      <c r="J396">
        <v>680</v>
      </c>
      <c r="K396">
        <f t="shared" si="6"/>
        <v>74120</v>
      </c>
      <c r="L396" t="s">
        <v>452</v>
      </c>
      <c r="M396" t="s">
        <v>55</v>
      </c>
      <c r="N396" t="s">
        <v>37</v>
      </c>
      <c r="O396" t="s">
        <v>22</v>
      </c>
    </row>
    <row r="397" spans="1:15">
      <c r="A397" t="s">
        <v>873</v>
      </c>
      <c r="B397" t="s">
        <v>34</v>
      </c>
      <c r="C397" t="s">
        <v>18</v>
      </c>
      <c r="D397" s="2">
        <v>42416</v>
      </c>
      <c r="E397" t="s">
        <v>35</v>
      </c>
      <c r="F397" s="1">
        <v>4210111853704</v>
      </c>
      <c r="G397" t="s">
        <v>17</v>
      </c>
      <c r="H397">
        <v>45000</v>
      </c>
      <c r="I397">
        <v>4500</v>
      </c>
      <c r="J397">
        <v>1800</v>
      </c>
      <c r="K397">
        <f t="shared" si="6"/>
        <v>51300</v>
      </c>
      <c r="L397" t="s">
        <v>452</v>
      </c>
      <c r="M397" t="s">
        <v>111</v>
      </c>
      <c r="N397" t="s">
        <v>37</v>
      </c>
      <c r="O397" t="s">
        <v>22</v>
      </c>
    </row>
    <row r="398" spans="1:15">
      <c r="A398" t="s">
        <v>876</v>
      </c>
      <c r="B398" t="s">
        <v>39</v>
      </c>
      <c r="C398" t="s">
        <v>18</v>
      </c>
      <c r="D398" s="2">
        <v>40669</v>
      </c>
      <c r="E398" t="s">
        <v>16</v>
      </c>
      <c r="F398" s="1">
        <v>4210111435188</v>
      </c>
      <c r="G398" t="s">
        <v>17</v>
      </c>
      <c r="H398">
        <v>98100</v>
      </c>
      <c r="I398">
        <v>9810</v>
      </c>
      <c r="J398">
        <v>2943</v>
      </c>
      <c r="K398">
        <f t="shared" ref="K398:K461" si="7">SUM(H398:J398)</f>
        <v>110853</v>
      </c>
      <c r="L398" t="s">
        <v>452</v>
      </c>
      <c r="M398" t="s">
        <v>58</v>
      </c>
      <c r="N398" t="s">
        <v>37</v>
      </c>
      <c r="O398" t="s">
        <v>22</v>
      </c>
    </row>
    <row r="399" spans="1:15">
      <c r="A399" t="s">
        <v>883</v>
      </c>
      <c r="B399" t="s">
        <v>255</v>
      </c>
      <c r="C399" t="s">
        <v>18</v>
      </c>
      <c r="D399" s="2">
        <v>39756</v>
      </c>
      <c r="E399" t="s">
        <v>47</v>
      </c>
      <c r="F399" s="1">
        <v>4210111686265</v>
      </c>
      <c r="G399" t="s">
        <v>48</v>
      </c>
      <c r="H399">
        <v>63000</v>
      </c>
      <c r="I399">
        <v>3780</v>
      </c>
      <c r="J399">
        <v>630</v>
      </c>
      <c r="K399">
        <f t="shared" si="7"/>
        <v>67410</v>
      </c>
      <c r="L399" t="s">
        <v>452</v>
      </c>
      <c r="M399" t="s">
        <v>49</v>
      </c>
      <c r="N399" t="s">
        <v>37</v>
      </c>
      <c r="O399" t="s">
        <v>22</v>
      </c>
    </row>
    <row r="400" spans="1:15">
      <c r="A400" t="s">
        <v>889</v>
      </c>
      <c r="B400" t="s">
        <v>197</v>
      </c>
      <c r="C400" t="s">
        <v>18</v>
      </c>
      <c r="D400" s="2">
        <v>40136</v>
      </c>
      <c r="E400" t="s">
        <v>16</v>
      </c>
      <c r="F400" s="1">
        <v>4210111142184</v>
      </c>
      <c r="G400" t="s">
        <v>17</v>
      </c>
      <c r="H400">
        <v>86900</v>
      </c>
      <c r="I400">
        <v>5214</v>
      </c>
      <c r="J400">
        <v>4345</v>
      </c>
      <c r="K400">
        <f t="shared" si="7"/>
        <v>96459</v>
      </c>
      <c r="L400" t="s">
        <v>452</v>
      </c>
      <c r="M400" t="s">
        <v>111</v>
      </c>
      <c r="N400" t="s">
        <v>37</v>
      </c>
      <c r="O400" t="s">
        <v>22</v>
      </c>
    </row>
    <row r="401" spans="1:15">
      <c r="A401" t="s">
        <v>891</v>
      </c>
      <c r="B401" t="s">
        <v>158</v>
      </c>
      <c r="C401" t="s">
        <v>18</v>
      </c>
      <c r="D401" s="2">
        <v>40898</v>
      </c>
      <c r="E401" t="s">
        <v>16</v>
      </c>
      <c r="F401" s="1">
        <v>4210111569686</v>
      </c>
      <c r="G401" t="s">
        <v>17</v>
      </c>
      <c r="H401">
        <v>68250</v>
      </c>
      <c r="I401">
        <v>6142.5</v>
      </c>
      <c r="J401">
        <v>1365</v>
      </c>
      <c r="K401">
        <f t="shared" si="7"/>
        <v>75757.5</v>
      </c>
      <c r="L401" t="s">
        <v>452</v>
      </c>
      <c r="M401" t="s">
        <v>111</v>
      </c>
      <c r="N401" t="s">
        <v>37</v>
      </c>
      <c r="O401" t="s">
        <v>22</v>
      </c>
    </row>
    <row r="402" spans="1:15">
      <c r="A402" t="s">
        <v>897</v>
      </c>
      <c r="B402" t="s">
        <v>207</v>
      </c>
      <c r="C402" t="s">
        <v>18</v>
      </c>
      <c r="D402" s="2">
        <v>42416</v>
      </c>
      <c r="E402" t="s">
        <v>16</v>
      </c>
      <c r="F402" s="1">
        <v>4210111428148</v>
      </c>
      <c r="G402" t="s">
        <v>17</v>
      </c>
      <c r="H402">
        <v>77000</v>
      </c>
      <c r="I402">
        <v>5390</v>
      </c>
      <c r="J402">
        <v>1540</v>
      </c>
      <c r="K402">
        <f t="shared" si="7"/>
        <v>83930</v>
      </c>
      <c r="L402" t="s">
        <v>452</v>
      </c>
      <c r="M402" t="s">
        <v>32</v>
      </c>
      <c r="N402" t="s">
        <v>37</v>
      </c>
      <c r="O402" t="s">
        <v>22</v>
      </c>
    </row>
    <row r="403" spans="1:15">
      <c r="A403" t="s">
        <v>900</v>
      </c>
      <c r="B403" t="s">
        <v>487</v>
      </c>
      <c r="C403" t="s">
        <v>45</v>
      </c>
      <c r="D403" s="2">
        <v>39012</v>
      </c>
      <c r="E403" t="s">
        <v>16</v>
      </c>
      <c r="F403" s="1">
        <v>4210112013612</v>
      </c>
      <c r="G403" t="s">
        <v>17</v>
      </c>
      <c r="H403">
        <v>68000</v>
      </c>
      <c r="I403">
        <v>7480</v>
      </c>
      <c r="J403">
        <v>2040</v>
      </c>
      <c r="K403">
        <f t="shared" si="7"/>
        <v>77520</v>
      </c>
      <c r="L403" t="s">
        <v>452</v>
      </c>
      <c r="M403" t="s">
        <v>32</v>
      </c>
      <c r="N403" t="s">
        <v>37</v>
      </c>
      <c r="O403" t="s">
        <v>22</v>
      </c>
    </row>
    <row r="404" spans="1:15">
      <c r="A404" t="s">
        <v>903</v>
      </c>
      <c r="B404" t="s">
        <v>363</v>
      </c>
      <c r="C404" t="s">
        <v>18</v>
      </c>
      <c r="D404" s="2">
        <v>39756</v>
      </c>
      <c r="E404" t="s">
        <v>47</v>
      </c>
      <c r="F404" s="1">
        <v>4210111529097</v>
      </c>
      <c r="G404" t="s">
        <v>48</v>
      </c>
      <c r="H404">
        <v>65000</v>
      </c>
      <c r="I404">
        <v>3900</v>
      </c>
      <c r="J404">
        <v>0</v>
      </c>
      <c r="K404">
        <f t="shared" si="7"/>
        <v>68900</v>
      </c>
      <c r="L404" t="s">
        <v>452</v>
      </c>
      <c r="M404" t="s">
        <v>55</v>
      </c>
      <c r="N404" t="s">
        <v>37</v>
      </c>
      <c r="O404" t="s">
        <v>22</v>
      </c>
    </row>
    <row r="405" spans="1:15">
      <c r="A405" t="s">
        <v>905</v>
      </c>
      <c r="B405" t="s">
        <v>269</v>
      </c>
      <c r="C405" t="s">
        <v>18</v>
      </c>
      <c r="D405" s="2">
        <v>40947</v>
      </c>
      <c r="E405" t="s">
        <v>16</v>
      </c>
      <c r="F405" s="1">
        <v>4210111148267</v>
      </c>
      <c r="G405" t="s">
        <v>17</v>
      </c>
      <c r="H405">
        <v>85000</v>
      </c>
      <c r="I405">
        <v>4250</v>
      </c>
      <c r="J405">
        <v>1700</v>
      </c>
      <c r="K405">
        <f t="shared" si="7"/>
        <v>90950</v>
      </c>
      <c r="L405" t="s">
        <v>452</v>
      </c>
      <c r="M405" t="s">
        <v>49</v>
      </c>
      <c r="N405" t="s">
        <v>37</v>
      </c>
      <c r="O405" t="s">
        <v>22</v>
      </c>
    </row>
    <row r="406" spans="1:15">
      <c r="A406" t="s">
        <v>907</v>
      </c>
      <c r="B406" t="s">
        <v>91</v>
      </c>
      <c r="C406" t="s">
        <v>18</v>
      </c>
      <c r="D406" s="2">
        <v>40717</v>
      </c>
      <c r="E406" t="s">
        <v>47</v>
      </c>
      <c r="F406" s="1">
        <v>4210111259283</v>
      </c>
      <c r="G406" t="s">
        <v>48</v>
      </c>
      <c r="H406">
        <v>72000</v>
      </c>
      <c r="I406">
        <v>5760</v>
      </c>
      <c r="J406">
        <v>0</v>
      </c>
      <c r="K406">
        <f t="shared" si="7"/>
        <v>77760</v>
      </c>
      <c r="L406" t="s">
        <v>452</v>
      </c>
      <c r="M406" t="s">
        <v>49</v>
      </c>
      <c r="N406" t="s">
        <v>37</v>
      </c>
      <c r="O406" t="s">
        <v>22</v>
      </c>
    </row>
    <row r="407" spans="1:15">
      <c r="A407" t="s">
        <v>916</v>
      </c>
      <c r="B407" t="s">
        <v>236</v>
      </c>
      <c r="C407" t="s">
        <v>18</v>
      </c>
      <c r="D407" s="2">
        <v>38891</v>
      </c>
      <c r="E407" t="s">
        <v>47</v>
      </c>
      <c r="F407" s="1">
        <v>4210111620546</v>
      </c>
      <c r="G407" t="s">
        <v>48</v>
      </c>
      <c r="H407">
        <v>65000</v>
      </c>
      <c r="I407">
        <v>7800</v>
      </c>
      <c r="J407">
        <v>1950</v>
      </c>
      <c r="K407">
        <f t="shared" si="7"/>
        <v>74750</v>
      </c>
      <c r="L407" t="s">
        <v>452</v>
      </c>
      <c r="M407" t="s">
        <v>77</v>
      </c>
      <c r="N407" t="s">
        <v>37</v>
      </c>
      <c r="O407" t="s">
        <v>27</v>
      </c>
    </row>
    <row r="408" spans="1:15">
      <c r="A408" t="s">
        <v>918</v>
      </c>
      <c r="B408" t="s">
        <v>239</v>
      </c>
      <c r="C408" t="s">
        <v>45</v>
      </c>
      <c r="D408" s="2">
        <v>40136</v>
      </c>
      <c r="E408" t="s">
        <v>16</v>
      </c>
      <c r="F408" s="1">
        <v>4210111247161</v>
      </c>
      <c r="G408" t="s">
        <v>17</v>
      </c>
      <c r="H408">
        <v>73000</v>
      </c>
      <c r="I408">
        <v>8760</v>
      </c>
      <c r="J408">
        <v>3650</v>
      </c>
      <c r="K408">
        <f t="shared" si="7"/>
        <v>85410</v>
      </c>
      <c r="L408" t="s">
        <v>452</v>
      </c>
      <c r="M408" t="s">
        <v>32</v>
      </c>
      <c r="N408" t="s">
        <v>37</v>
      </c>
      <c r="O408" t="s">
        <v>22</v>
      </c>
    </row>
    <row r="409" spans="1:15">
      <c r="A409" t="s">
        <v>922</v>
      </c>
      <c r="B409" t="s">
        <v>125</v>
      </c>
      <c r="C409" t="s">
        <v>18</v>
      </c>
      <c r="D409" s="2">
        <v>40717</v>
      </c>
      <c r="E409" t="s">
        <v>47</v>
      </c>
      <c r="F409" s="1">
        <v>4210111674248</v>
      </c>
      <c r="G409" t="s">
        <v>48</v>
      </c>
      <c r="H409">
        <v>77760</v>
      </c>
      <c r="I409">
        <v>8553.6</v>
      </c>
      <c r="J409">
        <v>3888</v>
      </c>
      <c r="K409">
        <f t="shared" si="7"/>
        <v>90201.600000000006</v>
      </c>
      <c r="L409" t="s">
        <v>452</v>
      </c>
      <c r="M409" t="s">
        <v>80</v>
      </c>
      <c r="N409" t="s">
        <v>37</v>
      </c>
      <c r="O409" t="s">
        <v>22</v>
      </c>
    </row>
    <row r="410" spans="1:15">
      <c r="A410" t="s">
        <v>924</v>
      </c>
      <c r="B410" t="s">
        <v>399</v>
      </c>
      <c r="C410" t="s">
        <v>45</v>
      </c>
      <c r="D410" s="2">
        <v>39072</v>
      </c>
      <c r="E410" t="s">
        <v>16</v>
      </c>
      <c r="F410" s="1">
        <v>4210112330101</v>
      </c>
      <c r="G410" t="s">
        <v>17</v>
      </c>
      <c r="H410">
        <v>65000</v>
      </c>
      <c r="I410">
        <v>5200</v>
      </c>
      <c r="J410">
        <v>650</v>
      </c>
      <c r="K410">
        <f t="shared" si="7"/>
        <v>70850</v>
      </c>
      <c r="L410" t="s">
        <v>452</v>
      </c>
      <c r="M410" t="s">
        <v>52</v>
      </c>
      <c r="N410" t="s">
        <v>37</v>
      </c>
      <c r="O410" t="s">
        <v>22</v>
      </c>
    </row>
    <row r="411" spans="1:15">
      <c r="A411" t="s">
        <v>925</v>
      </c>
      <c r="B411" t="s">
        <v>128</v>
      </c>
      <c r="C411" t="s">
        <v>18</v>
      </c>
      <c r="D411" s="2">
        <v>40136</v>
      </c>
      <c r="E411" t="s">
        <v>16</v>
      </c>
      <c r="F411" s="1">
        <v>4210111668912</v>
      </c>
      <c r="G411" t="s">
        <v>17</v>
      </c>
      <c r="H411">
        <v>75920</v>
      </c>
      <c r="I411">
        <v>9110.4</v>
      </c>
      <c r="J411">
        <v>2277.6</v>
      </c>
      <c r="K411">
        <f t="shared" si="7"/>
        <v>87308</v>
      </c>
      <c r="L411" t="s">
        <v>452</v>
      </c>
      <c r="M411" t="s">
        <v>36</v>
      </c>
      <c r="N411" t="s">
        <v>37</v>
      </c>
      <c r="O411" t="s">
        <v>22</v>
      </c>
    </row>
    <row r="412" spans="1:15">
      <c r="A412" t="s">
        <v>927</v>
      </c>
      <c r="B412" t="s">
        <v>186</v>
      </c>
      <c r="C412" t="s">
        <v>18</v>
      </c>
      <c r="D412" s="2">
        <v>42416</v>
      </c>
      <c r="E412" t="s">
        <v>16</v>
      </c>
      <c r="F412" s="1">
        <v>4210112275898</v>
      </c>
      <c r="G412" t="s">
        <v>17</v>
      </c>
      <c r="H412">
        <v>75000</v>
      </c>
      <c r="I412">
        <v>3750</v>
      </c>
      <c r="J412">
        <v>0</v>
      </c>
      <c r="K412">
        <f t="shared" si="7"/>
        <v>78750</v>
      </c>
      <c r="L412" t="s">
        <v>516</v>
      </c>
      <c r="M412" t="s">
        <v>42</v>
      </c>
      <c r="N412" t="s">
        <v>37</v>
      </c>
      <c r="O412" t="s">
        <v>22</v>
      </c>
    </row>
    <row r="413" spans="1:15">
      <c r="A413" t="s">
        <v>928</v>
      </c>
      <c r="B413" t="s">
        <v>186</v>
      </c>
      <c r="C413" t="s">
        <v>18</v>
      </c>
      <c r="D413" s="2">
        <v>39054</v>
      </c>
      <c r="E413" t="s">
        <v>16</v>
      </c>
      <c r="F413" s="1">
        <v>4210111719515</v>
      </c>
      <c r="G413" t="s">
        <v>17</v>
      </c>
      <c r="H413">
        <v>71000</v>
      </c>
      <c r="I413">
        <v>4260</v>
      </c>
      <c r="J413">
        <v>1420</v>
      </c>
      <c r="K413">
        <f t="shared" si="7"/>
        <v>76680</v>
      </c>
      <c r="L413" t="s">
        <v>516</v>
      </c>
      <c r="M413" t="s">
        <v>32</v>
      </c>
      <c r="N413" t="s">
        <v>37</v>
      </c>
      <c r="O413" t="s">
        <v>22</v>
      </c>
    </row>
    <row r="414" spans="1:15">
      <c r="A414" t="s">
        <v>929</v>
      </c>
      <c r="B414" t="s">
        <v>186</v>
      </c>
      <c r="C414" t="s">
        <v>18</v>
      </c>
      <c r="D414" s="2">
        <v>39957</v>
      </c>
      <c r="E414" t="s">
        <v>140</v>
      </c>
      <c r="F414" s="1">
        <v>4210112277304</v>
      </c>
      <c r="G414" t="s">
        <v>137</v>
      </c>
      <c r="H414">
        <v>45000</v>
      </c>
      <c r="I414">
        <v>2250</v>
      </c>
      <c r="J414">
        <v>900</v>
      </c>
      <c r="K414">
        <f t="shared" si="7"/>
        <v>48150</v>
      </c>
      <c r="L414" t="s">
        <v>516</v>
      </c>
      <c r="M414" t="s">
        <v>80</v>
      </c>
      <c r="N414" t="s">
        <v>37</v>
      </c>
      <c r="O414" t="s">
        <v>22</v>
      </c>
    </row>
    <row r="415" spans="1:15">
      <c r="A415" t="s">
        <v>930</v>
      </c>
      <c r="B415" t="s">
        <v>284</v>
      </c>
      <c r="C415" t="s">
        <v>18</v>
      </c>
      <c r="D415" s="2">
        <v>40469</v>
      </c>
      <c r="E415" t="s">
        <v>16</v>
      </c>
      <c r="F415" s="1">
        <v>4210111174749</v>
      </c>
      <c r="G415" t="s">
        <v>17</v>
      </c>
      <c r="H415">
        <v>46200</v>
      </c>
      <c r="I415">
        <v>5082</v>
      </c>
      <c r="J415">
        <v>924</v>
      </c>
      <c r="K415">
        <f t="shared" si="7"/>
        <v>52206</v>
      </c>
      <c r="L415" t="s">
        <v>516</v>
      </c>
      <c r="M415" t="s">
        <v>25</v>
      </c>
      <c r="N415" t="s">
        <v>37</v>
      </c>
      <c r="O415" t="s">
        <v>22</v>
      </c>
    </row>
    <row r="416" spans="1:15">
      <c r="A416" t="s">
        <v>934</v>
      </c>
      <c r="B416" t="s">
        <v>149</v>
      </c>
      <c r="C416" t="s">
        <v>18</v>
      </c>
      <c r="D416" s="2">
        <v>40898</v>
      </c>
      <c r="E416" t="s">
        <v>16</v>
      </c>
      <c r="F416" s="1">
        <v>4210111952534</v>
      </c>
      <c r="G416" t="s">
        <v>17</v>
      </c>
      <c r="H416">
        <v>90200</v>
      </c>
      <c r="I416">
        <v>4510</v>
      </c>
      <c r="J416">
        <v>2706</v>
      </c>
      <c r="K416">
        <f t="shared" si="7"/>
        <v>97416</v>
      </c>
      <c r="L416" t="s">
        <v>516</v>
      </c>
      <c r="M416" t="s">
        <v>20</v>
      </c>
      <c r="N416" t="s">
        <v>37</v>
      </c>
      <c r="O416" t="s">
        <v>22</v>
      </c>
    </row>
    <row r="417" spans="1:15">
      <c r="A417" t="s">
        <v>935</v>
      </c>
      <c r="B417" t="s">
        <v>51</v>
      </c>
      <c r="C417" t="s">
        <v>45</v>
      </c>
      <c r="D417" s="2">
        <v>40898</v>
      </c>
      <c r="E417" t="s">
        <v>16</v>
      </c>
      <c r="F417" s="1">
        <v>4210111588878</v>
      </c>
      <c r="G417" t="s">
        <v>17</v>
      </c>
      <c r="H417">
        <v>92906</v>
      </c>
      <c r="I417">
        <v>9290.6</v>
      </c>
      <c r="J417">
        <v>929.06</v>
      </c>
      <c r="K417">
        <f t="shared" si="7"/>
        <v>103125.66</v>
      </c>
      <c r="L417" t="s">
        <v>516</v>
      </c>
      <c r="M417" t="s">
        <v>77</v>
      </c>
      <c r="N417" t="s">
        <v>37</v>
      </c>
      <c r="O417" t="s">
        <v>22</v>
      </c>
    </row>
    <row r="418" spans="1:15">
      <c r="A418" t="s">
        <v>943</v>
      </c>
      <c r="B418" t="s">
        <v>347</v>
      </c>
      <c r="C418" t="s">
        <v>18</v>
      </c>
      <c r="D418" s="2">
        <v>41290</v>
      </c>
      <c r="E418" t="s">
        <v>140</v>
      </c>
      <c r="F418" s="1">
        <v>4210112156545</v>
      </c>
      <c r="G418" t="s">
        <v>137</v>
      </c>
      <c r="H418">
        <v>32032</v>
      </c>
      <c r="I418">
        <v>1921.92</v>
      </c>
      <c r="J418">
        <v>1601.6</v>
      </c>
      <c r="K418">
        <f t="shared" si="7"/>
        <v>35555.519999999997</v>
      </c>
      <c r="L418" t="s">
        <v>516</v>
      </c>
      <c r="M418" t="s">
        <v>49</v>
      </c>
      <c r="N418" t="s">
        <v>37</v>
      </c>
      <c r="O418" t="s">
        <v>22</v>
      </c>
    </row>
    <row r="419" spans="1:15">
      <c r="A419" t="s">
        <v>953</v>
      </c>
      <c r="B419" t="s">
        <v>264</v>
      </c>
      <c r="C419" t="s">
        <v>18</v>
      </c>
      <c r="D419" s="2">
        <v>39529</v>
      </c>
      <c r="E419" t="s">
        <v>140</v>
      </c>
      <c r="F419" s="1">
        <v>4210111115689</v>
      </c>
      <c r="G419" t="s">
        <v>137</v>
      </c>
      <c r="H419">
        <v>31000</v>
      </c>
      <c r="I419">
        <v>1860</v>
      </c>
      <c r="J419">
        <v>310</v>
      </c>
      <c r="K419">
        <f t="shared" si="7"/>
        <v>33170</v>
      </c>
      <c r="L419" t="s">
        <v>516</v>
      </c>
      <c r="M419" t="s">
        <v>49</v>
      </c>
      <c r="N419" t="s">
        <v>37</v>
      </c>
      <c r="O419" t="s">
        <v>22</v>
      </c>
    </row>
    <row r="420" spans="1:15">
      <c r="A420" t="s">
        <v>956</v>
      </c>
      <c r="B420" t="s">
        <v>264</v>
      </c>
      <c r="C420" t="s">
        <v>18</v>
      </c>
      <c r="D420" s="2">
        <v>41577</v>
      </c>
      <c r="E420" t="s">
        <v>47</v>
      </c>
      <c r="F420" s="1">
        <v>4210112044482</v>
      </c>
      <c r="G420" t="s">
        <v>48</v>
      </c>
      <c r="H420">
        <v>145000</v>
      </c>
      <c r="I420">
        <v>8700</v>
      </c>
      <c r="J420">
        <v>1450</v>
      </c>
      <c r="K420">
        <f t="shared" si="7"/>
        <v>155150</v>
      </c>
      <c r="L420" t="s">
        <v>516</v>
      </c>
      <c r="M420" t="s">
        <v>36</v>
      </c>
      <c r="N420" t="s">
        <v>37</v>
      </c>
      <c r="O420" t="s">
        <v>22</v>
      </c>
    </row>
    <row r="421" spans="1:15">
      <c r="A421" t="s">
        <v>958</v>
      </c>
      <c r="B421" t="s">
        <v>264</v>
      </c>
      <c r="C421" t="s">
        <v>18</v>
      </c>
      <c r="D421" s="2">
        <v>41577</v>
      </c>
      <c r="E421" t="s">
        <v>47</v>
      </c>
      <c r="F421" s="1">
        <v>4210112138576</v>
      </c>
      <c r="G421" t="s">
        <v>48</v>
      </c>
      <c r="H421">
        <v>145000</v>
      </c>
      <c r="I421">
        <v>8700</v>
      </c>
      <c r="J421">
        <v>1450</v>
      </c>
      <c r="K421">
        <f t="shared" si="7"/>
        <v>155150</v>
      </c>
      <c r="L421" t="s">
        <v>516</v>
      </c>
      <c r="M421" t="s">
        <v>20</v>
      </c>
      <c r="N421" t="s">
        <v>37</v>
      </c>
      <c r="O421" t="s">
        <v>22</v>
      </c>
    </row>
    <row r="422" spans="1:15">
      <c r="A422" t="s">
        <v>959</v>
      </c>
      <c r="B422" t="s">
        <v>264</v>
      </c>
      <c r="C422" t="s">
        <v>18</v>
      </c>
      <c r="D422" s="2">
        <v>41577</v>
      </c>
      <c r="E422" t="s">
        <v>47</v>
      </c>
      <c r="F422" s="1">
        <v>4210111842798</v>
      </c>
      <c r="G422" t="s">
        <v>48</v>
      </c>
      <c r="H422">
        <v>145000</v>
      </c>
      <c r="I422">
        <v>8700</v>
      </c>
      <c r="J422">
        <v>1450</v>
      </c>
      <c r="K422">
        <f t="shared" si="7"/>
        <v>155150</v>
      </c>
      <c r="L422" t="s">
        <v>516</v>
      </c>
      <c r="M422" t="s">
        <v>49</v>
      </c>
      <c r="N422" t="s">
        <v>37</v>
      </c>
      <c r="O422" t="s">
        <v>22</v>
      </c>
    </row>
    <row r="423" spans="1:15">
      <c r="A423" t="s">
        <v>960</v>
      </c>
      <c r="B423" t="s">
        <v>76</v>
      </c>
      <c r="C423" t="s">
        <v>18</v>
      </c>
      <c r="D423" s="2">
        <v>38809</v>
      </c>
      <c r="E423" t="s">
        <v>69</v>
      </c>
      <c r="F423" s="1">
        <v>421211212419</v>
      </c>
      <c r="G423" t="s">
        <v>70</v>
      </c>
      <c r="H423">
        <v>54000</v>
      </c>
      <c r="I423">
        <v>4320</v>
      </c>
      <c r="J423">
        <v>0</v>
      </c>
      <c r="K423">
        <f t="shared" si="7"/>
        <v>58320</v>
      </c>
      <c r="L423" t="s">
        <v>516</v>
      </c>
      <c r="M423" t="s">
        <v>20</v>
      </c>
      <c r="N423" t="s">
        <v>37</v>
      </c>
      <c r="O423" t="s">
        <v>22</v>
      </c>
    </row>
    <row r="424" spans="1:15">
      <c r="A424" t="s">
        <v>964</v>
      </c>
      <c r="B424" t="s">
        <v>217</v>
      </c>
      <c r="C424" t="s">
        <v>18</v>
      </c>
      <c r="D424" s="2">
        <v>42416</v>
      </c>
      <c r="E424" t="s">
        <v>16</v>
      </c>
      <c r="F424" s="1">
        <v>4210112069192</v>
      </c>
      <c r="G424" t="s">
        <v>17</v>
      </c>
      <c r="H424">
        <v>64000</v>
      </c>
      <c r="I424">
        <v>5120</v>
      </c>
      <c r="J424">
        <v>1280</v>
      </c>
      <c r="K424">
        <f t="shared" si="7"/>
        <v>70400</v>
      </c>
      <c r="L424" t="s">
        <v>516</v>
      </c>
      <c r="M424" t="s">
        <v>111</v>
      </c>
      <c r="N424" t="s">
        <v>37</v>
      </c>
      <c r="O424" t="s">
        <v>22</v>
      </c>
    </row>
    <row r="425" spans="1:15">
      <c r="A425" t="s">
        <v>965</v>
      </c>
      <c r="B425" t="s">
        <v>87</v>
      </c>
      <c r="C425" t="s">
        <v>18</v>
      </c>
      <c r="D425" s="2">
        <v>40898</v>
      </c>
      <c r="E425" t="s">
        <v>16</v>
      </c>
      <c r="F425" s="1">
        <v>421211212419</v>
      </c>
      <c r="G425" t="s">
        <v>17</v>
      </c>
      <c r="H425">
        <v>82000</v>
      </c>
      <c r="I425">
        <v>9020</v>
      </c>
      <c r="J425">
        <v>1640</v>
      </c>
      <c r="K425">
        <f t="shared" si="7"/>
        <v>92660</v>
      </c>
      <c r="L425" t="s">
        <v>516</v>
      </c>
      <c r="M425" t="s">
        <v>42</v>
      </c>
      <c r="N425" t="s">
        <v>37</v>
      </c>
      <c r="O425" t="s">
        <v>22</v>
      </c>
    </row>
    <row r="426" spans="1:15">
      <c r="A426" t="s">
        <v>970</v>
      </c>
      <c r="B426" t="s">
        <v>113</v>
      </c>
      <c r="C426" t="s">
        <v>18</v>
      </c>
      <c r="D426" s="2">
        <v>41574</v>
      </c>
      <c r="E426" t="s">
        <v>47</v>
      </c>
      <c r="F426" s="1">
        <v>4210111659411</v>
      </c>
      <c r="G426" t="s">
        <v>48</v>
      </c>
      <c r="H426">
        <v>68000</v>
      </c>
      <c r="I426">
        <v>6120</v>
      </c>
      <c r="J426">
        <v>3400</v>
      </c>
      <c r="K426">
        <f t="shared" si="7"/>
        <v>77520</v>
      </c>
      <c r="L426" t="s">
        <v>516</v>
      </c>
      <c r="M426" t="s">
        <v>20</v>
      </c>
      <c r="N426" t="s">
        <v>37</v>
      </c>
      <c r="O426" t="s">
        <v>22</v>
      </c>
    </row>
    <row r="427" spans="1:15">
      <c r="A427" t="s">
        <v>973</v>
      </c>
      <c r="B427" t="s">
        <v>115</v>
      </c>
      <c r="C427" t="s">
        <v>18</v>
      </c>
      <c r="D427" s="2">
        <v>41355</v>
      </c>
      <c r="E427" t="s">
        <v>140</v>
      </c>
      <c r="F427" s="1">
        <v>4210112321486</v>
      </c>
      <c r="G427" t="s">
        <v>137</v>
      </c>
      <c r="H427">
        <v>38828</v>
      </c>
      <c r="I427">
        <v>3494.52</v>
      </c>
      <c r="J427">
        <v>388.28</v>
      </c>
      <c r="K427">
        <f t="shared" si="7"/>
        <v>42710.799999999996</v>
      </c>
      <c r="L427" t="s">
        <v>516</v>
      </c>
      <c r="M427" t="s">
        <v>55</v>
      </c>
      <c r="N427" t="s">
        <v>37</v>
      </c>
      <c r="O427" t="s">
        <v>22</v>
      </c>
    </row>
    <row r="428" spans="1:15">
      <c r="A428" s="3" t="s">
        <v>23</v>
      </c>
      <c r="B428" s="3" t="s">
        <v>24</v>
      </c>
      <c r="C428" s="3" t="s">
        <v>18</v>
      </c>
      <c r="D428" s="4">
        <v>39785</v>
      </c>
      <c r="E428" s="3" t="s">
        <v>16</v>
      </c>
      <c r="F428" s="5">
        <v>4210111254416</v>
      </c>
      <c r="G428" s="3" t="s">
        <v>17</v>
      </c>
      <c r="H428" s="3">
        <v>77000</v>
      </c>
      <c r="I428" s="3">
        <v>3850</v>
      </c>
      <c r="J428" s="3">
        <v>0</v>
      </c>
      <c r="K428" s="3">
        <f t="shared" si="7"/>
        <v>80850</v>
      </c>
      <c r="L428" s="3" t="s">
        <v>19</v>
      </c>
      <c r="M428" s="3" t="s">
        <v>25</v>
      </c>
      <c r="N428" s="3" t="s">
        <v>26</v>
      </c>
      <c r="O428" s="3" t="s">
        <v>27</v>
      </c>
    </row>
    <row r="429" spans="1:15">
      <c r="A429" t="s">
        <v>40</v>
      </c>
      <c r="B429" t="s">
        <v>41</v>
      </c>
      <c r="C429" t="s">
        <v>18</v>
      </c>
      <c r="D429" s="2">
        <v>41611</v>
      </c>
      <c r="E429" t="s">
        <v>16</v>
      </c>
      <c r="F429" s="1">
        <v>421211212419</v>
      </c>
      <c r="G429" t="s">
        <v>17</v>
      </c>
      <c r="H429">
        <v>95500</v>
      </c>
      <c r="I429">
        <v>7640</v>
      </c>
      <c r="J429">
        <v>0</v>
      </c>
      <c r="K429">
        <f t="shared" si="7"/>
        <v>103140</v>
      </c>
      <c r="L429" t="s">
        <v>19</v>
      </c>
      <c r="M429" t="s">
        <v>42</v>
      </c>
      <c r="N429" t="s">
        <v>26</v>
      </c>
      <c r="O429" t="s">
        <v>22</v>
      </c>
    </row>
    <row r="430" spans="1:15">
      <c r="A430" t="s">
        <v>65</v>
      </c>
      <c r="B430" t="s">
        <v>66</v>
      </c>
      <c r="C430" t="s">
        <v>18</v>
      </c>
      <c r="D430" s="2">
        <v>40673</v>
      </c>
      <c r="E430" t="s">
        <v>47</v>
      </c>
      <c r="F430" s="1">
        <v>4210112253495</v>
      </c>
      <c r="G430" t="s">
        <v>48</v>
      </c>
      <c r="H430">
        <v>52920</v>
      </c>
      <c r="I430">
        <v>6350.4</v>
      </c>
      <c r="J430">
        <v>0</v>
      </c>
      <c r="K430">
        <f t="shared" si="7"/>
        <v>59270.400000000001</v>
      </c>
      <c r="L430" t="s">
        <v>19</v>
      </c>
      <c r="M430" t="s">
        <v>36</v>
      </c>
      <c r="N430" t="s">
        <v>26</v>
      </c>
      <c r="O430" t="s">
        <v>27</v>
      </c>
    </row>
    <row r="431" spans="1:15">
      <c r="A431" t="s">
        <v>75</v>
      </c>
      <c r="B431" t="s">
        <v>76</v>
      </c>
      <c r="C431" t="s">
        <v>18</v>
      </c>
      <c r="D431" s="2">
        <v>41612</v>
      </c>
      <c r="E431" t="s">
        <v>16</v>
      </c>
      <c r="F431" s="1">
        <v>4210111209659</v>
      </c>
      <c r="G431" t="s">
        <v>17</v>
      </c>
      <c r="H431">
        <v>104000</v>
      </c>
      <c r="I431">
        <v>8320</v>
      </c>
      <c r="J431">
        <v>0</v>
      </c>
      <c r="K431">
        <f t="shared" si="7"/>
        <v>112320</v>
      </c>
      <c r="L431" t="s">
        <v>19</v>
      </c>
      <c r="M431" t="s">
        <v>77</v>
      </c>
      <c r="N431" t="s">
        <v>26</v>
      </c>
      <c r="O431" t="s">
        <v>22</v>
      </c>
    </row>
    <row r="432" spans="1:15">
      <c r="A432" t="s">
        <v>88</v>
      </c>
      <c r="B432" t="s">
        <v>89</v>
      </c>
      <c r="C432" t="s">
        <v>18</v>
      </c>
      <c r="D432" s="2">
        <v>38847</v>
      </c>
      <c r="E432" t="s">
        <v>47</v>
      </c>
      <c r="F432" s="1">
        <v>4210112102487</v>
      </c>
      <c r="G432" t="s">
        <v>48</v>
      </c>
      <c r="H432">
        <v>45000</v>
      </c>
      <c r="I432">
        <v>3600</v>
      </c>
      <c r="J432">
        <v>0</v>
      </c>
      <c r="K432">
        <f t="shared" si="7"/>
        <v>48600</v>
      </c>
      <c r="L432" t="s">
        <v>19</v>
      </c>
      <c r="M432" t="s">
        <v>25</v>
      </c>
      <c r="N432" t="s">
        <v>26</v>
      </c>
      <c r="O432" t="s">
        <v>22</v>
      </c>
    </row>
    <row r="433" spans="1:15">
      <c r="A433" t="s">
        <v>94</v>
      </c>
      <c r="B433" t="s">
        <v>95</v>
      </c>
      <c r="C433" t="s">
        <v>45</v>
      </c>
      <c r="D433" s="2">
        <v>40414</v>
      </c>
      <c r="E433" t="s">
        <v>16</v>
      </c>
      <c r="F433" s="1">
        <v>4210112129377</v>
      </c>
      <c r="G433" t="s">
        <v>17</v>
      </c>
      <c r="H433">
        <v>70806</v>
      </c>
      <c r="I433">
        <v>7080.6</v>
      </c>
      <c r="J433">
        <v>0</v>
      </c>
      <c r="K433">
        <f t="shared" si="7"/>
        <v>77886.600000000006</v>
      </c>
      <c r="L433" t="s">
        <v>19</v>
      </c>
      <c r="M433" t="s">
        <v>25</v>
      </c>
      <c r="N433" t="s">
        <v>26</v>
      </c>
      <c r="O433" t="s">
        <v>22</v>
      </c>
    </row>
    <row r="434" spans="1:15">
      <c r="A434" t="s">
        <v>102</v>
      </c>
      <c r="B434" t="s">
        <v>103</v>
      </c>
      <c r="C434" t="s">
        <v>18</v>
      </c>
      <c r="D434" s="2">
        <v>41088</v>
      </c>
      <c r="E434" t="s">
        <v>16</v>
      </c>
      <c r="F434" s="1">
        <v>4210112048655</v>
      </c>
      <c r="G434" t="s">
        <v>17</v>
      </c>
      <c r="H434">
        <v>58800</v>
      </c>
      <c r="I434">
        <v>5880</v>
      </c>
      <c r="J434">
        <v>0</v>
      </c>
      <c r="K434">
        <f t="shared" si="7"/>
        <v>64680</v>
      </c>
      <c r="L434" t="s">
        <v>19</v>
      </c>
      <c r="M434" t="s">
        <v>32</v>
      </c>
      <c r="N434" t="s">
        <v>26</v>
      </c>
      <c r="O434" t="s">
        <v>22</v>
      </c>
    </row>
    <row r="435" spans="1:15">
      <c r="A435" t="s">
        <v>107</v>
      </c>
      <c r="B435" t="s">
        <v>108</v>
      </c>
      <c r="C435" t="s">
        <v>18</v>
      </c>
      <c r="D435" s="2">
        <v>42416</v>
      </c>
      <c r="E435" t="s">
        <v>16</v>
      </c>
      <c r="F435" s="1">
        <v>4210111989851</v>
      </c>
      <c r="G435" t="s">
        <v>17</v>
      </c>
      <c r="H435">
        <v>48000</v>
      </c>
      <c r="I435">
        <v>2880</v>
      </c>
      <c r="J435">
        <v>0</v>
      </c>
      <c r="K435">
        <f t="shared" si="7"/>
        <v>50880</v>
      </c>
      <c r="L435" t="s">
        <v>19</v>
      </c>
      <c r="M435" t="s">
        <v>20</v>
      </c>
      <c r="N435" t="s">
        <v>26</v>
      </c>
      <c r="O435" t="s">
        <v>27</v>
      </c>
    </row>
    <row r="436" spans="1:15">
      <c r="A436" t="s">
        <v>109</v>
      </c>
      <c r="B436" t="s">
        <v>110</v>
      </c>
      <c r="C436" t="s">
        <v>18</v>
      </c>
      <c r="D436" s="2">
        <v>38847</v>
      </c>
      <c r="E436" t="s">
        <v>47</v>
      </c>
      <c r="F436" s="1">
        <v>4210112259956</v>
      </c>
      <c r="G436" t="s">
        <v>48</v>
      </c>
      <c r="H436">
        <v>45000</v>
      </c>
      <c r="I436">
        <v>3600</v>
      </c>
      <c r="J436">
        <v>0</v>
      </c>
      <c r="K436">
        <f t="shared" si="7"/>
        <v>48600</v>
      </c>
      <c r="L436" t="s">
        <v>19</v>
      </c>
      <c r="M436" t="s">
        <v>111</v>
      </c>
      <c r="N436" t="s">
        <v>26</v>
      </c>
      <c r="O436" t="s">
        <v>22</v>
      </c>
    </row>
    <row r="437" spans="1:15">
      <c r="A437" t="s">
        <v>112</v>
      </c>
      <c r="B437" t="s">
        <v>113</v>
      </c>
      <c r="C437" t="s">
        <v>18</v>
      </c>
      <c r="D437" s="2">
        <v>38730</v>
      </c>
      <c r="E437" t="s">
        <v>69</v>
      </c>
      <c r="F437" s="1">
        <v>4210112171465</v>
      </c>
      <c r="G437" t="s">
        <v>70</v>
      </c>
      <c r="H437">
        <v>48000</v>
      </c>
      <c r="I437">
        <v>4800</v>
      </c>
      <c r="J437">
        <v>0</v>
      </c>
      <c r="K437">
        <f t="shared" si="7"/>
        <v>52800</v>
      </c>
      <c r="L437" t="s">
        <v>19</v>
      </c>
      <c r="M437" t="s">
        <v>77</v>
      </c>
      <c r="N437" t="s">
        <v>26</v>
      </c>
      <c r="O437" t="s">
        <v>22</v>
      </c>
    </row>
    <row r="438" spans="1:15">
      <c r="A438" t="s">
        <v>123</v>
      </c>
      <c r="B438" t="s">
        <v>121</v>
      </c>
      <c r="C438" t="s">
        <v>18</v>
      </c>
      <c r="D438" s="2">
        <v>40673</v>
      </c>
      <c r="E438" t="s">
        <v>47</v>
      </c>
      <c r="F438" s="1">
        <v>4210111733573</v>
      </c>
      <c r="G438" t="s">
        <v>48</v>
      </c>
      <c r="H438">
        <v>49000</v>
      </c>
      <c r="I438">
        <v>3430</v>
      </c>
      <c r="J438">
        <v>0</v>
      </c>
      <c r="K438">
        <f t="shared" si="7"/>
        <v>52430</v>
      </c>
      <c r="L438" t="s">
        <v>19</v>
      </c>
      <c r="M438" t="s">
        <v>80</v>
      </c>
      <c r="N438" t="s">
        <v>26</v>
      </c>
      <c r="O438" t="s">
        <v>22</v>
      </c>
    </row>
    <row r="439" spans="1:15">
      <c r="A439" t="s">
        <v>131</v>
      </c>
      <c r="B439" t="s">
        <v>132</v>
      </c>
      <c r="C439" t="s">
        <v>18</v>
      </c>
      <c r="D439" s="2">
        <v>41612</v>
      </c>
      <c r="E439" t="s">
        <v>16</v>
      </c>
      <c r="F439" s="1">
        <v>4210112345365</v>
      </c>
      <c r="G439" t="s">
        <v>17</v>
      </c>
      <c r="H439">
        <v>85000</v>
      </c>
      <c r="I439">
        <v>10200</v>
      </c>
      <c r="J439">
        <v>0</v>
      </c>
      <c r="K439">
        <f t="shared" si="7"/>
        <v>95200</v>
      </c>
      <c r="L439" t="s">
        <v>19</v>
      </c>
      <c r="M439" t="s">
        <v>20</v>
      </c>
      <c r="N439" t="s">
        <v>26</v>
      </c>
      <c r="O439" t="s">
        <v>22</v>
      </c>
    </row>
    <row r="440" spans="1:15">
      <c r="A440" t="s">
        <v>147</v>
      </c>
      <c r="B440" t="s">
        <v>39</v>
      </c>
      <c r="C440" t="s">
        <v>18</v>
      </c>
      <c r="D440" s="2">
        <v>42416</v>
      </c>
      <c r="E440" t="s">
        <v>35</v>
      </c>
      <c r="F440" s="1">
        <v>4210111377423</v>
      </c>
      <c r="G440" t="s">
        <v>17</v>
      </c>
      <c r="H440">
        <v>61300</v>
      </c>
      <c r="I440">
        <v>3065</v>
      </c>
      <c r="J440">
        <v>1226</v>
      </c>
      <c r="K440">
        <f t="shared" si="7"/>
        <v>65591</v>
      </c>
      <c r="L440" t="s">
        <v>134</v>
      </c>
      <c r="M440" t="s">
        <v>80</v>
      </c>
      <c r="N440" t="s">
        <v>26</v>
      </c>
      <c r="O440" t="s">
        <v>22</v>
      </c>
    </row>
    <row r="441" spans="1:15">
      <c r="A441" t="s">
        <v>151</v>
      </c>
      <c r="B441" t="s">
        <v>51</v>
      </c>
      <c r="C441" t="s">
        <v>18</v>
      </c>
      <c r="D441" s="2">
        <v>40870</v>
      </c>
      <c r="E441" t="s">
        <v>16</v>
      </c>
      <c r="F441" s="1">
        <v>4210111371751</v>
      </c>
      <c r="G441" t="s">
        <v>17</v>
      </c>
      <c r="H441">
        <v>77000</v>
      </c>
      <c r="I441">
        <v>9240</v>
      </c>
      <c r="J441">
        <v>3850</v>
      </c>
      <c r="K441">
        <f t="shared" si="7"/>
        <v>90090</v>
      </c>
      <c r="L441" t="s">
        <v>134</v>
      </c>
      <c r="M441" t="s">
        <v>42</v>
      </c>
      <c r="N441" t="s">
        <v>26</v>
      </c>
      <c r="O441" t="s">
        <v>22</v>
      </c>
    </row>
    <row r="442" spans="1:15">
      <c r="A442" t="s">
        <v>162</v>
      </c>
      <c r="B442" t="s">
        <v>74</v>
      </c>
      <c r="C442" t="s">
        <v>18</v>
      </c>
      <c r="D442" s="2">
        <v>41423</v>
      </c>
      <c r="E442" t="s">
        <v>140</v>
      </c>
      <c r="F442" s="1">
        <v>4210112236443</v>
      </c>
      <c r="G442" t="s">
        <v>137</v>
      </c>
      <c r="H442">
        <v>76320</v>
      </c>
      <c r="I442">
        <v>5342.4</v>
      </c>
      <c r="J442">
        <v>3052.8</v>
      </c>
      <c r="K442">
        <f t="shared" si="7"/>
        <v>84715.199999999997</v>
      </c>
      <c r="L442" t="s">
        <v>134</v>
      </c>
      <c r="M442" t="s">
        <v>20</v>
      </c>
      <c r="N442" t="s">
        <v>26</v>
      </c>
      <c r="O442" t="s">
        <v>22</v>
      </c>
    </row>
    <row r="443" spans="1:15">
      <c r="A443" t="s">
        <v>171</v>
      </c>
      <c r="B443" t="s">
        <v>172</v>
      </c>
      <c r="C443" t="s">
        <v>18</v>
      </c>
      <c r="D443" s="2">
        <v>41030</v>
      </c>
      <c r="E443" t="s">
        <v>16</v>
      </c>
      <c r="F443" s="1">
        <v>4210111557462</v>
      </c>
      <c r="G443" t="s">
        <v>17</v>
      </c>
      <c r="H443">
        <v>31000</v>
      </c>
      <c r="I443">
        <v>3410</v>
      </c>
      <c r="J443">
        <v>0</v>
      </c>
      <c r="K443">
        <f t="shared" si="7"/>
        <v>34410</v>
      </c>
      <c r="L443" t="s">
        <v>134</v>
      </c>
      <c r="M443" t="s">
        <v>77</v>
      </c>
      <c r="N443" t="s">
        <v>26</v>
      </c>
      <c r="O443" t="s">
        <v>22</v>
      </c>
    </row>
    <row r="444" spans="1:15">
      <c r="A444" t="s">
        <v>183</v>
      </c>
      <c r="B444" t="s">
        <v>184</v>
      </c>
      <c r="C444" t="s">
        <v>18</v>
      </c>
      <c r="D444" s="2">
        <v>41030</v>
      </c>
      <c r="E444" t="s">
        <v>16</v>
      </c>
      <c r="F444" s="1">
        <v>4210111211071</v>
      </c>
      <c r="G444" t="s">
        <v>17</v>
      </c>
      <c r="H444">
        <v>34700</v>
      </c>
      <c r="I444">
        <v>2776</v>
      </c>
      <c r="J444">
        <v>0</v>
      </c>
      <c r="K444">
        <f t="shared" si="7"/>
        <v>37476</v>
      </c>
      <c r="L444" t="s">
        <v>134</v>
      </c>
      <c r="M444" t="s">
        <v>58</v>
      </c>
      <c r="N444" t="s">
        <v>26</v>
      </c>
      <c r="O444" t="s">
        <v>22</v>
      </c>
    </row>
    <row r="445" spans="1:15">
      <c r="A445" t="s">
        <v>188</v>
      </c>
      <c r="B445" t="s">
        <v>186</v>
      </c>
      <c r="C445" t="s">
        <v>18</v>
      </c>
      <c r="D445" s="2">
        <v>40911</v>
      </c>
      <c r="E445" t="s">
        <v>16</v>
      </c>
      <c r="F445" s="1">
        <v>4210111250899</v>
      </c>
      <c r="G445" t="s">
        <v>17</v>
      </c>
      <c r="H445">
        <v>67300</v>
      </c>
      <c r="I445">
        <v>6730</v>
      </c>
      <c r="J445">
        <v>673</v>
      </c>
      <c r="K445">
        <f t="shared" si="7"/>
        <v>74703</v>
      </c>
      <c r="L445" t="s">
        <v>187</v>
      </c>
      <c r="M445" t="s">
        <v>80</v>
      </c>
      <c r="N445" t="s">
        <v>26</v>
      </c>
      <c r="O445" t="s">
        <v>22</v>
      </c>
    </row>
    <row r="446" spans="1:15">
      <c r="A446" t="s">
        <v>195</v>
      </c>
      <c r="B446" t="s">
        <v>60</v>
      </c>
      <c r="C446" t="s">
        <v>45</v>
      </c>
      <c r="D446" s="2">
        <v>42416</v>
      </c>
      <c r="E446" t="s">
        <v>35</v>
      </c>
      <c r="F446" s="1">
        <v>4210112022069</v>
      </c>
      <c r="G446" t="s">
        <v>17</v>
      </c>
      <c r="H446">
        <v>58320</v>
      </c>
      <c r="I446">
        <v>4665.6000000000004</v>
      </c>
      <c r="J446">
        <v>2916</v>
      </c>
      <c r="K446">
        <f t="shared" si="7"/>
        <v>65901.600000000006</v>
      </c>
      <c r="L446" t="s">
        <v>187</v>
      </c>
      <c r="M446" t="s">
        <v>58</v>
      </c>
      <c r="N446" t="s">
        <v>26</v>
      </c>
      <c r="O446" t="s">
        <v>22</v>
      </c>
    </row>
    <row r="447" spans="1:15">
      <c r="A447" t="s">
        <v>201</v>
      </c>
      <c r="B447" t="s">
        <v>160</v>
      </c>
      <c r="C447" t="s">
        <v>18</v>
      </c>
      <c r="D447" s="2">
        <v>40394</v>
      </c>
      <c r="E447" t="s">
        <v>16</v>
      </c>
      <c r="F447" s="1">
        <v>4210112130692</v>
      </c>
      <c r="G447" t="s">
        <v>17</v>
      </c>
      <c r="H447">
        <v>81648</v>
      </c>
      <c r="I447">
        <v>4082.4</v>
      </c>
      <c r="J447">
        <v>3265.92</v>
      </c>
      <c r="K447">
        <f t="shared" si="7"/>
        <v>88996.319999999992</v>
      </c>
      <c r="L447" t="s">
        <v>187</v>
      </c>
      <c r="M447" t="s">
        <v>55</v>
      </c>
      <c r="N447" t="s">
        <v>26</v>
      </c>
      <c r="O447" t="s">
        <v>22</v>
      </c>
    </row>
    <row r="448" spans="1:15">
      <c r="A448" t="s">
        <v>205</v>
      </c>
      <c r="B448" t="s">
        <v>204</v>
      </c>
      <c r="C448" t="s">
        <v>18</v>
      </c>
      <c r="D448" s="2">
        <v>40911</v>
      </c>
      <c r="E448" t="s">
        <v>16</v>
      </c>
      <c r="F448" s="1">
        <v>4210111326998</v>
      </c>
      <c r="G448" t="s">
        <v>17</v>
      </c>
      <c r="H448">
        <v>59400</v>
      </c>
      <c r="I448">
        <v>4752</v>
      </c>
      <c r="J448">
        <v>594</v>
      </c>
      <c r="K448">
        <f t="shared" si="7"/>
        <v>64746</v>
      </c>
      <c r="L448" t="s">
        <v>187</v>
      </c>
      <c r="M448" t="s">
        <v>77</v>
      </c>
      <c r="N448" t="s">
        <v>26</v>
      </c>
      <c r="O448" t="s">
        <v>22</v>
      </c>
    </row>
    <row r="449" spans="1:15">
      <c r="A449" t="s">
        <v>208</v>
      </c>
      <c r="B449" t="s">
        <v>207</v>
      </c>
      <c r="C449" t="s">
        <v>18</v>
      </c>
      <c r="D449" s="2">
        <v>39568</v>
      </c>
      <c r="E449" t="s">
        <v>140</v>
      </c>
      <c r="F449" s="1">
        <v>4210111286353</v>
      </c>
      <c r="G449" t="s">
        <v>137</v>
      </c>
      <c r="H449">
        <v>30000</v>
      </c>
      <c r="I449">
        <v>2400</v>
      </c>
      <c r="J449">
        <v>1500</v>
      </c>
      <c r="K449">
        <f t="shared" si="7"/>
        <v>33900</v>
      </c>
      <c r="L449" t="s">
        <v>187</v>
      </c>
      <c r="M449" t="s">
        <v>20</v>
      </c>
      <c r="N449" t="s">
        <v>26</v>
      </c>
      <c r="O449" t="s">
        <v>22</v>
      </c>
    </row>
    <row r="450" spans="1:15">
      <c r="A450" t="s">
        <v>213</v>
      </c>
      <c r="B450" t="s">
        <v>83</v>
      </c>
      <c r="C450" t="s">
        <v>18</v>
      </c>
      <c r="D450" s="2">
        <v>41394</v>
      </c>
      <c r="E450" t="s">
        <v>140</v>
      </c>
      <c r="F450" s="1">
        <v>4210111243027</v>
      </c>
      <c r="G450" t="s">
        <v>137</v>
      </c>
      <c r="H450">
        <v>37450</v>
      </c>
      <c r="I450">
        <v>4494</v>
      </c>
      <c r="J450">
        <v>1872.5</v>
      </c>
      <c r="K450">
        <f t="shared" si="7"/>
        <v>43816.5</v>
      </c>
      <c r="L450" t="s">
        <v>187</v>
      </c>
      <c r="M450" t="s">
        <v>58</v>
      </c>
      <c r="N450" t="s">
        <v>26</v>
      </c>
      <c r="O450" t="s">
        <v>22</v>
      </c>
    </row>
    <row r="451" spans="1:15">
      <c r="A451" t="s">
        <v>214</v>
      </c>
      <c r="B451" t="s">
        <v>83</v>
      </c>
      <c r="C451" t="s">
        <v>18</v>
      </c>
      <c r="D451" s="2">
        <v>40223</v>
      </c>
      <c r="E451" t="s">
        <v>140</v>
      </c>
      <c r="F451" s="1">
        <v>4210111982868</v>
      </c>
      <c r="G451" t="s">
        <v>137</v>
      </c>
      <c r="H451">
        <v>55469</v>
      </c>
      <c r="I451">
        <v>3328.14</v>
      </c>
      <c r="J451">
        <v>2773.45</v>
      </c>
      <c r="K451">
        <f t="shared" si="7"/>
        <v>61570.59</v>
      </c>
      <c r="L451" t="s">
        <v>187</v>
      </c>
      <c r="M451" t="s">
        <v>49</v>
      </c>
      <c r="N451" t="s">
        <v>26</v>
      </c>
      <c r="O451" t="s">
        <v>22</v>
      </c>
    </row>
    <row r="452" spans="1:15">
      <c r="A452" t="s">
        <v>215</v>
      </c>
      <c r="B452" t="s">
        <v>83</v>
      </c>
      <c r="C452" t="s">
        <v>18</v>
      </c>
      <c r="D452" s="2">
        <v>38996</v>
      </c>
      <c r="E452" t="s">
        <v>47</v>
      </c>
      <c r="F452" s="1">
        <v>4210112293214</v>
      </c>
      <c r="G452" t="s">
        <v>48</v>
      </c>
      <c r="H452">
        <v>72000</v>
      </c>
      <c r="I452">
        <v>5760</v>
      </c>
      <c r="J452">
        <v>720</v>
      </c>
      <c r="K452">
        <f t="shared" si="7"/>
        <v>78480</v>
      </c>
      <c r="L452" t="s">
        <v>187</v>
      </c>
      <c r="M452" t="s">
        <v>32</v>
      </c>
      <c r="N452" t="s">
        <v>26</v>
      </c>
      <c r="O452" t="s">
        <v>22</v>
      </c>
    </row>
    <row r="453" spans="1:15">
      <c r="A453" t="s">
        <v>220</v>
      </c>
      <c r="B453" t="s">
        <v>95</v>
      </c>
      <c r="C453" t="s">
        <v>18</v>
      </c>
      <c r="D453" s="2">
        <v>40941</v>
      </c>
      <c r="E453" t="s">
        <v>16</v>
      </c>
      <c r="F453" s="1">
        <v>4210111904922</v>
      </c>
      <c r="G453" t="s">
        <v>17</v>
      </c>
      <c r="H453">
        <v>55500</v>
      </c>
      <c r="I453">
        <v>6105</v>
      </c>
      <c r="J453">
        <v>1110</v>
      </c>
      <c r="K453">
        <f t="shared" si="7"/>
        <v>62715</v>
      </c>
      <c r="L453" t="s">
        <v>187</v>
      </c>
      <c r="M453" t="s">
        <v>49</v>
      </c>
      <c r="N453" t="s">
        <v>26</v>
      </c>
      <c r="O453" t="s">
        <v>22</v>
      </c>
    </row>
    <row r="454" spans="1:15">
      <c r="A454" t="s">
        <v>227</v>
      </c>
      <c r="B454" t="s">
        <v>226</v>
      </c>
      <c r="C454" t="s">
        <v>45</v>
      </c>
      <c r="D454" s="2">
        <v>42416</v>
      </c>
      <c r="E454" t="s">
        <v>35</v>
      </c>
      <c r="F454" s="1">
        <v>4210111864162</v>
      </c>
      <c r="G454" t="s">
        <v>17</v>
      </c>
      <c r="H454">
        <v>54000</v>
      </c>
      <c r="I454">
        <v>3240</v>
      </c>
      <c r="J454">
        <v>2160</v>
      </c>
      <c r="K454">
        <f t="shared" si="7"/>
        <v>59400</v>
      </c>
      <c r="L454" t="s">
        <v>187</v>
      </c>
      <c r="M454" t="s">
        <v>111</v>
      </c>
      <c r="N454" t="s">
        <v>26</v>
      </c>
      <c r="O454" t="s">
        <v>22</v>
      </c>
    </row>
    <row r="455" spans="1:15">
      <c r="A455" t="s">
        <v>229</v>
      </c>
      <c r="B455" t="s">
        <v>115</v>
      </c>
      <c r="C455" t="s">
        <v>18</v>
      </c>
      <c r="D455" s="2">
        <v>40911</v>
      </c>
      <c r="E455" t="s">
        <v>16</v>
      </c>
      <c r="F455" s="1">
        <v>4210111766112</v>
      </c>
      <c r="G455" t="s">
        <v>17</v>
      </c>
      <c r="H455">
        <v>55000</v>
      </c>
      <c r="I455">
        <v>4950</v>
      </c>
      <c r="J455">
        <v>550</v>
      </c>
      <c r="K455">
        <f t="shared" si="7"/>
        <v>60500</v>
      </c>
      <c r="L455" t="s">
        <v>187</v>
      </c>
      <c r="M455" t="s">
        <v>20</v>
      </c>
      <c r="N455" t="s">
        <v>26</v>
      </c>
      <c r="O455" t="s">
        <v>22</v>
      </c>
    </row>
    <row r="456" spans="1:15">
      <c r="A456" t="s">
        <v>231</v>
      </c>
      <c r="B456" t="s">
        <v>230</v>
      </c>
      <c r="C456" t="s">
        <v>18</v>
      </c>
      <c r="D456" s="2">
        <v>40941</v>
      </c>
      <c r="E456" t="s">
        <v>16</v>
      </c>
      <c r="F456" s="1">
        <v>4210111430037</v>
      </c>
      <c r="G456" t="s">
        <v>17</v>
      </c>
      <c r="H456">
        <v>50000</v>
      </c>
      <c r="I456">
        <v>5500</v>
      </c>
      <c r="J456">
        <v>2500</v>
      </c>
      <c r="K456">
        <f t="shared" si="7"/>
        <v>58000</v>
      </c>
      <c r="L456" t="s">
        <v>187</v>
      </c>
      <c r="M456" t="s">
        <v>25</v>
      </c>
      <c r="N456" t="s">
        <v>26</v>
      </c>
      <c r="O456" t="s">
        <v>22</v>
      </c>
    </row>
    <row r="457" spans="1:15">
      <c r="A457" t="s">
        <v>235</v>
      </c>
      <c r="B457" t="s">
        <v>117</v>
      </c>
      <c r="C457" t="s">
        <v>18</v>
      </c>
      <c r="D457" s="2">
        <v>38996</v>
      </c>
      <c r="E457" t="s">
        <v>47</v>
      </c>
      <c r="F457" s="1">
        <v>4210111163271</v>
      </c>
      <c r="G457" t="s">
        <v>48</v>
      </c>
      <c r="H457">
        <v>75000</v>
      </c>
      <c r="I457">
        <v>4500</v>
      </c>
      <c r="J457">
        <v>3750</v>
      </c>
      <c r="K457">
        <f t="shared" si="7"/>
        <v>83250</v>
      </c>
      <c r="L457" t="s">
        <v>187</v>
      </c>
      <c r="M457" t="s">
        <v>42</v>
      </c>
      <c r="N457" t="s">
        <v>26</v>
      </c>
      <c r="O457" t="s">
        <v>27</v>
      </c>
    </row>
    <row r="458" spans="1:15">
      <c r="A458" t="s">
        <v>237</v>
      </c>
      <c r="B458" t="s">
        <v>236</v>
      </c>
      <c r="C458" t="s">
        <v>45</v>
      </c>
      <c r="D458" s="2">
        <v>42416</v>
      </c>
      <c r="E458" t="s">
        <v>35</v>
      </c>
      <c r="F458" s="1">
        <v>4210112078048</v>
      </c>
      <c r="G458" t="s">
        <v>17</v>
      </c>
      <c r="H458">
        <v>62402</v>
      </c>
      <c r="I458">
        <v>6240.2</v>
      </c>
      <c r="J458">
        <v>3120.1</v>
      </c>
      <c r="K458">
        <f t="shared" si="7"/>
        <v>71762.3</v>
      </c>
      <c r="L458" t="s">
        <v>187</v>
      </c>
      <c r="M458" t="s">
        <v>77</v>
      </c>
      <c r="N458" t="s">
        <v>26</v>
      </c>
      <c r="O458" t="s">
        <v>22</v>
      </c>
    </row>
    <row r="459" spans="1:15">
      <c r="A459" t="s">
        <v>240</v>
      </c>
      <c r="B459" t="s">
        <v>239</v>
      </c>
      <c r="C459" t="s">
        <v>45</v>
      </c>
      <c r="D459" s="2">
        <v>39115</v>
      </c>
      <c r="E459" t="s">
        <v>16</v>
      </c>
      <c r="F459" s="1">
        <v>4210112114151</v>
      </c>
      <c r="G459" t="s">
        <v>17</v>
      </c>
      <c r="H459">
        <v>50000</v>
      </c>
      <c r="I459">
        <v>5000</v>
      </c>
      <c r="J459">
        <v>2500</v>
      </c>
      <c r="K459">
        <f t="shared" si="7"/>
        <v>57500</v>
      </c>
      <c r="L459" t="s">
        <v>187</v>
      </c>
      <c r="M459" t="s">
        <v>80</v>
      </c>
      <c r="N459" t="s">
        <v>26</v>
      </c>
      <c r="O459" t="s">
        <v>22</v>
      </c>
    </row>
    <row r="460" spans="1:15">
      <c r="A460" t="s">
        <v>248</v>
      </c>
      <c r="B460" t="s">
        <v>181</v>
      </c>
      <c r="C460" t="s">
        <v>18</v>
      </c>
      <c r="D460" s="2">
        <v>40394</v>
      </c>
      <c r="E460" t="s">
        <v>16</v>
      </c>
      <c r="F460" s="1">
        <v>4210111217141</v>
      </c>
      <c r="G460" t="s">
        <v>17</v>
      </c>
      <c r="H460">
        <v>75600</v>
      </c>
      <c r="I460">
        <v>3780</v>
      </c>
      <c r="J460">
        <v>1512</v>
      </c>
      <c r="K460">
        <f t="shared" si="7"/>
        <v>80892</v>
      </c>
      <c r="L460" t="s">
        <v>187</v>
      </c>
      <c r="M460" t="s">
        <v>49</v>
      </c>
      <c r="N460" t="s">
        <v>26</v>
      </c>
      <c r="O460" t="s">
        <v>22</v>
      </c>
    </row>
    <row r="461" spans="1:15">
      <c r="A461" t="s">
        <v>261</v>
      </c>
      <c r="B461" t="s">
        <v>68</v>
      </c>
      <c r="C461" t="s">
        <v>18</v>
      </c>
      <c r="D461" s="2">
        <v>40470</v>
      </c>
      <c r="E461" t="s">
        <v>16</v>
      </c>
      <c r="F461" s="1">
        <v>4210111504565</v>
      </c>
      <c r="G461" t="s">
        <v>17</v>
      </c>
      <c r="H461">
        <v>45900</v>
      </c>
      <c r="I461">
        <v>2295</v>
      </c>
      <c r="J461">
        <v>1836</v>
      </c>
      <c r="K461">
        <f t="shared" si="7"/>
        <v>50031</v>
      </c>
      <c r="L461" t="s">
        <v>249</v>
      </c>
      <c r="M461" t="s">
        <v>80</v>
      </c>
      <c r="N461" t="s">
        <v>26</v>
      </c>
      <c r="O461" t="s">
        <v>22</v>
      </c>
    </row>
    <row r="462" spans="1:15">
      <c r="A462" t="s">
        <v>263</v>
      </c>
      <c r="B462" t="s">
        <v>204</v>
      </c>
      <c r="C462" t="s">
        <v>18</v>
      </c>
      <c r="D462" s="2">
        <v>40901</v>
      </c>
      <c r="E462" t="s">
        <v>16</v>
      </c>
      <c r="F462" s="1">
        <v>4210111909984</v>
      </c>
      <c r="G462" t="s">
        <v>17</v>
      </c>
      <c r="H462">
        <v>93000</v>
      </c>
      <c r="I462">
        <v>5580</v>
      </c>
      <c r="J462">
        <v>4650</v>
      </c>
      <c r="K462">
        <f t="shared" ref="K462:K498" si="8">SUM(H462:J462)</f>
        <v>103230</v>
      </c>
      <c r="L462" t="s">
        <v>249</v>
      </c>
      <c r="M462" t="s">
        <v>49</v>
      </c>
      <c r="N462" t="s">
        <v>26</v>
      </c>
      <c r="O462" t="s">
        <v>22</v>
      </c>
    </row>
    <row r="463" spans="1:15">
      <c r="A463" t="s">
        <v>267</v>
      </c>
      <c r="B463" t="s">
        <v>266</v>
      </c>
      <c r="C463" t="s">
        <v>18</v>
      </c>
      <c r="D463" s="2">
        <v>39075</v>
      </c>
      <c r="E463" t="s">
        <v>16</v>
      </c>
      <c r="F463" s="1">
        <v>4210111295899</v>
      </c>
      <c r="G463" t="s">
        <v>17</v>
      </c>
      <c r="H463">
        <v>88000</v>
      </c>
      <c r="I463">
        <v>5280</v>
      </c>
      <c r="J463">
        <v>1760</v>
      </c>
      <c r="K463">
        <f t="shared" si="8"/>
        <v>95040</v>
      </c>
      <c r="L463" t="s">
        <v>249</v>
      </c>
      <c r="M463" t="s">
        <v>111</v>
      </c>
      <c r="N463" t="s">
        <v>26</v>
      </c>
      <c r="O463" t="s">
        <v>22</v>
      </c>
    </row>
    <row r="464" spans="1:15">
      <c r="A464" t="s">
        <v>270</v>
      </c>
      <c r="B464" t="s">
        <v>269</v>
      </c>
      <c r="C464" t="s">
        <v>18</v>
      </c>
      <c r="D464" s="2">
        <v>40470</v>
      </c>
      <c r="E464" t="s">
        <v>16</v>
      </c>
      <c r="F464" s="1">
        <v>4210111804181</v>
      </c>
      <c r="G464" t="s">
        <v>17</v>
      </c>
      <c r="H464">
        <v>41600</v>
      </c>
      <c r="I464">
        <v>4160</v>
      </c>
      <c r="J464">
        <v>0</v>
      </c>
      <c r="K464">
        <f t="shared" si="8"/>
        <v>45760</v>
      </c>
      <c r="L464" t="s">
        <v>249</v>
      </c>
      <c r="M464" t="s">
        <v>49</v>
      </c>
      <c r="N464" t="s">
        <v>26</v>
      </c>
      <c r="O464" t="s">
        <v>22</v>
      </c>
    </row>
    <row r="465" spans="1:15">
      <c r="A465" t="s">
        <v>271</v>
      </c>
      <c r="B465" t="s">
        <v>108</v>
      </c>
      <c r="C465" t="s">
        <v>45</v>
      </c>
      <c r="D465" s="2">
        <v>40241</v>
      </c>
      <c r="E465" t="s">
        <v>69</v>
      </c>
      <c r="F465" s="1">
        <v>4210111747679</v>
      </c>
      <c r="G465" t="s">
        <v>70</v>
      </c>
      <c r="H465">
        <v>87000</v>
      </c>
      <c r="I465">
        <v>7830</v>
      </c>
      <c r="J465">
        <v>1740</v>
      </c>
      <c r="K465">
        <f t="shared" si="8"/>
        <v>96570</v>
      </c>
      <c r="L465" t="s">
        <v>249</v>
      </c>
      <c r="M465" t="s">
        <v>25</v>
      </c>
      <c r="N465" t="s">
        <v>26</v>
      </c>
      <c r="O465" t="s">
        <v>22</v>
      </c>
    </row>
    <row r="466" spans="1:15">
      <c r="A466" t="s">
        <v>279</v>
      </c>
      <c r="B466" t="s">
        <v>128</v>
      </c>
      <c r="C466" t="s">
        <v>45</v>
      </c>
      <c r="D466" s="2">
        <v>39075</v>
      </c>
      <c r="E466" t="s">
        <v>16</v>
      </c>
      <c r="F466" s="1">
        <v>4210111365748</v>
      </c>
      <c r="G466" t="s">
        <v>17</v>
      </c>
      <c r="H466">
        <v>93000</v>
      </c>
      <c r="I466">
        <v>10230</v>
      </c>
      <c r="J466">
        <v>1860</v>
      </c>
      <c r="K466">
        <f t="shared" si="8"/>
        <v>105090</v>
      </c>
      <c r="L466" t="s">
        <v>249</v>
      </c>
      <c r="M466" t="s">
        <v>25</v>
      </c>
      <c r="N466" t="s">
        <v>26</v>
      </c>
      <c r="O466" t="s">
        <v>22</v>
      </c>
    </row>
    <row r="467" spans="1:15">
      <c r="A467" t="s">
        <v>282</v>
      </c>
      <c r="B467" t="s">
        <v>280</v>
      </c>
      <c r="C467" t="s">
        <v>18</v>
      </c>
      <c r="D467" s="2">
        <v>42416</v>
      </c>
      <c r="E467" t="s">
        <v>16</v>
      </c>
      <c r="F467" s="1">
        <v>4210111178676</v>
      </c>
      <c r="G467" t="s">
        <v>17</v>
      </c>
      <c r="H467">
        <v>94000</v>
      </c>
      <c r="I467">
        <v>8460</v>
      </c>
      <c r="J467">
        <v>2820</v>
      </c>
      <c r="K467">
        <f t="shared" si="8"/>
        <v>105280</v>
      </c>
      <c r="L467" t="s">
        <v>281</v>
      </c>
      <c r="M467" t="s">
        <v>52</v>
      </c>
      <c r="N467" t="s">
        <v>26</v>
      </c>
      <c r="O467" t="s">
        <v>22</v>
      </c>
    </row>
    <row r="468" spans="1:15">
      <c r="A468" t="s">
        <v>287</v>
      </c>
      <c r="B468" t="s">
        <v>41</v>
      </c>
      <c r="C468" t="s">
        <v>18</v>
      </c>
      <c r="D468" s="2">
        <v>39972</v>
      </c>
      <c r="E468" t="s">
        <v>47</v>
      </c>
      <c r="F468" s="1">
        <v>4210111930565</v>
      </c>
      <c r="G468" t="s">
        <v>48</v>
      </c>
      <c r="H468">
        <v>29430</v>
      </c>
      <c r="I468">
        <v>3237.3</v>
      </c>
      <c r="J468">
        <v>882.9</v>
      </c>
      <c r="K468">
        <f t="shared" si="8"/>
        <v>33550.199999999997</v>
      </c>
      <c r="L468" t="s">
        <v>281</v>
      </c>
      <c r="M468" t="s">
        <v>77</v>
      </c>
      <c r="N468" t="s">
        <v>26</v>
      </c>
      <c r="O468" t="s">
        <v>22</v>
      </c>
    </row>
    <row r="469" spans="1:15">
      <c r="A469" t="s">
        <v>290</v>
      </c>
      <c r="B469" t="s">
        <v>149</v>
      </c>
      <c r="C469" t="s">
        <v>45</v>
      </c>
      <c r="D469" s="2">
        <v>42416</v>
      </c>
      <c r="E469" t="s">
        <v>35</v>
      </c>
      <c r="F469" s="1">
        <v>4210111988317</v>
      </c>
      <c r="G469" t="s">
        <v>17</v>
      </c>
      <c r="H469">
        <v>52000</v>
      </c>
      <c r="I469">
        <v>3120</v>
      </c>
      <c r="J469">
        <v>1040</v>
      </c>
      <c r="K469">
        <f t="shared" si="8"/>
        <v>56160</v>
      </c>
      <c r="L469" t="s">
        <v>281</v>
      </c>
      <c r="M469" t="s">
        <v>111</v>
      </c>
      <c r="N469" t="s">
        <v>26</v>
      </c>
      <c r="O469" t="s">
        <v>22</v>
      </c>
    </row>
    <row r="470" spans="1:15">
      <c r="A470" t="s">
        <v>298</v>
      </c>
      <c r="B470" t="s">
        <v>160</v>
      </c>
      <c r="C470" t="s">
        <v>18</v>
      </c>
      <c r="D470" s="2">
        <v>38485</v>
      </c>
      <c r="E470" t="s">
        <v>16</v>
      </c>
      <c r="F470" s="1">
        <v>4210112185039</v>
      </c>
      <c r="G470" t="s">
        <v>17</v>
      </c>
      <c r="H470">
        <v>100000</v>
      </c>
      <c r="I470">
        <v>7000</v>
      </c>
      <c r="J470">
        <v>2000</v>
      </c>
      <c r="K470">
        <f t="shared" si="8"/>
        <v>109000</v>
      </c>
      <c r="L470" t="s">
        <v>281</v>
      </c>
      <c r="M470" t="s">
        <v>32</v>
      </c>
      <c r="N470" t="s">
        <v>26</v>
      </c>
      <c r="O470" t="s">
        <v>22</v>
      </c>
    </row>
    <row r="471" spans="1:15">
      <c r="A471" t="s">
        <v>308</v>
      </c>
      <c r="B471" t="s">
        <v>89</v>
      </c>
      <c r="C471" t="s">
        <v>18</v>
      </c>
      <c r="D471" s="2">
        <v>40603</v>
      </c>
      <c r="E471" t="s">
        <v>47</v>
      </c>
      <c r="F471" s="1">
        <v>4210112089557</v>
      </c>
      <c r="G471" t="s">
        <v>48</v>
      </c>
      <c r="H471">
        <v>27000</v>
      </c>
      <c r="I471">
        <v>2700</v>
      </c>
      <c r="J471">
        <v>1350</v>
      </c>
      <c r="K471">
        <f t="shared" si="8"/>
        <v>31050</v>
      </c>
      <c r="L471" t="s">
        <v>281</v>
      </c>
      <c r="M471" t="s">
        <v>55</v>
      </c>
      <c r="N471" t="s">
        <v>26</v>
      </c>
      <c r="O471" t="s">
        <v>22</v>
      </c>
    </row>
    <row r="472" spans="1:15">
      <c r="A472" t="s">
        <v>309</v>
      </c>
      <c r="B472" t="s">
        <v>100</v>
      </c>
      <c r="C472" t="s">
        <v>45</v>
      </c>
      <c r="D472" s="2">
        <v>42416</v>
      </c>
      <c r="E472" t="s">
        <v>35</v>
      </c>
      <c r="F472" s="1">
        <v>4210111726669</v>
      </c>
      <c r="G472" t="s">
        <v>17</v>
      </c>
      <c r="H472">
        <v>55640</v>
      </c>
      <c r="I472">
        <v>2782</v>
      </c>
      <c r="J472">
        <v>1669.2</v>
      </c>
      <c r="K472">
        <f t="shared" si="8"/>
        <v>60091.199999999997</v>
      </c>
      <c r="L472" t="s">
        <v>281</v>
      </c>
      <c r="M472" t="s">
        <v>55</v>
      </c>
      <c r="N472" t="s">
        <v>26</v>
      </c>
      <c r="O472" t="s">
        <v>22</v>
      </c>
    </row>
    <row r="473" spans="1:15">
      <c r="A473" t="s">
        <v>316</v>
      </c>
      <c r="B473" t="s">
        <v>236</v>
      </c>
      <c r="C473" t="s">
        <v>18</v>
      </c>
      <c r="D473" s="2">
        <v>39972</v>
      </c>
      <c r="E473" t="s">
        <v>47</v>
      </c>
      <c r="F473" s="1">
        <v>4210111871285</v>
      </c>
      <c r="G473" t="s">
        <v>48</v>
      </c>
      <c r="H473">
        <v>31784</v>
      </c>
      <c r="I473">
        <v>2860.56</v>
      </c>
      <c r="J473">
        <v>317.83999999999997</v>
      </c>
      <c r="K473">
        <f t="shared" si="8"/>
        <v>34962.399999999994</v>
      </c>
      <c r="L473" t="s">
        <v>281</v>
      </c>
      <c r="M473" t="s">
        <v>20</v>
      </c>
      <c r="N473" t="s">
        <v>26</v>
      </c>
      <c r="O473" t="s">
        <v>22</v>
      </c>
    </row>
    <row r="474" spans="1:15">
      <c r="A474" t="s">
        <v>317</v>
      </c>
      <c r="B474" t="s">
        <v>119</v>
      </c>
      <c r="C474" t="s">
        <v>45</v>
      </c>
      <c r="D474" s="2">
        <v>42416</v>
      </c>
      <c r="E474" t="s">
        <v>35</v>
      </c>
      <c r="F474" s="1">
        <v>4210111680344</v>
      </c>
      <c r="G474" t="s">
        <v>17</v>
      </c>
      <c r="H474">
        <v>48000</v>
      </c>
      <c r="I474">
        <v>3840</v>
      </c>
      <c r="J474">
        <v>2400</v>
      </c>
      <c r="K474">
        <f t="shared" si="8"/>
        <v>54240</v>
      </c>
      <c r="L474" t="s">
        <v>281</v>
      </c>
      <c r="M474" t="s">
        <v>55</v>
      </c>
      <c r="N474" t="s">
        <v>26</v>
      </c>
      <c r="O474" t="s">
        <v>22</v>
      </c>
    </row>
    <row r="475" spans="1:15">
      <c r="A475" t="s">
        <v>319</v>
      </c>
      <c r="B475" t="s">
        <v>275</v>
      </c>
      <c r="C475" t="s">
        <v>45</v>
      </c>
      <c r="D475" s="2">
        <v>39786</v>
      </c>
      <c r="E475" t="s">
        <v>16</v>
      </c>
      <c r="F475" s="1">
        <v>4210111938808</v>
      </c>
      <c r="G475" t="s">
        <v>17</v>
      </c>
      <c r="H475">
        <v>60000</v>
      </c>
      <c r="I475">
        <v>6000</v>
      </c>
      <c r="J475">
        <v>1200</v>
      </c>
      <c r="K475">
        <f t="shared" si="8"/>
        <v>67200</v>
      </c>
      <c r="L475" t="s">
        <v>281</v>
      </c>
      <c r="M475" t="s">
        <v>80</v>
      </c>
      <c r="N475" t="s">
        <v>26</v>
      </c>
      <c r="O475" t="s">
        <v>22</v>
      </c>
    </row>
    <row r="476" spans="1:15">
      <c r="A476" t="s">
        <v>323</v>
      </c>
      <c r="B476" t="s">
        <v>322</v>
      </c>
      <c r="C476" t="s">
        <v>18</v>
      </c>
      <c r="D476" s="2">
        <v>41085</v>
      </c>
      <c r="E476" t="s">
        <v>16</v>
      </c>
      <c r="F476" s="1">
        <v>4210112201959</v>
      </c>
      <c r="G476" t="s">
        <v>17</v>
      </c>
      <c r="H476">
        <v>53000</v>
      </c>
      <c r="I476">
        <v>4240</v>
      </c>
      <c r="J476">
        <v>530</v>
      </c>
      <c r="K476">
        <f t="shared" si="8"/>
        <v>57770</v>
      </c>
      <c r="L476" t="s">
        <v>281</v>
      </c>
      <c r="M476" t="s">
        <v>25</v>
      </c>
      <c r="N476" t="s">
        <v>26</v>
      </c>
      <c r="O476" t="s">
        <v>22</v>
      </c>
    </row>
    <row r="477" spans="1:15">
      <c r="A477" t="s">
        <v>325</v>
      </c>
      <c r="B477" t="s">
        <v>324</v>
      </c>
      <c r="C477" t="s">
        <v>18</v>
      </c>
      <c r="D477" s="2">
        <v>41621</v>
      </c>
      <c r="E477" t="s">
        <v>16</v>
      </c>
      <c r="F477" s="1">
        <v>4210111806915</v>
      </c>
      <c r="G477" t="s">
        <v>17</v>
      </c>
      <c r="H477">
        <v>36000</v>
      </c>
      <c r="I477">
        <v>2880</v>
      </c>
      <c r="J477">
        <v>1080</v>
      </c>
      <c r="K477">
        <f t="shared" si="8"/>
        <v>39960</v>
      </c>
      <c r="L477" t="s">
        <v>281</v>
      </c>
      <c r="M477" t="s">
        <v>42</v>
      </c>
      <c r="N477" t="s">
        <v>26</v>
      </c>
      <c r="O477" t="s">
        <v>22</v>
      </c>
    </row>
    <row r="478" spans="1:15">
      <c r="A478" t="s">
        <v>329</v>
      </c>
      <c r="B478" t="s">
        <v>324</v>
      </c>
      <c r="C478" t="s">
        <v>18</v>
      </c>
      <c r="D478" s="2">
        <v>40603</v>
      </c>
      <c r="E478" t="s">
        <v>47</v>
      </c>
      <c r="F478" s="1">
        <v>4210112047566</v>
      </c>
      <c r="G478" t="s">
        <v>48</v>
      </c>
      <c r="H478">
        <v>33000</v>
      </c>
      <c r="I478">
        <v>2970</v>
      </c>
      <c r="J478">
        <v>990</v>
      </c>
      <c r="K478">
        <f t="shared" si="8"/>
        <v>36960</v>
      </c>
      <c r="L478" t="s">
        <v>281</v>
      </c>
      <c r="M478" t="s">
        <v>42</v>
      </c>
      <c r="N478" t="s">
        <v>26</v>
      </c>
      <c r="O478" t="s">
        <v>22</v>
      </c>
    </row>
    <row r="479" spans="1:15">
      <c r="A479" t="s">
        <v>340</v>
      </c>
      <c r="B479" t="s">
        <v>44</v>
      </c>
      <c r="C479" t="s">
        <v>45</v>
      </c>
      <c r="D479" s="2">
        <v>40139</v>
      </c>
      <c r="E479" t="s">
        <v>16</v>
      </c>
      <c r="F479" s="1">
        <v>4210112082629</v>
      </c>
      <c r="G479" t="s">
        <v>17</v>
      </c>
      <c r="H479">
        <v>89782</v>
      </c>
      <c r="I479">
        <v>9876.02</v>
      </c>
      <c r="J479">
        <v>897.82</v>
      </c>
      <c r="K479">
        <f t="shared" si="8"/>
        <v>100555.84000000001</v>
      </c>
      <c r="L479" t="s">
        <v>331</v>
      </c>
      <c r="M479" t="s">
        <v>111</v>
      </c>
      <c r="N479" t="s">
        <v>26</v>
      </c>
      <c r="O479" t="s">
        <v>22</v>
      </c>
    </row>
    <row r="480" spans="1:15">
      <c r="A480" t="s">
        <v>344</v>
      </c>
      <c r="B480" t="s">
        <v>60</v>
      </c>
      <c r="C480" t="s">
        <v>45</v>
      </c>
      <c r="D480" s="2">
        <v>39971</v>
      </c>
      <c r="E480" t="s">
        <v>69</v>
      </c>
      <c r="F480" s="1">
        <v>4210111694633</v>
      </c>
      <c r="G480" t="s">
        <v>70</v>
      </c>
      <c r="H480">
        <v>78100</v>
      </c>
      <c r="I480">
        <v>7810</v>
      </c>
      <c r="J480">
        <v>781</v>
      </c>
      <c r="K480">
        <f t="shared" si="8"/>
        <v>86691</v>
      </c>
      <c r="L480" t="s">
        <v>331</v>
      </c>
      <c r="M480" t="s">
        <v>49</v>
      </c>
      <c r="N480" t="s">
        <v>26</v>
      </c>
      <c r="O480" t="s">
        <v>22</v>
      </c>
    </row>
    <row r="481" spans="1:15">
      <c r="A481" t="s">
        <v>345</v>
      </c>
      <c r="B481" t="s">
        <v>62</v>
      </c>
      <c r="C481" t="s">
        <v>45</v>
      </c>
      <c r="D481" s="2">
        <v>40519</v>
      </c>
      <c r="E481" t="s">
        <v>16</v>
      </c>
      <c r="F481" s="1">
        <v>4210111698851</v>
      </c>
      <c r="G481" t="s">
        <v>17</v>
      </c>
      <c r="H481">
        <v>70000</v>
      </c>
      <c r="I481">
        <v>7700</v>
      </c>
      <c r="J481">
        <v>1400</v>
      </c>
      <c r="K481">
        <f t="shared" si="8"/>
        <v>79100</v>
      </c>
      <c r="L481" t="s">
        <v>331</v>
      </c>
      <c r="M481" t="s">
        <v>36</v>
      </c>
      <c r="N481" t="s">
        <v>26</v>
      </c>
      <c r="O481" t="s">
        <v>22</v>
      </c>
    </row>
    <row r="482" spans="1:15">
      <c r="A482" t="s">
        <v>349</v>
      </c>
      <c r="B482" t="s">
        <v>347</v>
      </c>
      <c r="C482" t="s">
        <v>18</v>
      </c>
      <c r="D482" s="2">
        <v>41303</v>
      </c>
      <c r="E482" t="s">
        <v>16</v>
      </c>
      <c r="F482" s="1">
        <v>4210111936376</v>
      </c>
      <c r="G482" t="s">
        <v>17</v>
      </c>
      <c r="H482">
        <v>48000</v>
      </c>
      <c r="I482">
        <v>3360</v>
      </c>
      <c r="J482">
        <v>2400</v>
      </c>
      <c r="K482">
        <f t="shared" si="8"/>
        <v>53760</v>
      </c>
      <c r="L482" t="s">
        <v>331</v>
      </c>
      <c r="M482" t="s">
        <v>55</v>
      </c>
      <c r="N482" t="s">
        <v>26</v>
      </c>
      <c r="O482" t="s">
        <v>22</v>
      </c>
    </row>
    <row r="483" spans="1:15">
      <c r="A483" t="s">
        <v>371</v>
      </c>
      <c r="B483" t="s">
        <v>370</v>
      </c>
      <c r="C483" t="s">
        <v>45</v>
      </c>
      <c r="D483" s="2">
        <v>40837</v>
      </c>
      <c r="E483" t="s">
        <v>16</v>
      </c>
      <c r="F483" s="1">
        <v>4210112275779</v>
      </c>
      <c r="G483" t="s">
        <v>17</v>
      </c>
      <c r="H483">
        <v>39000</v>
      </c>
      <c r="I483">
        <v>3900</v>
      </c>
      <c r="J483">
        <v>1560</v>
      </c>
      <c r="K483">
        <f t="shared" si="8"/>
        <v>44460</v>
      </c>
      <c r="L483" t="s">
        <v>331</v>
      </c>
      <c r="M483" t="s">
        <v>55</v>
      </c>
      <c r="N483" t="s">
        <v>26</v>
      </c>
      <c r="O483" t="s">
        <v>22</v>
      </c>
    </row>
    <row r="484" spans="1:15">
      <c r="A484" t="s">
        <v>377</v>
      </c>
      <c r="B484" t="s">
        <v>100</v>
      </c>
      <c r="C484" t="s">
        <v>18</v>
      </c>
      <c r="D484" s="2">
        <v>42416</v>
      </c>
      <c r="E484" t="s">
        <v>16</v>
      </c>
      <c r="F484" s="1">
        <v>4210111944598</v>
      </c>
      <c r="G484" t="s">
        <v>17</v>
      </c>
      <c r="H484">
        <v>63000</v>
      </c>
      <c r="I484">
        <v>3150</v>
      </c>
      <c r="J484">
        <v>3150</v>
      </c>
      <c r="K484">
        <f t="shared" si="8"/>
        <v>69300</v>
      </c>
      <c r="L484" t="s">
        <v>331</v>
      </c>
      <c r="M484" t="s">
        <v>80</v>
      </c>
      <c r="N484" t="s">
        <v>26</v>
      </c>
      <c r="O484" t="s">
        <v>27</v>
      </c>
    </row>
    <row r="485" spans="1:15">
      <c r="A485" t="s">
        <v>381</v>
      </c>
      <c r="B485" t="s">
        <v>110</v>
      </c>
      <c r="C485" t="s">
        <v>18</v>
      </c>
      <c r="D485" s="2">
        <v>42416</v>
      </c>
      <c r="E485" t="s">
        <v>16</v>
      </c>
      <c r="F485" s="1">
        <v>4210112269866</v>
      </c>
      <c r="G485" t="s">
        <v>17</v>
      </c>
      <c r="H485">
        <v>32000</v>
      </c>
      <c r="I485">
        <v>1600</v>
      </c>
      <c r="J485">
        <v>1600</v>
      </c>
      <c r="K485">
        <f t="shared" si="8"/>
        <v>35200</v>
      </c>
      <c r="L485" t="s">
        <v>331</v>
      </c>
      <c r="M485" t="s">
        <v>32</v>
      </c>
      <c r="N485" t="s">
        <v>26</v>
      </c>
      <c r="O485" t="s">
        <v>22</v>
      </c>
    </row>
    <row r="486" spans="1:15">
      <c r="A486" t="s">
        <v>385</v>
      </c>
      <c r="B486" t="s">
        <v>384</v>
      </c>
      <c r="C486" t="s">
        <v>45</v>
      </c>
      <c r="D486" s="2">
        <v>40667</v>
      </c>
      <c r="E486" t="s">
        <v>69</v>
      </c>
      <c r="F486" s="1">
        <v>4210112039216</v>
      </c>
      <c r="G486" t="s">
        <v>70</v>
      </c>
      <c r="H486">
        <v>49682</v>
      </c>
      <c r="I486">
        <v>5961.84</v>
      </c>
      <c r="J486">
        <v>2484.1</v>
      </c>
      <c r="K486">
        <f t="shared" si="8"/>
        <v>58127.939999999995</v>
      </c>
      <c r="L486" t="s">
        <v>331</v>
      </c>
      <c r="M486" t="s">
        <v>80</v>
      </c>
      <c r="N486" t="s">
        <v>26</v>
      </c>
      <c r="O486" t="s">
        <v>22</v>
      </c>
    </row>
    <row r="487" spans="1:15">
      <c r="A487" t="s">
        <v>398</v>
      </c>
      <c r="B487" t="s">
        <v>244</v>
      </c>
      <c r="C487" t="s">
        <v>18</v>
      </c>
      <c r="D487" s="2">
        <v>40246</v>
      </c>
      <c r="E487" t="s">
        <v>47</v>
      </c>
      <c r="F487" s="1">
        <v>4210111802731</v>
      </c>
      <c r="G487" t="s">
        <v>48</v>
      </c>
      <c r="H487">
        <v>76000</v>
      </c>
      <c r="I487">
        <v>9120</v>
      </c>
      <c r="J487">
        <v>0</v>
      </c>
      <c r="K487">
        <f t="shared" si="8"/>
        <v>85120</v>
      </c>
      <c r="L487" t="s">
        <v>331</v>
      </c>
      <c r="M487" t="s">
        <v>55</v>
      </c>
      <c r="N487" t="s">
        <v>26</v>
      </c>
      <c r="O487" t="s">
        <v>22</v>
      </c>
    </row>
    <row r="488" spans="1:15">
      <c r="A488" t="s">
        <v>401</v>
      </c>
      <c r="B488" t="s">
        <v>128</v>
      </c>
      <c r="C488" t="s">
        <v>45</v>
      </c>
      <c r="D488" s="2">
        <v>40667</v>
      </c>
      <c r="E488" t="s">
        <v>69</v>
      </c>
      <c r="F488" s="1">
        <v>4210112210748</v>
      </c>
      <c r="G488" t="s">
        <v>70</v>
      </c>
      <c r="H488">
        <v>43000</v>
      </c>
      <c r="I488">
        <v>3440</v>
      </c>
      <c r="J488">
        <v>0</v>
      </c>
      <c r="K488">
        <f t="shared" si="8"/>
        <v>46440</v>
      </c>
      <c r="L488" t="s">
        <v>331</v>
      </c>
      <c r="M488" t="s">
        <v>111</v>
      </c>
      <c r="N488" t="s">
        <v>26</v>
      </c>
      <c r="O488" t="s">
        <v>22</v>
      </c>
    </row>
    <row r="489" spans="1:15">
      <c r="A489" t="s">
        <v>403</v>
      </c>
      <c r="B489" t="s">
        <v>184</v>
      </c>
      <c r="C489" t="s">
        <v>18</v>
      </c>
      <c r="D489" s="2">
        <v>40533</v>
      </c>
      <c r="E489" t="s">
        <v>16</v>
      </c>
      <c r="F489" s="1">
        <v>4210111196003</v>
      </c>
      <c r="G489" t="s">
        <v>17</v>
      </c>
      <c r="H489">
        <v>54080</v>
      </c>
      <c r="I489">
        <v>4867.2</v>
      </c>
      <c r="J489">
        <v>2163.1999999999998</v>
      </c>
      <c r="K489">
        <f t="shared" si="8"/>
        <v>61110.399999999994</v>
      </c>
      <c r="L489" t="s">
        <v>331</v>
      </c>
      <c r="M489" t="s">
        <v>49</v>
      </c>
      <c r="N489" t="s">
        <v>26</v>
      </c>
      <c r="O489" t="s">
        <v>22</v>
      </c>
    </row>
    <row r="490" spans="1:15">
      <c r="A490" t="s">
        <v>406</v>
      </c>
      <c r="B490" t="s">
        <v>404</v>
      </c>
      <c r="C490" t="s">
        <v>45</v>
      </c>
      <c r="D490" s="2">
        <v>42416</v>
      </c>
      <c r="E490" t="s">
        <v>35</v>
      </c>
      <c r="F490" s="1">
        <v>4210111234158</v>
      </c>
      <c r="G490" t="s">
        <v>17</v>
      </c>
      <c r="H490">
        <v>57000</v>
      </c>
      <c r="I490">
        <v>5700</v>
      </c>
      <c r="J490">
        <v>1710</v>
      </c>
      <c r="K490">
        <f t="shared" si="8"/>
        <v>64410</v>
      </c>
      <c r="L490" t="s">
        <v>405</v>
      </c>
      <c r="M490" t="s">
        <v>20</v>
      </c>
      <c r="N490" t="s">
        <v>26</v>
      </c>
      <c r="O490" t="s">
        <v>22</v>
      </c>
    </row>
    <row r="491" spans="1:15">
      <c r="A491" t="s">
        <v>409</v>
      </c>
      <c r="B491" t="s">
        <v>15</v>
      </c>
      <c r="C491" t="s">
        <v>18</v>
      </c>
      <c r="D491" s="2">
        <v>42416</v>
      </c>
      <c r="E491" t="s">
        <v>16</v>
      </c>
      <c r="F491" s="1">
        <v>4210111143063</v>
      </c>
      <c r="G491" t="s">
        <v>17</v>
      </c>
      <c r="H491">
        <v>58000</v>
      </c>
      <c r="I491">
        <v>4640</v>
      </c>
      <c r="J491">
        <v>1740</v>
      </c>
      <c r="K491">
        <f t="shared" si="8"/>
        <v>64380</v>
      </c>
      <c r="L491" t="s">
        <v>405</v>
      </c>
      <c r="M491" t="s">
        <v>32</v>
      </c>
      <c r="N491" t="s">
        <v>26</v>
      </c>
      <c r="O491" t="s">
        <v>22</v>
      </c>
    </row>
    <row r="492" spans="1:15">
      <c r="A492" t="s">
        <v>410</v>
      </c>
      <c r="B492" t="s">
        <v>146</v>
      </c>
      <c r="C492" t="s">
        <v>18</v>
      </c>
      <c r="D492" s="2">
        <v>41110</v>
      </c>
      <c r="E492" t="s">
        <v>16</v>
      </c>
      <c r="F492" s="1">
        <v>4210111918078</v>
      </c>
      <c r="G492" t="s">
        <v>17</v>
      </c>
      <c r="H492">
        <v>26000</v>
      </c>
      <c r="I492">
        <v>1560</v>
      </c>
      <c r="J492">
        <v>780</v>
      </c>
      <c r="K492">
        <f t="shared" si="8"/>
        <v>28340</v>
      </c>
      <c r="L492" t="s">
        <v>405</v>
      </c>
      <c r="M492" t="s">
        <v>32</v>
      </c>
      <c r="N492" t="s">
        <v>26</v>
      </c>
      <c r="O492" t="s">
        <v>27</v>
      </c>
    </row>
    <row r="493" spans="1:15">
      <c r="A493" t="s">
        <v>411</v>
      </c>
      <c r="B493" t="s">
        <v>39</v>
      </c>
      <c r="C493" t="s">
        <v>18</v>
      </c>
      <c r="D493" s="2">
        <v>40899</v>
      </c>
      <c r="E493" t="s">
        <v>16</v>
      </c>
      <c r="F493" s="1">
        <v>4210111519319</v>
      </c>
      <c r="G493" t="s">
        <v>17</v>
      </c>
      <c r="H493">
        <v>75040</v>
      </c>
      <c r="I493">
        <v>6753.6</v>
      </c>
      <c r="J493">
        <v>750.4</v>
      </c>
      <c r="K493">
        <f t="shared" si="8"/>
        <v>82544</v>
      </c>
      <c r="L493" t="s">
        <v>405</v>
      </c>
      <c r="M493" t="s">
        <v>32</v>
      </c>
      <c r="N493" t="s">
        <v>26</v>
      </c>
      <c r="O493" t="s">
        <v>22</v>
      </c>
    </row>
    <row r="494" spans="1:15">
      <c r="A494" t="s">
        <v>418</v>
      </c>
      <c r="B494" t="s">
        <v>62</v>
      </c>
      <c r="C494" t="s">
        <v>18</v>
      </c>
      <c r="D494" s="2">
        <v>40766</v>
      </c>
      <c r="E494" t="s">
        <v>16</v>
      </c>
      <c r="F494" s="1">
        <v>4210112303661</v>
      </c>
      <c r="G494" t="s">
        <v>17</v>
      </c>
      <c r="H494">
        <v>47080</v>
      </c>
      <c r="I494">
        <v>5649.6</v>
      </c>
      <c r="J494">
        <v>941.6</v>
      </c>
      <c r="K494">
        <f t="shared" si="8"/>
        <v>53671.199999999997</v>
      </c>
      <c r="L494" t="s">
        <v>405</v>
      </c>
      <c r="M494" t="s">
        <v>20</v>
      </c>
      <c r="N494" t="s">
        <v>26</v>
      </c>
      <c r="O494" t="s">
        <v>22</v>
      </c>
    </row>
    <row r="495" spans="1:15">
      <c r="A495" t="s">
        <v>419</v>
      </c>
      <c r="B495" t="s">
        <v>197</v>
      </c>
      <c r="C495" t="s">
        <v>18</v>
      </c>
      <c r="D495" s="2">
        <v>40899</v>
      </c>
      <c r="E495" t="s">
        <v>16</v>
      </c>
      <c r="F495" s="1">
        <v>4210112280164</v>
      </c>
      <c r="G495" t="s">
        <v>17</v>
      </c>
      <c r="H495">
        <v>84000</v>
      </c>
      <c r="I495">
        <v>9240</v>
      </c>
      <c r="J495">
        <v>840</v>
      </c>
      <c r="K495">
        <f t="shared" si="8"/>
        <v>94080</v>
      </c>
      <c r="L495" t="s">
        <v>405</v>
      </c>
      <c r="M495" t="s">
        <v>20</v>
      </c>
      <c r="N495" t="s">
        <v>26</v>
      </c>
      <c r="O495" t="s">
        <v>22</v>
      </c>
    </row>
    <row r="496" spans="1:15">
      <c r="A496" t="s">
        <v>422</v>
      </c>
      <c r="B496" t="s">
        <v>74</v>
      </c>
      <c r="C496" t="s">
        <v>18</v>
      </c>
      <c r="D496" s="2">
        <v>41110</v>
      </c>
      <c r="E496" t="s">
        <v>16</v>
      </c>
      <c r="F496" s="1">
        <v>4210111297014</v>
      </c>
      <c r="G496" t="s">
        <v>17</v>
      </c>
      <c r="H496">
        <v>27300</v>
      </c>
      <c r="I496">
        <v>2730</v>
      </c>
      <c r="J496">
        <v>1092</v>
      </c>
      <c r="K496">
        <f t="shared" si="8"/>
        <v>31122</v>
      </c>
      <c r="L496" t="s">
        <v>405</v>
      </c>
      <c r="M496" t="s">
        <v>77</v>
      </c>
      <c r="N496" t="s">
        <v>26</v>
      </c>
      <c r="O496" t="s">
        <v>22</v>
      </c>
    </row>
    <row r="497" spans="1:15">
      <c r="A497" t="s">
        <v>424</v>
      </c>
      <c r="B497" t="s">
        <v>266</v>
      </c>
      <c r="C497" t="s">
        <v>45</v>
      </c>
      <c r="D497" s="2">
        <v>40303</v>
      </c>
      <c r="E497" t="s">
        <v>16</v>
      </c>
      <c r="F497" s="1">
        <v>4210112185363</v>
      </c>
      <c r="G497" t="s">
        <v>17</v>
      </c>
      <c r="H497">
        <v>71635</v>
      </c>
      <c r="I497">
        <v>3581.75</v>
      </c>
      <c r="J497">
        <v>0</v>
      </c>
      <c r="K497">
        <f t="shared" si="8"/>
        <v>75216.75</v>
      </c>
      <c r="L497" t="s">
        <v>405</v>
      </c>
      <c r="M497" t="s">
        <v>25</v>
      </c>
      <c r="N497" t="s">
        <v>26</v>
      </c>
      <c r="O497" t="s">
        <v>22</v>
      </c>
    </row>
    <row r="498" spans="1:15">
      <c r="A498" t="s">
        <v>427</v>
      </c>
      <c r="B498" t="s">
        <v>89</v>
      </c>
      <c r="C498" t="s">
        <v>45</v>
      </c>
      <c r="D498" s="2">
        <v>42416</v>
      </c>
      <c r="E498" t="s">
        <v>35</v>
      </c>
      <c r="F498" s="1">
        <v>4210111179329</v>
      </c>
      <c r="G498" t="s">
        <v>17</v>
      </c>
      <c r="H498">
        <v>65400</v>
      </c>
      <c r="I498">
        <v>7848</v>
      </c>
      <c r="J498">
        <v>1308</v>
      </c>
      <c r="K498">
        <f t="shared" si="8"/>
        <v>74556</v>
      </c>
      <c r="L498" t="s">
        <v>405</v>
      </c>
      <c r="M498" t="s">
        <v>42</v>
      </c>
      <c r="N498" t="s">
        <v>26</v>
      </c>
      <c r="O498" t="s">
        <v>22</v>
      </c>
    </row>
    <row r="499" spans="1:15">
      <c r="A499" t="s">
        <v>430</v>
      </c>
      <c r="B499" t="s">
        <v>429</v>
      </c>
      <c r="C499" t="s">
        <v>18</v>
      </c>
      <c r="D499" s="2">
        <v>41038</v>
      </c>
      <c r="E499" t="s">
        <v>16</v>
      </c>
      <c r="F499" s="1">
        <v>4210111433223</v>
      </c>
      <c r="G499" t="s">
        <v>17</v>
      </c>
      <c r="H499">
        <v>16000</v>
      </c>
      <c r="I499">
        <v>1280</v>
      </c>
      <c r="J499">
        <v>480</v>
      </c>
      <c r="K499">
        <v>25000</v>
      </c>
      <c r="L499" t="s">
        <v>405</v>
      </c>
      <c r="M499" t="s">
        <v>77</v>
      </c>
      <c r="N499" t="s">
        <v>26</v>
      </c>
      <c r="O499" t="s">
        <v>22</v>
      </c>
    </row>
    <row r="500" spans="1:15">
      <c r="A500" t="s">
        <v>447</v>
      </c>
      <c r="B500" t="s">
        <v>444</v>
      </c>
      <c r="C500" t="s">
        <v>45</v>
      </c>
      <c r="D500" s="2">
        <v>40899</v>
      </c>
      <c r="E500" t="s">
        <v>16</v>
      </c>
      <c r="F500" s="1">
        <v>4210111698511</v>
      </c>
      <c r="G500" t="s">
        <v>17</v>
      </c>
      <c r="H500">
        <v>67000</v>
      </c>
      <c r="I500">
        <v>6700</v>
      </c>
      <c r="J500">
        <v>3350</v>
      </c>
      <c r="K500">
        <f t="shared" ref="K500:K563" si="9">SUM(H500:J500)</f>
        <v>77050</v>
      </c>
      <c r="L500" t="s">
        <v>405</v>
      </c>
      <c r="M500" t="s">
        <v>49</v>
      </c>
      <c r="N500" t="s">
        <v>26</v>
      </c>
      <c r="O500" t="s">
        <v>22</v>
      </c>
    </row>
    <row r="501" spans="1:15">
      <c r="A501" t="s">
        <v>448</v>
      </c>
      <c r="B501" t="s">
        <v>244</v>
      </c>
      <c r="C501" t="s">
        <v>18</v>
      </c>
      <c r="D501" s="2">
        <v>42416</v>
      </c>
      <c r="E501" t="s">
        <v>16</v>
      </c>
      <c r="F501" s="1">
        <v>4210112057477</v>
      </c>
      <c r="G501" t="s">
        <v>17</v>
      </c>
      <c r="H501">
        <v>62000</v>
      </c>
      <c r="I501">
        <v>6200</v>
      </c>
      <c r="J501">
        <v>0</v>
      </c>
      <c r="K501">
        <f t="shared" si="9"/>
        <v>68200</v>
      </c>
      <c r="L501" t="s">
        <v>405</v>
      </c>
      <c r="M501" t="s">
        <v>77</v>
      </c>
      <c r="N501" t="s">
        <v>26</v>
      </c>
      <c r="O501" t="s">
        <v>22</v>
      </c>
    </row>
    <row r="502" spans="1:15">
      <c r="A502" t="s">
        <v>455</v>
      </c>
      <c r="B502" t="s">
        <v>280</v>
      </c>
      <c r="C502" t="s">
        <v>18</v>
      </c>
      <c r="D502" s="2">
        <v>39012</v>
      </c>
      <c r="E502" t="s">
        <v>16</v>
      </c>
      <c r="F502" s="1">
        <v>4210112028856</v>
      </c>
      <c r="G502" t="s">
        <v>17</v>
      </c>
      <c r="H502">
        <v>64000</v>
      </c>
      <c r="I502">
        <v>3200</v>
      </c>
      <c r="J502">
        <v>640</v>
      </c>
      <c r="K502">
        <f t="shared" si="9"/>
        <v>67840</v>
      </c>
      <c r="L502" t="s">
        <v>452</v>
      </c>
      <c r="M502" t="s">
        <v>55</v>
      </c>
      <c r="N502" t="s">
        <v>26</v>
      </c>
      <c r="O502" t="s">
        <v>22</v>
      </c>
    </row>
    <row r="503" spans="1:15">
      <c r="A503" t="s">
        <v>467</v>
      </c>
      <c r="B503" t="s">
        <v>192</v>
      </c>
      <c r="C503" t="s">
        <v>18</v>
      </c>
      <c r="D503" s="2">
        <v>40576</v>
      </c>
      <c r="E503" t="s">
        <v>140</v>
      </c>
      <c r="F503" s="1">
        <v>4210112175941</v>
      </c>
      <c r="G503" t="s">
        <v>137</v>
      </c>
      <c r="H503">
        <v>85000</v>
      </c>
      <c r="I503">
        <v>7650</v>
      </c>
      <c r="J503">
        <v>0</v>
      </c>
      <c r="K503">
        <f t="shared" si="9"/>
        <v>92650</v>
      </c>
      <c r="L503" t="s">
        <v>452</v>
      </c>
      <c r="M503" t="s">
        <v>52</v>
      </c>
      <c r="N503" t="s">
        <v>26</v>
      </c>
      <c r="O503" t="s">
        <v>22</v>
      </c>
    </row>
    <row r="504" spans="1:15">
      <c r="A504" t="s">
        <v>473</v>
      </c>
      <c r="B504" t="s">
        <v>57</v>
      </c>
      <c r="C504" t="s">
        <v>18</v>
      </c>
      <c r="D504" s="2">
        <v>38891</v>
      </c>
      <c r="E504" t="s">
        <v>47</v>
      </c>
      <c r="F504" s="1">
        <v>4210112009459</v>
      </c>
      <c r="G504" t="s">
        <v>48</v>
      </c>
      <c r="H504">
        <v>63000</v>
      </c>
      <c r="I504">
        <v>3780</v>
      </c>
      <c r="J504">
        <v>0</v>
      </c>
      <c r="K504">
        <f t="shared" si="9"/>
        <v>66780</v>
      </c>
      <c r="L504" t="s">
        <v>452</v>
      </c>
      <c r="M504" t="s">
        <v>32</v>
      </c>
      <c r="N504" t="s">
        <v>26</v>
      </c>
      <c r="O504" t="s">
        <v>22</v>
      </c>
    </row>
    <row r="505" spans="1:15">
      <c r="A505" t="s">
        <v>475</v>
      </c>
      <c r="B505" t="s">
        <v>64</v>
      </c>
      <c r="C505" t="s">
        <v>18</v>
      </c>
      <c r="D505" s="2">
        <v>39014</v>
      </c>
      <c r="E505" t="s">
        <v>16</v>
      </c>
      <c r="F505" s="1">
        <v>4210111612395</v>
      </c>
      <c r="G505" t="s">
        <v>17</v>
      </c>
      <c r="H505">
        <v>66000</v>
      </c>
      <c r="I505">
        <v>5280</v>
      </c>
      <c r="J505">
        <v>660</v>
      </c>
      <c r="K505">
        <f t="shared" si="9"/>
        <v>71940</v>
      </c>
      <c r="L505" t="s">
        <v>452</v>
      </c>
      <c r="M505" t="s">
        <v>42</v>
      </c>
      <c r="N505" t="s">
        <v>26</v>
      </c>
      <c r="O505" t="s">
        <v>22</v>
      </c>
    </row>
    <row r="506" spans="1:15">
      <c r="A506" t="s">
        <v>477</v>
      </c>
      <c r="B506" t="s">
        <v>197</v>
      </c>
      <c r="C506" t="s">
        <v>18</v>
      </c>
      <c r="D506" s="2">
        <v>41392</v>
      </c>
      <c r="E506" t="s">
        <v>16</v>
      </c>
      <c r="F506" s="1">
        <v>4210111925963</v>
      </c>
      <c r="G506" t="s">
        <v>17</v>
      </c>
      <c r="H506">
        <v>38000</v>
      </c>
      <c r="I506">
        <v>4560</v>
      </c>
      <c r="J506">
        <v>1520</v>
      </c>
      <c r="K506">
        <f t="shared" si="9"/>
        <v>44080</v>
      </c>
      <c r="L506" t="s">
        <v>452</v>
      </c>
      <c r="M506" t="s">
        <v>80</v>
      </c>
      <c r="N506" t="s">
        <v>26</v>
      </c>
      <c r="O506" t="s">
        <v>22</v>
      </c>
    </row>
    <row r="507" spans="1:15">
      <c r="A507" t="s">
        <v>479</v>
      </c>
      <c r="B507" t="s">
        <v>158</v>
      </c>
      <c r="C507" t="s">
        <v>18</v>
      </c>
      <c r="D507" s="2">
        <v>41144</v>
      </c>
      <c r="E507" t="s">
        <v>16</v>
      </c>
      <c r="F507" s="1">
        <v>4210111385344</v>
      </c>
      <c r="G507" t="s">
        <v>17</v>
      </c>
      <c r="H507">
        <v>34000</v>
      </c>
      <c r="I507">
        <v>3060</v>
      </c>
      <c r="J507">
        <v>1700</v>
      </c>
      <c r="K507">
        <f t="shared" si="9"/>
        <v>38760</v>
      </c>
      <c r="L507" t="s">
        <v>452</v>
      </c>
      <c r="M507" t="s">
        <v>20</v>
      </c>
      <c r="N507" t="s">
        <v>26</v>
      </c>
      <c r="O507" t="s">
        <v>22</v>
      </c>
    </row>
    <row r="508" spans="1:15">
      <c r="A508" t="s">
        <v>480</v>
      </c>
      <c r="B508" t="s">
        <v>347</v>
      </c>
      <c r="C508" t="s">
        <v>18</v>
      </c>
      <c r="D508" s="2">
        <v>40136</v>
      </c>
      <c r="E508" t="s">
        <v>16</v>
      </c>
      <c r="F508" s="1">
        <v>4210111375563</v>
      </c>
      <c r="G508" t="s">
        <v>17</v>
      </c>
      <c r="H508">
        <v>73000</v>
      </c>
      <c r="I508">
        <v>8030</v>
      </c>
      <c r="J508">
        <v>0</v>
      </c>
      <c r="K508">
        <f t="shared" si="9"/>
        <v>81030</v>
      </c>
      <c r="L508" t="s">
        <v>452</v>
      </c>
      <c r="M508" t="s">
        <v>80</v>
      </c>
      <c r="N508" t="s">
        <v>26</v>
      </c>
      <c r="O508" t="s">
        <v>22</v>
      </c>
    </row>
    <row r="509" spans="1:15">
      <c r="A509" t="s">
        <v>482</v>
      </c>
      <c r="B509" t="s">
        <v>264</v>
      </c>
      <c r="C509" t="s">
        <v>45</v>
      </c>
      <c r="D509" s="2">
        <v>42416</v>
      </c>
      <c r="E509" t="s">
        <v>35</v>
      </c>
      <c r="F509" s="1">
        <v>4210111603429</v>
      </c>
      <c r="G509" t="s">
        <v>17</v>
      </c>
      <c r="H509">
        <v>85000</v>
      </c>
      <c r="I509">
        <v>4250</v>
      </c>
      <c r="J509">
        <v>1700</v>
      </c>
      <c r="K509">
        <f t="shared" si="9"/>
        <v>90950</v>
      </c>
      <c r="L509" t="s">
        <v>452</v>
      </c>
      <c r="M509" t="s">
        <v>77</v>
      </c>
      <c r="N509" t="s">
        <v>26</v>
      </c>
      <c r="O509" t="s">
        <v>22</v>
      </c>
    </row>
    <row r="510" spans="1:15">
      <c r="A510" t="s">
        <v>485</v>
      </c>
      <c r="B510" t="s">
        <v>76</v>
      </c>
      <c r="C510" t="s">
        <v>18</v>
      </c>
      <c r="D510" s="2">
        <v>40717</v>
      </c>
      <c r="E510" t="s">
        <v>47</v>
      </c>
      <c r="F510" s="1">
        <v>4210111790993</v>
      </c>
      <c r="G510" t="s">
        <v>48</v>
      </c>
      <c r="H510">
        <v>89000</v>
      </c>
      <c r="I510">
        <v>9790</v>
      </c>
      <c r="J510">
        <v>2670</v>
      </c>
      <c r="K510">
        <f t="shared" si="9"/>
        <v>101460</v>
      </c>
      <c r="L510" t="s">
        <v>452</v>
      </c>
      <c r="M510" t="s">
        <v>49</v>
      </c>
      <c r="N510" t="s">
        <v>26</v>
      </c>
      <c r="O510" t="s">
        <v>22</v>
      </c>
    </row>
    <row r="511" spans="1:15">
      <c r="A511" t="s">
        <v>493</v>
      </c>
      <c r="B511" t="s">
        <v>217</v>
      </c>
      <c r="C511" t="s">
        <v>45</v>
      </c>
      <c r="D511" s="2">
        <v>40669</v>
      </c>
      <c r="E511" t="s">
        <v>16</v>
      </c>
      <c r="F511" s="1">
        <v>4210111460417</v>
      </c>
      <c r="G511" t="s">
        <v>17</v>
      </c>
      <c r="H511">
        <v>85000</v>
      </c>
      <c r="I511">
        <v>7650</v>
      </c>
      <c r="J511">
        <v>1700</v>
      </c>
      <c r="K511">
        <f t="shared" si="9"/>
        <v>94350</v>
      </c>
      <c r="L511" t="s">
        <v>452</v>
      </c>
      <c r="M511" t="s">
        <v>32</v>
      </c>
      <c r="N511" t="s">
        <v>26</v>
      </c>
      <c r="O511" t="s">
        <v>22</v>
      </c>
    </row>
    <row r="512" spans="1:15">
      <c r="A512" t="s">
        <v>495</v>
      </c>
      <c r="B512" t="s">
        <v>269</v>
      </c>
      <c r="C512" t="s">
        <v>18</v>
      </c>
      <c r="D512" s="2">
        <v>41582</v>
      </c>
      <c r="E512" t="s">
        <v>47</v>
      </c>
      <c r="F512" s="1">
        <v>4210111271737</v>
      </c>
      <c r="G512" t="s">
        <v>48</v>
      </c>
      <c r="H512">
        <v>75075</v>
      </c>
      <c r="I512">
        <v>4504.5</v>
      </c>
      <c r="J512">
        <v>750.75</v>
      </c>
      <c r="K512">
        <f t="shared" si="9"/>
        <v>80330.25</v>
      </c>
      <c r="L512" t="s">
        <v>452</v>
      </c>
      <c r="M512" t="s">
        <v>20</v>
      </c>
      <c r="N512" t="s">
        <v>26</v>
      </c>
      <c r="O512" t="s">
        <v>22</v>
      </c>
    </row>
    <row r="513" spans="1:15">
      <c r="A513" t="s">
        <v>497</v>
      </c>
      <c r="B513" t="s">
        <v>93</v>
      </c>
      <c r="C513" t="s">
        <v>18</v>
      </c>
      <c r="D513" s="2">
        <v>41582</v>
      </c>
      <c r="E513" t="s">
        <v>47</v>
      </c>
      <c r="F513" s="1">
        <v>4210111497376</v>
      </c>
      <c r="G513" t="s">
        <v>48</v>
      </c>
      <c r="H513">
        <v>65000</v>
      </c>
      <c r="I513">
        <v>7800</v>
      </c>
      <c r="J513">
        <v>2600</v>
      </c>
      <c r="K513">
        <f t="shared" si="9"/>
        <v>75400</v>
      </c>
      <c r="L513" t="s">
        <v>452</v>
      </c>
      <c r="M513" t="s">
        <v>80</v>
      </c>
      <c r="N513" t="s">
        <v>26</v>
      </c>
      <c r="O513" t="s">
        <v>22</v>
      </c>
    </row>
    <row r="514" spans="1:15">
      <c r="A514" t="s">
        <v>500</v>
      </c>
      <c r="B514" t="s">
        <v>172</v>
      </c>
      <c r="C514" t="s">
        <v>18</v>
      </c>
      <c r="D514" s="2">
        <v>39121</v>
      </c>
      <c r="E514" t="s">
        <v>16</v>
      </c>
      <c r="F514" s="1">
        <v>4210111319602</v>
      </c>
      <c r="G514" t="s">
        <v>17</v>
      </c>
      <c r="H514">
        <v>82000</v>
      </c>
      <c r="I514">
        <v>7380</v>
      </c>
      <c r="J514">
        <v>4100</v>
      </c>
      <c r="K514">
        <f t="shared" si="9"/>
        <v>93480</v>
      </c>
      <c r="L514" t="s">
        <v>452</v>
      </c>
      <c r="M514" t="s">
        <v>52</v>
      </c>
      <c r="N514" t="s">
        <v>26</v>
      </c>
      <c r="O514" t="s">
        <v>22</v>
      </c>
    </row>
    <row r="515" spans="1:15">
      <c r="A515" t="s">
        <v>501</v>
      </c>
      <c r="B515" t="s">
        <v>108</v>
      </c>
      <c r="C515" t="s">
        <v>18</v>
      </c>
      <c r="D515" s="2">
        <v>42416</v>
      </c>
      <c r="E515" t="s">
        <v>16</v>
      </c>
      <c r="F515" s="1">
        <v>4210111737126</v>
      </c>
      <c r="G515" t="s">
        <v>17</v>
      </c>
      <c r="H515">
        <v>63000</v>
      </c>
      <c r="I515">
        <v>4410</v>
      </c>
      <c r="J515">
        <v>630</v>
      </c>
      <c r="K515">
        <f t="shared" si="9"/>
        <v>68040</v>
      </c>
      <c r="L515" t="s">
        <v>452</v>
      </c>
      <c r="M515" t="s">
        <v>49</v>
      </c>
      <c r="N515" t="s">
        <v>26</v>
      </c>
      <c r="O515" t="s">
        <v>22</v>
      </c>
    </row>
    <row r="516" spans="1:15">
      <c r="A516" t="s">
        <v>502</v>
      </c>
      <c r="B516" t="s">
        <v>110</v>
      </c>
      <c r="C516" t="s">
        <v>18</v>
      </c>
      <c r="D516" s="2">
        <v>41582</v>
      </c>
      <c r="E516" t="s">
        <v>47</v>
      </c>
      <c r="F516" s="1">
        <v>4210111284993</v>
      </c>
      <c r="G516" t="s">
        <v>48</v>
      </c>
      <c r="H516">
        <v>68250</v>
      </c>
      <c r="I516">
        <v>7507.5</v>
      </c>
      <c r="J516">
        <v>0</v>
      </c>
      <c r="K516">
        <f t="shared" si="9"/>
        <v>75757.5</v>
      </c>
      <c r="L516" t="s">
        <v>452</v>
      </c>
      <c r="M516" t="s">
        <v>32</v>
      </c>
      <c r="N516" t="s">
        <v>26</v>
      </c>
      <c r="O516" t="s">
        <v>22</v>
      </c>
    </row>
    <row r="517" spans="1:15">
      <c r="A517" t="s">
        <v>504</v>
      </c>
      <c r="B517" t="s">
        <v>117</v>
      </c>
      <c r="C517" t="s">
        <v>18</v>
      </c>
      <c r="D517" s="2">
        <v>40947</v>
      </c>
      <c r="E517" t="s">
        <v>16</v>
      </c>
      <c r="F517" s="1">
        <v>4210111786877</v>
      </c>
      <c r="G517" t="s">
        <v>17</v>
      </c>
      <c r="H517">
        <v>102100</v>
      </c>
      <c r="I517">
        <v>8168</v>
      </c>
      <c r="J517">
        <v>1021</v>
      </c>
      <c r="K517">
        <f t="shared" si="9"/>
        <v>111289</v>
      </c>
      <c r="L517" t="s">
        <v>452</v>
      </c>
      <c r="M517" t="s">
        <v>77</v>
      </c>
      <c r="N517" t="s">
        <v>26</v>
      </c>
      <c r="O517" t="s">
        <v>22</v>
      </c>
    </row>
    <row r="518" spans="1:15">
      <c r="A518" t="s">
        <v>506</v>
      </c>
      <c r="B518" t="s">
        <v>175</v>
      </c>
      <c r="C518" t="s">
        <v>18</v>
      </c>
      <c r="D518" s="2">
        <v>40838</v>
      </c>
      <c r="E518" t="s">
        <v>16</v>
      </c>
      <c r="F518" s="1">
        <v>4210112290546</v>
      </c>
      <c r="G518" t="s">
        <v>17</v>
      </c>
      <c r="H518">
        <v>85600</v>
      </c>
      <c r="I518">
        <v>6848</v>
      </c>
      <c r="J518">
        <v>2568</v>
      </c>
      <c r="K518">
        <f t="shared" si="9"/>
        <v>95016</v>
      </c>
      <c r="L518" t="s">
        <v>452</v>
      </c>
      <c r="M518" t="s">
        <v>77</v>
      </c>
      <c r="N518" t="s">
        <v>26</v>
      </c>
      <c r="O518" t="s">
        <v>22</v>
      </c>
    </row>
    <row r="519" spans="1:15">
      <c r="A519" t="s">
        <v>509</v>
      </c>
      <c r="B519" t="s">
        <v>239</v>
      </c>
      <c r="C519" t="s">
        <v>18</v>
      </c>
      <c r="D519" s="2">
        <v>40669</v>
      </c>
      <c r="E519" t="s">
        <v>16</v>
      </c>
      <c r="F519" s="1">
        <v>4210111982128</v>
      </c>
      <c r="G519" t="s">
        <v>17</v>
      </c>
      <c r="H519">
        <v>87550</v>
      </c>
      <c r="I519">
        <v>8755</v>
      </c>
      <c r="J519">
        <v>1751</v>
      </c>
      <c r="K519">
        <f t="shared" si="9"/>
        <v>98056</v>
      </c>
      <c r="L519" t="s">
        <v>452</v>
      </c>
      <c r="M519" t="s">
        <v>111</v>
      </c>
      <c r="N519" t="s">
        <v>26</v>
      </c>
      <c r="O519" t="s">
        <v>22</v>
      </c>
    </row>
    <row r="520" spans="1:15">
      <c r="A520" t="s">
        <v>524</v>
      </c>
      <c r="B520" t="s">
        <v>255</v>
      </c>
      <c r="C520" t="s">
        <v>18</v>
      </c>
      <c r="D520" s="2">
        <v>38809</v>
      </c>
      <c r="E520" t="s">
        <v>69</v>
      </c>
      <c r="F520" s="1">
        <v>4210112102866</v>
      </c>
      <c r="G520" t="s">
        <v>70</v>
      </c>
      <c r="H520">
        <v>62000</v>
      </c>
      <c r="I520">
        <v>3100</v>
      </c>
      <c r="J520">
        <v>0</v>
      </c>
      <c r="K520">
        <f t="shared" si="9"/>
        <v>65100</v>
      </c>
      <c r="L520" t="s">
        <v>516</v>
      </c>
      <c r="M520" t="s">
        <v>55</v>
      </c>
      <c r="N520" t="s">
        <v>26</v>
      </c>
      <c r="O520" t="s">
        <v>22</v>
      </c>
    </row>
    <row r="521" spans="1:15">
      <c r="A521" t="s">
        <v>528</v>
      </c>
      <c r="B521" t="s">
        <v>294</v>
      </c>
      <c r="C521" t="s">
        <v>45</v>
      </c>
      <c r="D521" s="2">
        <v>39072</v>
      </c>
      <c r="E521" t="s">
        <v>16</v>
      </c>
      <c r="F521" s="1">
        <v>4210112123885</v>
      </c>
      <c r="G521" t="s">
        <v>17</v>
      </c>
      <c r="H521">
        <v>82000</v>
      </c>
      <c r="I521">
        <v>4920</v>
      </c>
      <c r="J521">
        <v>2460</v>
      </c>
      <c r="K521">
        <f t="shared" si="9"/>
        <v>89380</v>
      </c>
      <c r="L521" t="s">
        <v>516</v>
      </c>
      <c r="M521" t="s">
        <v>58</v>
      </c>
      <c r="N521" t="s">
        <v>26</v>
      </c>
      <c r="O521" t="s">
        <v>22</v>
      </c>
    </row>
    <row r="522" spans="1:15">
      <c r="A522" t="s">
        <v>534</v>
      </c>
      <c r="B522" t="s">
        <v>299</v>
      </c>
      <c r="C522" t="s">
        <v>18</v>
      </c>
      <c r="D522" s="2">
        <v>40446</v>
      </c>
      <c r="E522" t="s">
        <v>16</v>
      </c>
      <c r="F522" s="1">
        <v>4210111233224</v>
      </c>
      <c r="G522" t="s">
        <v>17</v>
      </c>
      <c r="H522">
        <v>28000</v>
      </c>
      <c r="I522">
        <v>1960</v>
      </c>
      <c r="J522">
        <v>840</v>
      </c>
      <c r="K522">
        <f t="shared" si="9"/>
        <v>30800</v>
      </c>
      <c r="L522" t="s">
        <v>516</v>
      </c>
      <c r="M522" t="s">
        <v>32</v>
      </c>
      <c r="N522" t="s">
        <v>26</v>
      </c>
      <c r="O522" t="s">
        <v>22</v>
      </c>
    </row>
    <row r="523" spans="1:15">
      <c r="A523" t="s">
        <v>538</v>
      </c>
      <c r="B523" t="s">
        <v>264</v>
      </c>
      <c r="C523" t="s">
        <v>18</v>
      </c>
      <c r="D523" s="2">
        <v>43831</v>
      </c>
      <c r="E523" t="s">
        <v>136</v>
      </c>
      <c r="F523" s="1">
        <v>421211212419</v>
      </c>
      <c r="G523" t="s">
        <v>137</v>
      </c>
      <c r="H523">
        <v>145000</v>
      </c>
      <c r="I523">
        <v>8700</v>
      </c>
      <c r="J523">
        <v>1450</v>
      </c>
      <c r="K523">
        <f t="shared" si="9"/>
        <v>155150</v>
      </c>
      <c r="L523" t="s">
        <v>516</v>
      </c>
      <c r="M523" t="s">
        <v>32</v>
      </c>
      <c r="N523" t="s">
        <v>26</v>
      </c>
      <c r="O523" t="s">
        <v>22</v>
      </c>
    </row>
    <row r="524" spans="1:15">
      <c r="A524" t="s">
        <v>539</v>
      </c>
      <c r="B524" t="s">
        <v>264</v>
      </c>
      <c r="C524" t="s">
        <v>45</v>
      </c>
      <c r="D524" s="2">
        <v>40469</v>
      </c>
      <c r="E524" t="s">
        <v>16</v>
      </c>
      <c r="F524" s="1">
        <v>4210111676054</v>
      </c>
      <c r="G524" t="s">
        <v>17</v>
      </c>
      <c r="H524">
        <v>48972</v>
      </c>
      <c r="I524">
        <v>2448.6</v>
      </c>
      <c r="J524">
        <v>0</v>
      </c>
      <c r="K524">
        <f t="shared" si="9"/>
        <v>51420.6</v>
      </c>
      <c r="L524" t="s">
        <v>516</v>
      </c>
      <c r="M524" t="s">
        <v>52</v>
      </c>
      <c r="N524" t="s">
        <v>26</v>
      </c>
      <c r="O524" t="s">
        <v>22</v>
      </c>
    </row>
    <row r="525" spans="1:15">
      <c r="A525" t="s">
        <v>542</v>
      </c>
      <c r="B525" t="s">
        <v>264</v>
      </c>
      <c r="C525" t="s">
        <v>18</v>
      </c>
      <c r="D525" s="2">
        <v>43525</v>
      </c>
      <c r="E525" t="s">
        <v>142</v>
      </c>
      <c r="F525" s="1">
        <v>4210112151432</v>
      </c>
      <c r="G525" t="s">
        <v>137</v>
      </c>
      <c r="H525">
        <v>145000</v>
      </c>
      <c r="I525">
        <v>8700</v>
      </c>
      <c r="J525">
        <v>1450</v>
      </c>
      <c r="K525">
        <f t="shared" si="9"/>
        <v>155150</v>
      </c>
      <c r="L525" t="s">
        <v>516</v>
      </c>
      <c r="M525" t="s">
        <v>32</v>
      </c>
      <c r="N525" t="s">
        <v>26</v>
      </c>
      <c r="O525" t="s">
        <v>22</v>
      </c>
    </row>
    <row r="526" spans="1:15">
      <c r="A526" t="s">
        <v>549</v>
      </c>
      <c r="B526" t="s">
        <v>487</v>
      </c>
      <c r="C526" t="s">
        <v>18</v>
      </c>
      <c r="D526" s="2">
        <v>41290</v>
      </c>
      <c r="E526" t="s">
        <v>140</v>
      </c>
      <c r="F526" s="1">
        <v>4210111885025</v>
      </c>
      <c r="G526" t="s">
        <v>137</v>
      </c>
      <c r="H526">
        <v>28600</v>
      </c>
      <c r="I526">
        <v>1430</v>
      </c>
      <c r="J526">
        <v>858</v>
      </c>
      <c r="K526">
        <f t="shared" si="9"/>
        <v>30888</v>
      </c>
      <c r="L526" t="s">
        <v>516</v>
      </c>
      <c r="M526" t="s">
        <v>58</v>
      </c>
      <c r="N526" t="s">
        <v>26</v>
      </c>
      <c r="O526" t="s">
        <v>22</v>
      </c>
    </row>
    <row r="527" spans="1:15">
      <c r="A527" t="s">
        <v>554</v>
      </c>
      <c r="B527" t="s">
        <v>269</v>
      </c>
      <c r="C527" t="s">
        <v>45</v>
      </c>
      <c r="D527" s="2">
        <v>41565</v>
      </c>
      <c r="E527" t="s">
        <v>69</v>
      </c>
      <c r="F527" s="1">
        <v>4210111178106</v>
      </c>
      <c r="G527" t="s">
        <v>70</v>
      </c>
      <c r="H527">
        <v>141700</v>
      </c>
      <c r="I527">
        <v>7085</v>
      </c>
      <c r="J527">
        <v>2834</v>
      </c>
      <c r="K527">
        <f t="shared" si="9"/>
        <v>151619</v>
      </c>
      <c r="L527" t="s">
        <v>516</v>
      </c>
      <c r="M527" t="s">
        <v>49</v>
      </c>
      <c r="N527" t="s">
        <v>26</v>
      </c>
      <c r="O527" t="s">
        <v>22</v>
      </c>
    </row>
    <row r="528" spans="1:15">
      <c r="A528" t="s">
        <v>555</v>
      </c>
      <c r="B528" t="s">
        <v>172</v>
      </c>
      <c r="C528" t="s">
        <v>45</v>
      </c>
      <c r="D528" s="2">
        <v>41565</v>
      </c>
      <c r="E528" t="s">
        <v>69</v>
      </c>
      <c r="F528" s="1">
        <v>421211212419</v>
      </c>
      <c r="G528" t="s">
        <v>70</v>
      </c>
      <c r="H528">
        <v>153036</v>
      </c>
      <c r="I528">
        <v>7651.8</v>
      </c>
      <c r="J528">
        <v>7651.8</v>
      </c>
      <c r="K528">
        <f t="shared" si="9"/>
        <v>168339.59999999998</v>
      </c>
      <c r="L528" t="s">
        <v>516</v>
      </c>
      <c r="M528" t="s">
        <v>111</v>
      </c>
      <c r="N528" t="s">
        <v>26</v>
      </c>
      <c r="O528" t="s">
        <v>22</v>
      </c>
    </row>
    <row r="529" spans="1:15">
      <c r="A529" t="s">
        <v>556</v>
      </c>
      <c r="B529" t="s">
        <v>110</v>
      </c>
      <c r="C529" t="s">
        <v>18</v>
      </c>
      <c r="D529" s="2">
        <v>38809</v>
      </c>
      <c r="E529" t="s">
        <v>69</v>
      </c>
      <c r="F529" s="1">
        <v>4210111640824</v>
      </c>
      <c r="G529" t="s">
        <v>70</v>
      </c>
      <c r="H529">
        <v>65000</v>
      </c>
      <c r="I529">
        <v>3900</v>
      </c>
      <c r="J529">
        <v>3250</v>
      </c>
      <c r="K529">
        <f t="shared" si="9"/>
        <v>72150</v>
      </c>
      <c r="L529" t="s">
        <v>516</v>
      </c>
      <c r="M529" t="s">
        <v>58</v>
      </c>
      <c r="N529" t="s">
        <v>26</v>
      </c>
      <c r="O529" t="s">
        <v>22</v>
      </c>
    </row>
    <row r="530" spans="1:15">
      <c r="A530" t="s">
        <v>559</v>
      </c>
      <c r="B530" t="s">
        <v>226</v>
      </c>
      <c r="C530" t="s">
        <v>18</v>
      </c>
      <c r="D530" s="2">
        <v>40898</v>
      </c>
      <c r="E530" t="s">
        <v>16</v>
      </c>
      <c r="F530" s="1">
        <v>4210111560431</v>
      </c>
      <c r="G530" t="s">
        <v>17</v>
      </c>
      <c r="H530">
        <v>103100</v>
      </c>
      <c r="I530">
        <v>11341</v>
      </c>
      <c r="J530">
        <v>4124</v>
      </c>
      <c r="K530">
        <f t="shared" si="9"/>
        <v>118565</v>
      </c>
      <c r="L530" t="s">
        <v>516</v>
      </c>
      <c r="M530" t="s">
        <v>52</v>
      </c>
      <c r="N530" t="s">
        <v>26</v>
      </c>
      <c r="O530" t="s">
        <v>22</v>
      </c>
    </row>
    <row r="531" spans="1:15">
      <c r="A531" t="s">
        <v>567</v>
      </c>
      <c r="B531" t="s">
        <v>121</v>
      </c>
      <c r="C531" t="s">
        <v>18</v>
      </c>
      <c r="D531" s="2">
        <v>39739</v>
      </c>
      <c r="E531" t="s">
        <v>69</v>
      </c>
      <c r="F531" s="1">
        <v>4210112116974</v>
      </c>
      <c r="G531" t="s">
        <v>70</v>
      </c>
      <c r="H531">
        <v>123000</v>
      </c>
      <c r="I531">
        <v>12300</v>
      </c>
      <c r="J531">
        <v>4920</v>
      </c>
      <c r="K531">
        <f t="shared" si="9"/>
        <v>140220</v>
      </c>
      <c r="L531" t="s">
        <v>516</v>
      </c>
      <c r="M531" t="s">
        <v>58</v>
      </c>
      <c r="N531" t="s">
        <v>26</v>
      </c>
      <c r="O531" t="s">
        <v>22</v>
      </c>
    </row>
    <row r="532" spans="1:15">
      <c r="A532" t="s">
        <v>573</v>
      </c>
      <c r="B532" t="s">
        <v>444</v>
      </c>
      <c r="C532" t="s">
        <v>18</v>
      </c>
      <c r="D532" s="2">
        <v>41290</v>
      </c>
      <c r="E532" t="s">
        <v>140</v>
      </c>
      <c r="F532" s="1">
        <v>421211212419</v>
      </c>
      <c r="G532" t="s">
        <v>137</v>
      </c>
      <c r="H532">
        <v>27500</v>
      </c>
      <c r="I532">
        <v>1925</v>
      </c>
      <c r="J532">
        <v>825</v>
      </c>
      <c r="K532">
        <f t="shared" si="9"/>
        <v>30250</v>
      </c>
      <c r="L532" t="s">
        <v>516</v>
      </c>
      <c r="M532" t="s">
        <v>80</v>
      </c>
      <c r="N532" t="s">
        <v>26</v>
      </c>
      <c r="O532" t="s">
        <v>22</v>
      </c>
    </row>
    <row r="533" spans="1:15">
      <c r="A533" t="s">
        <v>574</v>
      </c>
      <c r="B533" t="s">
        <v>244</v>
      </c>
      <c r="C533" t="s">
        <v>18</v>
      </c>
      <c r="D533" s="2">
        <v>42416</v>
      </c>
      <c r="E533" t="s">
        <v>16</v>
      </c>
      <c r="F533" s="1">
        <v>4210111297117</v>
      </c>
      <c r="G533" t="s">
        <v>17</v>
      </c>
      <c r="H533">
        <v>34000</v>
      </c>
      <c r="I533">
        <v>2380</v>
      </c>
      <c r="J533">
        <v>1020</v>
      </c>
      <c r="K533">
        <f t="shared" si="9"/>
        <v>37400</v>
      </c>
      <c r="L533" t="s">
        <v>516</v>
      </c>
      <c r="M533" t="s">
        <v>36</v>
      </c>
      <c r="N533" t="s">
        <v>26</v>
      </c>
      <c r="O533" t="s">
        <v>22</v>
      </c>
    </row>
    <row r="534" spans="1:15">
      <c r="A534" t="s">
        <v>575</v>
      </c>
      <c r="B534" t="s">
        <v>128</v>
      </c>
      <c r="C534" t="s">
        <v>18</v>
      </c>
      <c r="D534" s="2">
        <v>39957</v>
      </c>
      <c r="E534" t="s">
        <v>140</v>
      </c>
      <c r="F534" s="1">
        <v>4210111212196</v>
      </c>
      <c r="G534" t="s">
        <v>137</v>
      </c>
      <c r="H534">
        <v>45000</v>
      </c>
      <c r="I534">
        <v>2700</v>
      </c>
      <c r="J534">
        <v>900</v>
      </c>
      <c r="K534">
        <f t="shared" si="9"/>
        <v>48600</v>
      </c>
      <c r="L534" t="s">
        <v>516</v>
      </c>
      <c r="M534" t="s">
        <v>77</v>
      </c>
      <c r="N534" t="s">
        <v>26</v>
      </c>
      <c r="O534" t="s">
        <v>22</v>
      </c>
    </row>
    <row r="535" spans="1:15">
      <c r="A535" t="s">
        <v>577</v>
      </c>
      <c r="B535" t="s">
        <v>324</v>
      </c>
      <c r="C535" t="s">
        <v>45</v>
      </c>
      <c r="D535" s="2">
        <v>41565</v>
      </c>
      <c r="E535" t="s">
        <v>69</v>
      </c>
      <c r="F535" s="1">
        <v>4210112127332</v>
      </c>
      <c r="G535" t="s">
        <v>70</v>
      </c>
      <c r="H535">
        <v>130000</v>
      </c>
      <c r="I535">
        <v>14300</v>
      </c>
      <c r="J535">
        <v>5200</v>
      </c>
      <c r="K535">
        <f t="shared" si="9"/>
        <v>149500</v>
      </c>
      <c r="L535" t="s">
        <v>516</v>
      </c>
      <c r="M535" t="s">
        <v>52</v>
      </c>
      <c r="N535" t="s">
        <v>26</v>
      </c>
      <c r="O535" t="s">
        <v>22</v>
      </c>
    </row>
    <row r="536" spans="1:15">
      <c r="A536" t="s">
        <v>586</v>
      </c>
      <c r="B536" t="s">
        <v>89</v>
      </c>
      <c r="C536" t="s">
        <v>18</v>
      </c>
      <c r="D536" s="2">
        <v>38847</v>
      </c>
      <c r="E536" t="s">
        <v>47</v>
      </c>
      <c r="F536" s="1">
        <v>4210112102487</v>
      </c>
      <c r="G536" t="s">
        <v>48</v>
      </c>
      <c r="H536">
        <v>45000</v>
      </c>
      <c r="I536">
        <v>3600</v>
      </c>
      <c r="J536">
        <v>0</v>
      </c>
      <c r="K536">
        <f t="shared" si="9"/>
        <v>48600</v>
      </c>
      <c r="L536" t="s">
        <v>19</v>
      </c>
      <c r="M536" t="s">
        <v>25</v>
      </c>
      <c r="N536" t="s">
        <v>26</v>
      </c>
      <c r="O536" t="s">
        <v>22</v>
      </c>
    </row>
    <row r="537" spans="1:15">
      <c r="A537" t="s">
        <v>589</v>
      </c>
      <c r="B537" t="s">
        <v>95</v>
      </c>
      <c r="C537" t="s">
        <v>45</v>
      </c>
      <c r="D537" s="2">
        <v>40414</v>
      </c>
      <c r="E537" t="s">
        <v>16</v>
      </c>
      <c r="F537" s="1">
        <v>4210112129377</v>
      </c>
      <c r="G537" t="s">
        <v>17</v>
      </c>
      <c r="H537">
        <v>70806</v>
      </c>
      <c r="I537">
        <v>7080.6</v>
      </c>
      <c r="J537">
        <v>0</v>
      </c>
      <c r="K537">
        <f t="shared" si="9"/>
        <v>77886.600000000006</v>
      </c>
      <c r="L537" t="s">
        <v>19</v>
      </c>
      <c r="M537" t="s">
        <v>25</v>
      </c>
      <c r="N537" t="s">
        <v>26</v>
      </c>
      <c r="O537" t="s">
        <v>22</v>
      </c>
    </row>
    <row r="538" spans="1:15">
      <c r="A538" t="s">
        <v>594</v>
      </c>
      <c r="B538" t="s">
        <v>103</v>
      </c>
      <c r="C538" t="s">
        <v>18</v>
      </c>
      <c r="D538" s="2">
        <v>41088</v>
      </c>
      <c r="E538" t="s">
        <v>16</v>
      </c>
      <c r="F538" s="1">
        <v>4210112048655</v>
      </c>
      <c r="G538" t="s">
        <v>17</v>
      </c>
      <c r="H538">
        <v>58800</v>
      </c>
      <c r="I538">
        <v>5880</v>
      </c>
      <c r="J538">
        <v>0</v>
      </c>
      <c r="K538">
        <f t="shared" si="9"/>
        <v>64680</v>
      </c>
      <c r="L538" t="s">
        <v>19</v>
      </c>
      <c r="M538" t="s">
        <v>32</v>
      </c>
      <c r="N538" t="s">
        <v>26</v>
      </c>
      <c r="O538" t="s">
        <v>22</v>
      </c>
    </row>
    <row r="539" spans="1:15">
      <c r="A539" t="s">
        <v>597</v>
      </c>
      <c r="B539" t="s">
        <v>108</v>
      </c>
      <c r="C539" t="s">
        <v>18</v>
      </c>
      <c r="D539" s="2">
        <v>42416</v>
      </c>
      <c r="E539" t="s">
        <v>16</v>
      </c>
      <c r="F539" s="1">
        <v>4210111989851</v>
      </c>
      <c r="G539" t="s">
        <v>17</v>
      </c>
      <c r="H539">
        <v>48000</v>
      </c>
      <c r="I539">
        <v>2880</v>
      </c>
      <c r="J539">
        <v>0</v>
      </c>
      <c r="K539">
        <f t="shared" si="9"/>
        <v>50880</v>
      </c>
      <c r="L539" t="s">
        <v>19</v>
      </c>
      <c r="M539" t="s">
        <v>20</v>
      </c>
      <c r="N539" t="s">
        <v>26</v>
      </c>
      <c r="O539" t="s">
        <v>27</v>
      </c>
    </row>
    <row r="540" spans="1:15">
      <c r="A540" t="s">
        <v>598</v>
      </c>
      <c r="B540" t="s">
        <v>110</v>
      </c>
      <c r="C540" t="s">
        <v>18</v>
      </c>
      <c r="D540" s="2">
        <v>38847</v>
      </c>
      <c r="E540" t="s">
        <v>47</v>
      </c>
      <c r="F540" s="1">
        <v>4210112259956</v>
      </c>
      <c r="G540" t="s">
        <v>48</v>
      </c>
      <c r="H540">
        <v>45000</v>
      </c>
      <c r="I540">
        <v>3600</v>
      </c>
      <c r="J540">
        <v>0</v>
      </c>
      <c r="K540">
        <f t="shared" si="9"/>
        <v>48600</v>
      </c>
      <c r="L540" t="s">
        <v>19</v>
      </c>
      <c r="M540" t="s">
        <v>111</v>
      </c>
      <c r="N540" t="s">
        <v>26</v>
      </c>
      <c r="O540" t="s">
        <v>22</v>
      </c>
    </row>
    <row r="541" spans="1:15">
      <c r="A541" t="s">
        <v>599</v>
      </c>
      <c r="B541" t="s">
        <v>113</v>
      </c>
      <c r="C541" t="s">
        <v>18</v>
      </c>
      <c r="D541" s="2">
        <v>38730</v>
      </c>
      <c r="E541" t="s">
        <v>69</v>
      </c>
      <c r="F541" s="1">
        <v>4210112171465</v>
      </c>
      <c r="G541" t="s">
        <v>70</v>
      </c>
      <c r="H541">
        <v>48000</v>
      </c>
      <c r="I541">
        <v>4800</v>
      </c>
      <c r="J541">
        <v>0</v>
      </c>
      <c r="K541">
        <f t="shared" si="9"/>
        <v>52800</v>
      </c>
      <c r="L541" t="s">
        <v>19</v>
      </c>
      <c r="M541" t="s">
        <v>77</v>
      </c>
      <c r="N541" t="s">
        <v>26</v>
      </c>
      <c r="O541" t="s">
        <v>22</v>
      </c>
    </row>
    <row r="542" spans="1:15">
      <c r="A542" t="s">
        <v>605</v>
      </c>
      <c r="B542" t="s">
        <v>121</v>
      </c>
      <c r="C542" t="s">
        <v>18</v>
      </c>
      <c r="D542" s="2">
        <v>40673</v>
      </c>
      <c r="E542" t="s">
        <v>47</v>
      </c>
      <c r="F542" s="1">
        <v>4210111733573</v>
      </c>
      <c r="G542" t="s">
        <v>48</v>
      </c>
      <c r="H542">
        <v>49000</v>
      </c>
      <c r="I542">
        <v>3430</v>
      </c>
      <c r="J542">
        <v>0</v>
      </c>
      <c r="K542">
        <f t="shared" si="9"/>
        <v>52430</v>
      </c>
      <c r="L542" t="s">
        <v>19</v>
      </c>
      <c r="M542" t="s">
        <v>80</v>
      </c>
      <c r="N542" t="s">
        <v>26</v>
      </c>
      <c r="O542" t="s">
        <v>22</v>
      </c>
    </row>
    <row r="543" spans="1:15">
      <c r="A543" t="s">
        <v>610</v>
      </c>
      <c r="B543" t="s">
        <v>132</v>
      </c>
      <c r="C543" t="s">
        <v>18</v>
      </c>
      <c r="D543" s="2">
        <v>41612</v>
      </c>
      <c r="E543" t="s">
        <v>16</v>
      </c>
      <c r="F543" s="1">
        <v>4210112345365</v>
      </c>
      <c r="G543" t="s">
        <v>17</v>
      </c>
      <c r="H543">
        <v>85000</v>
      </c>
      <c r="I543">
        <v>10200</v>
      </c>
      <c r="J543">
        <v>0</v>
      </c>
      <c r="K543">
        <f t="shared" si="9"/>
        <v>95200</v>
      </c>
      <c r="L543" t="s">
        <v>19</v>
      </c>
      <c r="M543" t="s">
        <v>20</v>
      </c>
      <c r="N543" t="s">
        <v>26</v>
      </c>
      <c r="O543" t="s">
        <v>22</v>
      </c>
    </row>
    <row r="544" spans="1:15">
      <c r="A544" t="s">
        <v>619</v>
      </c>
      <c r="B544" t="s">
        <v>39</v>
      </c>
      <c r="C544" t="s">
        <v>18</v>
      </c>
      <c r="D544" s="2">
        <v>42416</v>
      </c>
      <c r="E544" t="s">
        <v>35</v>
      </c>
      <c r="F544" s="1">
        <v>4210111377423</v>
      </c>
      <c r="G544" t="s">
        <v>17</v>
      </c>
      <c r="H544">
        <v>61300</v>
      </c>
      <c r="I544">
        <v>3065</v>
      </c>
      <c r="J544">
        <v>1226</v>
      </c>
      <c r="K544">
        <f t="shared" si="9"/>
        <v>65591</v>
      </c>
      <c r="L544" t="s">
        <v>134</v>
      </c>
      <c r="M544" t="s">
        <v>80</v>
      </c>
      <c r="N544" t="s">
        <v>26</v>
      </c>
      <c r="O544" t="s">
        <v>22</v>
      </c>
    </row>
    <row r="545" spans="1:15">
      <c r="A545" t="s">
        <v>622</v>
      </c>
      <c r="B545" t="s">
        <v>51</v>
      </c>
      <c r="C545" t="s">
        <v>18</v>
      </c>
      <c r="D545" s="2">
        <v>40870</v>
      </c>
      <c r="E545" t="s">
        <v>16</v>
      </c>
      <c r="F545" s="1">
        <v>4210111371751</v>
      </c>
      <c r="G545" t="s">
        <v>17</v>
      </c>
      <c r="H545">
        <v>77000</v>
      </c>
      <c r="I545">
        <v>9240</v>
      </c>
      <c r="J545">
        <v>3850</v>
      </c>
      <c r="K545">
        <f t="shared" si="9"/>
        <v>90090</v>
      </c>
      <c r="L545" t="s">
        <v>134</v>
      </c>
      <c r="M545" t="s">
        <v>42</v>
      </c>
      <c r="N545" t="s">
        <v>26</v>
      </c>
      <c r="O545" t="s">
        <v>22</v>
      </c>
    </row>
    <row r="546" spans="1:15">
      <c r="A546" t="s">
        <v>630</v>
      </c>
      <c r="B546" t="s">
        <v>74</v>
      </c>
      <c r="C546" t="s">
        <v>18</v>
      </c>
      <c r="D546" s="2">
        <v>41423</v>
      </c>
      <c r="E546" t="s">
        <v>140</v>
      </c>
      <c r="F546" s="1">
        <v>4210112236443</v>
      </c>
      <c r="G546" t="s">
        <v>137</v>
      </c>
      <c r="H546">
        <v>76320</v>
      </c>
      <c r="I546">
        <v>5342.4</v>
      </c>
      <c r="J546">
        <v>3052.8</v>
      </c>
      <c r="K546">
        <f t="shared" si="9"/>
        <v>84715.199999999997</v>
      </c>
      <c r="L546" t="s">
        <v>134</v>
      </c>
      <c r="M546" t="s">
        <v>20</v>
      </c>
      <c r="N546" t="s">
        <v>26</v>
      </c>
      <c r="O546" t="s">
        <v>22</v>
      </c>
    </row>
    <row r="547" spans="1:15">
      <c r="A547" t="s">
        <v>637</v>
      </c>
      <c r="B547" t="s">
        <v>172</v>
      </c>
      <c r="C547" t="s">
        <v>18</v>
      </c>
      <c r="D547" s="2">
        <v>41030</v>
      </c>
      <c r="E547" t="s">
        <v>16</v>
      </c>
      <c r="F547" s="1">
        <v>4210111557462</v>
      </c>
      <c r="G547" t="s">
        <v>17</v>
      </c>
      <c r="H547">
        <v>31000</v>
      </c>
      <c r="I547">
        <v>3410</v>
      </c>
      <c r="J547">
        <v>0</v>
      </c>
      <c r="K547">
        <f t="shared" si="9"/>
        <v>34410</v>
      </c>
      <c r="L547" t="s">
        <v>134</v>
      </c>
      <c r="M547" t="s">
        <v>77</v>
      </c>
      <c r="N547" t="s">
        <v>26</v>
      </c>
      <c r="O547" t="s">
        <v>22</v>
      </c>
    </row>
    <row r="548" spans="1:15">
      <c r="A548" t="s">
        <v>644</v>
      </c>
      <c r="B548" t="s">
        <v>184</v>
      </c>
      <c r="C548" t="s">
        <v>18</v>
      </c>
      <c r="D548" s="2">
        <v>41030</v>
      </c>
      <c r="E548" t="s">
        <v>16</v>
      </c>
      <c r="F548" s="1">
        <v>4210111211071</v>
      </c>
      <c r="G548" t="s">
        <v>17</v>
      </c>
      <c r="H548">
        <v>34700</v>
      </c>
      <c r="I548">
        <v>2776</v>
      </c>
      <c r="J548">
        <v>0</v>
      </c>
      <c r="K548">
        <f t="shared" si="9"/>
        <v>37476</v>
      </c>
      <c r="L548" t="s">
        <v>134</v>
      </c>
      <c r="M548" t="s">
        <v>58</v>
      </c>
      <c r="N548" t="s">
        <v>26</v>
      </c>
      <c r="O548" t="s">
        <v>22</v>
      </c>
    </row>
    <row r="549" spans="1:15">
      <c r="A549" t="s">
        <v>645</v>
      </c>
      <c r="B549" t="s">
        <v>186</v>
      </c>
      <c r="C549" t="s">
        <v>18</v>
      </c>
      <c r="D549" s="2">
        <v>40911</v>
      </c>
      <c r="E549" t="s">
        <v>16</v>
      </c>
      <c r="F549" s="1">
        <v>4210111250899</v>
      </c>
      <c r="G549" t="s">
        <v>17</v>
      </c>
      <c r="H549">
        <v>67300</v>
      </c>
      <c r="I549">
        <v>6730</v>
      </c>
      <c r="J549">
        <v>673</v>
      </c>
      <c r="K549">
        <f t="shared" si="9"/>
        <v>74703</v>
      </c>
      <c r="L549" t="s">
        <v>187</v>
      </c>
      <c r="M549" t="s">
        <v>80</v>
      </c>
      <c r="N549" t="s">
        <v>26</v>
      </c>
      <c r="O549" t="s">
        <v>22</v>
      </c>
    </row>
    <row r="550" spans="1:15">
      <c r="A550" t="s">
        <v>651</v>
      </c>
      <c r="B550" t="s">
        <v>60</v>
      </c>
      <c r="C550" t="s">
        <v>45</v>
      </c>
      <c r="D550" s="2">
        <v>42416</v>
      </c>
      <c r="E550" t="s">
        <v>35</v>
      </c>
      <c r="F550" s="1">
        <v>4210112022069</v>
      </c>
      <c r="G550" t="s">
        <v>17</v>
      </c>
      <c r="H550">
        <v>58320</v>
      </c>
      <c r="I550">
        <v>4665.6000000000004</v>
      </c>
      <c r="J550">
        <v>2916</v>
      </c>
      <c r="K550">
        <f t="shared" si="9"/>
        <v>65901.600000000006</v>
      </c>
      <c r="L550" t="s">
        <v>187</v>
      </c>
      <c r="M550" t="s">
        <v>58</v>
      </c>
      <c r="N550" t="s">
        <v>26</v>
      </c>
      <c r="O550" t="s">
        <v>22</v>
      </c>
    </row>
    <row r="551" spans="1:15">
      <c r="A551" t="s">
        <v>656</v>
      </c>
      <c r="B551" t="s">
        <v>160</v>
      </c>
      <c r="C551" t="s">
        <v>18</v>
      </c>
      <c r="D551" s="2">
        <v>40394</v>
      </c>
      <c r="E551" t="s">
        <v>16</v>
      </c>
      <c r="F551" s="1">
        <v>4210112130692</v>
      </c>
      <c r="G551" t="s">
        <v>17</v>
      </c>
      <c r="H551">
        <v>81648</v>
      </c>
      <c r="I551">
        <v>4082.4</v>
      </c>
      <c r="J551">
        <v>3265.92</v>
      </c>
      <c r="K551">
        <f t="shared" si="9"/>
        <v>88996.319999999992</v>
      </c>
      <c r="L551" t="s">
        <v>187</v>
      </c>
      <c r="M551" t="s">
        <v>55</v>
      </c>
      <c r="N551" t="s">
        <v>26</v>
      </c>
      <c r="O551" t="s">
        <v>22</v>
      </c>
    </row>
    <row r="552" spans="1:15">
      <c r="A552" t="s">
        <v>659</v>
      </c>
      <c r="B552" t="s">
        <v>204</v>
      </c>
      <c r="C552" t="s">
        <v>18</v>
      </c>
      <c r="D552" s="2">
        <v>40911</v>
      </c>
      <c r="E552" t="s">
        <v>16</v>
      </c>
      <c r="F552" s="1">
        <v>4210111326998</v>
      </c>
      <c r="G552" t="s">
        <v>17</v>
      </c>
      <c r="H552">
        <v>59400</v>
      </c>
      <c r="I552">
        <v>4752</v>
      </c>
      <c r="J552">
        <v>594</v>
      </c>
      <c r="K552">
        <f t="shared" si="9"/>
        <v>64746</v>
      </c>
      <c r="L552" t="s">
        <v>187</v>
      </c>
      <c r="M552" t="s">
        <v>77</v>
      </c>
      <c r="N552" t="s">
        <v>26</v>
      </c>
      <c r="O552" t="s">
        <v>22</v>
      </c>
    </row>
    <row r="553" spans="1:15">
      <c r="A553" t="s">
        <v>661</v>
      </c>
      <c r="B553" t="s">
        <v>207</v>
      </c>
      <c r="C553" t="s">
        <v>18</v>
      </c>
      <c r="D553" s="2">
        <v>39568</v>
      </c>
      <c r="E553" t="s">
        <v>140</v>
      </c>
      <c r="F553" s="1">
        <v>4210111286353</v>
      </c>
      <c r="G553" t="s">
        <v>137</v>
      </c>
      <c r="H553">
        <v>30000</v>
      </c>
      <c r="I553">
        <v>2400</v>
      </c>
      <c r="J553">
        <v>1500</v>
      </c>
      <c r="K553">
        <f t="shared" si="9"/>
        <v>33900</v>
      </c>
      <c r="L553" t="s">
        <v>187</v>
      </c>
      <c r="M553" t="s">
        <v>20</v>
      </c>
      <c r="N553" t="s">
        <v>26</v>
      </c>
      <c r="O553" t="s">
        <v>22</v>
      </c>
    </row>
    <row r="554" spans="1:15">
      <c r="A554" t="s">
        <v>666</v>
      </c>
      <c r="B554" t="s">
        <v>83</v>
      </c>
      <c r="C554" t="s">
        <v>18</v>
      </c>
      <c r="D554" s="2">
        <v>41394</v>
      </c>
      <c r="E554" t="s">
        <v>140</v>
      </c>
      <c r="F554" s="1">
        <v>4210111243027</v>
      </c>
      <c r="G554" t="s">
        <v>137</v>
      </c>
      <c r="H554">
        <v>37450</v>
      </c>
      <c r="I554">
        <v>4494</v>
      </c>
      <c r="J554">
        <v>1872.5</v>
      </c>
      <c r="K554">
        <f t="shared" si="9"/>
        <v>43816.5</v>
      </c>
      <c r="L554" t="s">
        <v>187</v>
      </c>
      <c r="M554" t="s">
        <v>58</v>
      </c>
      <c r="N554" t="s">
        <v>26</v>
      </c>
      <c r="O554" t="s">
        <v>22</v>
      </c>
    </row>
    <row r="555" spans="1:15">
      <c r="A555" t="s">
        <v>667</v>
      </c>
      <c r="B555" t="s">
        <v>83</v>
      </c>
      <c r="C555" t="s">
        <v>18</v>
      </c>
      <c r="D555" s="2">
        <v>40223</v>
      </c>
      <c r="E555" t="s">
        <v>140</v>
      </c>
      <c r="F555" s="1">
        <v>4210111982868</v>
      </c>
      <c r="G555" t="s">
        <v>137</v>
      </c>
      <c r="H555">
        <v>55469</v>
      </c>
      <c r="I555">
        <v>3328.14</v>
      </c>
      <c r="J555">
        <v>2773.45</v>
      </c>
      <c r="K555">
        <f t="shared" si="9"/>
        <v>61570.59</v>
      </c>
      <c r="L555" t="s">
        <v>187</v>
      </c>
      <c r="M555" t="s">
        <v>49</v>
      </c>
      <c r="N555" t="s">
        <v>26</v>
      </c>
      <c r="O555" t="s">
        <v>22</v>
      </c>
    </row>
    <row r="556" spans="1:15">
      <c r="A556" t="s">
        <v>668</v>
      </c>
      <c r="B556" t="s">
        <v>83</v>
      </c>
      <c r="C556" t="s">
        <v>18</v>
      </c>
      <c r="D556" s="2">
        <v>38996</v>
      </c>
      <c r="E556" t="s">
        <v>47</v>
      </c>
      <c r="F556" s="1">
        <v>4210112293214</v>
      </c>
      <c r="G556" t="s">
        <v>48</v>
      </c>
      <c r="H556">
        <v>72000</v>
      </c>
      <c r="I556">
        <v>5760</v>
      </c>
      <c r="J556">
        <v>720</v>
      </c>
      <c r="K556">
        <f t="shared" si="9"/>
        <v>78480</v>
      </c>
      <c r="L556" t="s">
        <v>187</v>
      </c>
      <c r="M556" t="s">
        <v>32</v>
      </c>
      <c r="N556" t="s">
        <v>26</v>
      </c>
      <c r="O556" t="s">
        <v>22</v>
      </c>
    </row>
    <row r="557" spans="1:15">
      <c r="A557" t="s">
        <v>672</v>
      </c>
      <c r="B557" t="s">
        <v>95</v>
      </c>
      <c r="C557" t="s">
        <v>18</v>
      </c>
      <c r="D557" s="2">
        <v>40941</v>
      </c>
      <c r="E557" t="s">
        <v>16</v>
      </c>
      <c r="F557" s="1">
        <v>4210111904922</v>
      </c>
      <c r="G557" t="s">
        <v>17</v>
      </c>
      <c r="H557">
        <v>55500</v>
      </c>
      <c r="I557">
        <v>6105</v>
      </c>
      <c r="J557">
        <v>1110</v>
      </c>
      <c r="K557">
        <f t="shared" si="9"/>
        <v>62715</v>
      </c>
      <c r="L557" t="s">
        <v>187</v>
      </c>
      <c r="M557" t="s">
        <v>49</v>
      </c>
      <c r="N557" t="s">
        <v>26</v>
      </c>
      <c r="O557" t="s">
        <v>22</v>
      </c>
    </row>
    <row r="558" spans="1:15">
      <c r="A558" t="s">
        <v>678</v>
      </c>
      <c r="B558" t="s">
        <v>226</v>
      </c>
      <c r="C558" t="s">
        <v>45</v>
      </c>
      <c r="D558" s="2">
        <v>42416</v>
      </c>
      <c r="E558" t="s">
        <v>35</v>
      </c>
      <c r="F558" s="1">
        <v>4210111864162</v>
      </c>
      <c r="G558" t="s">
        <v>17</v>
      </c>
      <c r="H558">
        <v>54000</v>
      </c>
      <c r="I558">
        <v>3240</v>
      </c>
      <c r="J558">
        <v>2160</v>
      </c>
      <c r="K558">
        <f t="shared" si="9"/>
        <v>59400</v>
      </c>
      <c r="L558" t="s">
        <v>187</v>
      </c>
      <c r="M558" t="s">
        <v>111</v>
      </c>
      <c r="N558" t="s">
        <v>26</v>
      </c>
      <c r="O558" t="s">
        <v>22</v>
      </c>
    </row>
    <row r="559" spans="1:15">
      <c r="A559" t="s">
        <v>680</v>
      </c>
      <c r="B559" t="s">
        <v>115</v>
      </c>
      <c r="C559" t="s">
        <v>18</v>
      </c>
      <c r="D559" s="2">
        <v>40911</v>
      </c>
      <c r="E559" t="s">
        <v>16</v>
      </c>
      <c r="F559" s="1">
        <v>4210111766112</v>
      </c>
      <c r="G559" t="s">
        <v>17</v>
      </c>
      <c r="H559">
        <v>55000</v>
      </c>
      <c r="I559">
        <v>4950</v>
      </c>
      <c r="J559">
        <v>550</v>
      </c>
      <c r="K559">
        <f t="shared" si="9"/>
        <v>60500</v>
      </c>
      <c r="L559" t="s">
        <v>187</v>
      </c>
      <c r="M559" t="s">
        <v>20</v>
      </c>
      <c r="N559" t="s">
        <v>26</v>
      </c>
      <c r="O559" t="s">
        <v>22</v>
      </c>
    </row>
    <row r="560" spans="1:15">
      <c r="A560" t="s">
        <v>681</v>
      </c>
      <c r="B560" t="s">
        <v>230</v>
      </c>
      <c r="C560" t="s">
        <v>18</v>
      </c>
      <c r="D560" s="2">
        <v>40941</v>
      </c>
      <c r="E560" t="s">
        <v>16</v>
      </c>
      <c r="F560" s="1">
        <v>4210111430037</v>
      </c>
      <c r="G560" t="s">
        <v>17</v>
      </c>
      <c r="H560">
        <v>50000</v>
      </c>
      <c r="I560">
        <v>5500</v>
      </c>
      <c r="J560">
        <v>2500</v>
      </c>
      <c r="K560">
        <f t="shared" si="9"/>
        <v>58000</v>
      </c>
      <c r="L560" t="s">
        <v>187</v>
      </c>
      <c r="M560" t="s">
        <v>25</v>
      </c>
      <c r="N560" t="s">
        <v>26</v>
      </c>
      <c r="O560" t="s">
        <v>22</v>
      </c>
    </row>
    <row r="561" spans="1:15">
      <c r="A561" t="s">
        <v>684</v>
      </c>
      <c r="B561" t="s">
        <v>117</v>
      </c>
      <c r="C561" t="s">
        <v>18</v>
      </c>
      <c r="D561" s="2">
        <v>38996</v>
      </c>
      <c r="E561" t="s">
        <v>47</v>
      </c>
      <c r="F561" s="1">
        <v>4210111163271</v>
      </c>
      <c r="G561" t="s">
        <v>48</v>
      </c>
      <c r="H561">
        <v>75000</v>
      </c>
      <c r="I561">
        <v>4500</v>
      </c>
      <c r="J561">
        <v>3750</v>
      </c>
      <c r="K561">
        <f t="shared" si="9"/>
        <v>83250</v>
      </c>
      <c r="L561" t="s">
        <v>187</v>
      </c>
      <c r="M561" t="s">
        <v>42</v>
      </c>
      <c r="N561" t="s">
        <v>26</v>
      </c>
      <c r="O561" t="s">
        <v>27</v>
      </c>
    </row>
    <row r="562" spans="1:15">
      <c r="A562" t="s">
        <v>685</v>
      </c>
      <c r="B562" t="s">
        <v>236</v>
      </c>
      <c r="C562" t="s">
        <v>45</v>
      </c>
      <c r="D562" s="2">
        <v>42416</v>
      </c>
      <c r="E562" t="s">
        <v>35</v>
      </c>
      <c r="F562" s="1">
        <v>4210112078048</v>
      </c>
      <c r="G562" t="s">
        <v>17</v>
      </c>
      <c r="H562">
        <v>62402</v>
      </c>
      <c r="I562">
        <v>6240.2</v>
      </c>
      <c r="J562">
        <v>3120.1</v>
      </c>
      <c r="K562">
        <f t="shared" si="9"/>
        <v>71762.3</v>
      </c>
      <c r="L562" t="s">
        <v>187</v>
      </c>
      <c r="M562" t="s">
        <v>77</v>
      </c>
      <c r="N562" t="s">
        <v>26</v>
      </c>
      <c r="O562" t="s">
        <v>22</v>
      </c>
    </row>
    <row r="563" spans="1:15">
      <c r="A563" t="s">
        <v>687</v>
      </c>
      <c r="B563" t="s">
        <v>239</v>
      </c>
      <c r="C563" t="s">
        <v>45</v>
      </c>
      <c r="D563" s="2">
        <v>39115</v>
      </c>
      <c r="E563" t="s">
        <v>16</v>
      </c>
      <c r="F563" s="1">
        <v>4210112114151</v>
      </c>
      <c r="G563" t="s">
        <v>17</v>
      </c>
      <c r="H563">
        <v>50000</v>
      </c>
      <c r="I563">
        <v>5000</v>
      </c>
      <c r="J563">
        <v>2500</v>
      </c>
      <c r="K563">
        <f t="shared" si="9"/>
        <v>57500</v>
      </c>
      <c r="L563" t="s">
        <v>187</v>
      </c>
      <c r="M563" t="s">
        <v>80</v>
      </c>
      <c r="N563" t="s">
        <v>26</v>
      </c>
      <c r="O563" t="s">
        <v>22</v>
      </c>
    </row>
    <row r="564" spans="1:15">
      <c r="A564" t="s">
        <v>694</v>
      </c>
      <c r="B564" t="s">
        <v>181</v>
      </c>
      <c r="C564" t="s">
        <v>18</v>
      </c>
      <c r="D564" s="2">
        <v>40394</v>
      </c>
      <c r="E564" t="s">
        <v>16</v>
      </c>
      <c r="F564" s="1">
        <v>4210111217141</v>
      </c>
      <c r="G564" t="s">
        <v>17</v>
      </c>
      <c r="H564">
        <v>75600</v>
      </c>
      <c r="I564">
        <v>3780</v>
      </c>
      <c r="J564">
        <v>1512</v>
      </c>
      <c r="K564">
        <f t="shared" ref="K564:K627" si="10">SUM(H564:J564)</f>
        <v>80892</v>
      </c>
      <c r="L564" t="s">
        <v>187</v>
      </c>
      <c r="M564" t="s">
        <v>49</v>
      </c>
      <c r="N564" t="s">
        <v>26</v>
      </c>
      <c r="O564" t="s">
        <v>22</v>
      </c>
    </row>
    <row r="565" spans="1:15">
      <c r="A565" t="s">
        <v>703</v>
      </c>
      <c r="B565" t="s">
        <v>68</v>
      </c>
      <c r="C565" t="s">
        <v>18</v>
      </c>
      <c r="D565" s="2">
        <v>40470</v>
      </c>
      <c r="E565" t="s">
        <v>16</v>
      </c>
      <c r="F565" s="1">
        <v>4210111504565</v>
      </c>
      <c r="G565" t="s">
        <v>17</v>
      </c>
      <c r="H565">
        <v>45900</v>
      </c>
      <c r="I565">
        <v>2295</v>
      </c>
      <c r="J565">
        <v>1836</v>
      </c>
      <c r="K565">
        <f t="shared" si="10"/>
        <v>50031</v>
      </c>
      <c r="L565" t="s">
        <v>249</v>
      </c>
      <c r="M565" t="s">
        <v>80</v>
      </c>
      <c r="N565" t="s">
        <v>26</v>
      </c>
      <c r="O565" t="s">
        <v>22</v>
      </c>
    </row>
    <row r="566" spans="1:15">
      <c r="A566" t="s">
        <v>705</v>
      </c>
      <c r="B566" t="s">
        <v>204</v>
      </c>
      <c r="C566" t="s">
        <v>18</v>
      </c>
      <c r="D566" s="2">
        <v>40901</v>
      </c>
      <c r="E566" t="s">
        <v>16</v>
      </c>
      <c r="F566" s="1">
        <v>4210111909984</v>
      </c>
      <c r="G566" t="s">
        <v>17</v>
      </c>
      <c r="H566">
        <v>93000</v>
      </c>
      <c r="I566">
        <v>5580</v>
      </c>
      <c r="J566">
        <v>4650</v>
      </c>
      <c r="K566">
        <f t="shared" si="10"/>
        <v>103230</v>
      </c>
      <c r="L566" t="s">
        <v>249</v>
      </c>
      <c r="M566" t="s">
        <v>49</v>
      </c>
      <c r="N566" t="s">
        <v>26</v>
      </c>
      <c r="O566" t="s">
        <v>22</v>
      </c>
    </row>
    <row r="567" spans="1:15">
      <c r="A567" t="s">
        <v>707</v>
      </c>
      <c r="B567" t="s">
        <v>266</v>
      </c>
      <c r="C567" t="s">
        <v>18</v>
      </c>
      <c r="D567" s="2">
        <v>39075</v>
      </c>
      <c r="E567" t="s">
        <v>16</v>
      </c>
      <c r="F567" s="1">
        <v>4210111295899</v>
      </c>
      <c r="G567" t="s">
        <v>17</v>
      </c>
      <c r="H567">
        <v>88000</v>
      </c>
      <c r="I567">
        <v>5280</v>
      </c>
      <c r="J567">
        <v>1760</v>
      </c>
      <c r="K567">
        <f t="shared" si="10"/>
        <v>95040</v>
      </c>
      <c r="L567" t="s">
        <v>249</v>
      </c>
      <c r="M567" t="s">
        <v>111</v>
      </c>
      <c r="N567" t="s">
        <v>26</v>
      </c>
      <c r="O567" t="s">
        <v>22</v>
      </c>
    </row>
    <row r="568" spans="1:15">
      <c r="A568" t="s">
        <v>709</v>
      </c>
      <c r="B568" t="s">
        <v>269</v>
      </c>
      <c r="C568" t="s">
        <v>18</v>
      </c>
      <c r="D568" s="2">
        <v>40470</v>
      </c>
      <c r="E568" t="s">
        <v>16</v>
      </c>
      <c r="F568" s="1">
        <v>4210111804181</v>
      </c>
      <c r="G568" t="s">
        <v>17</v>
      </c>
      <c r="H568">
        <v>41600</v>
      </c>
      <c r="I568">
        <v>4160</v>
      </c>
      <c r="J568">
        <v>0</v>
      </c>
      <c r="K568">
        <f t="shared" si="10"/>
        <v>45760</v>
      </c>
      <c r="L568" t="s">
        <v>249</v>
      </c>
      <c r="M568" t="s">
        <v>49</v>
      </c>
      <c r="N568" t="s">
        <v>26</v>
      </c>
      <c r="O568" t="s">
        <v>22</v>
      </c>
    </row>
    <row r="569" spans="1:15">
      <c r="A569" t="s">
        <v>710</v>
      </c>
      <c r="B569" t="s">
        <v>108</v>
      </c>
      <c r="C569" t="s">
        <v>45</v>
      </c>
      <c r="D569" s="2">
        <v>40241</v>
      </c>
      <c r="E569" t="s">
        <v>69</v>
      </c>
      <c r="F569" s="1">
        <v>4210111747679</v>
      </c>
      <c r="G569" t="s">
        <v>70</v>
      </c>
      <c r="H569">
        <v>87000</v>
      </c>
      <c r="I569">
        <v>7830</v>
      </c>
      <c r="J569">
        <v>1740</v>
      </c>
      <c r="K569">
        <f t="shared" si="10"/>
        <v>96570</v>
      </c>
      <c r="L569" t="s">
        <v>249</v>
      </c>
      <c r="M569" t="s">
        <v>25</v>
      </c>
      <c r="N569" t="s">
        <v>26</v>
      </c>
      <c r="O569" t="s">
        <v>22</v>
      </c>
    </row>
    <row r="570" spans="1:15">
      <c r="A570" t="s">
        <v>715</v>
      </c>
      <c r="B570" t="s">
        <v>128</v>
      </c>
      <c r="C570" t="s">
        <v>45</v>
      </c>
      <c r="D570" s="2">
        <v>39075</v>
      </c>
      <c r="E570" t="s">
        <v>16</v>
      </c>
      <c r="F570" s="1">
        <v>4210111365748</v>
      </c>
      <c r="G570" t="s">
        <v>17</v>
      </c>
      <c r="H570">
        <v>93000</v>
      </c>
      <c r="I570">
        <v>10230</v>
      </c>
      <c r="J570">
        <v>1860</v>
      </c>
      <c r="K570">
        <f t="shared" si="10"/>
        <v>105090</v>
      </c>
      <c r="L570" t="s">
        <v>249</v>
      </c>
      <c r="M570" t="s">
        <v>25</v>
      </c>
      <c r="N570" t="s">
        <v>26</v>
      </c>
      <c r="O570" t="s">
        <v>22</v>
      </c>
    </row>
    <row r="571" spans="1:15">
      <c r="A571" t="s">
        <v>716</v>
      </c>
      <c r="B571" t="s">
        <v>280</v>
      </c>
      <c r="C571" t="s">
        <v>18</v>
      </c>
      <c r="D571" s="2">
        <v>42416</v>
      </c>
      <c r="E571" t="s">
        <v>16</v>
      </c>
      <c r="F571" s="1">
        <v>4210111178676</v>
      </c>
      <c r="G571" t="s">
        <v>17</v>
      </c>
      <c r="H571">
        <v>94000</v>
      </c>
      <c r="I571">
        <v>8460</v>
      </c>
      <c r="J571">
        <v>2820</v>
      </c>
      <c r="K571">
        <f t="shared" si="10"/>
        <v>105280</v>
      </c>
      <c r="L571" t="s">
        <v>281</v>
      </c>
      <c r="M571" t="s">
        <v>52</v>
      </c>
      <c r="N571" t="s">
        <v>26</v>
      </c>
      <c r="O571" t="s">
        <v>22</v>
      </c>
    </row>
    <row r="572" spans="1:15">
      <c r="A572" t="s">
        <v>720</v>
      </c>
      <c r="B572" t="s">
        <v>41</v>
      </c>
      <c r="C572" t="s">
        <v>18</v>
      </c>
      <c r="D572" s="2">
        <v>39972</v>
      </c>
      <c r="E572" t="s">
        <v>47</v>
      </c>
      <c r="F572" s="1">
        <v>4210111930565</v>
      </c>
      <c r="G572" t="s">
        <v>48</v>
      </c>
      <c r="H572">
        <v>29430</v>
      </c>
      <c r="I572">
        <v>3237.3</v>
      </c>
      <c r="J572">
        <v>882.9</v>
      </c>
      <c r="K572">
        <f t="shared" si="10"/>
        <v>33550.199999999997</v>
      </c>
      <c r="L572" t="s">
        <v>281</v>
      </c>
      <c r="M572" t="s">
        <v>77</v>
      </c>
      <c r="N572" t="s">
        <v>26</v>
      </c>
      <c r="O572" t="s">
        <v>22</v>
      </c>
    </row>
    <row r="573" spans="1:15">
      <c r="A573" t="s">
        <v>723</v>
      </c>
      <c r="B573" t="s">
        <v>149</v>
      </c>
      <c r="C573" t="s">
        <v>45</v>
      </c>
      <c r="D573" s="2">
        <v>42416</v>
      </c>
      <c r="E573" t="s">
        <v>35</v>
      </c>
      <c r="F573" s="1">
        <v>4210111988317</v>
      </c>
      <c r="G573" t="s">
        <v>17</v>
      </c>
      <c r="H573">
        <v>52000</v>
      </c>
      <c r="I573">
        <v>3120</v>
      </c>
      <c r="J573">
        <v>1040</v>
      </c>
      <c r="K573">
        <f t="shared" si="10"/>
        <v>56160</v>
      </c>
      <c r="L573" t="s">
        <v>281</v>
      </c>
      <c r="M573" t="s">
        <v>111</v>
      </c>
      <c r="N573" t="s">
        <v>26</v>
      </c>
      <c r="O573" t="s">
        <v>22</v>
      </c>
    </row>
    <row r="574" spans="1:15">
      <c r="A574" t="s">
        <v>730</v>
      </c>
      <c r="B574" t="s">
        <v>160</v>
      </c>
      <c r="C574" t="s">
        <v>18</v>
      </c>
      <c r="D574" s="2">
        <v>38485</v>
      </c>
      <c r="E574" t="s">
        <v>16</v>
      </c>
      <c r="F574" s="1">
        <v>4210112185039</v>
      </c>
      <c r="G574" t="s">
        <v>17</v>
      </c>
      <c r="H574">
        <v>100000</v>
      </c>
      <c r="I574">
        <v>7000</v>
      </c>
      <c r="J574">
        <v>2000</v>
      </c>
      <c r="K574">
        <f t="shared" si="10"/>
        <v>109000</v>
      </c>
      <c r="L574" t="s">
        <v>281</v>
      </c>
      <c r="M574" t="s">
        <v>32</v>
      </c>
      <c r="N574" t="s">
        <v>26</v>
      </c>
      <c r="O574" t="s">
        <v>22</v>
      </c>
    </row>
    <row r="575" spans="1:15">
      <c r="A575" t="s">
        <v>739</v>
      </c>
      <c r="B575" t="s">
        <v>89</v>
      </c>
      <c r="C575" t="s">
        <v>18</v>
      </c>
      <c r="D575" s="2">
        <v>40603</v>
      </c>
      <c r="E575" t="s">
        <v>47</v>
      </c>
      <c r="F575" s="1">
        <v>4210112089557</v>
      </c>
      <c r="G575" t="s">
        <v>48</v>
      </c>
      <c r="H575">
        <v>27000</v>
      </c>
      <c r="I575">
        <v>2700</v>
      </c>
      <c r="J575">
        <v>1350</v>
      </c>
      <c r="K575">
        <f t="shared" si="10"/>
        <v>31050</v>
      </c>
      <c r="L575" t="s">
        <v>281</v>
      </c>
      <c r="M575" t="s">
        <v>55</v>
      </c>
      <c r="N575" t="s">
        <v>26</v>
      </c>
      <c r="O575" t="s">
        <v>22</v>
      </c>
    </row>
    <row r="576" spans="1:15">
      <c r="A576" t="s">
        <v>740</v>
      </c>
      <c r="B576" t="s">
        <v>100</v>
      </c>
      <c r="C576" t="s">
        <v>45</v>
      </c>
      <c r="D576" s="2">
        <v>42416</v>
      </c>
      <c r="E576" t="s">
        <v>35</v>
      </c>
      <c r="F576" s="1">
        <v>4210111726669</v>
      </c>
      <c r="G576" t="s">
        <v>17</v>
      </c>
      <c r="H576">
        <v>55640</v>
      </c>
      <c r="I576">
        <v>2782</v>
      </c>
      <c r="J576">
        <v>1669.2</v>
      </c>
      <c r="K576">
        <f t="shared" si="10"/>
        <v>60091.199999999997</v>
      </c>
      <c r="L576" t="s">
        <v>281</v>
      </c>
      <c r="M576" t="s">
        <v>55</v>
      </c>
      <c r="N576" t="s">
        <v>26</v>
      </c>
      <c r="O576" t="s">
        <v>22</v>
      </c>
    </row>
    <row r="577" spans="1:15">
      <c r="A577" t="s">
        <v>747</v>
      </c>
      <c r="B577" t="s">
        <v>236</v>
      </c>
      <c r="C577" t="s">
        <v>18</v>
      </c>
      <c r="D577" s="2">
        <v>39972</v>
      </c>
      <c r="E577" t="s">
        <v>47</v>
      </c>
      <c r="F577" s="1">
        <v>4210111871285</v>
      </c>
      <c r="G577" t="s">
        <v>48</v>
      </c>
      <c r="H577">
        <v>31784</v>
      </c>
      <c r="I577">
        <v>2860.56</v>
      </c>
      <c r="J577">
        <v>317.83999999999997</v>
      </c>
      <c r="K577">
        <f t="shared" si="10"/>
        <v>34962.399999999994</v>
      </c>
      <c r="L577" t="s">
        <v>281</v>
      </c>
      <c r="M577" t="s">
        <v>20</v>
      </c>
      <c r="N577" t="s">
        <v>26</v>
      </c>
      <c r="O577" t="s">
        <v>22</v>
      </c>
    </row>
    <row r="578" spans="1:15">
      <c r="A578" t="s">
        <v>748</v>
      </c>
      <c r="B578" t="s">
        <v>119</v>
      </c>
      <c r="C578" t="s">
        <v>45</v>
      </c>
      <c r="D578" s="2">
        <v>42416</v>
      </c>
      <c r="E578" t="s">
        <v>35</v>
      </c>
      <c r="F578" s="1">
        <v>4210111680344</v>
      </c>
      <c r="G578" t="s">
        <v>17</v>
      </c>
      <c r="H578">
        <v>48000</v>
      </c>
      <c r="I578">
        <v>3840</v>
      </c>
      <c r="J578">
        <v>2400</v>
      </c>
      <c r="K578">
        <f t="shared" si="10"/>
        <v>54240</v>
      </c>
      <c r="L578" t="s">
        <v>281</v>
      </c>
      <c r="M578" t="s">
        <v>55</v>
      </c>
      <c r="N578" t="s">
        <v>26</v>
      </c>
      <c r="O578" t="s">
        <v>22</v>
      </c>
    </row>
    <row r="579" spans="1:15">
      <c r="A579" t="s">
        <v>750</v>
      </c>
      <c r="B579" t="s">
        <v>275</v>
      </c>
      <c r="C579" t="s">
        <v>45</v>
      </c>
      <c r="D579" s="2">
        <v>39786</v>
      </c>
      <c r="E579" t="s">
        <v>16</v>
      </c>
      <c r="F579" s="1">
        <v>4210111938808</v>
      </c>
      <c r="G579" t="s">
        <v>17</v>
      </c>
      <c r="H579">
        <v>60000</v>
      </c>
      <c r="I579">
        <v>6000</v>
      </c>
      <c r="J579">
        <v>1200</v>
      </c>
      <c r="K579">
        <f t="shared" si="10"/>
        <v>67200</v>
      </c>
      <c r="L579" t="s">
        <v>281</v>
      </c>
      <c r="M579" t="s">
        <v>80</v>
      </c>
      <c r="N579" t="s">
        <v>26</v>
      </c>
      <c r="O579" t="s">
        <v>22</v>
      </c>
    </row>
    <row r="580" spans="1:15">
      <c r="A580" t="s">
        <v>753</v>
      </c>
      <c r="B580" t="s">
        <v>322</v>
      </c>
      <c r="C580" t="s">
        <v>18</v>
      </c>
      <c r="D580" s="2">
        <v>41085</v>
      </c>
      <c r="E580" t="s">
        <v>16</v>
      </c>
      <c r="F580" s="1">
        <v>4210112201959</v>
      </c>
      <c r="G580" t="s">
        <v>17</v>
      </c>
      <c r="H580">
        <v>53000</v>
      </c>
      <c r="I580">
        <v>4240</v>
      </c>
      <c r="J580">
        <v>530</v>
      </c>
      <c r="K580">
        <f t="shared" si="10"/>
        <v>57770</v>
      </c>
      <c r="L580" t="s">
        <v>281</v>
      </c>
      <c r="M580" t="s">
        <v>25</v>
      </c>
      <c r="N580" t="s">
        <v>26</v>
      </c>
      <c r="O580" t="s">
        <v>22</v>
      </c>
    </row>
    <row r="581" spans="1:15">
      <c r="A581" t="s">
        <v>754</v>
      </c>
      <c r="B581" t="s">
        <v>324</v>
      </c>
      <c r="C581" t="s">
        <v>18</v>
      </c>
      <c r="D581" s="2">
        <v>41621</v>
      </c>
      <c r="E581" t="s">
        <v>16</v>
      </c>
      <c r="F581" s="1">
        <v>4210111806915</v>
      </c>
      <c r="G581" t="s">
        <v>17</v>
      </c>
      <c r="H581">
        <v>36000</v>
      </c>
      <c r="I581">
        <v>2880</v>
      </c>
      <c r="J581">
        <v>1080</v>
      </c>
      <c r="K581">
        <f t="shared" si="10"/>
        <v>39960</v>
      </c>
      <c r="L581" t="s">
        <v>281</v>
      </c>
      <c r="M581" t="s">
        <v>42</v>
      </c>
      <c r="N581" t="s">
        <v>26</v>
      </c>
      <c r="O581" t="s">
        <v>22</v>
      </c>
    </row>
    <row r="582" spans="1:15">
      <c r="A582" t="s">
        <v>758</v>
      </c>
      <c r="B582" t="s">
        <v>324</v>
      </c>
      <c r="C582" t="s">
        <v>18</v>
      </c>
      <c r="D582" s="2">
        <v>40603</v>
      </c>
      <c r="E582" t="s">
        <v>47</v>
      </c>
      <c r="F582" s="1">
        <v>4210112047566</v>
      </c>
      <c r="G582" t="s">
        <v>48</v>
      </c>
      <c r="H582">
        <v>33000</v>
      </c>
      <c r="I582">
        <v>2970</v>
      </c>
      <c r="J582">
        <v>990</v>
      </c>
      <c r="K582">
        <f t="shared" si="10"/>
        <v>36960</v>
      </c>
      <c r="L582" t="s">
        <v>281</v>
      </c>
      <c r="M582" t="s">
        <v>42</v>
      </c>
      <c r="N582" t="s">
        <v>26</v>
      </c>
      <c r="O582" t="s">
        <v>22</v>
      </c>
    </row>
    <row r="583" spans="1:15">
      <c r="A583" t="s">
        <v>768</v>
      </c>
      <c r="B583" t="s">
        <v>44</v>
      </c>
      <c r="C583" t="s">
        <v>45</v>
      </c>
      <c r="D583" s="2">
        <v>40139</v>
      </c>
      <c r="E583" t="s">
        <v>16</v>
      </c>
      <c r="F583" s="1">
        <v>4210112082629</v>
      </c>
      <c r="G583" t="s">
        <v>17</v>
      </c>
      <c r="H583">
        <v>89782</v>
      </c>
      <c r="I583">
        <v>9876.02</v>
      </c>
      <c r="J583">
        <v>897.82</v>
      </c>
      <c r="K583">
        <f t="shared" si="10"/>
        <v>100555.84000000001</v>
      </c>
      <c r="L583" t="s">
        <v>331</v>
      </c>
      <c r="M583" t="s">
        <v>111</v>
      </c>
      <c r="N583" t="s">
        <v>26</v>
      </c>
      <c r="O583" t="s">
        <v>22</v>
      </c>
    </row>
    <row r="584" spans="1:15">
      <c r="A584" t="s">
        <v>772</v>
      </c>
      <c r="B584" t="s">
        <v>60</v>
      </c>
      <c r="C584" t="s">
        <v>45</v>
      </c>
      <c r="D584" s="2">
        <v>39971</v>
      </c>
      <c r="E584" t="s">
        <v>69</v>
      </c>
      <c r="F584" s="1">
        <v>4210111694633</v>
      </c>
      <c r="G584" t="s">
        <v>70</v>
      </c>
      <c r="H584">
        <v>78100</v>
      </c>
      <c r="I584">
        <v>7810</v>
      </c>
      <c r="J584">
        <v>781</v>
      </c>
      <c r="K584">
        <f t="shared" si="10"/>
        <v>86691</v>
      </c>
      <c r="L584" t="s">
        <v>331</v>
      </c>
      <c r="M584" t="s">
        <v>49</v>
      </c>
      <c r="N584" t="s">
        <v>26</v>
      </c>
      <c r="O584" t="s">
        <v>22</v>
      </c>
    </row>
    <row r="585" spans="1:15">
      <c r="A585" t="s">
        <v>773</v>
      </c>
      <c r="B585" t="s">
        <v>62</v>
      </c>
      <c r="C585" t="s">
        <v>45</v>
      </c>
      <c r="D585" s="2">
        <v>40519</v>
      </c>
      <c r="E585" t="s">
        <v>16</v>
      </c>
      <c r="F585" s="1">
        <v>4210111698851</v>
      </c>
      <c r="G585" t="s">
        <v>17</v>
      </c>
      <c r="H585">
        <v>70000</v>
      </c>
      <c r="I585">
        <v>7700</v>
      </c>
      <c r="J585">
        <v>1400</v>
      </c>
      <c r="K585">
        <f t="shared" si="10"/>
        <v>79100</v>
      </c>
      <c r="L585" t="s">
        <v>331</v>
      </c>
      <c r="M585" t="s">
        <v>36</v>
      </c>
      <c r="N585" t="s">
        <v>26</v>
      </c>
      <c r="O585" t="s">
        <v>22</v>
      </c>
    </row>
    <row r="586" spans="1:15">
      <c r="A586" t="s">
        <v>776</v>
      </c>
      <c r="B586" t="s">
        <v>347</v>
      </c>
      <c r="C586" t="s">
        <v>18</v>
      </c>
      <c r="D586" s="2">
        <v>41303</v>
      </c>
      <c r="E586" t="s">
        <v>16</v>
      </c>
      <c r="F586" s="1">
        <v>4210111936376</v>
      </c>
      <c r="G586" t="s">
        <v>17</v>
      </c>
      <c r="H586">
        <v>48000</v>
      </c>
      <c r="I586">
        <v>3360</v>
      </c>
      <c r="J586">
        <v>2400</v>
      </c>
      <c r="K586">
        <f t="shared" si="10"/>
        <v>53760</v>
      </c>
      <c r="L586" t="s">
        <v>331</v>
      </c>
      <c r="M586" t="s">
        <v>55</v>
      </c>
      <c r="N586" t="s">
        <v>26</v>
      </c>
      <c r="O586" t="s">
        <v>22</v>
      </c>
    </row>
    <row r="587" spans="1:15">
      <c r="A587" t="s">
        <v>794</v>
      </c>
      <c r="B587" t="s">
        <v>370</v>
      </c>
      <c r="C587" t="s">
        <v>45</v>
      </c>
      <c r="D587" s="2">
        <v>40837</v>
      </c>
      <c r="E587" t="s">
        <v>16</v>
      </c>
      <c r="F587" s="1">
        <v>4210112275779</v>
      </c>
      <c r="G587" t="s">
        <v>17</v>
      </c>
      <c r="H587">
        <v>39000</v>
      </c>
      <c r="I587">
        <v>3900</v>
      </c>
      <c r="J587">
        <v>1560</v>
      </c>
      <c r="K587">
        <f t="shared" si="10"/>
        <v>44460</v>
      </c>
      <c r="L587" t="s">
        <v>331</v>
      </c>
      <c r="M587" t="s">
        <v>55</v>
      </c>
      <c r="N587" t="s">
        <v>26</v>
      </c>
      <c r="O587" t="s">
        <v>22</v>
      </c>
    </row>
    <row r="588" spans="1:15">
      <c r="A588" t="s">
        <v>800</v>
      </c>
      <c r="B588" t="s">
        <v>100</v>
      </c>
      <c r="C588" t="s">
        <v>18</v>
      </c>
      <c r="D588" s="2">
        <v>42416</v>
      </c>
      <c r="E588" t="s">
        <v>16</v>
      </c>
      <c r="F588" s="1">
        <v>4210111944598</v>
      </c>
      <c r="G588" t="s">
        <v>17</v>
      </c>
      <c r="H588">
        <v>63000</v>
      </c>
      <c r="I588">
        <v>3150</v>
      </c>
      <c r="J588">
        <v>3150</v>
      </c>
      <c r="K588">
        <f t="shared" si="10"/>
        <v>69300</v>
      </c>
      <c r="L588" t="s">
        <v>331</v>
      </c>
      <c r="M588" t="s">
        <v>80</v>
      </c>
      <c r="N588" t="s">
        <v>26</v>
      </c>
      <c r="O588" t="s">
        <v>27</v>
      </c>
    </row>
    <row r="589" spans="1:15">
      <c r="A589" t="s">
        <v>804</v>
      </c>
      <c r="B589" t="s">
        <v>110</v>
      </c>
      <c r="C589" t="s">
        <v>18</v>
      </c>
      <c r="D589" s="2">
        <v>42416</v>
      </c>
      <c r="E589" t="s">
        <v>16</v>
      </c>
      <c r="F589" s="1">
        <v>4210112269866</v>
      </c>
      <c r="G589" t="s">
        <v>17</v>
      </c>
      <c r="H589">
        <v>32000</v>
      </c>
      <c r="I589">
        <v>1600</v>
      </c>
      <c r="J589">
        <v>1600</v>
      </c>
      <c r="K589">
        <f t="shared" si="10"/>
        <v>35200</v>
      </c>
      <c r="L589" t="s">
        <v>331</v>
      </c>
      <c r="M589" t="s">
        <v>32</v>
      </c>
      <c r="N589" t="s">
        <v>26</v>
      </c>
      <c r="O589" t="s">
        <v>22</v>
      </c>
    </row>
    <row r="590" spans="1:15">
      <c r="A590" t="s">
        <v>807</v>
      </c>
      <c r="B590" t="s">
        <v>384</v>
      </c>
      <c r="C590" t="s">
        <v>45</v>
      </c>
      <c r="D590" s="2">
        <v>40667</v>
      </c>
      <c r="E590" t="s">
        <v>69</v>
      </c>
      <c r="F590" s="1">
        <v>4210112039216</v>
      </c>
      <c r="G590" t="s">
        <v>70</v>
      </c>
      <c r="H590">
        <v>49682</v>
      </c>
      <c r="I590">
        <v>5961.84</v>
      </c>
      <c r="J590">
        <v>2484.1</v>
      </c>
      <c r="K590">
        <f t="shared" si="10"/>
        <v>58127.939999999995</v>
      </c>
      <c r="L590" t="s">
        <v>331</v>
      </c>
      <c r="M590" t="s">
        <v>80</v>
      </c>
      <c r="N590" t="s">
        <v>26</v>
      </c>
      <c r="O590" t="s">
        <v>22</v>
      </c>
    </row>
    <row r="591" spans="1:15">
      <c r="A591" t="s">
        <v>820</v>
      </c>
      <c r="B591" t="s">
        <v>244</v>
      </c>
      <c r="C591" t="s">
        <v>18</v>
      </c>
      <c r="D591" s="2">
        <v>40246</v>
      </c>
      <c r="E591" t="s">
        <v>47</v>
      </c>
      <c r="F591" s="1">
        <v>4210111802731</v>
      </c>
      <c r="G591" t="s">
        <v>48</v>
      </c>
      <c r="H591">
        <v>76000</v>
      </c>
      <c r="I591">
        <v>9120</v>
      </c>
      <c r="J591">
        <v>0</v>
      </c>
      <c r="K591">
        <f t="shared" si="10"/>
        <v>85120</v>
      </c>
      <c r="L591" t="s">
        <v>331</v>
      </c>
      <c r="M591" t="s">
        <v>55</v>
      </c>
      <c r="N591" t="s">
        <v>26</v>
      </c>
      <c r="O591" t="s">
        <v>22</v>
      </c>
    </row>
    <row r="592" spans="1:15">
      <c r="A592" t="s">
        <v>822</v>
      </c>
      <c r="B592" t="s">
        <v>128</v>
      </c>
      <c r="C592" t="s">
        <v>45</v>
      </c>
      <c r="D592" s="2">
        <v>40667</v>
      </c>
      <c r="E592" t="s">
        <v>69</v>
      </c>
      <c r="F592" s="1">
        <v>4210112210748</v>
      </c>
      <c r="G592" t="s">
        <v>70</v>
      </c>
      <c r="H592">
        <v>43000</v>
      </c>
      <c r="I592">
        <v>3440</v>
      </c>
      <c r="J592">
        <v>0</v>
      </c>
      <c r="K592">
        <f t="shared" si="10"/>
        <v>46440</v>
      </c>
      <c r="L592" t="s">
        <v>331</v>
      </c>
      <c r="M592" t="s">
        <v>111</v>
      </c>
      <c r="N592" t="s">
        <v>26</v>
      </c>
      <c r="O592" t="s">
        <v>22</v>
      </c>
    </row>
    <row r="593" spans="1:15">
      <c r="A593" t="s">
        <v>824</v>
      </c>
      <c r="B593" t="s">
        <v>184</v>
      </c>
      <c r="C593" t="s">
        <v>18</v>
      </c>
      <c r="D593" s="2">
        <v>40533</v>
      </c>
      <c r="E593" t="s">
        <v>16</v>
      </c>
      <c r="F593" s="1">
        <v>4210111196003</v>
      </c>
      <c r="G593" t="s">
        <v>17</v>
      </c>
      <c r="H593">
        <v>54080</v>
      </c>
      <c r="I593">
        <v>4867.2</v>
      </c>
      <c r="J593">
        <v>2163.1999999999998</v>
      </c>
      <c r="K593">
        <f t="shared" si="10"/>
        <v>61110.399999999994</v>
      </c>
      <c r="L593" t="s">
        <v>331</v>
      </c>
      <c r="M593" t="s">
        <v>49</v>
      </c>
      <c r="N593" t="s">
        <v>26</v>
      </c>
      <c r="O593" t="s">
        <v>22</v>
      </c>
    </row>
    <row r="594" spans="1:15">
      <c r="A594" t="s">
        <v>825</v>
      </c>
      <c r="B594" t="s">
        <v>404</v>
      </c>
      <c r="C594" t="s">
        <v>45</v>
      </c>
      <c r="D594" s="2">
        <v>42416</v>
      </c>
      <c r="E594" t="s">
        <v>35</v>
      </c>
      <c r="F594" s="1">
        <v>4210111234158</v>
      </c>
      <c r="G594" t="s">
        <v>17</v>
      </c>
      <c r="H594">
        <v>57000</v>
      </c>
      <c r="I594">
        <v>5700</v>
      </c>
      <c r="J594">
        <v>1710</v>
      </c>
      <c r="K594">
        <f t="shared" si="10"/>
        <v>64410</v>
      </c>
      <c r="L594" t="s">
        <v>405</v>
      </c>
      <c r="M594" t="s">
        <v>20</v>
      </c>
      <c r="N594" t="s">
        <v>26</v>
      </c>
      <c r="O594" t="s">
        <v>22</v>
      </c>
    </row>
    <row r="595" spans="1:15">
      <c r="A595" t="s">
        <v>828</v>
      </c>
      <c r="B595" t="s">
        <v>15</v>
      </c>
      <c r="C595" t="s">
        <v>18</v>
      </c>
      <c r="D595" s="2">
        <v>42416</v>
      </c>
      <c r="E595" t="s">
        <v>16</v>
      </c>
      <c r="F595" s="1">
        <v>4210111143063</v>
      </c>
      <c r="G595" t="s">
        <v>17</v>
      </c>
      <c r="H595">
        <v>58000</v>
      </c>
      <c r="I595">
        <v>4640</v>
      </c>
      <c r="J595">
        <v>1740</v>
      </c>
      <c r="K595">
        <f t="shared" si="10"/>
        <v>64380</v>
      </c>
      <c r="L595" t="s">
        <v>405</v>
      </c>
      <c r="M595" t="s">
        <v>32</v>
      </c>
      <c r="N595" t="s">
        <v>26</v>
      </c>
      <c r="O595" t="s">
        <v>22</v>
      </c>
    </row>
    <row r="596" spans="1:15">
      <c r="A596" t="s">
        <v>829</v>
      </c>
      <c r="B596" t="s">
        <v>146</v>
      </c>
      <c r="C596" t="s">
        <v>18</v>
      </c>
      <c r="D596" s="2">
        <v>41110</v>
      </c>
      <c r="E596" t="s">
        <v>16</v>
      </c>
      <c r="F596" s="1">
        <v>4210111918078</v>
      </c>
      <c r="G596" t="s">
        <v>17</v>
      </c>
      <c r="H596">
        <v>26000</v>
      </c>
      <c r="I596">
        <v>1560</v>
      </c>
      <c r="J596">
        <v>780</v>
      </c>
      <c r="K596">
        <f t="shared" si="10"/>
        <v>28340</v>
      </c>
      <c r="L596" t="s">
        <v>405</v>
      </c>
      <c r="M596" t="s">
        <v>32</v>
      </c>
      <c r="N596" t="s">
        <v>26</v>
      </c>
      <c r="O596" t="s">
        <v>27</v>
      </c>
    </row>
    <row r="597" spans="1:15">
      <c r="A597" t="s">
        <v>830</v>
      </c>
      <c r="B597" t="s">
        <v>39</v>
      </c>
      <c r="C597" t="s">
        <v>18</v>
      </c>
      <c r="D597" s="2">
        <v>40899</v>
      </c>
      <c r="E597" t="s">
        <v>16</v>
      </c>
      <c r="F597" s="1">
        <v>4210111519319</v>
      </c>
      <c r="G597" t="s">
        <v>17</v>
      </c>
      <c r="H597">
        <v>75040</v>
      </c>
      <c r="I597">
        <v>6753.6</v>
      </c>
      <c r="J597">
        <v>750.4</v>
      </c>
      <c r="K597">
        <f t="shared" si="10"/>
        <v>82544</v>
      </c>
      <c r="L597" t="s">
        <v>405</v>
      </c>
      <c r="M597" t="s">
        <v>32</v>
      </c>
      <c r="N597" t="s">
        <v>26</v>
      </c>
      <c r="O597" t="s">
        <v>22</v>
      </c>
    </row>
    <row r="598" spans="1:15">
      <c r="A598" t="s">
        <v>836</v>
      </c>
      <c r="B598" t="s">
        <v>62</v>
      </c>
      <c r="C598" t="s">
        <v>18</v>
      </c>
      <c r="D598" s="2">
        <v>40766</v>
      </c>
      <c r="E598" t="s">
        <v>16</v>
      </c>
      <c r="F598" s="1">
        <v>4210112303661</v>
      </c>
      <c r="G598" t="s">
        <v>17</v>
      </c>
      <c r="H598">
        <v>47080</v>
      </c>
      <c r="I598">
        <v>5649.6</v>
      </c>
      <c r="J598">
        <v>941.6</v>
      </c>
      <c r="K598">
        <f t="shared" si="10"/>
        <v>53671.199999999997</v>
      </c>
      <c r="L598" t="s">
        <v>405</v>
      </c>
      <c r="M598" t="s">
        <v>20</v>
      </c>
      <c r="N598" t="s">
        <v>26</v>
      </c>
      <c r="O598" t="s">
        <v>22</v>
      </c>
    </row>
    <row r="599" spans="1:15">
      <c r="A599" t="s">
        <v>837</v>
      </c>
      <c r="B599" t="s">
        <v>197</v>
      </c>
      <c r="C599" t="s">
        <v>18</v>
      </c>
      <c r="D599" s="2">
        <v>40899</v>
      </c>
      <c r="E599" t="s">
        <v>16</v>
      </c>
      <c r="F599" s="1">
        <v>4210112280164</v>
      </c>
      <c r="G599" t="s">
        <v>17</v>
      </c>
      <c r="H599">
        <v>84000</v>
      </c>
      <c r="I599">
        <v>9240</v>
      </c>
      <c r="J599">
        <v>840</v>
      </c>
      <c r="K599">
        <f t="shared" si="10"/>
        <v>94080</v>
      </c>
      <c r="L599" t="s">
        <v>405</v>
      </c>
      <c r="M599" t="s">
        <v>20</v>
      </c>
      <c r="N599" t="s">
        <v>26</v>
      </c>
      <c r="O599" t="s">
        <v>22</v>
      </c>
    </row>
    <row r="600" spans="1:15">
      <c r="A600" t="s">
        <v>840</v>
      </c>
      <c r="B600" t="s">
        <v>74</v>
      </c>
      <c r="C600" t="s">
        <v>18</v>
      </c>
      <c r="D600" s="2">
        <v>41110</v>
      </c>
      <c r="E600" t="s">
        <v>16</v>
      </c>
      <c r="F600" s="1">
        <v>4210111297014</v>
      </c>
      <c r="G600" t="s">
        <v>17</v>
      </c>
      <c r="H600">
        <v>27300</v>
      </c>
      <c r="I600">
        <v>2730</v>
      </c>
      <c r="J600">
        <v>1092</v>
      </c>
      <c r="K600">
        <f t="shared" si="10"/>
        <v>31122</v>
      </c>
      <c r="L600" t="s">
        <v>405</v>
      </c>
      <c r="M600" t="s">
        <v>77</v>
      </c>
      <c r="N600" t="s">
        <v>26</v>
      </c>
      <c r="O600" t="s">
        <v>22</v>
      </c>
    </row>
    <row r="601" spans="1:15">
      <c r="A601" t="s">
        <v>842</v>
      </c>
      <c r="B601" t="s">
        <v>266</v>
      </c>
      <c r="C601" t="s">
        <v>45</v>
      </c>
      <c r="D601" s="2">
        <v>40303</v>
      </c>
      <c r="E601" t="s">
        <v>16</v>
      </c>
      <c r="F601" s="1">
        <v>4210112185363</v>
      </c>
      <c r="G601" t="s">
        <v>17</v>
      </c>
      <c r="H601">
        <v>71635</v>
      </c>
      <c r="I601">
        <v>3581.75</v>
      </c>
      <c r="J601">
        <v>0</v>
      </c>
      <c r="K601">
        <f t="shared" si="10"/>
        <v>75216.75</v>
      </c>
      <c r="L601" t="s">
        <v>405</v>
      </c>
      <c r="M601" t="s">
        <v>25</v>
      </c>
      <c r="N601" t="s">
        <v>26</v>
      </c>
      <c r="O601" t="s">
        <v>22</v>
      </c>
    </row>
    <row r="602" spans="1:15">
      <c r="A602" t="s">
        <v>845</v>
      </c>
      <c r="B602" t="s">
        <v>89</v>
      </c>
      <c r="C602" t="s">
        <v>45</v>
      </c>
      <c r="D602" s="2">
        <v>42416</v>
      </c>
      <c r="E602" t="s">
        <v>35</v>
      </c>
      <c r="F602" s="1">
        <v>4210111179329</v>
      </c>
      <c r="G602" t="s">
        <v>17</v>
      </c>
      <c r="H602">
        <v>65400</v>
      </c>
      <c r="I602">
        <v>7848</v>
      </c>
      <c r="J602">
        <v>1308</v>
      </c>
      <c r="K602">
        <f t="shared" si="10"/>
        <v>74556</v>
      </c>
      <c r="L602" t="s">
        <v>405</v>
      </c>
      <c r="M602" t="s">
        <v>42</v>
      </c>
      <c r="N602" t="s">
        <v>26</v>
      </c>
      <c r="O602" t="s">
        <v>22</v>
      </c>
    </row>
    <row r="603" spans="1:15">
      <c r="A603" t="s">
        <v>847</v>
      </c>
      <c r="B603" t="s">
        <v>429</v>
      </c>
      <c r="C603" t="s">
        <v>18</v>
      </c>
      <c r="D603" s="2">
        <v>41038</v>
      </c>
      <c r="E603" t="s">
        <v>16</v>
      </c>
      <c r="F603" s="1">
        <v>4210111433223</v>
      </c>
      <c r="G603" t="s">
        <v>17</v>
      </c>
      <c r="H603">
        <v>16000</v>
      </c>
      <c r="I603">
        <v>1280</v>
      </c>
      <c r="J603">
        <v>480</v>
      </c>
      <c r="K603">
        <f t="shared" si="10"/>
        <v>17760</v>
      </c>
      <c r="L603" t="s">
        <v>405</v>
      </c>
      <c r="M603" t="s">
        <v>77</v>
      </c>
      <c r="N603" t="s">
        <v>26</v>
      </c>
      <c r="O603" t="s">
        <v>22</v>
      </c>
    </row>
    <row r="604" spans="1:15">
      <c r="A604" t="s">
        <v>861</v>
      </c>
      <c r="B604" t="s">
        <v>445</v>
      </c>
      <c r="C604" t="s">
        <v>45</v>
      </c>
      <c r="D604" s="2">
        <v>40899</v>
      </c>
      <c r="E604" t="s">
        <v>16</v>
      </c>
      <c r="F604" s="1">
        <v>4210111698511</v>
      </c>
      <c r="G604" t="s">
        <v>17</v>
      </c>
      <c r="H604">
        <v>67000</v>
      </c>
      <c r="I604">
        <v>6700</v>
      </c>
      <c r="J604">
        <v>3350</v>
      </c>
      <c r="K604">
        <f t="shared" si="10"/>
        <v>77050</v>
      </c>
      <c r="L604" t="s">
        <v>405</v>
      </c>
      <c r="M604" t="s">
        <v>49</v>
      </c>
      <c r="N604" t="s">
        <v>26</v>
      </c>
      <c r="O604" t="s">
        <v>22</v>
      </c>
    </row>
    <row r="605" spans="1:15">
      <c r="A605" t="s">
        <v>862</v>
      </c>
      <c r="B605" t="s">
        <v>244</v>
      </c>
      <c r="C605" t="s">
        <v>18</v>
      </c>
      <c r="D605" s="2">
        <v>42416</v>
      </c>
      <c r="E605" t="s">
        <v>16</v>
      </c>
      <c r="F605" s="1">
        <v>4210112057477</v>
      </c>
      <c r="G605" t="s">
        <v>17</v>
      </c>
      <c r="H605">
        <v>62000</v>
      </c>
      <c r="I605">
        <v>6200</v>
      </c>
      <c r="J605">
        <v>0</v>
      </c>
      <c r="K605">
        <f t="shared" si="10"/>
        <v>68200</v>
      </c>
      <c r="L605" t="s">
        <v>405</v>
      </c>
      <c r="M605" t="s">
        <v>77</v>
      </c>
      <c r="N605" t="s">
        <v>26</v>
      </c>
      <c r="O605" t="s">
        <v>22</v>
      </c>
    </row>
    <row r="606" spans="1:15">
      <c r="A606" t="s">
        <v>868</v>
      </c>
      <c r="B606" t="s">
        <v>280</v>
      </c>
      <c r="C606" t="s">
        <v>18</v>
      </c>
      <c r="D606" s="2">
        <v>39012</v>
      </c>
      <c r="E606" t="s">
        <v>16</v>
      </c>
      <c r="F606" s="1">
        <v>4210112028856</v>
      </c>
      <c r="G606" t="s">
        <v>17</v>
      </c>
      <c r="H606">
        <v>64000</v>
      </c>
      <c r="I606">
        <v>3200</v>
      </c>
      <c r="J606">
        <v>640</v>
      </c>
      <c r="K606">
        <f t="shared" si="10"/>
        <v>67840</v>
      </c>
      <c r="L606" t="s">
        <v>452</v>
      </c>
      <c r="M606" t="s">
        <v>55</v>
      </c>
      <c r="N606" t="s">
        <v>26</v>
      </c>
      <c r="O606" t="s">
        <v>22</v>
      </c>
    </row>
    <row r="607" spans="1:15">
      <c r="A607" t="s">
        <v>880</v>
      </c>
      <c r="B607" t="s">
        <v>192</v>
      </c>
      <c r="C607" t="s">
        <v>18</v>
      </c>
      <c r="D607" s="2">
        <v>40576</v>
      </c>
      <c r="E607" t="s">
        <v>140</v>
      </c>
      <c r="F607" s="1">
        <v>4210112175941</v>
      </c>
      <c r="G607" t="s">
        <v>137</v>
      </c>
      <c r="H607">
        <v>85000</v>
      </c>
      <c r="I607">
        <v>7650</v>
      </c>
      <c r="J607">
        <v>0</v>
      </c>
      <c r="K607">
        <f t="shared" si="10"/>
        <v>92650</v>
      </c>
      <c r="L607" t="s">
        <v>452</v>
      </c>
      <c r="M607" t="s">
        <v>52</v>
      </c>
      <c r="N607" t="s">
        <v>26</v>
      </c>
      <c r="O607" t="s">
        <v>22</v>
      </c>
    </row>
    <row r="608" spans="1:15">
      <c r="A608" t="s">
        <v>886</v>
      </c>
      <c r="B608" t="s">
        <v>57</v>
      </c>
      <c r="C608" t="s">
        <v>18</v>
      </c>
      <c r="D608" s="2">
        <v>38891</v>
      </c>
      <c r="E608" t="s">
        <v>47</v>
      </c>
      <c r="F608" s="1">
        <v>4210112009459</v>
      </c>
      <c r="G608" t="s">
        <v>48</v>
      </c>
      <c r="H608">
        <v>63000</v>
      </c>
      <c r="I608">
        <v>3780</v>
      </c>
      <c r="J608">
        <v>0</v>
      </c>
      <c r="K608">
        <f t="shared" si="10"/>
        <v>66780</v>
      </c>
      <c r="L608" t="s">
        <v>452</v>
      </c>
      <c r="M608" t="s">
        <v>32</v>
      </c>
      <c r="N608" t="s">
        <v>26</v>
      </c>
      <c r="O608" t="s">
        <v>22</v>
      </c>
    </row>
    <row r="609" spans="1:15">
      <c r="A609" t="s">
        <v>888</v>
      </c>
      <c r="B609" t="s">
        <v>64</v>
      </c>
      <c r="C609" t="s">
        <v>18</v>
      </c>
      <c r="D609" s="2">
        <v>39014</v>
      </c>
      <c r="E609" t="s">
        <v>16</v>
      </c>
      <c r="F609" s="1">
        <v>4210111612395</v>
      </c>
      <c r="G609" t="s">
        <v>17</v>
      </c>
      <c r="H609">
        <v>66000</v>
      </c>
      <c r="I609">
        <v>5280</v>
      </c>
      <c r="J609">
        <v>660</v>
      </c>
      <c r="K609">
        <f t="shared" si="10"/>
        <v>71940</v>
      </c>
      <c r="L609" t="s">
        <v>452</v>
      </c>
      <c r="M609" t="s">
        <v>42</v>
      </c>
      <c r="N609" t="s">
        <v>26</v>
      </c>
      <c r="O609" t="s">
        <v>22</v>
      </c>
    </row>
    <row r="610" spans="1:15">
      <c r="A610" t="s">
        <v>890</v>
      </c>
      <c r="B610" t="s">
        <v>197</v>
      </c>
      <c r="C610" t="s">
        <v>18</v>
      </c>
      <c r="D610" s="2">
        <v>41392</v>
      </c>
      <c r="E610" t="s">
        <v>16</v>
      </c>
      <c r="F610" s="1">
        <v>4210111925963</v>
      </c>
      <c r="G610" t="s">
        <v>17</v>
      </c>
      <c r="H610">
        <v>38000</v>
      </c>
      <c r="I610">
        <v>4560</v>
      </c>
      <c r="J610">
        <v>1520</v>
      </c>
      <c r="K610">
        <f t="shared" si="10"/>
        <v>44080</v>
      </c>
      <c r="L610" t="s">
        <v>452</v>
      </c>
      <c r="M610" t="s">
        <v>80</v>
      </c>
      <c r="N610" t="s">
        <v>26</v>
      </c>
      <c r="O610" t="s">
        <v>22</v>
      </c>
    </row>
    <row r="611" spans="1:15">
      <c r="A611" t="s">
        <v>892</v>
      </c>
      <c r="B611" t="s">
        <v>158</v>
      </c>
      <c r="C611" t="s">
        <v>18</v>
      </c>
      <c r="D611" s="2">
        <v>41144</v>
      </c>
      <c r="E611" t="s">
        <v>16</v>
      </c>
      <c r="F611" s="1">
        <v>4210111385344</v>
      </c>
      <c r="G611" t="s">
        <v>17</v>
      </c>
      <c r="H611">
        <v>34000</v>
      </c>
      <c r="I611">
        <v>3060</v>
      </c>
      <c r="J611">
        <v>1700</v>
      </c>
      <c r="K611">
        <f t="shared" si="10"/>
        <v>38760</v>
      </c>
      <c r="L611" t="s">
        <v>452</v>
      </c>
      <c r="M611" t="s">
        <v>20</v>
      </c>
      <c r="N611" t="s">
        <v>26</v>
      </c>
      <c r="O611" t="s">
        <v>22</v>
      </c>
    </row>
    <row r="612" spans="1:15">
      <c r="A612" t="s">
        <v>893</v>
      </c>
      <c r="B612" t="s">
        <v>347</v>
      </c>
      <c r="C612" t="s">
        <v>18</v>
      </c>
      <c r="D612" s="2">
        <v>40136</v>
      </c>
      <c r="E612" t="s">
        <v>16</v>
      </c>
      <c r="F612" s="1">
        <v>4210111375563</v>
      </c>
      <c r="G612" t="s">
        <v>17</v>
      </c>
      <c r="H612">
        <v>73000</v>
      </c>
      <c r="I612">
        <v>8030</v>
      </c>
      <c r="J612">
        <v>0</v>
      </c>
      <c r="K612">
        <f t="shared" si="10"/>
        <v>81030</v>
      </c>
      <c r="L612" t="s">
        <v>452</v>
      </c>
      <c r="M612" t="s">
        <v>80</v>
      </c>
      <c r="N612" t="s">
        <v>26</v>
      </c>
      <c r="O612" t="s">
        <v>22</v>
      </c>
    </row>
    <row r="613" spans="1:15">
      <c r="A613" t="s">
        <v>895</v>
      </c>
      <c r="B613" t="s">
        <v>264</v>
      </c>
      <c r="C613" t="s">
        <v>45</v>
      </c>
      <c r="D613" s="2">
        <v>42416</v>
      </c>
      <c r="E613" t="s">
        <v>35</v>
      </c>
      <c r="F613" s="1">
        <v>4210111603429</v>
      </c>
      <c r="G613" t="s">
        <v>17</v>
      </c>
      <c r="H613">
        <v>85000</v>
      </c>
      <c r="I613">
        <v>4250</v>
      </c>
      <c r="J613">
        <v>1700</v>
      </c>
      <c r="K613">
        <f t="shared" si="10"/>
        <v>90950</v>
      </c>
      <c r="L613" t="s">
        <v>452</v>
      </c>
      <c r="M613" t="s">
        <v>77</v>
      </c>
      <c r="N613" t="s">
        <v>26</v>
      </c>
      <c r="O613" t="s">
        <v>22</v>
      </c>
    </row>
    <row r="614" spans="1:15">
      <c r="A614" t="s">
        <v>898</v>
      </c>
      <c r="B614" t="s">
        <v>76</v>
      </c>
      <c r="C614" t="s">
        <v>18</v>
      </c>
      <c r="D614" s="2">
        <v>40717</v>
      </c>
      <c r="E614" t="s">
        <v>47</v>
      </c>
      <c r="F614" s="1">
        <v>4210111790993</v>
      </c>
      <c r="G614" t="s">
        <v>48</v>
      </c>
      <c r="H614">
        <v>89000</v>
      </c>
      <c r="I614">
        <v>9790</v>
      </c>
      <c r="J614">
        <v>2670</v>
      </c>
      <c r="K614">
        <f t="shared" si="10"/>
        <v>101460</v>
      </c>
      <c r="L614" t="s">
        <v>452</v>
      </c>
      <c r="M614" t="s">
        <v>49</v>
      </c>
      <c r="N614" t="s">
        <v>26</v>
      </c>
      <c r="O614" t="s">
        <v>22</v>
      </c>
    </row>
    <row r="615" spans="1:15">
      <c r="A615" t="s">
        <v>904</v>
      </c>
      <c r="B615" t="s">
        <v>217</v>
      </c>
      <c r="C615" t="s">
        <v>45</v>
      </c>
      <c r="D615" s="2">
        <v>40669</v>
      </c>
      <c r="E615" t="s">
        <v>16</v>
      </c>
      <c r="F615" s="1">
        <v>4210111460417</v>
      </c>
      <c r="G615" t="s">
        <v>17</v>
      </c>
      <c r="H615">
        <v>85000</v>
      </c>
      <c r="I615">
        <v>7650</v>
      </c>
      <c r="J615">
        <v>1700</v>
      </c>
      <c r="K615">
        <f t="shared" si="10"/>
        <v>94350</v>
      </c>
      <c r="L615" t="s">
        <v>452</v>
      </c>
      <c r="M615" t="s">
        <v>32</v>
      </c>
      <c r="N615" t="s">
        <v>26</v>
      </c>
      <c r="O615" t="s">
        <v>22</v>
      </c>
    </row>
    <row r="616" spans="1:15">
      <c r="A616" t="s">
        <v>906</v>
      </c>
      <c r="B616" t="s">
        <v>269</v>
      </c>
      <c r="C616" t="s">
        <v>18</v>
      </c>
      <c r="D616" s="2">
        <v>41582</v>
      </c>
      <c r="E616" t="s">
        <v>47</v>
      </c>
      <c r="F616" s="1">
        <v>4210111271737</v>
      </c>
      <c r="G616" t="s">
        <v>48</v>
      </c>
      <c r="H616">
        <v>75075</v>
      </c>
      <c r="I616">
        <v>4504.5</v>
      </c>
      <c r="J616">
        <v>750.75</v>
      </c>
      <c r="K616">
        <f t="shared" si="10"/>
        <v>80330.25</v>
      </c>
      <c r="L616" t="s">
        <v>452</v>
      </c>
      <c r="M616" t="s">
        <v>20</v>
      </c>
      <c r="N616" t="s">
        <v>26</v>
      </c>
      <c r="O616" t="s">
        <v>22</v>
      </c>
    </row>
    <row r="617" spans="1:15">
      <c r="A617" t="s">
        <v>908</v>
      </c>
      <c r="B617" t="s">
        <v>93</v>
      </c>
      <c r="C617" t="s">
        <v>18</v>
      </c>
      <c r="D617" s="2">
        <v>41582</v>
      </c>
      <c r="E617" t="s">
        <v>47</v>
      </c>
      <c r="F617" s="1">
        <v>4210111497376</v>
      </c>
      <c r="G617" t="s">
        <v>48</v>
      </c>
      <c r="H617">
        <v>65000</v>
      </c>
      <c r="I617">
        <v>7800</v>
      </c>
      <c r="J617">
        <v>2600</v>
      </c>
      <c r="K617">
        <f t="shared" si="10"/>
        <v>75400</v>
      </c>
      <c r="L617" t="s">
        <v>452</v>
      </c>
      <c r="M617" t="s">
        <v>80</v>
      </c>
      <c r="N617" t="s">
        <v>26</v>
      </c>
      <c r="O617" t="s">
        <v>22</v>
      </c>
    </row>
    <row r="618" spans="1:15">
      <c r="A618" t="s">
        <v>911</v>
      </c>
      <c r="B618" t="s">
        <v>172</v>
      </c>
      <c r="C618" t="s">
        <v>18</v>
      </c>
      <c r="D618" s="2">
        <v>39121</v>
      </c>
      <c r="E618" t="s">
        <v>16</v>
      </c>
      <c r="F618" s="1">
        <v>4210111319602</v>
      </c>
      <c r="G618" t="s">
        <v>17</v>
      </c>
      <c r="H618">
        <v>82000</v>
      </c>
      <c r="I618">
        <v>7380</v>
      </c>
      <c r="J618">
        <v>4100</v>
      </c>
      <c r="K618">
        <f t="shared" si="10"/>
        <v>93480</v>
      </c>
      <c r="L618" t="s">
        <v>452</v>
      </c>
      <c r="M618" t="s">
        <v>52</v>
      </c>
      <c r="N618" t="s">
        <v>26</v>
      </c>
      <c r="O618" t="s">
        <v>22</v>
      </c>
    </row>
    <row r="619" spans="1:15">
      <c r="A619" t="s">
        <v>912</v>
      </c>
      <c r="B619" t="s">
        <v>108</v>
      </c>
      <c r="C619" t="s">
        <v>18</v>
      </c>
      <c r="D619" s="2">
        <v>42416</v>
      </c>
      <c r="E619" t="s">
        <v>16</v>
      </c>
      <c r="F619" s="1">
        <v>4210111737126</v>
      </c>
      <c r="G619" t="s">
        <v>17</v>
      </c>
      <c r="H619">
        <v>63000</v>
      </c>
      <c r="I619">
        <v>4410</v>
      </c>
      <c r="J619">
        <v>630</v>
      </c>
      <c r="K619">
        <f t="shared" si="10"/>
        <v>68040</v>
      </c>
      <c r="L619" t="s">
        <v>452</v>
      </c>
      <c r="M619" t="s">
        <v>49</v>
      </c>
      <c r="N619" t="s">
        <v>26</v>
      </c>
      <c r="O619" t="s">
        <v>22</v>
      </c>
    </row>
    <row r="620" spans="1:15">
      <c r="A620" t="s">
        <v>913</v>
      </c>
      <c r="B620" t="s">
        <v>110</v>
      </c>
      <c r="C620" t="s">
        <v>18</v>
      </c>
      <c r="D620" s="2">
        <v>41582</v>
      </c>
      <c r="E620" t="s">
        <v>47</v>
      </c>
      <c r="F620" s="1">
        <v>4210111284993</v>
      </c>
      <c r="G620" t="s">
        <v>48</v>
      </c>
      <c r="H620">
        <v>68250</v>
      </c>
      <c r="I620">
        <v>7507.5</v>
      </c>
      <c r="J620">
        <v>0</v>
      </c>
      <c r="K620">
        <f t="shared" si="10"/>
        <v>75757.5</v>
      </c>
      <c r="L620" t="s">
        <v>452</v>
      </c>
      <c r="M620" t="s">
        <v>32</v>
      </c>
      <c r="N620" t="s">
        <v>26</v>
      </c>
      <c r="O620" t="s">
        <v>22</v>
      </c>
    </row>
    <row r="621" spans="1:15">
      <c r="A621" t="s">
        <v>915</v>
      </c>
      <c r="B621" t="s">
        <v>117</v>
      </c>
      <c r="C621" t="s">
        <v>18</v>
      </c>
      <c r="D621" s="2">
        <v>40947</v>
      </c>
      <c r="E621" t="s">
        <v>16</v>
      </c>
      <c r="F621" s="1">
        <v>4210111786877</v>
      </c>
      <c r="G621" t="s">
        <v>17</v>
      </c>
      <c r="H621">
        <v>102100</v>
      </c>
      <c r="I621">
        <v>8168</v>
      </c>
      <c r="J621">
        <v>1021</v>
      </c>
      <c r="K621">
        <f t="shared" si="10"/>
        <v>111289</v>
      </c>
      <c r="L621" t="s">
        <v>452</v>
      </c>
      <c r="M621" t="s">
        <v>77</v>
      </c>
      <c r="N621" t="s">
        <v>26</v>
      </c>
      <c r="O621" t="s">
        <v>22</v>
      </c>
    </row>
    <row r="622" spans="1:15">
      <c r="A622" t="s">
        <v>917</v>
      </c>
      <c r="B622" t="s">
        <v>175</v>
      </c>
      <c r="C622" t="s">
        <v>18</v>
      </c>
      <c r="D622" s="2">
        <v>40838</v>
      </c>
      <c r="E622" t="s">
        <v>16</v>
      </c>
      <c r="F622" s="1">
        <v>4210112290546</v>
      </c>
      <c r="G622" t="s">
        <v>17</v>
      </c>
      <c r="H622">
        <v>85600</v>
      </c>
      <c r="I622">
        <v>6848</v>
      </c>
      <c r="J622">
        <v>2568</v>
      </c>
      <c r="K622">
        <f t="shared" si="10"/>
        <v>95016</v>
      </c>
      <c r="L622" t="s">
        <v>452</v>
      </c>
      <c r="M622" t="s">
        <v>77</v>
      </c>
      <c r="N622" t="s">
        <v>26</v>
      </c>
      <c r="O622" t="s">
        <v>22</v>
      </c>
    </row>
    <row r="623" spans="1:15">
      <c r="A623" t="s">
        <v>920</v>
      </c>
      <c r="B623" t="s">
        <v>239</v>
      </c>
      <c r="C623" t="s">
        <v>18</v>
      </c>
      <c r="D623" s="2">
        <v>40669</v>
      </c>
      <c r="E623" t="s">
        <v>16</v>
      </c>
      <c r="F623" s="1">
        <v>4210111982128</v>
      </c>
      <c r="G623" t="s">
        <v>17</v>
      </c>
      <c r="H623">
        <v>87550</v>
      </c>
      <c r="I623">
        <v>8755</v>
      </c>
      <c r="J623">
        <v>1751</v>
      </c>
      <c r="K623">
        <f t="shared" si="10"/>
        <v>98056</v>
      </c>
      <c r="L623" t="s">
        <v>452</v>
      </c>
      <c r="M623" t="s">
        <v>111</v>
      </c>
      <c r="N623" t="s">
        <v>26</v>
      </c>
      <c r="O623" t="s">
        <v>22</v>
      </c>
    </row>
    <row r="624" spans="1:15">
      <c r="A624" t="s">
        <v>936</v>
      </c>
      <c r="B624" t="s">
        <v>255</v>
      </c>
      <c r="C624" t="s">
        <v>18</v>
      </c>
      <c r="D624" s="2">
        <v>38809</v>
      </c>
      <c r="E624" t="s">
        <v>69</v>
      </c>
      <c r="F624" s="1">
        <v>4210112102866</v>
      </c>
      <c r="G624" t="s">
        <v>70</v>
      </c>
      <c r="H624">
        <v>62000</v>
      </c>
      <c r="I624">
        <v>3100</v>
      </c>
      <c r="J624">
        <v>0</v>
      </c>
      <c r="K624">
        <f t="shared" si="10"/>
        <v>65100</v>
      </c>
      <c r="L624" t="s">
        <v>516</v>
      </c>
      <c r="M624" t="s">
        <v>55</v>
      </c>
      <c r="N624" t="s">
        <v>26</v>
      </c>
      <c r="O624" t="s">
        <v>22</v>
      </c>
    </row>
    <row r="625" spans="1:15">
      <c r="A625" t="s">
        <v>940</v>
      </c>
      <c r="B625" t="s">
        <v>294</v>
      </c>
      <c r="C625" t="s">
        <v>45</v>
      </c>
      <c r="D625" s="2">
        <v>39072</v>
      </c>
      <c r="E625" t="s">
        <v>16</v>
      </c>
      <c r="F625" s="1">
        <v>4210112123885</v>
      </c>
      <c r="G625" t="s">
        <v>17</v>
      </c>
      <c r="H625">
        <v>82000</v>
      </c>
      <c r="I625">
        <v>4920</v>
      </c>
      <c r="J625">
        <v>2460</v>
      </c>
      <c r="K625">
        <f t="shared" si="10"/>
        <v>89380</v>
      </c>
      <c r="L625" t="s">
        <v>516</v>
      </c>
      <c r="M625" t="s">
        <v>58</v>
      </c>
      <c r="N625" t="s">
        <v>26</v>
      </c>
      <c r="O625" t="s">
        <v>22</v>
      </c>
    </row>
    <row r="626" spans="1:15">
      <c r="A626" t="s">
        <v>946</v>
      </c>
      <c r="B626" t="s">
        <v>299</v>
      </c>
      <c r="C626" t="s">
        <v>18</v>
      </c>
      <c r="D626" s="2">
        <v>40446</v>
      </c>
      <c r="E626" t="s">
        <v>16</v>
      </c>
      <c r="F626" s="1">
        <v>4210111233224</v>
      </c>
      <c r="G626" t="s">
        <v>17</v>
      </c>
      <c r="H626">
        <v>28000</v>
      </c>
      <c r="I626">
        <v>1960</v>
      </c>
      <c r="J626">
        <v>840</v>
      </c>
      <c r="K626">
        <f t="shared" si="10"/>
        <v>30800</v>
      </c>
      <c r="L626" t="s">
        <v>516</v>
      </c>
      <c r="M626" t="s">
        <v>32</v>
      </c>
      <c r="N626" t="s">
        <v>26</v>
      </c>
      <c r="O626" t="s">
        <v>22</v>
      </c>
    </row>
    <row r="627" spans="1:15">
      <c r="A627" t="s">
        <v>950</v>
      </c>
      <c r="B627" t="s">
        <v>264</v>
      </c>
      <c r="C627" t="s">
        <v>18</v>
      </c>
      <c r="D627" s="2">
        <v>43831</v>
      </c>
      <c r="E627" t="s">
        <v>136</v>
      </c>
      <c r="F627" s="1">
        <v>421211212419</v>
      </c>
      <c r="G627" t="s">
        <v>137</v>
      </c>
      <c r="H627">
        <v>145000</v>
      </c>
      <c r="I627">
        <v>8700</v>
      </c>
      <c r="J627">
        <v>1450</v>
      </c>
      <c r="K627">
        <f t="shared" si="10"/>
        <v>155150</v>
      </c>
      <c r="L627" t="s">
        <v>516</v>
      </c>
      <c r="M627" t="s">
        <v>32</v>
      </c>
      <c r="N627" t="s">
        <v>26</v>
      </c>
      <c r="O627" t="s">
        <v>22</v>
      </c>
    </row>
    <row r="628" spans="1:15">
      <c r="A628" t="s">
        <v>951</v>
      </c>
      <c r="B628" t="s">
        <v>264</v>
      </c>
      <c r="C628" t="s">
        <v>18</v>
      </c>
      <c r="D628" s="2">
        <v>43831</v>
      </c>
      <c r="E628" t="s">
        <v>136</v>
      </c>
      <c r="F628" s="1">
        <v>421211212419</v>
      </c>
      <c r="G628" t="s">
        <v>137</v>
      </c>
      <c r="H628">
        <v>145000</v>
      </c>
      <c r="I628">
        <v>8700</v>
      </c>
      <c r="J628">
        <v>1450</v>
      </c>
      <c r="K628">
        <f t="shared" ref="K628:K691" si="11">SUM(H628:J628)</f>
        <v>155150</v>
      </c>
      <c r="L628" t="s">
        <v>516</v>
      </c>
      <c r="M628" t="s">
        <v>32</v>
      </c>
      <c r="N628" t="s">
        <v>26</v>
      </c>
      <c r="O628" t="s">
        <v>22</v>
      </c>
    </row>
    <row r="629" spans="1:15">
      <c r="A629" t="s">
        <v>952</v>
      </c>
      <c r="B629" t="s">
        <v>264</v>
      </c>
      <c r="C629" t="s">
        <v>45</v>
      </c>
      <c r="D629" s="2">
        <v>40469</v>
      </c>
      <c r="E629" t="s">
        <v>16</v>
      </c>
      <c r="F629" s="1">
        <v>4210111676054</v>
      </c>
      <c r="G629" t="s">
        <v>17</v>
      </c>
      <c r="H629">
        <v>48972</v>
      </c>
      <c r="I629">
        <v>2448.6</v>
      </c>
      <c r="J629">
        <v>0</v>
      </c>
      <c r="K629">
        <f t="shared" si="11"/>
        <v>51420.6</v>
      </c>
      <c r="L629" t="s">
        <v>516</v>
      </c>
      <c r="M629" t="s">
        <v>52</v>
      </c>
      <c r="N629" t="s">
        <v>26</v>
      </c>
      <c r="O629" t="s">
        <v>22</v>
      </c>
    </row>
    <row r="630" spans="1:15">
      <c r="A630" t="s">
        <v>955</v>
      </c>
      <c r="B630" t="s">
        <v>264</v>
      </c>
      <c r="C630" t="s">
        <v>18</v>
      </c>
      <c r="D630" s="2">
        <v>43525</v>
      </c>
      <c r="E630" t="s">
        <v>142</v>
      </c>
      <c r="F630" s="1">
        <v>4210112151432</v>
      </c>
      <c r="G630" t="s">
        <v>137</v>
      </c>
      <c r="H630">
        <v>145000</v>
      </c>
      <c r="I630">
        <v>8700</v>
      </c>
      <c r="J630">
        <v>1450</v>
      </c>
      <c r="K630">
        <f t="shared" si="11"/>
        <v>155150</v>
      </c>
      <c r="L630" t="s">
        <v>516</v>
      </c>
      <c r="M630" t="s">
        <v>32</v>
      </c>
      <c r="N630" t="s">
        <v>26</v>
      </c>
      <c r="O630" t="s">
        <v>22</v>
      </c>
    </row>
    <row r="631" spans="1:15">
      <c r="A631" t="s">
        <v>962</v>
      </c>
      <c r="B631" t="s">
        <v>487</v>
      </c>
      <c r="C631" t="s">
        <v>18</v>
      </c>
      <c r="D631" s="2">
        <v>41290</v>
      </c>
      <c r="E631" t="s">
        <v>140</v>
      </c>
      <c r="F631" s="1">
        <v>4210111885025</v>
      </c>
      <c r="G631" t="s">
        <v>137</v>
      </c>
      <c r="H631">
        <v>28600</v>
      </c>
      <c r="I631">
        <v>1430</v>
      </c>
      <c r="J631">
        <v>858</v>
      </c>
      <c r="K631">
        <f t="shared" si="11"/>
        <v>30888</v>
      </c>
      <c r="L631" t="s">
        <v>516</v>
      </c>
      <c r="M631" t="s">
        <v>58</v>
      </c>
      <c r="N631" t="s">
        <v>26</v>
      </c>
      <c r="O631" t="s">
        <v>22</v>
      </c>
    </row>
    <row r="632" spans="1:15">
      <c r="A632" t="s">
        <v>967</v>
      </c>
      <c r="B632" t="s">
        <v>269</v>
      </c>
      <c r="C632" t="s">
        <v>45</v>
      </c>
      <c r="D632" s="2">
        <v>41565</v>
      </c>
      <c r="E632" t="s">
        <v>69</v>
      </c>
      <c r="F632" s="1">
        <v>4210111178106</v>
      </c>
      <c r="G632" t="s">
        <v>70</v>
      </c>
      <c r="H632">
        <v>141700</v>
      </c>
      <c r="I632">
        <v>7085</v>
      </c>
      <c r="J632">
        <v>2834</v>
      </c>
      <c r="K632">
        <f t="shared" si="11"/>
        <v>151619</v>
      </c>
      <c r="L632" t="s">
        <v>516</v>
      </c>
      <c r="M632" t="s">
        <v>49</v>
      </c>
      <c r="N632" t="s">
        <v>26</v>
      </c>
      <c r="O632" t="s">
        <v>22</v>
      </c>
    </row>
    <row r="633" spans="1:15">
      <c r="A633" t="s">
        <v>968</v>
      </c>
      <c r="B633" t="s">
        <v>172</v>
      </c>
      <c r="C633" t="s">
        <v>45</v>
      </c>
      <c r="D633" s="2">
        <v>41565</v>
      </c>
      <c r="E633" t="s">
        <v>69</v>
      </c>
      <c r="F633" s="1">
        <v>421211212419</v>
      </c>
      <c r="G633" t="s">
        <v>70</v>
      </c>
      <c r="H633">
        <v>153036</v>
      </c>
      <c r="I633">
        <v>7651.8</v>
      </c>
      <c r="J633">
        <v>7651.8</v>
      </c>
      <c r="K633">
        <f t="shared" si="11"/>
        <v>168339.59999999998</v>
      </c>
      <c r="L633" t="s">
        <v>516</v>
      </c>
      <c r="M633" t="s">
        <v>111</v>
      </c>
      <c r="N633" t="s">
        <v>26</v>
      </c>
      <c r="O633" t="s">
        <v>22</v>
      </c>
    </row>
    <row r="634" spans="1:15">
      <c r="A634" t="s">
        <v>969</v>
      </c>
      <c r="B634" t="s">
        <v>110</v>
      </c>
      <c r="C634" t="s">
        <v>18</v>
      </c>
      <c r="D634" s="2">
        <v>38809</v>
      </c>
      <c r="E634" t="s">
        <v>69</v>
      </c>
      <c r="F634" s="1">
        <v>4210111640824</v>
      </c>
      <c r="G634" t="s">
        <v>70</v>
      </c>
      <c r="H634">
        <v>65000</v>
      </c>
      <c r="I634">
        <v>3900</v>
      </c>
      <c r="J634">
        <v>3250</v>
      </c>
      <c r="K634">
        <f t="shared" si="11"/>
        <v>72150</v>
      </c>
      <c r="L634" t="s">
        <v>516</v>
      </c>
      <c r="M634" t="s">
        <v>58</v>
      </c>
      <c r="N634" t="s">
        <v>26</v>
      </c>
      <c r="O634" t="s">
        <v>22</v>
      </c>
    </row>
    <row r="635" spans="1:15">
      <c r="A635" t="s">
        <v>972</v>
      </c>
      <c r="B635" t="s">
        <v>226</v>
      </c>
      <c r="C635" t="s">
        <v>18</v>
      </c>
      <c r="D635" s="2">
        <v>40898</v>
      </c>
      <c r="E635" t="s">
        <v>16</v>
      </c>
      <c r="F635" s="1">
        <v>4210111560431</v>
      </c>
      <c r="G635" t="s">
        <v>17</v>
      </c>
      <c r="H635">
        <v>103100</v>
      </c>
      <c r="I635">
        <v>11341</v>
      </c>
      <c r="J635">
        <v>4124</v>
      </c>
      <c r="K635">
        <f t="shared" si="11"/>
        <v>118565</v>
      </c>
      <c r="L635" t="s">
        <v>516</v>
      </c>
      <c r="M635" t="s">
        <v>52</v>
      </c>
      <c r="N635" t="s">
        <v>26</v>
      </c>
      <c r="O635" t="s">
        <v>22</v>
      </c>
    </row>
    <row r="636" spans="1:15">
      <c r="A636" t="s">
        <v>980</v>
      </c>
      <c r="B636" t="s">
        <v>121</v>
      </c>
      <c r="C636" t="s">
        <v>18</v>
      </c>
      <c r="D636" s="2">
        <v>39739</v>
      </c>
      <c r="E636" t="s">
        <v>69</v>
      </c>
      <c r="F636" s="1">
        <v>4210112116974</v>
      </c>
      <c r="G636" t="s">
        <v>70</v>
      </c>
      <c r="H636">
        <v>123000</v>
      </c>
      <c r="I636">
        <v>12300</v>
      </c>
      <c r="J636">
        <v>4920</v>
      </c>
      <c r="K636">
        <f t="shared" si="11"/>
        <v>140220</v>
      </c>
      <c r="L636" t="s">
        <v>516</v>
      </c>
      <c r="M636" t="s">
        <v>58</v>
      </c>
      <c r="N636" t="s">
        <v>26</v>
      </c>
      <c r="O636" t="s">
        <v>22</v>
      </c>
    </row>
    <row r="637" spans="1:15">
      <c r="A637" t="s">
        <v>986</v>
      </c>
      <c r="B637" t="s">
        <v>445</v>
      </c>
      <c r="C637" t="s">
        <v>18</v>
      </c>
      <c r="D637" s="2">
        <v>41290</v>
      </c>
      <c r="E637" t="s">
        <v>140</v>
      </c>
      <c r="F637" s="1">
        <v>421211212419</v>
      </c>
      <c r="G637" t="s">
        <v>137</v>
      </c>
      <c r="H637">
        <v>27500</v>
      </c>
      <c r="I637">
        <v>1925</v>
      </c>
      <c r="J637">
        <v>825</v>
      </c>
      <c r="K637">
        <f t="shared" si="11"/>
        <v>30250</v>
      </c>
      <c r="L637" t="s">
        <v>516</v>
      </c>
      <c r="M637" t="s">
        <v>80</v>
      </c>
      <c r="N637" t="s">
        <v>26</v>
      </c>
      <c r="O637" t="s">
        <v>22</v>
      </c>
    </row>
    <row r="638" spans="1:15">
      <c r="A638" t="s">
        <v>987</v>
      </c>
      <c r="B638" t="s">
        <v>244</v>
      </c>
      <c r="C638" t="s">
        <v>18</v>
      </c>
      <c r="D638" s="2">
        <v>42416</v>
      </c>
      <c r="E638" t="s">
        <v>16</v>
      </c>
      <c r="F638" s="1">
        <v>4210111297117</v>
      </c>
      <c r="G638" t="s">
        <v>17</v>
      </c>
      <c r="H638">
        <v>34000</v>
      </c>
      <c r="I638">
        <v>2380</v>
      </c>
      <c r="J638">
        <v>1020</v>
      </c>
      <c r="K638">
        <f t="shared" si="11"/>
        <v>37400</v>
      </c>
      <c r="L638" t="s">
        <v>516</v>
      </c>
      <c r="M638" t="s">
        <v>36</v>
      </c>
      <c r="N638" t="s">
        <v>26</v>
      </c>
      <c r="O638" t="s">
        <v>22</v>
      </c>
    </row>
    <row r="639" spans="1:15">
      <c r="A639" t="s">
        <v>988</v>
      </c>
      <c r="B639" t="s">
        <v>128</v>
      </c>
      <c r="C639" t="s">
        <v>18</v>
      </c>
      <c r="D639" s="2">
        <v>39957</v>
      </c>
      <c r="E639" t="s">
        <v>140</v>
      </c>
      <c r="F639" s="1">
        <v>4210111212196</v>
      </c>
      <c r="G639" t="s">
        <v>137</v>
      </c>
      <c r="H639">
        <v>45000</v>
      </c>
      <c r="I639">
        <v>2700</v>
      </c>
      <c r="J639">
        <v>900</v>
      </c>
      <c r="K639">
        <f t="shared" si="11"/>
        <v>48600</v>
      </c>
      <c r="L639" t="s">
        <v>516</v>
      </c>
      <c r="M639" t="s">
        <v>77</v>
      </c>
      <c r="N639" t="s">
        <v>26</v>
      </c>
      <c r="O639" t="s">
        <v>22</v>
      </c>
    </row>
    <row r="640" spans="1:15">
      <c r="A640" t="s">
        <v>990</v>
      </c>
      <c r="B640" t="s">
        <v>324</v>
      </c>
      <c r="C640" t="s">
        <v>45</v>
      </c>
      <c r="D640" s="2">
        <v>41565</v>
      </c>
      <c r="E640" t="s">
        <v>69</v>
      </c>
      <c r="F640" s="1">
        <v>4210112127332</v>
      </c>
      <c r="G640" t="s">
        <v>70</v>
      </c>
      <c r="H640">
        <v>130000</v>
      </c>
      <c r="I640">
        <v>14300</v>
      </c>
      <c r="J640">
        <v>5200</v>
      </c>
      <c r="K640">
        <f t="shared" si="11"/>
        <v>149500</v>
      </c>
      <c r="L640" t="s">
        <v>516</v>
      </c>
      <c r="M640" t="s">
        <v>52</v>
      </c>
      <c r="N640" t="s">
        <v>26</v>
      </c>
      <c r="O640" t="s">
        <v>22</v>
      </c>
    </row>
    <row r="641" spans="1:15">
      <c r="A641" t="s">
        <v>998</v>
      </c>
      <c r="B641" t="s">
        <v>324</v>
      </c>
      <c r="C641" t="s">
        <v>45</v>
      </c>
      <c r="D641" s="2">
        <v>41565</v>
      </c>
      <c r="E641" t="s">
        <v>585</v>
      </c>
      <c r="F641" s="1">
        <v>4210112127332</v>
      </c>
      <c r="G641" t="s">
        <v>70</v>
      </c>
      <c r="H641">
        <v>130000</v>
      </c>
      <c r="I641">
        <v>14300</v>
      </c>
      <c r="J641">
        <v>5200</v>
      </c>
      <c r="K641">
        <f t="shared" si="11"/>
        <v>149500</v>
      </c>
      <c r="L641" t="s">
        <v>516</v>
      </c>
      <c r="M641" t="s">
        <v>52</v>
      </c>
      <c r="N641" t="s">
        <v>26</v>
      </c>
      <c r="O641" t="s">
        <v>22</v>
      </c>
    </row>
    <row r="642" spans="1:15">
      <c r="A642" t="s">
        <v>14</v>
      </c>
      <c r="B642" t="s">
        <v>15</v>
      </c>
      <c r="C642" t="s">
        <v>18</v>
      </c>
      <c r="D642" s="2">
        <v>41612</v>
      </c>
      <c r="E642" t="s">
        <v>16</v>
      </c>
      <c r="F642" s="1">
        <v>4210111947273</v>
      </c>
      <c r="G642" t="s">
        <v>17</v>
      </c>
      <c r="H642">
        <v>89250</v>
      </c>
      <c r="I642">
        <v>4462.5</v>
      </c>
      <c r="J642">
        <v>0</v>
      </c>
      <c r="K642">
        <f t="shared" si="11"/>
        <v>93712.5</v>
      </c>
      <c r="L642" t="s">
        <v>19</v>
      </c>
      <c r="M642" t="s">
        <v>20</v>
      </c>
      <c r="N642" t="s">
        <v>21</v>
      </c>
      <c r="O642" t="s">
        <v>22</v>
      </c>
    </row>
    <row r="643" spans="1:15">
      <c r="A643" t="s">
        <v>31</v>
      </c>
      <c r="B643" t="s">
        <v>29</v>
      </c>
      <c r="C643" t="s">
        <v>18</v>
      </c>
      <c r="D643" s="2">
        <v>41390</v>
      </c>
      <c r="E643" t="s">
        <v>16</v>
      </c>
      <c r="F643" s="1">
        <v>421211212419</v>
      </c>
      <c r="G643" t="s">
        <v>17</v>
      </c>
      <c r="H643">
        <v>80000</v>
      </c>
      <c r="I643">
        <v>8800</v>
      </c>
      <c r="J643">
        <v>0</v>
      </c>
      <c r="K643">
        <f t="shared" si="11"/>
        <v>88800</v>
      </c>
      <c r="L643" t="s">
        <v>19</v>
      </c>
      <c r="M643" t="s">
        <v>32</v>
      </c>
      <c r="N643" t="s">
        <v>21</v>
      </c>
      <c r="O643" t="s">
        <v>22</v>
      </c>
    </row>
    <row r="644" spans="1:15">
      <c r="A644" t="s">
        <v>38</v>
      </c>
      <c r="B644" t="s">
        <v>39</v>
      </c>
      <c r="C644" t="s">
        <v>18</v>
      </c>
      <c r="D644" s="2">
        <v>40318</v>
      </c>
      <c r="E644" t="s">
        <v>16</v>
      </c>
      <c r="F644" s="1">
        <v>4210111523301</v>
      </c>
      <c r="G644" t="s">
        <v>17</v>
      </c>
      <c r="H644">
        <v>51060</v>
      </c>
      <c r="I644">
        <v>3574.2</v>
      </c>
      <c r="J644">
        <v>0</v>
      </c>
      <c r="K644">
        <f t="shared" si="11"/>
        <v>54634.2</v>
      </c>
      <c r="L644" t="s">
        <v>19</v>
      </c>
      <c r="M644" t="s">
        <v>32</v>
      </c>
      <c r="N644" t="s">
        <v>21</v>
      </c>
      <c r="O644" t="s">
        <v>22</v>
      </c>
    </row>
    <row r="645" spans="1:15">
      <c r="A645" t="s">
        <v>50</v>
      </c>
      <c r="B645" t="s">
        <v>51</v>
      </c>
      <c r="C645" t="s">
        <v>18</v>
      </c>
      <c r="D645" s="2">
        <v>39786</v>
      </c>
      <c r="E645" t="s">
        <v>16</v>
      </c>
      <c r="F645" s="1">
        <v>4210112228682</v>
      </c>
      <c r="G645" t="s">
        <v>17</v>
      </c>
      <c r="H645">
        <v>83000</v>
      </c>
      <c r="I645">
        <v>4150</v>
      </c>
      <c r="J645">
        <v>0</v>
      </c>
      <c r="K645">
        <f t="shared" si="11"/>
        <v>87150</v>
      </c>
      <c r="L645" t="s">
        <v>19</v>
      </c>
      <c r="M645" t="s">
        <v>52</v>
      </c>
      <c r="N645" t="s">
        <v>21</v>
      </c>
      <c r="O645" t="s">
        <v>22</v>
      </c>
    </row>
    <row r="646" spans="1:15">
      <c r="A646" t="s">
        <v>67</v>
      </c>
      <c r="B646" t="s">
        <v>68</v>
      </c>
      <c r="C646" t="s">
        <v>45</v>
      </c>
      <c r="D646" s="2">
        <v>40556</v>
      </c>
      <c r="E646" t="s">
        <v>69</v>
      </c>
      <c r="F646" s="1">
        <v>4210111215493</v>
      </c>
      <c r="G646" t="s">
        <v>70</v>
      </c>
      <c r="H646">
        <v>67900</v>
      </c>
      <c r="I646">
        <v>4753</v>
      </c>
      <c r="J646">
        <v>0</v>
      </c>
      <c r="K646">
        <f t="shared" si="11"/>
        <v>72653</v>
      </c>
      <c r="L646" t="s">
        <v>19</v>
      </c>
      <c r="M646" t="s">
        <v>55</v>
      </c>
      <c r="N646" t="s">
        <v>21</v>
      </c>
      <c r="O646" t="s">
        <v>27</v>
      </c>
    </row>
    <row r="647" spans="1:15">
      <c r="A647" t="s">
        <v>71</v>
      </c>
      <c r="B647" t="s">
        <v>72</v>
      </c>
      <c r="C647" t="s">
        <v>18</v>
      </c>
      <c r="D647" s="2">
        <v>38588</v>
      </c>
      <c r="E647" t="s">
        <v>16</v>
      </c>
      <c r="F647" s="1">
        <v>4210112122529</v>
      </c>
      <c r="G647" t="s">
        <v>17</v>
      </c>
      <c r="H647">
        <v>58000</v>
      </c>
      <c r="I647">
        <v>4060</v>
      </c>
      <c r="J647">
        <v>0</v>
      </c>
      <c r="K647">
        <f t="shared" si="11"/>
        <v>62060</v>
      </c>
      <c r="L647" t="s">
        <v>19</v>
      </c>
      <c r="M647" t="s">
        <v>32</v>
      </c>
      <c r="N647" t="s">
        <v>21</v>
      </c>
      <c r="O647" t="s">
        <v>27</v>
      </c>
    </row>
    <row r="648" spans="1:15">
      <c r="A648" t="s">
        <v>1013</v>
      </c>
      <c r="B648" t="s">
        <v>81</v>
      </c>
      <c r="C648" t="s">
        <v>18</v>
      </c>
      <c r="D648" s="2">
        <v>42416</v>
      </c>
      <c r="E648" t="s">
        <v>35</v>
      </c>
      <c r="F648" s="1">
        <v>4210112037381</v>
      </c>
      <c r="G648" t="s">
        <v>17</v>
      </c>
      <c r="H648">
        <v>41200</v>
      </c>
      <c r="I648">
        <v>3708</v>
      </c>
      <c r="J648">
        <v>0</v>
      </c>
      <c r="K648">
        <f t="shared" si="11"/>
        <v>44908</v>
      </c>
      <c r="L648" t="s">
        <v>19</v>
      </c>
      <c r="M648" t="s">
        <v>42</v>
      </c>
      <c r="N648" t="s">
        <v>21</v>
      </c>
      <c r="O648" t="s">
        <v>22</v>
      </c>
    </row>
    <row r="649" spans="1:15">
      <c r="A649" t="s">
        <v>96</v>
      </c>
      <c r="B649" t="s">
        <v>97</v>
      </c>
      <c r="C649" t="s">
        <v>18</v>
      </c>
      <c r="D649" s="2">
        <v>42416</v>
      </c>
      <c r="E649" t="s">
        <v>35</v>
      </c>
      <c r="F649" s="1">
        <v>4210111536743</v>
      </c>
      <c r="G649" t="s">
        <v>17</v>
      </c>
      <c r="H649">
        <v>67000</v>
      </c>
      <c r="I649">
        <v>4690</v>
      </c>
      <c r="J649">
        <v>0</v>
      </c>
      <c r="K649">
        <f t="shared" si="11"/>
        <v>71690</v>
      </c>
      <c r="L649" t="s">
        <v>19</v>
      </c>
      <c r="M649" t="s">
        <v>52</v>
      </c>
      <c r="N649" t="s">
        <v>21</v>
      </c>
      <c r="O649" t="s">
        <v>22</v>
      </c>
    </row>
    <row r="650" spans="1:15">
      <c r="A650" t="s">
        <v>99</v>
      </c>
      <c r="B650" t="s">
        <v>100</v>
      </c>
      <c r="C650" t="s">
        <v>18</v>
      </c>
      <c r="D650" s="2">
        <v>42416</v>
      </c>
      <c r="E650" t="s">
        <v>16</v>
      </c>
      <c r="F650" s="1">
        <v>4210111496405</v>
      </c>
      <c r="G650" t="s">
        <v>17</v>
      </c>
      <c r="H650">
        <v>52000</v>
      </c>
      <c r="I650">
        <v>4680</v>
      </c>
      <c r="J650">
        <v>0</v>
      </c>
      <c r="K650">
        <f t="shared" si="11"/>
        <v>56680</v>
      </c>
      <c r="L650" t="s">
        <v>19</v>
      </c>
      <c r="M650" t="s">
        <v>52</v>
      </c>
      <c r="N650" t="s">
        <v>21</v>
      </c>
      <c r="O650" t="s">
        <v>22</v>
      </c>
    </row>
    <row r="651" spans="1:15">
      <c r="A651" t="s">
        <v>116</v>
      </c>
      <c r="B651" t="s">
        <v>117</v>
      </c>
      <c r="C651" t="s">
        <v>45</v>
      </c>
      <c r="D651" s="2">
        <v>40556</v>
      </c>
      <c r="E651" t="s">
        <v>69</v>
      </c>
      <c r="F651" s="1">
        <v>4210111754964</v>
      </c>
      <c r="G651" t="s">
        <v>70</v>
      </c>
      <c r="H651">
        <v>62899</v>
      </c>
      <c r="I651">
        <v>7547.88</v>
      </c>
      <c r="J651">
        <v>0</v>
      </c>
      <c r="K651">
        <f t="shared" si="11"/>
        <v>70446.880000000005</v>
      </c>
      <c r="L651" t="s">
        <v>19</v>
      </c>
      <c r="M651" t="s">
        <v>55</v>
      </c>
      <c r="N651" t="s">
        <v>21</v>
      </c>
      <c r="O651" t="s">
        <v>22</v>
      </c>
    </row>
    <row r="652" spans="1:15">
      <c r="A652" t="s">
        <v>122</v>
      </c>
      <c r="B652" t="s">
        <v>121</v>
      </c>
      <c r="C652" t="s">
        <v>18</v>
      </c>
      <c r="D652" s="2">
        <v>41611</v>
      </c>
      <c r="E652" t="s">
        <v>16</v>
      </c>
      <c r="F652" s="1">
        <v>4210111153378</v>
      </c>
      <c r="G652" t="s">
        <v>17</v>
      </c>
      <c r="H652">
        <v>81900</v>
      </c>
      <c r="I652">
        <v>7371</v>
      </c>
      <c r="J652">
        <v>0</v>
      </c>
      <c r="K652">
        <f t="shared" si="11"/>
        <v>89271</v>
      </c>
      <c r="L652" t="s">
        <v>19</v>
      </c>
      <c r="M652" t="s">
        <v>77</v>
      </c>
      <c r="N652" t="s">
        <v>21</v>
      </c>
      <c r="O652" t="s">
        <v>22</v>
      </c>
    </row>
    <row r="653" spans="1:15">
      <c r="A653" t="s">
        <v>126</v>
      </c>
      <c r="B653" t="s">
        <v>125</v>
      </c>
      <c r="C653" t="s">
        <v>18</v>
      </c>
      <c r="D653" s="2">
        <v>41088</v>
      </c>
      <c r="E653" t="s">
        <v>16</v>
      </c>
      <c r="F653" s="1">
        <v>4210111711411</v>
      </c>
      <c r="G653" t="s">
        <v>17</v>
      </c>
      <c r="H653">
        <v>53000</v>
      </c>
      <c r="I653">
        <v>4240</v>
      </c>
      <c r="J653">
        <v>0</v>
      </c>
      <c r="K653">
        <f t="shared" si="11"/>
        <v>57240</v>
      </c>
      <c r="L653" t="s">
        <v>19</v>
      </c>
      <c r="M653" t="s">
        <v>32</v>
      </c>
      <c r="N653" t="s">
        <v>21</v>
      </c>
      <c r="O653" t="s">
        <v>22</v>
      </c>
    </row>
    <row r="654" spans="1:15">
      <c r="A654" t="s">
        <v>135</v>
      </c>
      <c r="B654" t="s">
        <v>29</v>
      </c>
      <c r="C654" t="s">
        <v>18</v>
      </c>
      <c r="D654" s="2">
        <v>43831</v>
      </c>
      <c r="E654" t="s">
        <v>136</v>
      </c>
      <c r="F654" s="1">
        <v>4210111285307</v>
      </c>
      <c r="G654" t="s">
        <v>137</v>
      </c>
      <c r="H654">
        <v>51000</v>
      </c>
      <c r="I654">
        <v>6120</v>
      </c>
      <c r="J654">
        <v>1530</v>
      </c>
      <c r="K654">
        <f t="shared" si="11"/>
        <v>58650</v>
      </c>
      <c r="L654" t="s">
        <v>134</v>
      </c>
      <c r="M654" t="s">
        <v>36</v>
      </c>
      <c r="N654" t="s">
        <v>21</v>
      </c>
      <c r="O654" t="s">
        <v>22</v>
      </c>
    </row>
    <row r="655" spans="1:15">
      <c r="A655" t="s">
        <v>138</v>
      </c>
      <c r="B655" t="s">
        <v>29</v>
      </c>
      <c r="C655" t="s">
        <v>18</v>
      </c>
      <c r="D655" s="2">
        <v>39044</v>
      </c>
      <c r="E655" t="s">
        <v>16</v>
      </c>
      <c r="F655" s="1">
        <v>4210111122854</v>
      </c>
      <c r="G655" t="s">
        <v>17</v>
      </c>
      <c r="H655">
        <v>66000</v>
      </c>
      <c r="I655">
        <v>7260</v>
      </c>
      <c r="J655">
        <v>0</v>
      </c>
      <c r="K655">
        <f t="shared" si="11"/>
        <v>73260</v>
      </c>
      <c r="L655" t="s">
        <v>134</v>
      </c>
      <c r="M655" t="s">
        <v>36</v>
      </c>
      <c r="N655" t="s">
        <v>21</v>
      </c>
      <c r="O655" t="s">
        <v>22</v>
      </c>
    </row>
    <row r="656" spans="1:15">
      <c r="A656" t="s">
        <v>141</v>
      </c>
      <c r="B656" t="s">
        <v>29</v>
      </c>
      <c r="C656" t="s">
        <v>18</v>
      </c>
      <c r="D656" s="2">
        <v>43525</v>
      </c>
      <c r="E656" t="s">
        <v>142</v>
      </c>
      <c r="F656" s="1">
        <v>4210111370614</v>
      </c>
      <c r="G656" t="s">
        <v>137</v>
      </c>
      <c r="H656">
        <v>51000</v>
      </c>
      <c r="I656">
        <v>6120</v>
      </c>
      <c r="J656">
        <v>1530</v>
      </c>
      <c r="K656">
        <f t="shared" si="11"/>
        <v>58650</v>
      </c>
      <c r="L656" t="s">
        <v>134</v>
      </c>
      <c r="M656" t="s">
        <v>36</v>
      </c>
      <c r="N656" t="s">
        <v>21</v>
      </c>
      <c r="O656" t="s">
        <v>22</v>
      </c>
    </row>
    <row r="657" spans="1:15">
      <c r="A657" t="s">
        <v>143</v>
      </c>
      <c r="B657" t="s">
        <v>29</v>
      </c>
      <c r="C657" t="s">
        <v>18</v>
      </c>
      <c r="D657" s="2">
        <v>41299</v>
      </c>
      <c r="E657" t="s">
        <v>47</v>
      </c>
      <c r="F657" s="1">
        <v>4210111771757</v>
      </c>
      <c r="G657" t="s">
        <v>48</v>
      </c>
      <c r="H657">
        <v>51000</v>
      </c>
      <c r="I657">
        <v>6120</v>
      </c>
      <c r="J657">
        <v>1530</v>
      </c>
      <c r="K657">
        <f t="shared" si="11"/>
        <v>58650</v>
      </c>
      <c r="L657" t="s">
        <v>134</v>
      </c>
      <c r="M657" t="s">
        <v>55</v>
      </c>
      <c r="N657" t="s">
        <v>21</v>
      </c>
      <c r="O657" t="s">
        <v>22</v>
      </c>
    </row>
    <row r="658" spans="1:15">
      <c r="A658" t="s">
        <v>150</v>
      </c>
      <c r="B658" t="s">
        <v>149</v>
      </c>
      <c r="C658" t="s">
        <v>18</v>
      </c>
      <c r="D658" s="2">
        <v>41545</v>
      </c>
      <c r="E658" t="s">
        <v>69</v>
      </c>
      <c r="F658" s="1">
        <v>4210112293353</v>
      </c>
      <c r="G658" t="s">
        <v>70</v>
      </c>
      <c r="H658">
        <v>41000</v>
      </c>
      <c r="I658">
        <v>2870</v>
      </c>
      <c r="J658">
        <v>1640</v>
      </c>
      <c r="K658">
        <f t="shared" si="11"/>
        <v>45510</v>
      </c>
      <c r="L658" t="s">
        <v>134</v>
      </c>
      <c r="M658" t="s">
        <v>36</v>
      </c>
      <c r="N658" t="s">
        <v>21</v>
      </c>
      <c r="O658" t="s">
        <v>22</v>
      </c>
    </row>
    <row r="659" spans="1:15">
      <c r="A659" t="s">
        <v>154</v>
      </c>
      <c r="B659" t="s">
        <v>60</v>
      </c>
      <c r="C659" t="s">
        <v>45</v>
      </c>
      <c r="D659" s="2">
        <v>42416</v>
      </c>
      <c r="E659" t="s">
        <v>35</v>
      </c>
      <c r="F659" s="1">
        <v>4210111983804</v>
      </c>
      <c r="G659" t="s">
        <v>17</v>
      </c>
      <c r="H659">
        <v>56160</v>
      </c>
      <c r="I659">
        <v>4492.8</v>
      </c>
      <c r="J659">
        <v>1684.8</v>
      </c>
      <c r="K659">
        <f t="shared" si="11"/>
        <v>62337.600000000006</v>
      </c>
      <c r="L659" t="s">
        <v>134</v>
      </c>
      <c r="M659" t="s">
        <v>80</v>
      </c>
      <c r="N659" t="s">
        <v>21</v>
      </c>
      <c r="O659" t="s">
        <v>22</v>
      </c>
    </row>
    <row r="660" spans="1:15">
      <c r="A660" t="s">
        <v>155</v>
      </c>
      <c r="B660" t="s">
        <v>60</v>
      </c>
      <c r="C660" t="s">
        <v>18</v>
      </c>
      <c r="D660" s="2">
        <v>40650</v>
      </c>
      <c r="E660" t="s">
        <v>16</v>
      </c>
      <c r="F660" s="1">
        <v>4210111221216</v>
      </c>
      <c r="G660" t="s">
        <v>17</v>
      </c>
      <c r="H660">
        <v>76500</v>
      </c>
      <c r="I660">
        <v>6120</v>
      </c>
      <c r="J660">
        <v>1530</v>
      </c>
      <c r="K660">
        <f t="shared" si="11"/>
        <v>84150</v>
      </c>
      <c r="L660" t="s">
        <v>134</v>
      </c>
      <c r="M660" t="s">
        <v>42</v>
      </c>
      <c r="N660" t="s">
        <v>21</v>
      </c>
      <c r="O660" t="s">
        <v>22</v>
      </c>
    </row>
    <row r="661" spans="1:15">
      <c r="A661" t="s">
        <v>167</v>
      </c>
      <c r="B661" t="s">
        <v>89</v>
      </c>
      <c r="C661" t="s">
        <v>45</v>
      </c>
      <c r="D661" s="2">
        <v>42416</v>
      </c>
      <c r="E661" t="s">
        <v>35</v>
      </c>
      <c r="F661" s="1">
        <v>4210111597445</v>
      </c>
      <c r="G661" t="s">
        <v>17</v>
      </c>
      <c r="H661">
        <v>50000</v>
      </c>
      <c r="I661">
        <v>5000</v>
      </c>
      <c r="J661">
        <v>2500</v>
      </c>
      <c r="K661">
        <f t="shared" si="11"/>
        <v>57500</v>
      </c>
      <c r="L661" t="s">
        <v>134</v>
      </c>
      <c r="M661" t="s">
        <v>111</v>
      </c>
      <c r="N661" t="s">
        <v>21</v>
      </c>
      <c r="O661" t="s">
        <v>22</v>
      </c>
    </row>
    <row r="662" spans="1:15">
      <c r="A662" t="s">
        <v>168</v>
      </c>
      <c r="B662" t="s">
        <v>97</v>
      </c>
      <c r="C662" t="s">
        <v>45</v>
      </c>
      <c r="D662" s="2">
        <v>39268</v>
      </c>
      <c r="E662" t="s">
        <v>35</v>
      </c>
      <c r="F662" s="1">
        <v>4210111740036</v>
      </c>
      <c r="G662" t="s">
        <v>17</v>
      </c>
      <c r="H662">
        <v>47000</v>
      </c>
      <c r="I662">
        <v>5640</v>
      </c>
      <c r="J662">
        <v>1880</v>
      </c>
      <c r="K662">
        <f t="shared" si="11"/>
        <v>54520</v>
      </c>
      <c r="L662" t="s">
        <v>134</v>
      </c>
      <c r="M662" t="s">
        <v>77</v>
      </c>
      <c r="N662" t="s">
        <v>21</v>
      </c>
      <c r="O662" t="s">
        <v>22</v>
      </c>
    </row>
    <row r="663" spans="1:15">
      <c r="A663" t="s">
        <v>169</v>
      </c>
      <c r="B663" t="s">
        <v>170</v>
      </c>
      <c r="C663" t="s">
        <v>45</v>
      </c>
      <c r="D663" s="2">
        <v>40870</v>
      </c>
      <c r="E663" t="s">
        <v>16</v>
      </c>
      <c r="F663" s="1">
        <v>4210112079636</v>
      </c>
      <c r="G663" t="s">
        <v>17</v>
      </c>
      <c r="H663">
        <v>70000</v>
      </c>
      <c r="I663">
        <v>6300</v>
      </c>
      <c r="J663">
        <v>3500</v>
      </c>
      <c r="K663">
        <f t="shared" si="11"/>
        <v>79800</v>
      </c>
      <c r="L663" t="s">
        <v>134</v>
      </c>
      <c r="M663" t="s">
        <v>25</v>
      </c>
      <c r="N663" t="s">
        <v>21</v>
      </c>
      <c r="O663" t="s">
        <v>22</v>
      </c>
    </row>
    <row r="664" spans="1:15">
      <c r="A664" t="s">
        <v>173</v>
      </c>
      <c r="B664" t="s">
        <v>108</v>
      </c>
      <c r="C664" t="s">
        <v>18</v>
      </c>
      <c r="D664" s="2">
        <v>41423</v>
      </c>
      <c r="E664" t="s">
        <v>140</v>
      </c>
      <c r="F664" s="1">
        <v>4210111890545</v>
      </c>
      <c r="G664" t="s">
        <v>137</v>
      </c>
      <c r="H664">
        <v>72000</v>
      </c>
      <c r="I664">
        <v>5760</v>
      </c>
      <c r="J664">
        <v>3600</v>
      </c>
      <c r="K664">
        <f t="shared" si="11"/>
        <v>81360</v>
      </c>
      <c r="L664" t="s">
        <v>134</v>
      </c>
      <c r="M664" t="s">
        <v>32</v>
      </c>
      <c r="N664" t="s">
        <v>21</v>
      </c>
      <c r="O664" t="s">
        <v>22</v>
      </c>
    </row>
    <row r="665" spans="1:15">
      <c r="A665" t="s">
        <v>174</v>
      </c>
      <c r="B665" t="s">
        <v>175</v>
      </c>
      <c r="C665" t="s">
        <v>18</v>
      </c>
      <c r="D665" s="2">
        <v>42416</v>
      </c>
      <c r="E665" t="s">
        <v>16</v>
      </c>
      <c r="F665" s="1">
        <v>4210111752187</v>
      </c>
      <c r="G665" t="s">
        <v>17</v>
      </c>
      <c r="H665">
        <v>62000</v>
      </c>
      <c r="I665">
        <v>4340</v>
      </c>
      <c r="J665">
        <v>0</v>
      </c>
      <c r="K665">
        <f t="shared" si="11"/>
        <v>66340</v>
      </c>
      <c r="L665" t="s">
        <v>134</v>
      </c>
      <c r="M665" t="s">
        <v>20</v>
      </c>
      <c r="N665" t="s">
        <v>21</v>
      </c>
      <c r="O665" t="s">
        <v>22</v>
      </c>
    </row>
    <row r="666" spans="1:15">
      <c r="A666" t="s">
        <v>178</v>
      </c>
      <c r="B666" t="s">
        <v>179</v>
      </c>
      <c r="C666" t="s">
        <v>18</v>
      </c>
      <c r="D666" s="2">
        <v>41423</v>
      </c>
      <c r="E666" t="s">
        <v>140</v>
      </c>
      <c r="F666" s="1">
        <v>4210111354676</v>
      </c>
      <c r="G666" t="s">
        <v>137</v>
      </c>
      <c r="H666">
        <v>88200</v>
      </c>
      <c r="I666">
        <v>7056</v>
      </c>
      <c r="J666">
        <v>2646</v>
      </c>
      <c r="K666">
        <f t="shared" si="11"/>
        <v>97902</v>
      </c>
      <c r="L666" t="s">
        <v>134</v>
      </c>
      <c r="M666" t="s">
        <v>77</v>
      </c>
      <c r="N666" t="s">
        <v>21</v>
      </c>
      <c r="O666" t="s">
        <v>22</v>
      </c>
    </row>
    <row r="667" spans="1:15">
      <c r="A667" t="s">
        <v>180</v>
      </c>
      <c r="B667" t="s">
        <v>181</v>
      </c>
      <c r="C667" t="s">
        <v>18</v>
      </c>
      <c r="D667" s="2">
        <v>41407</v>
      </c>
      <c r="E667" t="s">
        <v>16</v>
      </c>
      <c r="F667" s="1">
        <v>4210111494498</v>
      </c>
      <c r="G667" t="s">
        <v>17</v>
      </c>
      <c r="H667">
        <v>25000</v>
      </c>
      <c r="I667">
        <v>1250</v>
      </c>
      <c r="J667">
        <v>250</v>
      </c>
      <c r="K667">
        <f t="shared" si="11"/>
        <v>26500</v>
      </c>
      <c r="L667" t="s">
        <v>134</v>
      </c>
      <c r="M667" t="s">
        <v>55</v>
      </c>
      <c r="N667" t="s">
        <v>21</v>
      </c>
      <c r="O667" t="s">
        <v>22</v>
      </c>
    </row>
    <row r="668" spans="1:15">
      <c r="A668" t="s">
        <v>191</v>
      </c>
      <c r="B668" t="s">
        <v>44</v>
      </c>
      <c r="C668" t="s">
        <v>18</v>
      </c>
      <c r="D668" s="2">
        <v>40822</v>
      </c>
      <c r="E668" t="s">
        <v>47</v>
      </c>
      <c r="F668" s="1">
        <v>4210112089448</v>
      </c>
      <c r="G668" t="s">
        <v>48</v>
      </c>
      <c r="H668">
        <v>75000</v>
      </c>
      <c r="I668">
        <v>6750</v>
      </c>
      <c r="J668">
        <v>0</v>
      </c>
      <c r="K668">
        <f t="shared" si="11"/>
        <v>81750</v>
      </c>
      <c r="L668" t="s">
        <v>187</v>
      </c>
      <c r="M668" t="s">
        <v>77</v>
      </c>
      <c r="N668" t="s">
        <v>21</v>
      </c>
      <c r="O668" t="s">
        <v>22</v>
      </c>
    </row>
    <row r="669" spans="1:15">
      <c r="A669" t="s">
        <v>193</v>
      </c>
      <c r="B669" t="s">
        <v>192</v>
      </c>
      <c r="C669" t="s">
        <v>18</v>
      </c>
      <c r="D669" s="2">
        <v>40223</v>
      </c>
      <c r="E669" t="s">
        <v>140</v>
      </c>
      <c r="F669" s="1">
        <v>4210111484906</v>
      </c>
      <c r="G669" t="s">
        <v>137</v>
      </c>
      <c r="H669">
        <v>57700</v>
      </c>
      <c r="I669">
        <v>3462</v>
      </c>
      <c r="J669">
        <v>1731</v>
      </c>
      <c r="K669">
        <f t="shared" si="11"/>
        <v>62893</v>
      </c>
      <c r="L669" t="s">
        <v>187</v>
      </c>
      <c r="M669" t="s">
        <v>25</v>
      </c>
      <c r="N669" t="s">
        <v>21</v>
      </c>
      <c r="O669" t="s">
        <v>22</v>
      </c>
    </row>
    <row r="670" spans="1:15">
      <c r="A670" t="s">
        <v>194</v>
      </c>
      <c r="B670" t="s">
        <v>153</v>
      </c>
      <c r="C670" t="s">
        <v>18</v>
      </c>
      <c r="D670" s="2">
        <v>39650</v>
      </c>
      <c r="E670" t="s">
        <v>69</v>
      </c>
      <c r="F670" s="1">
        <v>4210111939231</v>
      </c>
      <c r="G670" t="s">
        <v>70</v>
      </c>
      <c r="H670">
        <v>78000</v>
      </c>
      <c r="I670">
        <v>7800</v>
      </c>
      <c r="J670">
        <v>780</v>
      </c>
      <c r="K670">
        <f t="shared" si="11"/>
        <v>86580</v>
      </c>
      <c r="L670" t="s">
        <v>187</v>
      </c>
      <c r="M670" t="s">
        <v>77</v>
      </c>
      <c r="N670" t="s">
        <v>21</v>
      </c>
      <c r="O670" t="s">
        <v>22</v>
      </c>
    </row>
    <row r="671" spans="1:15">
      <c r="A671" t="s">
        <v>212</v>
      </c>
      <c r="B671" t="s">
        <v>83</v>
      </c>
      <c r="C671" t="s">
        <v>18</v>
      </c>
      <c r="D671" s="2">
        <v>40941</v>
      </c>
      <c r="E671" t="s">
        <v>16</v>
      </c>
      <c r="F671" s="1">
        <v>4210111287325</v>
      </c>
      <c r="G671" t="s">
        <v>17</v>
      </c>
      <c r="H671">
        <v>64600</v>
      </c>
      <c r="I671">
        <v>5814</v>
      </c>
      <c r="J671">
        <v>2584</v>
      </c>
      <c r="K671">
        <f t="shared" si="11"/>
        <v>72998</v>
      </c>
      <c r="L671" t="s">
        <v>187</v>
      </c>
      <c r="M671" t="s">
        <v>49</v>
      </c>
      <c r="N671" t="s">
        <v>21</v>
      </c>
      <c r="O671" t="s">
        <v>22</v>
      </c>
    </row>
    <row r="672" spans="1:15">
      <c r="A672" t="s">
        <v>221</v>
      </c>
      <c r="B672" t="s">
        <v>95</v>
      </c>
      <c r="C672" t="s">
        <v>18</v>
      </c>
      <c r="D672" s="2">
        <v>41394</v>
      </c>
      <c r="E672" t="s">
        <v>140</v>
      </c>
      <c r="F672" s="1">
        <v>4210111246114</v>
      </c>
      <c r="G672" t="s">
        <v>137</v>
      </c>
      <c r="H672">
        <v>35000</v>
      </c>
      <c r="I672">
        <v>1750</v>
      </c>
      <c r="J672">
        <v>1750</v>
      </c>
      <c r="K672">
        <f t="shared" si="11"/>
        <v>38500</v>
      </c>
      <c r="L672" t="s">
        <v>187</v>
      </c>
      <c r="M672" t="s">
        <v>52</v>
      </c>
      <c r="N672" t="s">
        <v>21</v>
      </c>
      <c r="O672" t="s">
        <v>22</v>
      </c>
    </row>
    <row r="673" spans="1:15">
      <c r="A673" t="s">
        <v>241</v>
      </c>
      <c r="B673" t="s">
        <v>121</v>
      </c>
      <c r="C673" t="s">
        <v>18</v>
      </c>
      <c r="D673" s="2">
        <v>39085</v>
      </c>
      <c r="E673" t="s">
        <v>16</v>
      </c>
      <c r="F673" s="1">
        <v>4210111736501</v>
      </c>
      <c r="G673" t="s">
        <v>17</v>
      </c>
      <c r="H673">
        <v>52000</v>
      </c>
      <c r="I673">
        <v>5200</v>
      </c>
      <c r="J673">
        <v>1040</v>
      </c>
      <c r="K673">
        <f t="shared" si="11"/>
        <v>58240</v>
      </c>
      <c r="L673" t="s">
        <v>187</v>
      </c>
      <c r="M673" t="s">
        <v>42</v>
      </c>
      <c r="N673" t="s">
        <v>21</v>
      </c>
      <c r="O673" t="s">
        <v>22</v>
      </c>
    </row>
    <row r="674" spans="1:15">
      <c r="A674" t="s">
        <v>250</v>
      </c>
      <c r="B674" t="s">
        <v>29</v>
      </c>
      <c r="C674" t="s">
        <v>45</v>
      </c>
      <c r="D674" s="2">
        <v>40241</v>
      </c>
      <c r="E674" t="s">
        <v>69</v>
      </c>
      <c r="F674" s="1">
        <v>4210112080474</v>
      </c>
      <c r="G674" t="s">
        <v>70</v>
      </c>
      <c r="H674">
        <v>102312</v>
      </c>
      <c r="I674">
        <v>7161.84</v>
      </c>
      <c r="J674">
        <v>4092.48</v>
      </c>
      <c r="K674">
        <f t="shared" si="11"/>
        <v>113566.31999999999</v>
      </c>
      <c r="L674" t="s">
        <v>249</v>
      </c>
      <c r="M674" t="s">
        <v>58</v>
      </c>
      <c r="N674" t="s">
        <v>21</v>
      </c>
      <c r="O674" t="s">
        <v>22</v>
      </c>
    </row>
    <row r="675" spans="1:15">
      <c r="A675" t="s">
        <v>251</v>
      </c>
      <c r="B675" t="s">
        <v>44</v>
      </c>
      <c r="C675" t="s">
        <v>45</v>
      </c>
      <c r="D675" s="2">
        <v>42416</v>
      </c>
      <c r="E675" t="s">
        <v>35</v>
      </c>
      <c r="F675" s="1">
        <v>4210111583028</v>
      </c>
      <c r="G675" t="s">
        <v>17</v>
      </c>
      <c r="H675">
        <v>39000</v>
      </c>
      <c r="I675">
        <v>4680</v>
      </c>
      <c r="J675">
        <v>1950</v>
      </c>
      <c r="K675">
        <f t="shared" si="11"/>
        <v>45630</v>
      </c>
      <c r="L675" t="s">
        <v>249</v>
      </c>
      <c r="M675" t="s">
        <v>20</v>
      </c>
      <c r="N675" t="s">
        <v>21</v>
      </c>
      <c r="O675" t="s">
        <v>22</v>
      </c>
    </row>
    <row r="676" spans="1:15">
      <c r="A676" t="s">
        <v>252</v>
      </c>
      <c r="B676" t="s">
        <v>149</v>
      </c>
      <c r="C676" t="s">
        <v>18</v>
      </c>
      <c r="D676" s="2">
        <v>40950</v>
      </c>
      <c r="E676" t="s">
        <v>140</v>
      </c>
      <c r="F676" s="1">
        <v>4210111369883</v>
      </c>
      <c r="G676" t="s">
        <v>137</v>
      </c>
      <c r="H676">
        <v>61400</v>
      </c>
      <c r="I676">
        <v>7368</v>
      </c>
      <c r="J676">
        <v>0</v>
      </c>
      <c r="K676">
        <f t="shared" si="11"/>
        <v>68768</v>
      </c>
      <c r="L676" t="s">
        <v>249</v>
      </c>
      <c r="M676" t="s">
        <v>25</v>
      </c>
      <c r="N676" t="s">
        <v>21</v>
      </c>
      <c r="O676" t="s">
        <v>22</v>
      </c>
    </row>
    <row r="677" spans="1:15">
      <c r="A677" t="s">
        <v>258</v>
      </c>
      <c r="B677" t="s">
        <v>158</v>
      </c>
      <c r="C677" t="s">
        <v>18</v>
      </c>
      <c r="D677" s="2">
        <v>40470</v>
      </c>
      <c r="E677" t="s">
        <v>16</v>
      </c>
      <c r="F677" s="1">
        <v>4210111167142</v>
      </c>
      <c r="G677" t="s">
        <v>17</v>
      </c>
      <c r="H677">
        <v>40000</v>
      </c>
      <c r="I677">
        <v>3200</v>
      </c>
      <c r="J677">
        <v>800</v>
      </c>
      <c r="K677">
        <f t="shared" si="11"/>
        <v>44000</v>
      </c>
      <c r="L677" t="s">
        <v>249</v>
      </c>
      <c r="M677" t="s">
        <v>20</v>
      </c>
      <c r="N677" t="s">
        <v>21</v>
      </c>
      <c r="O677" t="s">
        <v>22</v>
      </c>
    </row>
    <row r="678" spans="1:15">
      <c r="A678" t="s">
        <v>260</v>
      </c>
      <c r="B678" t="s">
        <v>259</v>
      </c>
      <c r="C678" t="s">
        <v>18</v>
      </c>
      <c r="D678" s="2">
        <v>40901</v>
      </c>
      <c r="E678" t="s">
        <v>16</v>
      </c>
      <c r="F678" s="1">
        <v>4210111874504</v>
      </c>
      <c r="G678" t="s">
        <v>17</v>
      </c>
      <c r="H678">
        <v>110700</v>
      </c>
      <c r="I678">
        <v>12177</v>
      </c>
      <c r="J678">
        <v>4428</v>
      </c>
      <c r="K678">
        <f t="shared" si="11"/>
        <v>127305</v>
      </c>
      <c r="L678" t="s">
        <v>249</v>
      </c>
      <c r="M678" t="s">
        <v>49</v>
      </c>
      <c r="N678" t="s">
        <v>21</v>
      </c>
      <c r="O678" t="s">
        <v>22</v>
      </c>
    </row>
    <row r="679" spans="1:15">
      <c r="A679" t="s">
        <v>272</v>
      </c>
      <c r="B679" t="s">
        <v>232</v>
      </c>
      <c r="C679" t="s">
        <v>45</v>
      </c>
      <c r="D679" s="2">
        <v>39129</v>
      </c>
      <c r="E679" t="s">
        <v>35</v>
      </c>
      <c r="F679" s="1">
        <v>4210111406337</v>
      </c>
      <c r="G679" t="s">
        <v>17</v>
      </c>
      <c r="H679">
        <v>30000</v>
      </c>
      <c r="I679">
        <v>3600</v>
      </c>
      <c r="J679">
        <v>0</v>
      </c>
      <c r="K679">
        <f t="shared" si="11"/>
        <v>33600</v>
      </c>
      <c r="L679" t="s">
        <v>249</v>
      </c>
      <c r="M679" t="s">
        <v>25</v>
      </c>
      <c r="N679" t="s">
        <v>21</v>
      </c>
      <c r="O679" t="s">
        <v>22</v>
      </c>
    </row>
    <row r="680" spans="1:15">
      <c r="A680" t="s">
        <v>276</v>
      </c>
      <c r="B680" t="s">
        <v>275</v>
      </c>
      <c r="C680" t="s">
        <v>45</v>
      </c>
      <c r="D680" s="2">
        <v>42416</v>
      </c>
      <c r="E680" t="s">
        <v>35</v>
      </c>
      <c r="F680" s="1">
        <v>4210111708284</v>
      </c>
      <c r="G680" t="s">
        <v>17</v>
      </c>
      <c r="H680">
        <v>35000</v>
      </c>
      <c r="I680">
        <v>4200</v>
      </c>
      <c r="J680">
        <v>0</v>
      </c>
      <c r="K680">
        <f t="shared" si="11"/>
        <v>39200</v>
      </c>
      <c r="L680" t="s">
        <v>249</v>
      </c>
      <c r="M680" t="s">
        <v>52</v>
      </c>
      <c r="N680" t="s">
        <v>21</v>
      </c>
      <c r="O680" t="s">
        <v>27</v>
      </c>
    </row>
    <row r="681" spans="1:15">
      <c r="A681" t="s">
        <v>283</v>
      </c>
      <c r="B681" t="s">
        <v>24</v>
      </c>
      <c r="C681" t="s">
        <v>18</v>
      </c>
      <c r="D681" s="2">
        <v>39972</v>
      </c>
      <c r="E681" t="s">
        <v>47</v>
      </c>
      <c r="F681" s="1">
        <v>4210112149866</v>
      </c>
      <c r="G681" t="s">
        <v>48</v>
      </c>
      <c r="H681">
        <v>27000</v>
      </c>
      <c r="I681">
        <v>2700</v>
      </c>
      <c r="J681">
        <v>0</v>
      </c>
      <c r="K681">
        <f t="shared" si="11"/>
        <v>29700</v>
      </c>
      <c r="L681" t="s">
        <v>281</v>
      </c>
      <c r="M681" t="s">
        <v>55</v>
      </c>
      <c r="N681" t="s">
        <v>21</v>
      </c>
      <c r="O681" t="s">
        <v>22</v>
      </c>
    </row>
    <row r="682" spans="1:15">
      <c r="A682" t="s">
        <v>285</v>
      </c>
      <c r="B682" t="s">
        <v>284</v>
      </c>
      <c r="C682" t="s">
        <v>18</v>
      </c>
      <c r="D682" s="2">
        <v>42416</v>
      </c>
      <c r="E682" t="s">
        <v>35</v>
      </c>
      <c r="F682" s="1">
        <v>4210111942748</v>
      </c>
      <c r="G682" t="s">
        <v>17</v>
      </c>
      <c r="H682">
        <v>66100</v>
      </c>
      <c r="I682">
        <v>5949</v>
      </c>
      <c r="J682">
        <v>2644</v>
      </c>
      <c r="K682">
        <f t="shared" si="11"/>
        <v>74693</v>
      </c>
      <c r="L682" t="s">
        <v>281</v>
      </c>
      <c r="M682" t="s">
        <v>58</v>
      </c>
      <c r="N682" t="s">
        <v>21</v>
      </c>
      <c r="O682" t="s">
        <v>22</v>
      </c>
    </row>
    <row r="683" spans="1:15">
      <c r="A683" t="s">
        <v>289</v>
      </c>
      <c r="B683" t="s">
        <v>44</v>
      </c>
      <c r="C683" t="s">
        <v>18</v>
      </c>
      <c r="D683" s="2">
        <v>39972</v>
      </c>
      <c r="E683" t="s">
        <v>47</v>
      </c>
      <c r="F683" s="1">
        <v>4210111281844</v>
      </c>
      <c r="G683" t="s">
        <v>48</v>
      </c>
      <c r="H683">
        <v>32700</v>
      </c>
      <c r="I683">
        <v>3270</v>
      </c>
      <c r="J683">
        <v>1308</v>
      </c>
      <c r="K683">
        <f t="shared" si="11"/>
        <v>37278</v>
      </c>
      <c r="L683" t="s">
        <v>281</v>
      </c>
      <c r="M683" t="s">
        <v>111</v>
      </c>
      <c r="N683" t="s">
        <v>21</v>
      </c>
      <c r="O683" t="s">
        <v>22</v>
      </c>
    </row>
    <row r="684" spans="1:15">
      <c r="A684" t="s">
        <v>292</v>
      </c>
      <c r="B684" t="s">
        <v>153</v>
      </c>
      <c r="C684" t="s">
        <v>18</v>
      </c>
      <c r="D684" s="2">
        <v>39972</v>
      </c>
      <c r="E684" t="s">
        <v>47</v>
      </c>
      <c r="F684" s="1">
        <v>4210111787723</v>
      </c>
      <c r="G684" t="s">
        <v>48</v>
      </c>
      <c r="H684">
        <v>27000</v>
      </c>
      <c r="I684">
        <v>3240</v>
      </c>
      <c r="J684">
        <v>1350</v>
      </c>
      <c r="K684">
        <f t="shared" si="11"/>
        <v>31590</v>
      </c>
      <c r="L684" t="s">
        <v>281</v>
      </c>
      <c r="M684" t="s">
        <v>80</v>
      </c>
      <c r="N684" t="s">
        <v>21</v>
      </c>
      <c r="O684" t="s">
        <v>22</v>
      </c>
    </row>
    <row r="685" spans="1:15">
      <c r="A685" t="s">
        <v>295</v>
      </c>
      <c r="B685" t="s">
        <v>294</v>
      </c>
      <c r="C685" t="s">
        <v>18</v>
      </c>
      <c r="D685" s="2">
        <v>42416</v>
      </c>
      <c r="E685" t="s">
        <v>16</v>
      </c>
      <c r="F685" s="1">
        <v>4210111484057</v>
      </c>
      <c r="G685" t="s">
        <v>17</v>
      </c>
      <c r="H685">
        <v>92000</v>
      </c>
      <c r="I685">
        <v>7360</v>
      </c>
      <c r="J685">
        <v>0</v>
      </c>
      <c r="K685">
        <f t="shared" si="11"/>
        <v>99360</v>
      </c>
      <c r="L685" t="s">
        <v>281</v>
      </c>
      <c r="M685" t="s">
        <v>58</v>
      </c>
      <c r="N685" t="s">
        <v>21</v>
      </c>
      <c r="O685" t="s">
        <v>22</v>
      </c>
    </row>
    <row r="686" spans="1:15">
      <c r="A686" t="s">
        <v>297</v>
      </c>
      <c r="B686" t="s">
        <v>259</v>
      </c>
      <c r="C686" t="s">
        <v>18</v>
      </c>
      <c r="D686" s="2">
        <v>41085</v>
      </c>
      <c r="E686" t="s">
        <v>16</v>
      </c>
      <c r="F686" s="1">
        <v>4210111437319</v>
      </c>
      <c r="G686" t="s">
        <v>17</v>
      </c>
      <c r="H686">
        <v>55100</v>
      </c>
      <c r="I686">
        <v>6612</v>
      </c>
      <c r="J686">
        <v>2204</v>
      </c>
      <c r="K686">
        <f t="shared" si="11"/>
        <v>63916</v>
      </c>
      <c r="L686" t="s">
        <v>281</v>
      </c>
      <c r="M686" t="s">
        <v>49</v>
      </c>
      <c r="N686" t="s">
        <v>21</v>
      </c>
      <c r="O686" t="s">
        <v>22</v>
      </c>
    </row>
    <row r="687" spans="1:15">
      <c r="A687" t="s">
        <v>302</v>
      </c>
      <c r="B687" t="s">
        <v>165</v>
      </c>
      <c r="C687" t="s">
        <v>18</v>
      </c>
      <c r="D687" s="2">
        <v>43831</v>
      </c>
      <c r="E687" t="s">
        <v>136</v>
      </c>
      <c r="F687" s="1">
        <v>4210111804982</v>
      </c>
      <c r="G687" t="s">
        <v>137</v>
      </c>
      <c r="H687">
        <v>70000</v>
      </c>
      <c r="I687">
        <v>4900</v>
      </c>
      <c r="J687">
        <v>3500</v>
      </c>
      <c r="K687">
        <f t="shared" si="11"/>
        <v>78400</v>
      </c>
      <c r="L687" t="s">
        <v>281</v>
      </c>
      <c r="M687" t="s">
        <v>55</v>
      </c>
      <c r="N687" t="s">
        <v>21</v>
      </c>
      <c r="O687" t="s">
        <v>22</v>
      </c>
    </row>
    <row r="688" spans="1:15">
      <c r="A688" t="s">
        <v>303</v>
      </c>
      <c r="B688" t="s">
        <v>165</v>
      </c>
      <c r="C688" t="s">
        <v>18</v>
      </c>
      <c r="D688" s="2">
        <v>43525</v>
      </c>
      <c r="E688" t="s">
        <v>142</v>
      </c>
      <c r="F688" s="1">
        <v>4210111764547</v>
      </c>
      <c r="G688" t="s">
        <v>137</v>
      </c>
      <c r="H688">
        <v>70000</v>
      </c>
      <c r="I688">
        <v>4900</v>
      </c>
      <c r="J688">
        <v>3500</v>
      </c>
      <c r="K688">
        <f t="shared" si="11"/>
        <v>78400</v>
      </c>
      <c r="L688" t="s">
        <v>281</v>
      </c>
      <c r="M688" t="s">
        <v>55</v>
      </c>
      <c r="N688" t="s">
        <v>21</v>
      </c>
      <c r="O688" t="s">
        <v>22</v>
      </c>
    </row>
    <row r="689" spans="1:15">
      <c r="A689" t="s">
        <v>306</v>
      </c>
      <c r="B689" t="s">
        <v>165</v>
      </c>
      <c r="C689" t="s">
        <v>18</v>
      </c>
      <c r="D689" s="2">
        <v>41015</v>
      </c>
      <c r="E689" t="s">
        <v>47</v>
      </c>
      <c r="F689" s="1">
        <v>4210111451946</v>
      </c>
      <c r="G689" t="s">
        <v>48</v>
      </c>
      <c r="H689">
        <v>70000</v>
      </c>
      <c r="I689">
        <v>4900</v>
      </c>
      <c r="J689">
        <v>3500</v>
      </c>
      <c r="K689">
        <f t="shared" si="11"/>
        <v>78400</v>
      </c>
      <c r="L689" t="s">
        <v>281</v>
      </c>
      <c r="M689" t="s">
        <v>80</v>
      </c>
      <c r="N689" t="s">
        <v>21</v>
      </c>
      <c r="O689" t="s">
        <v>22</v>
      </c>
    </row>
    <row r="690" spans="1:15">
      <c r="A690" t="s">
        <v>311</v>
      </c>
      <c r="B690" t="s">
        <v>108</v>
      </c>
      <c r="C690" t="s">
        <v>18</v>
      </c>
      <c r="D690" s="2">
        <v>41612</v>
      </c>
      <c r="E690" t="s">
        <v>16</v>
      </c>
      <c r="F690" s="1">
        <v>4210111432985</v>
      </c>
      <c r="G690" t="s">
        <v>17</v>
      </c>
      <c r="H690">
        <v>60000</v>
      </c>
      <c r="I690">
        <v>4200</v>
      </c>
      <c r="J690">
        <v>1200</v>
      </c>
      <c r="K690">
        <f t="shared" si="11"/>
        <v>65400</v>
      </c>
      <c r="L690" t="s">
        <v>281</v>
      </c>
      <c r="M690" t="s">
        <v>49</v>
      </c>
      <c r="N690" t="s">
        <v>21</v>
      </c>
      <c r="O690" t="s">
        <v>27</v>
      </c>
    </row>
    <row r="691" spans="1:15">
      <c r="A691" t="s">
        <v>326</v>
      </c>
      <c r="B691" t="s">
        <v>324</v>
      </c>
      <c r="C691" t="s">
        <v>18</v>
      </c>
      <c r="D691" s="2">
        <v>41621</v>
      </c>
      <c r="E691" t="s">
        <v>16</v>
      </c>
      <c r="F691" s="1">
        <v>4210111708617</v>
      </c>
      <c r="G691" t="s">
        <v>17</v>
      </c>
      <c r="H691">
        <v>36000</v>
      </c>
      <c r="I691">
        <v>2880</v>
      </c>
      <c r="J691">
        <v>1080</v>
      </c>
      <c r="K691">
        <f t="shared" si="11"/>
        <v>39960</v>
      </c>
      <c r="L691" t="s">
        <v>281</v>
      </c>
      <c r="M691" t="s">
        <v>25</v>
      </c>
      <c r="N691" t="s">
        <v>21</v>
      </c>
      <c r="O691" t="s">
        <v>22</v>
      </c>
    </row>
    <row r="692" spans="1:15">
      <c r="A692" t="s">
        <v>328</v>
      </c>
      <c r="B692" t="s">
        <v>324</v>
      </c>
      <c r="C692" t="s">
        <v>18</v>
      </c>
      <c r="D692" s="2">
        <v>40603</v>
      </c>
      <c r="E692" t="s">
        <v>47</v>
      </c>
      <c r="F692" s="1">
        <v>4210112020133</v>
      </c>
      <c r="G692" t="s">
        <v>48</v>
      </c>
      <c r="H692">
        <v>33000</v>
      </c>
      <c r="I692">
        <v>2970</v>
      </c>
      <c r="J692">
        <v>990</v>
      </c>
      <c r="K692">
        <f t="shared" ref="K692:K755" si="12">SUM(H692:J692)</f>
        <v>36960</v>
      </c>
      <c r="L692" t="s">
        <v>281</v>
      </c>
      <c r="M692" t="s">
        <v>111</v>
      </c>
      <c r="N692" t="s">
        <v>21</v>
      </c>
      <c r="O692" t="s">
        <v>22</v>
      </c>
    </row>
    <row r="693" spans="1:15">
      <c r="A693" t="s">
        <v>335</v>
      </c>
      <c r="B693" t="s">
        <v>29</v>
      </c>
      <c r="C693" t="s">
        <v>18</v>
      </c>
      <c r="D693" s="2">
        <v>39011</v>
      </c>
      <c r="E693" t="s">
        <v>16</v>
      </c>
      <c r="F693" s="1">
        <v>4210111341786</v>
      </c>
      <c r="G693" t="s">
        <v>17</v>
      </c>
      <c r="H693">
        <v>39000</v>
      </c>
      <c r="I693">
        <v>4680</v>
      </c>
      <c r="J693">
        <v>390</v>
      </c>
      <c r="K693">
        <f t="shared" si="12"/>
        <v>44070</v>
      </c>
      <c r="L693" t="s">
        <v>331</v>
      </c>
      <c r="M693" t="s">
        <v>111</v>
      </c>
      <c r="N693" t="s">
        <v>21</v>
      </c>
      <c r="O693" t="s">
        <v>22</v>
      </c>
    </row>
    <row r="694" spans="1:15">
      <c r="A694" t="s">
        <v>339</v>
      </c>
      <c r="B694" t="s">
        <v>41</v>
      </c>
      <c r="C694" t="s">
        <v>18</v>
      </c>
      <c r="D694" s="2">
        <v>40139</v>
      </c>
      <c r="E694" t="s">
        <v>16</v>
      </c>
      <c r="F694" s="1">
        <v>4210111537508</v>
      </c>
      <c r="G694" t="s">
        <v>17</v>
      </c>
      <c r="H694">
        <v>97900</v>
      </c>
      <c r="I694">
        <v>4895</v>
      </c>
      <c r="J694">
        <v>4895</v>
      </c>
      <c r="K694">
        <f t="shared" si="12"/>
        <v>107690</v>
      </c>
      <c r="L694" t="s">
        <v>331</v>
      </c>
      <c r="M694" t="s">
        <v>25</v>
      </c>
      <c r="N694" t="s">
        <v>21</v>
      </c>
      <c r="O694" t="s">
        <v>22</v>
      </c>
    </row>
    <row r="695" spans="1:15">
      <c r="A695" t="s">
        <v>342</v>
      </c>
      <c r="B695" t="s">
        <v>253</v>
      </c>
      <c r="C695" t="s">
        <v>18</v>
      </c>
      <c r="D695" s="2">
        <v>38841</v>
      </c>
      <c r="E695" t="s">
        <v>69</v>
      </c>
      <c r="F695" s="1">
        <v>4210111340644</v>
      </c>
      <c r="G695" t="s">
        <v>70</v>
      </c>
      <c r="H695">
        <v>40000</v>
      </c>
      <c r="I695">
        <v>2000</v>
      </c>
      <c r="J695">
        <v>800</v>
      </c>
      <c r="K695">
        <f t="shared" si="12"/>
        <v>42800</v>
      </c>
      <c r="L695" t="s">
        <v>331</v>
      </c>
      <c r="M695" t="s">
        <v>42</v>
      </c>
      <c r="N695" t="s">
        <v>21</v>
      </c>
      <c r="O695" t="s">
        <v>22</v>
      </c>
    </row>
    <row r="696" spans="1:15">
      <c r="A696" t="s">
        <v>352</v>
      </c>
      <c r="B696" t="s">
        <v>259</v>
      </c>
      <c r="C696" t="s">
        <v>18</v>
      </c>
      <c r="D696" s="2">
        <v>41191</v>
      </c>
      <c r="E696" t="s">
        <v>69</v>
      </c>
      <c r="F696" s="1">
        <v>4210111339004</v>
      </c>
      <c r="G696" t="s">
        <v>70</v>
      </c>
      <c r="H696">
        <v>38500</v>
      </c>
      <c r="I696">
        <v>3850</v>
      </c>
      <c r="J696">
        <v>1155</v>
      </c>
      <c r="K696">
        <f t="shared" si="12"/>
        <v>43505</v>
      </c>
      <c r="L696" t="s">
        <v>331</v>
      </c>
      <c r="M696" t="s">
        <v>20</v>
      </c>
      <c r="N696" t="s">
        <v>21</v>
      </c>
      <c r="O696" t="s">
        <v>22</v>
      </c>
    </row>
    <row r="697" spans="1:15">
      <c r="A697" t="s">
        <v>356</v>
      </c>
      <c r="B697" t="s">
        <v>355</v>
      </c>
      <c r="C697" t="s">
        <v>18</v>
      </c>
      <c r="D697" s="2">
        <v>40533</v>
      </c>
      <c r="E697" t="s">
        <v>16</v>
      </c>
      <c r="F697" s="1">
        <v>4210111395344</v>
      </c>
      <c r="G697" t="s">
        <v>17</v>
      </c>
      <c r="H697">
        <v>52000</v>
      </c>
      <c r="I697">
        <v>3120</v>
      </c>
      <c r="J697">
        <v>1040</v>
      </c>
      <c r="K697">
        <f t="shared" si="12"/>
        <v>56160</v>
      </c>
      <c r="L697" t="s">
        <v>331</v>
      </c>
      <c r="M697" t="s">
        <v>77</v>
      </c>
      <c r="N697" t="s">
        <v>21</v>
      </c>
      <c r="O697" t="s">
        <v>22</v>
      </c>
    </row>
    <row r="698" spans="1:15">
      <c r="A698" t="s">
        <v>359</v>
      </c>
      <c r="B698" t="s">
        <v>76</v>
      </c>
      <c r="C698" t="s">
        <v>18</v>
      </c>
      <c r="D698" s="2">
        <v>40533</v>
      </c>
      <c r="E698" t="s">
        <v>16</v>
      </c>
      <c r="F698" s="1">
        <v>4210111919982</v>
      </c>
      <c r="G698" t="s">
        <v>17</v>
      </c>
      <c r="H698">
        <v>57866</v>
      </c>
      <c r="I698">
        <v>5207.9399999999996</v>
      </c>
      <c r="J698">
        <v>578.66</v>
      </c>
      <c r="K698">
        <f t="shared" si="12"/>
        <v>63652.600000000006</v>
      </c>
      <c r="L698" t="s">
        <v>331</v>
      </c>
      <c r="M698" t="s">
        <v>55</v>
      </c>
      <c r="N698" t="s">
        <v>21</v>
      </c>
      <c r="O698" t="s">
        <v>22</v>
      </c>
    </row>
    <row r="699" spans="1:15">
      <c r="A699" t="s">
        <v>362</v>
      </c>
      <c r="B699" t="s">
        <v>85</v>
      </c>
      <c r="C699" t="s">
        <v>18</v>
      </c>
      <c r="D699" s="2">
        <v>40602</v>
      </c>
      <c r="E699" t="s">
        <v>69</v>
      </c>
      <c r="F699" s="1">
        <v>4210111446729</v>
      </c>
      <c r="G699" t="s">
        <v>70</v>
      </c>
      <c r="H699">
        <v>62900</v>
      </c>
      <c r="I699">
        <v>6290</v>
      </c>
      <c r="J699">
        <v>629</v>
      </c>
      <c r="K699">
        <f t="shared" si="12"/>
        <v>69819</v>
      </c>
      <c r="L699" t="s">
        <v>331</v>
      </c>
      <c r="M699" t="s">
        <v>52</v>
      </c>
      <c r="N699" t="s">
        <v>21</v>
      </c>
      <c r="O699" t="s">
        <v>22</v>
      </c>
    </row>
    <row r="700" spans="1:15">
      <c r="A700" t="s">
        <v>364</v>
      </c>
      <c r="B700" t="s">
        <v>363</v>
      </c>
      <c r="C700" t="s">
        <v>18</v>
      </c>
      <c r="D700" s="2">
        <v>40863</v>
      </c>
      <c r="E700" t="s">
        <v>16</v>
      </c>
      <c r="F700" s="1">
        <v>4210111656855</v>
      </c>
      <c r="G700" t="s">
        <v>17</v>
      </c>
      <c r="H700">
        <v>128520</v>
      </c>
      <c r="I700">
        <v>14137.2</v>
      </c>
      <c r="J700">
        <v>1285.2</v>
      </c>
      <c r="K700">
        <f t="shared" si="12"/>
        <v>143942.40000000002</v>
      </c>
      <c r="L700" t="s">
        <v>331</v>
      </c>
      <c r="M700" t="s">
        <v>49</v>
      </c>
      <c r="N700" t="s">
        <v>21</v>
      </c>
      <c r="O700" t="s">
        <v>22</v>
      </c>
    </row>
    <row r="701" spans="1:15">
      <c r="A701" t="s">
        <v>366</v>
      </c>
      <c r="B701" t="s">
        <v>363</v>
      </c>
      <c r="C701" t="s">
        <v>18</v>
      </c>
      <c r="D701" s="2">
        <v>40246</v>
      </c>
      <c r="E701" t="s">
        <v>47</v>
      </c>
      <c r="F701" s="1">
        <v>4210111195322</v>
      </c>
      <c r="G701" t="s">
        <v>48</v>
      </c>
      <c r="H701">
        <v>94000</v>
      </c>
      <c r="I701">
        <v>7520</v>
      </c>
      <c r="J701">
        <v>940</v>
      </c>
      <c r="K701">
        <f t="shared" si="12"/>
        <v>102460</v>
      </c>
      <c r="L701" t="s">
        <v>331</v>
      </c>
      <c r="M701" t="s">
        <v>36</v>
      </c>
      <c r="N701" t="s">
        <v>21</v>
      </c>
      <c r="O701" t="s">
        <v>22</v>
      </c>
    </row>
    <row r="702" spans="1:15">
      <c r="A702" t="s">
        <v>368</v>
      </c>
      <c r="B702" t="s">
        <v>91</v>
      </c>
      <c r="C702" t="s">
        <v>45</v>
      </c>
      <c r="D702" s="2">
        <v>39971</v>
      </c>
      <c r="E702" t="s">
        <v>69</v>
      </c>
      <c r="F702" s="1">
        <v>4210112143215</v>
      </c>
      <c r="G702" t="s">
        <v>70</v>
      </c>
      <c r="H702">
        <v>65720</v>
      </c>
      <c r="I702">
        <v>3943.2</v>
      </c>
      <c r="J702">
        <v>657.2</v>
      </c>
      <c r="K702">
        <f t="shared" si="12"/>
        <v>70320.399999999994</v>
      </c>
      <c r="L702" t="s">
        <v>331</v>
      </c>
      <c r="M702" t="s">
        <v>52</v>
      </c>
      <c r="N702" t="s">
        <v>21</v>
      </c>
      <c r="O702" t="s">
        <v>22</v>
      </c>
    </row>
    <row r="703" spans="1:15">
      <c r="A703" t="s">
        <v>372</v>
      </c>
      <c r="B703" t="s">
        <v>370</v>
      </c>
      <c r="C703" t="s">
        <v>18</v>
      </c>
      <c r="D703" s="2">
        <v>38978</v>
      </c>
      <c r="E703" t="s">
        <v>47</v>
      </c>
      <c r="F703" s="1">
        <v>4210111977264</v>
      </c>
      <c r="G703" t="s">
        <v>48</v>
      </c>
      <c r="H703">
        <v>107000</v>
      </c>
      <c r="I703">
        <v>11770</v>
      </c>
      <c r="J703">
        <v>0</v>
      </c>
      <c r="K703">
        <f t="shared" si="12"/>
        <v>118770</v>
      </c>
      <c r="L703" t="s">
        <v>331</v>
      </c>
      <c r="M703" t="s">
        <v>20</v>
      </c>
      <c r="N703" t="s">
        <v>21</v>
      </c>
      <c r="O703" t="s">
        <v>22</v>
      </c>
    </row>
    <row r="704" spans="1:15">
      <c r="A704" t="s">
        <v>374</v>
      </c>
      <c r="B704" t="s">
        <v>97</v>
      </c>
      <c r="C704" t="s">
        <v>18</v>
      </c>
      <c r="D704" s="2">
        <v>40139</v>
      </c>
      <c r="E704" t="s">
        <v>16</v>
      </c>
      <c r="F704" s="1">
        <v>4210111769943</v>
      </c>
      <c r="G704" t="s">
        <v>17</v>
      </c>
      <c r="H704">
        <v>84700</v>
      </c>
      <c r="I704">
        <v>9317</v>
      </c>
      <c r="J704">
        <v>1694</v>
      </c>
      <c r="K704">
        <f t="shared" si="12"/>
        <v>95711</v>
      </c>
      <c r="L704" t="s">
        <v>331</v>
      </c>
      <c r="M704" t="s">
        <v>32</v>
      </c>
      <c r="N704" t="s">
        <v>21</v>
      </c>
      <c r="O704" t="s">
        <v>22</v>
      </c>
    </row>
    <row r="705" spans="1:15">
      <c r="A705" t="s">
        <v>380</v>
      </c>
      <c r="B705" t="s">
        <v>103</v>
      </c>
      <c r="C705" t="s">
        <v>18</v>
      </c>
      <c r="D705" s="2">
        <v>40519</v>
      </c>
      <c r="E705" t="s">
        <v>16</v>
      </c>
      <c r="F705" s="1">
        <v>4210111654337</v>
      </c>
      <c r="G705" t="s">
        <v>17</v>
      </c>
      <c r="H705">
        <v>74900</v>
      </c>
      <c r="I705">
        <v>8988</v>
      </c>
      <c r="J705">
        <v>749</v>
      </c>
      <c r="K705">
        <f t="shared" si="12"/>
        <v>84637</v>
      </c>
      <c r="L705" t="s">
        <v>331</v>
      </c>
      <c r="M705" t="s">
        <v>25</v>
      </c>
      <c r="N705" t="s">
        <v>21</v>
      </c>
      <c r="O705" t="s">
        <v>22</v>
      </c>
    </row>
    <row r="706" spans="1:15">
      <c r="A706" t="s">
        <v>383</v>
      </c>
      <c r="B706" t="s">
        <v>226</v>
      </c>
      <c r="C706" t="s">
        <v>45</v>
      </c>
      <c r="D706" s="2">
        <v>39971</v>
      </c>
      <c r="E706" t="s">
        <v>69</v>
      </c>
      <c r="F706" s="1">
        <v>4210112195454</v>
      </c>
      <c r="G706" t="s">
        <v>70</v>
      </c>
      <c r="H706">
        <v>70978</v>
      </c>
      <c r="I706">
        <v>7807.58</v>
      </c>
      <c r="J706">
        <v>0</v>
      </c>
      <c r="K706">
        <f t="shared" si="12"/>
        <v>78785.58</v>
      </c>
      <c r="L706" t="s">
        <v>331</v>
      </c>
      <c r="M706" t="s">
        <v>25</v>
      </c>
      <c r="N706" t="s">
        <v>21</v>
      </c>
      <c r="O706" t="s">
        <v>22</v>
      </c>
    </row>
    <row r="707" spans="1:15">
      <c r="A707" t="s">
        <v>386</v>
      </c>
      <c r="B707" t="s">
        <v>232</v>
      </c>
      <c r="C707" t="s">
        <v>18</v>
      </c>
      <c r="D707" s="2">
        <v>40139</v>
      </c>
      <c r="E707" t="s">
        <v>16</v>
      </c>
      <c r="F707" s="1">
        <v>4210111813009</v>
      </c>
      <c r="G707" t="s">
        <v>17</v>
      </c>
      <c r="H707">
        <v>77000</v>
      </c>
      <c r="I707">
        <v>6160</v>
      </c>
      <c r="J707">
        <v>3850</v>
      </c>
      <c r="K707">
        <f t="shared" si="12"/>
        <v>87010</v>
      </c>
      <c r="L707" t="s">
        <v>331</v>
      </c>
      <c r="M707" t="s">
        <v>58</v>
      </c>
      <c r="N707" t="s">
        <v>21</v>
      </c>
      <c r="O707" t="s">
        <v>22</v>
      </c>
    </row>
    <row r="708" spans="1:15">
      <c r="A708" t="s">
        <v>388</v>
      </c>
      <c r="B708" t="s">
        <v>236</v>
      </c>
      <c r="C708" t="s">
        <v>18</v>
      </c>
      <c r="D708" s="2">
        <v>40837</v>
      </c>
      <c r="E708" t="s">
        <v>16</v>
      </c>
      <c r="F708" s="1">
        <v>4210111256068</v>
      </c>
      <c r="G708" t="s">
        <v>17</v>
      </c>
      <c r="H708">
        <v>50000</v>
      </c>
      <c r="I708">
        <v>2500</v>
      </c>
      <c r="J708">
        <v>1500</v>
      </c>
      <c r="K708">
        <f t="shared" si="12"/>
        <v>54000</v>
      </c>
      <c r="L708" t="s">
        <v>331</v>
      </c>
      <c r="M708" t="s">
        <v>25</v>
      </c>
      <c r="N708" t="s">
        <v>21</v>
      </c>
      <c r="O708" t="s">
        <v>22</v>
      </c>
    </row>
    <row r="709" spans="1:15">
      <c r="A709" t="s">
        <v>389</v>
      </c>
      <c r="B709" t="s">
        <v>273</v>
      </c>
      <c r="C709" t="s">
        <v>18</v>
      </c>
      <c r="D709" s="2">
        <v>43831</v>
      </c>
      <c r="E709" t="s">
        <v>136</v>
      </c>
      <c r="F709" s="1">
        <v>4210111834277</v>
      </c>
      <c r="G709" t="s">
        <v>137</v>
      </c>
      <c r="H709">
        <v>34900</v>
      </c>
      <c r="I709">
        <v>4188</v>
      </c>
      <c r="J709">
        <v>1396</v>
      </c>
      <c r="K709">
        <f t="shared" si="12"/>
        <v>40484</v>
      </c>
      <c r="L709" t="s">
        <v>331</v>
      </c>
      <c r="M709" t="s">
        <v>55</v>
      </c>
      <c r="N709" t="s">
        <v>21</v>
      </c>
      <c r="O709" t="s">
        <v>22</v>
      </c>
    </row>
    <row r="710" spans="1:15">
      <c r="A710" t="s">
        <v>390</v>
      </c>
      <c r="B710" t="s">
        <v>273</v>
      </c>
      <c r="C710" t="s">
        <v>18</v>
      </c>
      <c r="D710" s="2">
        <v>43525</v>
      </c>
      <c r="E710" t="s">
        <v>142</v>
      </c>
      <c r="F710" s="1">
        <v>4210111987789</v>
      </c>
      <c r="G710" t="s">
        <v>137</v>
      </c>
      <c r="H710">
        <v>34900</v>
      </c>
      <c r="I710">
        <v>4188</v>
      </c>
      <c r="J710">
        <v>1396</v>
      </c>
      <c r="K710">
        <f t="shared" si="12"/>
        <v>40484</v>
      </c>
      <c r="L710" t="s">
        <v>331</v>
      </c>
      <c r="M710" t="s">
        <v>55</v>
      </c>
      <c r="N710" t="s">
        <v>21</v>
      </c>
      <c r="O710" t="s">
        <v>22</v>
      </c>
    </row>
    <row r="711" spans="1:15">
      <c r="A711" t="s">
        <v>391</v>
      </c>
      <c r="B711" t="s">
        <v>273</v>
      </c>
      <c r="C711" t="s">
        <v>18</v>
      </c>
      <c r="D711" s="2">
        <v>41208</v>
      </c>
      <c r="E711" t="s">
        <v>47</v>
      </c>
      <c r="F711" s="1">
        <v>4210111403846</v>
      </c>
      <c r="G711" t="s">
        <v>48</v>
      </c>
      <c r="H711">
        <v>34900</v>
      </c>
      <c r="I711">
        <v>4188</v>
      </c>
      <c r="J711">
        <v>1396</v>
      </c>
      <c r="K711">
        <f t="shared" si="12"/>
        <v>40484</v>
      </c>
      <c r="L711" t="s">
        <v>331</v>
      </c>
      <c r="M711" t="s">
        <v>55</v>
      </c>
      <c r="N711" t="s">
        <v>21</v>
      </c>
      <c r="O711" t="s">
        <v>22</v>
      </c>
    </row>
    <row r="712" spans="1:15">
      <c r="A712" t="s">
        <v>392</v>
      </c>
      <c r="B712" t="s">
        <v>273</v>
      </c>
      <c r="C712" t="s">
        <v>18</v>
      </c>
      <c r="D712" s="2">
        <v>41208</v>
      </c>
      <c r="E712" t="s">
        <v>47</v>
      </c>
      <c r="F712" s="1">
        <v>4210112146795</v>
      </c>
      <c r="G712" t="s">
        <v>48</v>
      </c>
      <c r="H712">
        <v>34900</v>
      </c>
      <c r="I712">
        <v>4188</v>
      </c>
      <c r="J712">
        <v>1396</v>
      </c>
      <c r="K712">
        <f t="shared" si="12"/>
        <v>40484</v>
      </c>
      <c r="L712" t="s">
        <v>331</v>
      </c>
      <c r="M712" t="s">
        <v>111</v>
      </c>
      <c r="N712" t="s">
        <v>21</v>
      </c>
      <c r="O712" t="s">
        <v>22</v>
      </c>
    </row>
    <row r="713" spans="1:15">
      <c r="A713" t="s">
        <v>395</v>
      </c>
      <c r="B713" t="s">
        <v>121</v>
      </c>
      <c r="C713" t="s">
        <v>18</v>
      </c>
      <c r="D713" s="2">
        <v>42416</v>
      </c>
      <c r="E713" t="s">
        <v>16</v>
      </c>
      <c r="F713" s="1">
        <v>4210111812899</v>
      </c>
      <c r="G713" t="s">
        <v>17</v>
      </c>
      <c r="H713">
        <v>35000</v>
      </c>
      <c r="I713">
        <v>4200</v>
      </c>
      <c r="J713">
        <v>700</v>
      </c>
      <c r="K713">
        <f t="shared" si="12"/>
        <v>39900</v>
      </c>
      <c r="L713" t="s">
        <v>331</v>
      </c>
      <c r="M713" t="s">
        <v>80</v>
      </c>
      <c r="N713" t="s">
        <v>21</v>
      </c>
      <c r="O713" t="s">
        <v>22</v>
      </c>
    </row>
    <row r="714" spans="1:15">
      <c r="A714" t="s">
        <v>407</v>
      </c>
      <c r="B714" t="s">
        <v>280</v>
      </c>
      <c r="C714" t="s">
        <v>45</v>
      </c>
      <c r="D714" s="2">
        <v>42416</v>
      </c>
      <c r="E714" t="s">
        <v>35</v>
      </c>
      <c r="F714" s="1">
        <v>4210112311334</v>
      </c>
      <c r="G714" t="s">
        <v>17</v>
      </c>
      <c r="H714">
        <v>70632</v>
      </c>
      <c r="I714">
        <v>5650.56</v>
      </c>
      <c r="J714">
        <v>2118.96</v>
      </c>
      <c r="K714">
        <f t="shared" si="12"/>
        <v>78401.52</v>
      </c>
      <c r="L714" t="s">
        <v>405</v>
      </c>
      <c r="M714" t="s">
        <v>49</v>
      </c>
      <c r="N714" t="s">
        <v>21</v>
      </c>
      <c r="O714" t="s">
        <v>22</v>
      </c>
    </row>
    <row r="715" spans="1:15">
      <c r="A715" t="s">
        <v>408</v>
      </c>
      <c r="B715" t="s">
        <v>186</v>
      </c>
      <c r="C715" t="s">
        <v>18</v>
      </c>
      <c r="D715" s="2">
        <v>42416</v>
      </c>
      <c r="E715" t="s">
        <v>16</v>
      </c>
      <c r="F715" s="1">
        <v>4210112213804</v>
      </c>
      <c r="G715" t="s">
        <v>17</v>
      </c>
      <c r="H715">
        <v>64000</v>
      </c>
      <c r="I715">
        <v>5760</v>
      </c>
      <c r="J715">
        <v>3200</v>
      </c>
      <c r="K715">
        <f t="shared" si="12"/>
        <v>72960</v>
      </c>
      <c r="L715" t="s">
        <v>405</v>
      </c>
      <c r="M715" t="s">
        <v>49</v>
      </c>
      <c r="N715" t="s">
        <v>21</v>
      </c>
      <c r="O715" t="s">
        <v>22</v>
      </c>
    </row>
    <row r="716" spans="1:15">
      <c r="A716" t="s">
        <v>412</v>
      </c>
      <c r="B716" t="s">
        <v>192</v>
      </c>
      <c r="C716" t="s">
        <v>18</v>
      </c>
      <c r="D716" s="2">
        <v>40766</v>
      </c>
      <c r="E716" t="s">
        <v>16</v>
      </c>
      <c r="F716" s="1">
        <v>4210111892852</v>
      </c>
      <c r="G716" t="s">
        <v>17</v>
      </c>
      <c r="H716">
        <v>52700</v>
      </c>
      <c r="I716">
        <v>3689</v>
      </c>
      <c r="J716">
        <v>1581</v>
      </c>
      <c r="K716">
        <f t="shared" si="12"/>
        <v>57970</v>
      </c>
      <c r="L716" t="s">
        <v>405</v>
      </c>
      <c r="M716" t="s">
        <v>36</v>
      </c>
      <c r="N716" t="s">
        <v>21</v>
      </c>
      <c r="O716" t="s">
        <v>22</v>
      </c>
    </row>
    <row r="717" spans="1:15">
      <c r="A717" t="s">
        <v>413</v>
      </c>
      <c r="B717" t="s">
        <v>51</v>
      </c>
      <c r="C717" t="s">
        <v>18</v>
      </c>
      <c r="D717" s="2">
        <v>40303</v>
      </c>
      <c r="E717" t="s">
        <v>16</v>
      </c>
      <c r="F717" s="1">
        <v>4210112237862</v>
      </c>
      <c r="G717" t="s">
        <v>17</v>
      </c>
      <c r="H717">
        <v>65720</v>
      </c>
      <c r="I717">
        <v>4600.3999999999996</v>
      </c>
      <c r="J717">
        <v>657.2</v>
      </c>
      <c r="K717">
        <f t="shared" si="12"/>
        <v>70977.599999999991</v>
      </c>
      <c r="L717" t="s">
        <v>405</v>
      </c>
      <c r="M717" t="s">
        <v>80</v>
      </c>
      <c r="N717" t="s">
        <v>21</v>
      </c>
      <c r="O717" t="s">
        <v>22</v>
      </c>
    </row>
    <row r="718" spans="1:15">
      <c r="A718" t="s">
        <v>414</v>
      </c>
      <c r="B718" t="s">
        <v>51</v>
      </c>
      <c r="C718" t="s">
        <v>45</v>
      </c>
      <c r="D718" s="2">
        <v>41622</v>
      </c>
      <c r="E718" t="s">
        <v>16</v>
      </c>
      <c r="F718" s="1">
        <v>4210112130886</v>
      </c>
      <c r="G718" t="s">
        <v>17</v>
      </c>
      <c r="H718">
        <v>51251</v>
      </c>
      <c r="I718">
        <v>3075.06</v>
      </c>
      <c r="J718">
        <v>2562.5500000000002</v>
      </c>
      <c r="K718">
        <f t="shared" si="12"/>
        <v>56888.61</v>
      </c>
      <c r="L718" t="s">
        <v>405</v>
      </c>
      <c r="M718" t="s">
        <v>58</v>
      </c>
      <c r="N718" t="s">
        <v>21</v>
      </c>
      <c r="O718" t="s">
        <v>22</v>
      </c>
    </row>
    <row r="719" spans="1:15">
      <c r="A719" t="s">
        <v>417</v>
      </c>
      <c r="B719" t="s">
        <v>294</v>
      </c>
      <c r="C719" t="s">
        <v>18</v>
      </c>
      <c r="D719" s="2">
        <v>39796</v>
      </c>
      <c r="E719" t="s">
        <v>16</v>
      </c>
      <c r="F719" s="1">
        <v>4210111844863</v>
      </c>
      <c r="G719" t="s">
        <v>17</v>
      </c>
      <c r="H719">
        <v>40000</v>
      </c>
      <c r="I719">
        <v>4800</v>
      </c>
      <c r="J719">
        <v>800</v>
      </c>
      <c r="K719">
        <f t="shared" si="12"/>
        <v>45600</v>
      </c>
      <c r="L719" t="s">
        <v>405</v>
      </c>
      <c r="M719" t="s">
        <v>77</v>
      </c>
      <c r="N719" t="s">
        <v>21</v>
      </c>
      <c r="O719" t="s">
        <v>22</v>
      </c>
    </row>
    <row r="720" spans="1:15">
      <c r="A720" t="s">
        <v>420</v>
      </c>
      <c r="B720" t="s">
        <v>204</v>
      </c>
      <c r="C720" t="s">
        <v>18</v>
      </c>
      <c r="D720" s="2">
        <v>40788</v>
      </c>
      <c r="E720" t="s">
        <v>16</v>
      </c>
      <c r="F720" s="1">
        <v>4210111944443</v>
      </c>
      <c r="G720" t="s">
        <v>17</v>
      </c>
      <c r="H720">
        <v>107520</v>
      </c>
      <c r="I720">
        <v>8601.6</v>
      </c>
      <c r="J720">
        <v>1075.2</v>
      </c>
      <c r="K720">
        <f t="shared" si="12"/>
        <v>117196.8</v>
      </c>
      <c r="L720" t="s">
        <v>405</v>
      </c>
      <c r="M720" t="s">
        <v>77</v>
      </c>
      <c r="N720" t="s">
        <v>21</v>
      </c>
      <c r="O720" t="s">
        <v>22</v>
      </c>
    </row>
    <row r="721" spans="1:15">
      <c r="A721" t="s">
        <v>438</v>
      </c>
      <c r="B721" t="s">
        <v>230</v>
      </c>
      <c r="C721" t="s">
        <v>18</v>
      </c>
      <c r="D721" s="2">
        <v>38603</v>
      </c>
      <c r="E721" t="s">
        <v>16</v>
      </c>
      <c r="F721" s="1">
        <v>4210111930943</v>
      </c>
      <c r="G721" t="s">
        <v>17</v>
      </c>
      <c r="H721">
        <v>69000</v>
      </c>
      <c r="I721">
        <v>4830</v>
      </c>
      <c r="J721">
        <v>3450</v>
      </c>
      <c r="K721">
        <f t="shared" si="12"/>
        <v>77280</v>
      </c>
      <c r="L721" t="s">
        <v>405</v>
      </c>
      <c r="M721" t="s">
        <v>52</v>
      </c>
      <c r="N721" t="s">
        <v>21</v>
      </c>
      <c r="O721" t="s">
        <v>22</v>
      </c>
    </row>
    <row r="722" spans="1:15">
      <c r="A722" t="s">
        <v>441</v>
      </c>
      <c r="B722" t="s">
        <v>175</v>
      </c>
      <c r="C722" t="s">
        <v>18</v>
      </c>
      <c r="D722" s="2">
        <v>40026</v>
      </c>
      <c r="E722" t="s">
        <v>16</v>
      </c>
      <c r="F722" s="1">
        <v>4210112297954</v>
      </c>
      <c r="G722" t="s">
        <v>17</v>
      </c>
      <c r="H722">
        <v>60900</v>
      </c>
      <c r="I722">
        <v>6090</v>
      </c>
      <c r="J722">
        <v>609</v>
      </c>
      <c r="K722">
        <f t="shared" si="12"/>
        <v>67599</v>
      </c>
      <c r="L722" t="s">
        <v>405</v>
      </c>
      <c r="M722" t="s">
        <v>49</v>
      </c>
      <c r="N722" t="s">
        <v>21</v>
      </c>
      <c r="O722" t="s">
        <v>22</v>
      </c>
    </row>
    <row r="723" spans="1:15">
      <c r="A723" t="s">
        <v>443</v>
      </c>
      <c r="B723" t="s">
        <v>177</v>
      </c>
      <c r="C723" t="s">
        <v>45</v>
      </c>
      <c r="D723" s="2">
        <v>39796</v>
      </c>
      <c r="E723" t="s">
        <v>16</v>
      </c>
      <c r="F723" s="1">
        <v>4210111562973</v>
      </c>
      <c r="G723" t="s">
        <v>17</v>
      </c>
      <c r="H723">
        <v>44000</v>
      </c>
      <c r="I723">
        <v>2200</v>
      </c>
      <c r="J723">
        <v>440</v>
      </c>
      <c r="K723">
        <f t="shared" si="12"/>
        <v>46640</v>
      </c>
      <c r="L723" t="s">
        <v>405</v>
      </c>
      <c r="M723" t="s">
        <v>77</v>
      </c>
      <c r="N723" t="s">
        <v>21</v>
      </c>
      <c r="O723" t="s">
        <v>22</v>
      </c>
    </row>
    <row r="724" spans="1:15">
      <c r="A724" t="s">
        <v>446</v>
      </c>
      <c r="B724" t="s">
        <v>444</v>
      </c>
      <c r="C724" t="s">
        <v>18</v>
      </c>
      <c r="D724" s="2">
        <v>40303</v>
      </c>
      <c r="E724" t="s">
        <v>16</v>
      </c>
      <c r="F724" s="1">
        <v>4210111285808</v>
      </c>
      <c r="G724" t="s">
        <v>17</v>
      </c>
      <c r="H724">
        <v>62000</v>
      </c>
      <c r="I724">
        <v>4340</v>
      </c>
      <c r="J724">
        <v>1240</v>
      </c>
      <c r="K724">
        <f t="shared" si="12"/>
        <v>67580</v>
      </c>
      <c r="L724" t="s">
        <v>405</v>
      </c>
      <c r="M724" t="s">
        <v>111</v>
      </c>
      <c r="N724" t="s">
        <v>21</v>
      </c>
      <c r="O724" t="s">
        <v>22</v>
      </c>
    </row>
    <row r="725" spans="1:15">
      <c r="A725" t="s">
        <v>456</v>
      </c>
      <c r="B725" t="s">
        <v>15</v>
      </c>
      <c r="C725" t="s">
        <v>18</v>
      </c>
      <c r="D725" s="2">
        <v>42416</v>
      </c>
      <c r="E725" t="s">
        <v>16</v>
      </c>
      <c r="F725" s="1">
        <v>4210111832675</v>
      </c>
      <c r="G725" t="s">
        <v>17</v>
      </c>
      <c r="H725">
        <v>59000</v>
      </c>
      <c r="I725">
        <v>3540</v>
      </c>
      <c r="J725">
        <v>1770</v>
      </c>
      <c r="K725">
        <f t="shared" si="12"/>
        <v>64310</v>
      </c>
      <c r="L725" t="s">
        <v>452</v>
      </c>
      <c r="M725" t="s">
        <v>58</v>
      </c>
      <c r="N725" t="s">
        <v>21</v>
      </c>
      <c r="O725" t="s">
        <v>22</v>
      </c>
    </row>
    <row r="726" spans="1:15">
      <c r="A726" t="s">
        <v>458</v>
      </c>
      <c r="B726" t="s">
        <v>15</v>
      </c>
      <c r="C726" t="s">
        <v>18</v>
      </c>
      <c r="D726" s="2">
        <v>41144</v>
      </c>
      <c r="E726" t="s">
        <v>16</v>
      </c>
      <c r="F726" s="1">
        <v>4210111175479</v>
      </c>
      <c r="G726" t="s">
        <v>17</v>
      </c>
      <c r="H726">
        <v>36700</v>
      </c>
      <c r="I726">
        <v>1835</v>
      </c>
      <c r="J726">
        <v>1835</v>
      </c>
      <c r="K726">
        <f t="shared" si="12"/>
        <v>40370</v>
      </c>
      <c r="L726" t="s">
        <v>452</v>
      </c>
      <c r="M726" t="s">
        <v>111</v>
      </c>
      <c r="N726" t="s">
        <v>21</v>
      </c>
      <c r="O726" t="s">
        <v>22</v>
      </c>
    </row>
    <row r="727" spans="1:15">
      <c r="A727" t="s">
        <v>462</v>
      </c>
      <c r="B727" t="s">
        <v>39</v>
      </c>
      <c r="C727" t="s">
        <v>45</v>
      </c>
      <c r="D727" s="2">
        <v>39014</v>
      </c>
      <c r="E727" t="s">
        <v>16</v>
      </c>
      <c r="F727" s="1">
        <v>4210111993303</v>
      </c>
      <c r="G727" t="s">
        <v>17</v>
      </c>
      <c r="H727">
        <v>70000</v>
      </c>
      <c r="I727">
        <v>7000</v>
      </c>
      <c r="J727">
        <v>700</v>
      </c>
      <c r="K727">
        <f t="shared" si="12"/>
        <v>77700</v>
      </c>
      <c r="L727" t="s">
        <v>452</v>
      </c>
      <c r="M727" t="s">
        <v>20</v>
      </c>
      <c r="N727" t="s">
        <v>21</v>
      </c>
      <c r="O727" t="s">
        <v>22</v>
      </c>
    </row>
    <row r="728" spans="1:15">
      <c r="A728" t="s">
        <v>466</v>
      </c>
      <c r="B728" t="s">
        <v>149</v>
      </c>
      <c r="C728" t="s">
        <v>18</v>
      </c>
      <c r="D728" s="2">
        <v>40717</v>
      </c>
      <c r="E728" t="s">
        <v>47</v>
      </c>
      <c r="F728" s="1">
        <v>4210111973244</v>
      </c>
      <c r="G728" t="s">
        <v>48</v>
      </c>
      <c r="H728">
        <v>85536</v>
      </c>
      <c r="I728">
        <v>4276.8</v>
      </c>
      <c r="J728">
        <v>1710.72</v>
      </c>
      <c r="K728">
        <f t="shared" si="12"/>
        <v>91523.520000000004</v>
      </c>
      <c r="L728" t="s">
        <v>452</v>
      </c>
      <c r="M728" t="s">
        <v>52</v>
      </c>
      <c r="N728" t="s">
        <v>21</v>
      </c>
      <c r="O728" t="s">
        <v>22</v>
      </c>
    </row>
    <row r="729" spans="1:15">
      <c r="A729" t="s">
        <v>468</v>
      </c>
      <c r="B729" t="s">
        <v>253</v>
      </c>
      <c r="C729" t="s">
        <v>18</v>
      </c>
      <c r="D729" s="2">
        <v>39072</v>
      </c>
      <c r="E729" t="s">
        <v>16</v>
      </c>
      <c r="F729" s="1">
        <v>4210111672441</v>
      </c>
      <c r="G729" t="s">
        <v>17</v>
      </c>
      <c r="H729">
        <v>62000</v>
      </c>
      <c r="I729">
        <v>4960</v>
      </c>
      <c r="J729">
        <v>620</v>
      </c>
      <c r="K729">
        <f t="shared" si="12"/>
        <v>67580</v>
      </c>
      <c r="L729" t="s">
        <v>452</v>
      </c>
      <c r="M729" t="s">
        <v>42</v>
      </c>
      <c r="N729" t="s">
        <v>21</v>
      </c>
      <c r="O729" t="s">
        <v>22</v>
      </c>
    </row>
    <row r="730" spans="1:15">
      <c r="A730" t="s">
        <v>481</v>
      </c>
      <c r="B730" t="s">
        <v>74</v>
      </c>
      <c r="C730" t="s">
        <v>18</v>
      </c>
      <c r="D730" s="2">
        <v>40576</v>
      </c>
      <c r="E730" t="s">
        <v>140</v>
      </c>
      <c r="F730" s="1">
        <v>4210111217313</v>
      </c>
      <c r="G730" t="s">
        <v>137</v>
      </c>
      <c r="H730">
        <v>100000</v>
      </c>
      <c r="I730">
        <v>12000</v>
      </c>
      <c r="J730">
        <v>1000</v>
      </c>
      <c r="K730">
        <f t="shared" si="12"/>
        <v>113000</v>
      </c>
      <c r="L730" t="s">
        <v>452</v>
      </c>
      <c r="M730" t="s">
        <v>80</v>
      </c>
      <c r="N730" t="s">
        <v>21</v>
      </c>
      <c r="O730" t="s">
        <v>22</v>
      </c>
    </row>
    <row r="731" spans="1:15">
      <c r="A731" t="s">
        <v>486</v>
      </c>
      <c r="B731" t="s">
        <v>76</v>
      </c>
      <c r="C731" t="s">
        <v>18</v>
      </c>
      <c r="D731" s="2">
        <v>40717</v>
      </c>
      <c r="E731" t="s">
        <v>47</v>
      </c>
      <c r="F731" s="1">
        <v>4210111729568</v>
      </c>
      <c r="G731" t="s">
        <v>48</v>
      </c>
      <c r="H731">
        <v>89000</v>
      </c>
      <c r="I731">
        <v>9790</v>
      </c>
      <c r="J731">
        <v>2670</v>
      </c>
      <c r="K731">
        <f t="shared" si="12"/>
        <v>101460</v>
      </c>
      <c r="L731" t="s">
        <v>452</v>
      </c>
      <c r="M731" t="s">
        <v>49</v>
      </c>
      <c r="N731" t="s">
        <v>21</v>
      </c>
      <c r="O731" t="s">
        <v>22</v>
      </c>
    </row>
    <row r="732" spans="1:15">
      <c r="A732" t="s">
        <v>489</v>
      </c>
      <c r="B732" t="s">
        <v>81</v>
      </c>
      <c r="C732" t="s">
        <v>45</v>
      </c>
      <c r="D732" s="2">
        <v>40947</v>
      </c>
      <c r="E732" t="s">
        <v>16</v>
      </c>
      <c r="F732" s="1">
        <v>4210111234762</v>
      </c>
      <c r="G732" t="s">
        <v>17</v>
      </c>
      <c r="H732">
        <v>99136</v>
      </c>
      <c r="I732">
        <v>4956.8</v>
      </c>
      <c r="J732">
        <v>0</v>
      </c>
      <c r="K732">
        <f t="shared" si="12"/>
        <v>104092.8</v>
      </c>
      <c r="L732" t="s">
        <v>452</v>
      </c>
      <c r="M732" t="s">
        <v>42</v>
      </c>
      <c r="N732" t="s">
        <v>21</v>
      </c>
      <c r="O732" t="s">
        <v>22</v>
      </c>
    </row>
    <row r="733" spans="1:15">
      <c r="A733" t="s">
        <v>490</v>
      </c>
      <c r="B733" t="s">
        <v>85</v>
      </c>
      <c r="C733" t="s">
        <v>18</v>
      </c>
      <c r="D733" s="2">
        <v>40898</v>
      </c>
      <c r="E733" t="s">
        <v>16</v>
      </c>
      <c r="F733" s="1">
        <v>4210111890654</v>
      </c>
      <c r="G733" t="s">
        <v>17</v>
      </c>
      <c r="H733">
        <v>65000</v>
      </c>
      <c r="I733">
        <v>3250</v>
      </c>
      <c r="J733">
        <v>1300</v>
      </c>
      <c r="K733">
        <f t="shared" si="12"/>
        <v>69550</v>
      </c>
      <c r="L733" t="s">
        <v>452</v>
      </c>
      <c r="M733" t="s">
        <v>77</v>
      </c>
      <c r="N733" t="s">
        <v>21</v>
      </c>
      <c r="O733" t="s">
        <v>22</v>
      </c>
    </row>
    <row r="734" spans="1:15">
      <c r="A734" t="s">
        <v>503</v>
      </c>
      <c r="B734" t="s">
        <v>384</v>
      </c>
      <c r="C734" t="s">
        <v>45</v>
      </c>
      <c r="D734" s="2">
        <v>39121</v>
      </c>
      <c r="E734" t="s">
        <v>16</v>
      </c>
      <c r="F734" s="1">
        <v>4210111196419</v>
      </c>
      <c r="G734" t="s">
        <v>17</v>
      </c>
      <c r="H734">
        <v>85000</v>
      </c>
      <c r="I734">
        <v>4250</v>
      </c>
      <c r="J734">
        <v>4250</v>
      </c>
      <c r="K734">
        <f t="shared" si="12"/>
        <v>93500</v>
      </c>
      <c r="L734" t="s">
        <v>452</v>
      </c>
      <c r="M734" t="s">
        <v>55</v>
      </c>
      <c r="N734" t="s">
        <v>21</v>
      </c>
      <c r="O734" t="s">
        <v>22</v>
      </c>
    </row>
    <row r="735" spans="1:15">
      <c r="A735" t="s">
        <v>512</v>
      </c>
      <c r="B735" t="s">
        <v>277</v>
      </c>
      <c r="C735" t="s">
        <v>18</v>
      </c>
      <c r="D735" s="2">
        <v>42416</v>
      </c>
      <c r="E735" t="s">
        <v>16</v>
      </c>
      <c r="F735" s="1">
        <v>4210111755566</v>
      </c>
      <c r="G735" t="s">
        <v>17</v>
      </c>
      <c r="H735">
        <v>58000</v>
      </c>
      <c r="I735">
        <v>6960</v>
      </c>
      <c r="J735">
        <v>2900</v>
      </c>
      <c r="K735">
        <f t="shared" si="12"/>
        <v>67860</v>
      </c>
      <c r="L735" t="s">
        <v>452</v>
      </c>
      <c r="M735" t="s">
        <v>20</v>
      </c>
      <c r="N735" t="s">
        <v>21</v>
      </c>
      <c r="O735" t="s">
        <v>22</v>
      </c>
    </row>
    <row r="736" spans="1:15">
      <c r="A736" t="s">
        <v>515</v>
      </c>
      <c r="B736" t="s">
        <v>324</v>
      </c>
      <c r="C736" t="s">
        <v>18</v>
      </c>
      <c r="D736" s="2">
        <v>38891</v>
      </c>
      <c r="E736" t="s">
        <v>47</v>
      </c>
      <c r="F736" s="1">
        <v>4210111480174</v>
      </c>
      <c r="G736" t="s">
        <v>48</v>
      </c>
      <c r="H736">
        <v>68000</v>
      </c>
      <c r="I736">
        <v>3400</v>
      </c>
      <c r="J736">
        <v>2040</v>
      </c>
      <c r="K736">
        <f t="shared" si="12"/>
        <v>73440</v>
      </c>
      <c r="L736" t="s">
        <v>452</v>
      </c>
      <c r="M736" t="s">
        <v>58</v>
      </c>
      <c r="N736" t="s">
        <v>21</v>
      </c>
      <c r="O736" t="s">
        <v>22</v>
      </c>
    </row>
    <row r="737" spans="1:15">
      <c r="A737" t="s">
        <v>1009</v>
      </c>
      <c r="B737" t="s">
        <v>284</v>
      </c>
      <c r="C737" t="s">
        <v>18</v>
      </c>
      <c r="D737" s="2">
        <v>40446</v>
      </c>
      <c r="E737" t="s">
        <v>16</v>
      </c>
      <c r="F737" s="1">
        <v>4210111743124</v>
      </c>
      <c r="G737" t="s">
        <v>17</v>
      </c>
      <c r="H737">
        <v>30570</v>
      </c>
      <c r="I737">
        <v>1834.2</v>
      </c>
      <c r="J737">
        <v>1528.5</v>
      </c>
      <c r="K737">
        <f t="shared" si="12"/>
        <v>33932.699999999997</v>
      </c>
      <c r="L737" t="s">
        <v>516</v>
      </c>
      <c r="M737" t="s">
        <v>111</v>
      </c>
      <c r="N737" t="s">
        <v>21</v>
      </c>
      <c r="O737" t="s">
        <v>22</v>
      </c>
    </row>
    <row r="738" spans="1:15">
      <c r="A738" t="s">
        <v>521</v>
      </c>
      <c r="B738" t="s">
        <v>44</v>
      </c>
      <c r="C738" t="s">
        <v>18</v>
      </c>
      <c r="D738" s="2">
        <v>39529</v>
      </c>
      <c r="E738" t="s">
        <v>140</v>
      </c>
      <c r="F738" s="1">
        <v>4210111952854</v>
      </c>
      <c r="G738" t="s">
        <v>137</v>
      </c>
      <c r="H738">
        <v>33000</v>
      </c>
      <c r="I738">
        <v>2640</v>
      </c>
      <c r="J738">
        <v>1320</v>
      </c>
      <c r="K738">
        <f t="shared" si="12"/>
        <v>36960</v>
      </c>
      <c r="L738" t="s">
        <v>516</v>
      </c>
      <c r="M738" t="s">
        <v>20</v>
      </c>
      <c r="N738" t="s">
        <v>21</v>
      </c>
      <c r="O738" t="s">
        <v>22</v>
      </c>
    </row>
    <row r="739" spans="1:15">
      <c r="A739" t="s">
        <v>526</v>
      </c>
      <c r="B739" t="s">
        <v>415</v>
      </c>
      <c r="C739" t="s">
        <v>18</v>
      </c>
      <c r="D739" s="2">
        <v>41532</v>
      </c>
      <c r="E739" t="s">
        <v>140</v>
      </c>
      <c r="F739" s="1">
        <v>4210112185137</v>
      </c>
      <c r="G739" t="s">
        <v>137</v>
      </c>
      <c r="H739">
        <v>110000</v>
      </c>
      <c r="I739">
        <v>6600</v>
      </c>
      <c r="J739">
        <v>3300</v>
      </c>
      <c r="K739">
        <f t="shared" si="12"/>
        <v>119900</v>
      </c>
      <c r="L739" t="s">
        <v>516</v>
      </c>
      <c r="M739" t="s">
        <v>36</v>
      </c>
      <c r="N739" t="s">
        <v>21</v>
      </c>
      <c r="O739" t="s">
        <v>22</v>
      </c>
    </row>
    <row r="740" spans="1:15">
      <c r="A740" t="s">
        <v>533</v>
      </c>
      <c r="B740" t="s">
        <v>68</v>
      </c>
      <c r="C740" t="s">
        <v>18</v>
      </c>
      <c r="D740" s="2">
        <v>39739</v>
      </c>
      <c r="E740" t="s">
        <v>69</v>
      </c>
      <c r="F740" s="1">
        <v>4210111467492</v>
      </c>
      <c r="G740" t="s">
        <v>70</v>
      </c>
      <c r="H740">
        <v>130000</v>
      </c>
      <c r="I740">
        <v>14300</v>
      </c>
      <c r="J740">
        <v>1300</v>
      </c>
      <c r="K740">
        <f t="shared" si="12"/>
        <v>145600</v>
      </c>
      <c r="L740" t="s">
        <v>516</v>
      </c>
      <c r="M740" t="s">
        <v>77</v>
      </c>
      <c r="N740" t="s">
        <v>21</v>
      </c>
      <c r="O740" t="s">
        <v>27</v>
      </c>
    </row>
    <row r="741" spans="1:15">
      <c r="A741" t="s">
        <v>535</v>
      </c>
      <c r="B741" t="s">
        <v>355</v>
      </c>
      <c r="C741" t="s">
        <v>18</v>
      </c>
      <c r="D741" s="2">
        <v>42416</v>
      </c>
      <c r="E741" t="s">
        <v>16</v>
      </c>
      <c r="F741" s="1">
        <v>4210111936656</v>
      </c>
      <c r="G741" t="s">
        <v>17</v>
      </c>
      <c r="H741">
        <v>67000</v>
      </c>
      <c r="I741">
        <v>6700</v>
      </c>
      <c r="J741">
        <v>3350</v>
      </c>
      <c r="K741">
        <f t="shared" si="12"/>
        <v>77050</v>
      </c>
      <c r="L741" t="s">
        <v>516</v>
      </c>
      <c r="M741" t="s">
        <v>42</v>
      </c>
      <c r="N741" t="s">
        <v>21</v>
      </c>
      <c r="O741" t="s">
        <v>22</v>
      </c>
    </row>
    <row r="742" spans="1:15">
      <c r="A742" t="s">
        <v>537</v>
      </c>
      <c r="B742" t="s">
        <v>264</v>
      </c>
      <c r="C742" t="s">
        <v>18</v>
      </c>
      <c r="D742" s="2">
        <v>43831</v>
      </c>
      <c r="E742" t="s">
        <v>136</v>
      </c>
      <c r="F742" s="1">
        <v>4210111914012</v>
      </c>
      <c r="G742" t="s">
        <v>137</v>
      </c>
      <c r="H742">
        <v>145000</v>
      </c>
      <c r="I742">
        <v>8700</v>
      </c>
      <c r="J742">
        <v>1450</v>
      </c>
      <c r="K742">
        <f t="shared" si="12"/>
        <v>155150</v>
      </c>
      <c r="L742" t="s">
        <v>516</v>
      </c>
      <c r="M742" t="s">
        <v>55</v>
      </c>
      <c r="N742" t="s">
        <v>21</v>
      </c>
      <c r="O742" t="s">
        <v>22</v>
      </c>
    </row>
    <row r="743" spans="1:15">
      <c r="A743" t="s">
        <v>541</v>
      </c>
      <c r="B743" t="s">
        <v>264</v>
      </c>
      <c r="C743" t="s">
        <v>18</v>
      </c>
      <c r="D743" s="2">
        <v>43525</v>
      </c>
      <c r="E743" t="s">
        <v>142</v>
      </c>
      <c r="F743" s="1">
        <v>4210111239447</v>
      </c>
      <c r="G743" t="s">
        <v>137</v>
      </c>
      <c r="H743">
        <v>145000</v>
      </c>
      <c r="I743">
        <v>8700</v>
      </c>
      <c r="J743">
        <v>1450</v>
      </c>
      <c r="K743">
        <f t="shared" si="12"/>
        <v>155150</v>
      </c>
      <c r="L743" t="s">
        <v>516</v>
      </c>
      <c r="M743" t="s">
        <v>55</v>
      </c>
      <c r="N743" t="s">
        <v>21</v>
      </c>
      <c r="O743" t="s">
        <v>22</v>
      </c>
    </row>
    <row r="744" spans="1:15">
      <c r="A744" t="s">
        <v>544</v>
      </c>
      <c r="B744" t="s">
        <v>264</v>
      </c>
      <c r="C744" t="s">
        <v>18</v>
      </c>
      <c r="D744" s="2">
        <v>41577</v>
      </c>
      <c r="E744" t="s">
        <v>47</v>
      </c>
      <c r="F744" s="1">
        <v>4210111800762</v>
      </c>
      <c r="G744" t="s">
        <v>48</v>
      </c>
      <c r="H744">
        <v>145000</v>
      </c>
      <c r="I744">
        <v>8700</v>
      </c>
      <c r="J744">
        <v>1450</v>
      </c>
      <c r="K744">
        <f t="shared" si="12"/>
        <v>155150</v>
      </c>
      <c r="L744" t="s">
        <v>516</v>
      </c>
      <c r="M744" t="s">
        <v>80</v>
      </c>
      <c r="N744" t="s">
        <v>21</v>
      </c>
      <c r="O744" t="s">
        <v>22</v>
      </c>
    </row>
    <row r="745" spans="1:15">
      <c r="A745" t="s">
        <v>553</v>
      </c>
      <c r="B745" t="s">
        <v>269</v>
      </c>
      <c r="C745" t="s">
        <v>18</v>
      </c>
      <c r="D745" s="2">
        <v>41355</v>
      </c>
      <c r="E745" t="s">
        <v>140</v>
      </c>
      <c r="F745" s="1">
        <v>4210111833817</v>
      </c>
      <c r="G745" t="s">
        <v>137</v>
      </c>
      <c r="H745">
        <v>36630</v>
      </c>
      <c r="I745">
        <v>4395.6000000000004</v>
      </c>
      <c r="J745">
        <v>0</v>
      </c>
      <c r="K745">
        <f t="shared" si="12"/>
        <v>41025.599999999999</v>
      </c>
      <c r="L745" t="s">
        <v>516</v>
      </c>
      <c r="M745" t="s">
        <v>111</v>
      </c>
      <c r="N745" t="s">
        <v>21</v>
      </c>
      <c r="O745" t="s">
        <v>22</v>
      </c>
    </row>
    <row r="746" spans="1:15">
      <c r="A746" t="s">
        <v>561</v>
      </c>
      <c r="B746" t="s">
        <v>115</v>
      </c>
      <c r="C746" t="s">
        <v>18</v>
      </c>
      <c r="D746" s="2">
        <v>39748</v>
      </c>
      <c r="E746" t="s">
        <v>47</v>
      </c>
      <c r="F746" s="1">
        <v>4210111369313</v>
      </c>
      <c r="G746" t="s">
        <v>48</v>
      </c>
      <c r="H746">
        <v>68000</v>
      </c>
      <c r="I746">
        <v>8160</v>
      </c>
      <c r="J746">
        <v>0</v>
      </c>
      <c r="K746">
        <f t="shared" si="12"/>
        <v>76160</v>
      </c>
      <c r="L746" t="s">
        <v>516</v>
      </c>
      <c r="M746" t="s">
        <v>80</v>
      </c>
      <c r="N746" t="s">
        <v>21</v>
      </c>
      <c r="O746" t="s">
        <v>22</v>
      </c>
    </row>
    <row r="747" spans="1:15">
      <c r="A747" t="s">
        <v>562</v>
      </c>
      <c r="B747" t="s">
        <v>117</v>
      </c>
      <c r="C747" t="s">
        <v>45</v>
      </c>
      <c r="D747" s="2">
        <v>40880</v>
      </c>
      <c r="E747" t="s">
        <v>16</v>
      </c>
      <c r="F747" s="1">
        <v>4210112242394</v>
      </c>
      <c r="G747" t="s">
        <v>17</v>
      </c>
      <c r="H747">
        <v>75000</v>
      </c>
      <c r="I747">
        <v>7500</v>
      </c>
      <c r="J747">
        <v>3750</v>
      </c>
      <c r="K747">
        <f t="shared" si="12"/>
        <v>86250</v>
      </c>
      <c r="L747" t="s">
        <v>516</v>
      </c>
      <c r="M747" t="s">
        <v>52</v>
      </c>
      <c r="N747" t="s">
        <v>21</v>
      </c>
      <c r="O747" t="s">
        <v>27</v>
      </c>
    </row>
    <row r="748" spans="1:15">
      <c r="A748" t="s">
        <v>565</v>
      </c>
      <c r="B748" t="s">
        <v>273</v>
      </c>
      <c r="C748" t="s">
        <v>18</v>
      </c>
      <c r="D748" s="2">
        <v>38809</v>
      </c>
      <c r="E748" t="s">
        <v>69</v>
      </c>
      <c r="F748" s="1">
        <v>4210111769293</v>
      </c>
      <c r="G748" t="s">
        <v>70</v>
      </c>
      <c r="H748">
        <v>58000</v>
      </c>
      <c r="I748">
        <v>3480</v>
      </c>
      <c r="J748">
        <v>1160</v>
      </c>
      <c r="K748">
        <f t="shared" si="12"/>
        <v>62640</v>
      </c>
      <c r="L748" t="s">
        <v>516</v>
      </c>
      <c r="M748" t="s">
        <v>20</v>
      </c>
      <c r="N748" t="s">
        <v>21</v>
      </c>
      <c r="O748" t="s">
        <v>22</v>
      </c>
    </row>
    <row r="749" spans="1:15">
      <c r="A749" t="s">
        <v>566</v>
      </c>
      <c r="B749" t="s">
        <v>175</v>
      </c>
      <c r="C749" t="s">
        <v>18</v>
      </c>
      <c r="D749" s="2">
        <v>39072</v>
      </c>
      <c r="E749" t="s">
        <v>16</v>
      </c>
      <c r="F749" s="1">
        <v>4210111345051</v>
      </c>
      <c r="G749" t="s">
        <v>17</v>
      </c>
      <c r="H749">
        <v>78000</v>
      </c>
      <c r="I749">
        <v>7020</v>
      </c>
      <c r="J749">
        <v>780</v>
      </c>
      <c r="K749">
        <f t="shared" si="12"/>
        <v>85800</v>
      </c>
      <c r="L749" t="s">
        <v>516</v>
      </c>
      <c r="M749" t="s">
        <v>25</v>
      </c>
      <c r="N749" t="s">
        <v>21</v>
      </c>
      <c r="O749" t="s">
        <v>22</v>
      </c>
    </row>
    <row r="750" spans="1:15">
      <c r="A750" t="s">
        <v>571</v>
      </c>
      <c r="B750" t="s">
        <v>444</v>
      </c>
      <c r="C750" t="s">
        <v>18</v>
      </c>
      <c r="D750" s="2">
        <v>42416</v>
      </c>
      <c r="E750" t="s">
        <v>16</v>
      </c>
      <c r="F750" s="1">
        <v>4210111746541</v>
      </c>
      <c r="G750" t="s">
        <v>17</v>
      </c>
      <c r="H750">
        <v>36000</v>
      </c>
      <c r="I750">
        <v>2520</v>
      </c>
      <c r="J750">
        <v>1080</v>
      </c>
      <c r="K750">
        <f t="shared" si="12"/>
        <v>39600</v>
      </c>
      <c r="L750" t="s">
        <v>516</v>
      </c>
      <c r="M750" t="s">
        <v>36</v>
      </c>
      <c r="N750" t="s">
        <v>21</v>
      </c>
      <c r="O750" t="s">
        <v>22</v>
      </c>
    </row>
    <row r="751" spans="1:15">
      <c r="A751" t="s">
        <v>572</v>
      </c>
      <c r="B751" t="s">
        <v>444</v>
      </c>
      <c r="C751" t="s">
        <v>18</v>
      </c>
      <c r="D751" s="2">
        <v>39463</v>
      </c>
      <c r="E751" t="s">
        <v>140</v>
      </c>
      <c r="F751" s="1">
        <v>4210111243655</v>
      </c>
      <c r="G751" t="s">
        <v>137</v>
      </c>
      <c r="H751">
        <v>27500</v>
      </c>
      <c r="I751">
        <v>1375</v>
      </c>
      <c r="J751">
        <v>275</v>
      </c>
      <c r="K751">
        <f t="shared" si="12"/>
        <v>29150</v>
      </c>
      <c r="L751" t="s">
        <v>516</v>
      </c>
      <c r="M751" t="s">
        <v>52</v>
      </c>
      <c r="N751" t="s">
        <v>21</v>
      </c>
      <c r="O751" t="s">
        <v>22</v>
      </c>
    </row>
    <row r="752" spans="1:15">
      <c r="A752" t="s">
        <v>578</v>
      </c>
      <c r="B752" t="s">
        <v>579</v>
      </c>
      <c r="C752" t="s">
        <v>18</v>
      </c>
      <c r="D752" s="2">
        <v>41355</v>
      </c>
      <c r="E752" t="s">
        <v>140</v>
      </c>
      <c r="F752" s="1">
        <v>421211212419</v>
      </c>
      <c r="G752" t="s">
        <v>137</v>
      </c>
      <c r="H752">
        <v>42700</v>
      </c>
      <c r="I752">
        <v>2135</v>
      </c>
      <c r="J752">
        <v>2135</v>
      </c>
      <c r="K752">
        <f t="shared" si="12"/>
        <v>46970</v>
      </c>
      <c r="L752" t="s">
        <v>516</v>
      </c>
      <c r="M752" t="s">
        <v>42</v>
      </c>
      <c r="N752" t="s">
        <v>21</v>
      </c>
      <c r="O752" t="s">
        <v>22</v>
      </c>
    </row>
    <row r="753" spans="1:15">
      <c r="A753" t="s">
        <v>582</v>
      </c>
      <c r="B753" t="s">
        <v>579</v>
      </c>
      <c r="C753" t="s">
        <v>18</v>
      </c>
      <c r="D753" s="2">
        <v>41355</v>
      </c>
      <c r="E753" t="s">
        <v>140</v>
      </c>
      <c r="F753" s="1">
        <v>4210111903702</v>
      </c>
      <c r="G753" t="s">
        <v>137</v>
      </c>
      <c r="H753">
        <v>42700</v>
      </c>
      <c r="I753">
        <v>2135</v>
      </c>
      <c r="J753">
        <v>2135</v>
      </c>
      <c r="K753">
        <f t="shared" si="12"/>
        <v>46970</v>
      </c>
      <c r="L753" t="s">
        <v>516</v>
      </c>
      <c r="M753" t="s">
        <v>42</v>
      </c>
      <c r="N753" t="s">
        <v>21</v>
      </c>
      <c r="O753" t="s">
        <v>22</v>
      </c>
    </row>
    <row r="754" spans="1:15">
      <c r="A754" t="s">
        <v>590</v>
      </c>
      <c r="B754" t="s">
        <v>97</v>
      </c>
      <c r="C754" t="s">
        <v>18</v>
      </c>
      <c r="D754" s="2">
        <v>42416</v>
      </c>
      <c r="E754" t="s">
        <v>35</v>
      </c>
      <c r="F754" s="1">
        <v>4210111536743</v>
      </c>
      <c r="G754" t="s">
        <v>17</v>
      </c>
      <c r="H754">
        <v>67000</v>
      </c>
      <c r="I754">
        <v>4690</v>
      </c>
      <c r="J754">
        <v>0</v>
      </c>
      <c r="K754">
        <f t="shared" si="12"/>
        <v>71690</v>
      </c>
      <c r="L754" t="s">
        <v>19</v>
      </c>
      <c r="M754" t="s">
        <v>52</v>
      </c>
      <c r="N754" t="s">
        <v>21</v>
      </c>
      <c r="O754" t="s">
        <v>22</v>
      </c>
    </row>
    <row r="755" spans="1:15">
      <c r="A755" t="s">
        <v>592</v>
      </c>
      <c r="B755" t="s">
        <v>100</v>
      </c>
      <c r="C755" t="s">
        <v>18</v>
      </c>
      <c r="D755" s="2">
        <v>42416</v>
      </c>
      <c r="E755" t="s">
        <v>16</v>
      </c>
      <c r="F755" s="1">
        <v>4210111496405</v>
      </c>
      <c r="G755" t="s">
        <v>17</v>
      </c>
      <c r="H755">
        <v>52000</v>
      </c>
      <c r="I755">
        <v>4680</v>
      </c>
      <c r="J755">
        <v>0</v>
      </c>
      <c r="K755">
        <f t="shared" si="12"/>
        <v>56680</v>
      </c>
      <c r="L755" t="s">
        <v>19</v>
      </c>
      <c r="M755" t="s">
        <v>52</v>
      </c>
      <c r="N755" t="s">
        <v>21</v>
      </c>
      <c r="O755" t="s">
        <v>22</v>
      </c>
    </row>
    <row r="756" spans="1:15">
      <c r="A756" t="s">
        <v>601</v>
      </c>
      <c r="B756" t="s">
        <v>117</v>
      </c>
      <c r="C756" t="s">
        <v>45</v>
      </c>
      <c r="D756" s="2">
        <v>40556</v>
      </c>
      <c r="E756" t="s">
        <v>69</v>
      </c>
      <c r="F756" s="1">
        <v>4210111754964</v>
      </c>
      <c r="G756" t="s">
        <v>70</v>
      </c>
      <c r="H756">
        <v>62899</v>
      </c>
      <c r="I756">
        <v>7547.88</v>
      </c>
      <c r="J756">
        <v>0</v>
      </c>
      <c r="K756">
        <f t="shared" ref="K756:K819" si="13">SUM(H756:J756)</f>
        <v>70446.880000000005</v>
      </c>
      <c r="L756" t="s">
        <v>19</v>
      </c>
      <c r="M756" t="s">
        <v>55</v>
      </c>
      <c r="N756" t="s">
        <v>21</v>
      </c>
      <c r="O756" t="s">
        <v>22</v>
      </c>
    </row>
    <row r="757" spans="1:15">
      <c r="A757" t="s">
        <v>604</v>
      </c>
      <c r="B757" t="s">
        <v>121</v>
      </c>
      <c r="C757" t="s">
        <v>18</v>
      </c>
      <c r="D757" s="2">
        <v>41611</v>
      </c>
      <c r="E757" t="s">
        <v>16</v>
      </c>
      <c r="F757" s="1">
        <v>4210111153378</v>
      </c>
      <c r="G757" t="s">
        <v>17</v>
      </c>
      <c r="H757">
        <v>81900</v>
      </c>
      <c r="I757">
        <v>7371</v>
      </c>
      <c r="J757">
        <v>0</v>
      </c>
      <c r="K757">
        <f t="shared" si="13"/>
        <v>89271</v>
      </c>
      <c r="L757" t="s">
        <v>19</v>
      </c>
      <c r="M757" t="s">
        <v>77</v>
      </c>
      <c r="N757" t="s">
        <v>21</v>
      </c>
      <c r="O757" t="s">
        <v>22</v>
      </c>
    </row>
    <row r="758" spans="1:15">
      <c r="A758" t="s">
        <v>607</v>
      </c>
      <c r="B758" t="s">
        <v>125</v>
      </c>
      <c r="C758" t="s">
        <v>18</v>
      </c>
      <c r="D758" s="2">
        <v>41088</v>
      </c>
      <c r="E758" t="s">
        <v>16</v>
      </c>
      <c r="F758" s="1">
        <v>4210111711411</v>
      </c>
      <c r="G758" t="s">
        <v>17</v>
      </c>
      <c r="H758">
        <v>53000</v>
      </c>
      <c r="I758">
        <v>4240</v>
      </c>
      <c r="J758">
        <v>0</v>
      </c>
      <c r="K758">
        <f t="shared" si="13"/>
        <v>57240</v>
      </c>
      <c r="L758" t="s">
        <v>19</v>
      </c>
      <c r="M758" t="s">
        <v>32</v>
      </c>
      <c r="N758" t="s">
        <v>21</v>
      </c>
      <c r="O758" t="s">
        <v>22</v>
      </c>
    </row>
    <row r="759" spans="1:15">
      <c r="A759" t="s">
        <v>612</v>
      </c>
      <c r="B759" t="s">
        <v>29</v>
      </c>
      <c r="C759" t="s">
        <v>18</v>
      </c>
      <c r="D759" s="2">
        <v>43831</v>
      </c>
      <c r="E759" t="s">
        <v>136</v>
      </c>
      <c r="F759" s="1">
        <v>4210111285307</v>
      </c>
      <c r="G759" t="s">
        <v>137</v>
      </c>
      <c r="H759">
        <v>51000</v>
      </c>
      <c r="I759">
        <v>6120</v>
      </c>
      <c r="J759">
        <v>1530</v>
      </c>
      <c r="K759">
        <f t="shared" si="13"/>
        <v>58650</v>
      </c>
      <c r="L759" t="s">
        <v>134</v>
      </c>
      <c r="M759" t="s">
        <v>36</v>
      </c>
      <c r="N759" t="s">
        <v>21</v>
      </c>
      <c r="O759" t="s">
        <v>22</v>
      </c>
    </row>
    <row r="760" spans="1:15">
      <c r="A760" t="s">
        <v>613</v>
      </c>
      <c r="B760" t="s">
        <v>29</v>
      </c>
      <c r="C760" t="s">
        <v>18</v>
      </c>
      <c r="D760" s="2">
        <v>39044</v>
      </c>
      <c r="E760" t="s">
        <v>16</v>
      </c>
      <c r="F760" s="1">
        <v>4210111122854</v>
      </c>
      <c r="G760" t="s">
        <v>17</v>
      </c>
      <c r="H760">
        <v>66000</v>
      </c>
      <c r="I760">
        <v>7260</v>
      </c>
      <c r="J760">
        <v>0</v>
      </c>
      <c r="K760">
        <f t="shared" si="13"/>
        <v>73260</v>
      </c>
      <c r="L760" t="s">
        <v>134</v>
      </c>
      <c r="M760" t="s">
        <v>36</v>
      </c>
      <c r="N760" t="s">
        <v>21</v>
      </c>
      <c r="O760" t="s">
        <v>22</v>
      </c>
    </row>
    <row r="761" spans="1:15">
      <c r="A761" t="s">
        <v>615</v>
      </c>
      <c r="B761" t="s">
        <v>29</v>
      </c>
      <c r="C761" t="s">
        <v>18</v>
      </c>
      <c r="D761" s="2">
        <v>43525</v>
      </c>
      <c r="E761" t="s">
        <v>142</v>
      </c>
      <c r="F761" s="1">
        <v>4210111370614</v>
      </c>
      <c r="G761" t="s">
        <v>137</v>
      </c>
      <c r="H761">
        <v>51000</v>
      </c>
      <c r="I761">
        <v>6120</v>
      </c>
      <c r="J761">
        <v>1530</v>
      </c>
      <c r="K761">
        <f t="shared" si="13"/>
        <v>58650</v>
      </c>
      <c r="L761" t="s">
        <v>134</v>
      </c>
      <c r="M761" t="s">
        <v>36</v>
      </c>
      <c r="N761" t="s">
        <v>21</v>
      </c>
      <c r="O761" t="s">
        <v>22</v>
      </c>
    </row>
    <row r="762" spans="1:15">
      <c r="A762" t="s">
        <v>616</v>
      </c>
      <c r="B762" t="s">
        <v>29</v>
      </c>
      <c r="C762" t="s">
        <v>18</v>
      </c>
      <c r="D762" s="2">
        <v>41299</v>
      </c>
      <c r="E762" t="s">
        <v>47</v>
      </c>
      <c r="F762" s="1">
        <v>4210111771757</v>
      </c>
      <c r="G762" t="s">
        <v>48</v>
      </c>
      <c r="H762">
        <v>51000</v>
      </c>
      <c r="I762">
        <v>6120</v>
      </c>
      <c r="J762">
        <v>1530</v>
      </c>
      <c r="K762">
        <f t="shared" si="13"/>
        <v>58650</v>
      </c>
      <c r="L762" t="s">
        <v>134</v>
      </c>
      <c r="M762" t="s">
        <v>55</v>
      </c>
      <c r="N762" t="s">
        <v>21</v>
      </c>
      <c r="O762" t="s">
        <v>22</v>
      </c>
    </row>
    <row r="763" spans="1:15">
      <c r="A763" t="s">
        <v>621</v>
      </c>
      <c r="B763" t="s">
        <v>149</v>
      </c>
      <c r="C763" t="s">
        <v>18</v>
      </c>
      <c r="D763" s="2">
        <v>41545</v>
      </c>
      <c r="E763" t="s">
        <v>69</v>
      </c>
      <c r="F763" s="1">
        <v>4210112293353</v>
      </c>
      <c r="G763" t="s">
        <v>70</v>
      </c>
      <c r="H763">
        <v>41000</v>
      </c>
      <c r="I763">
        <v>2870</v>
      </c>
      <c r="J763">
        <v>1640</v>
      </c>
      <c r="K763">
        <f t="shared" si="13"/>
        <v>45510</v>
      </c>
      <c r="L763" t="s">
        <v>134</v>
      </c>
      <c r="M763" t="s">
        <v>36</v>
      </c>
      <c r="N763" t="s">
        <v>21</v>
      </c>
      <c r="O763" t="s">
        <v>22</v>
      </c>
    </row>
    <row r="764" spans="1:15">
      <c r="A764" t="s">
        <v>624</v>
      </c>
      <c r="B764" t="s">
        <v>60</v>
      </c>
      <c r="C764" t="s">
        <v>45</v>
      </c>
      <c r="D764" s="2">
        <v>42416</v>
      </c>
      <c r="E764" t="s">
        <v>35</v>
      </c>
      <c r="F764" s="1">
        <v>4210111983804</v>
      </c>
      <c r="G764" t="s">
        <v>17</v>
      </c>
      <c r="H764">
        <v>56160</v>
      </c>
      <c r="I764">
        <v>4492.8</v>
      </c>
      <c r="J764">
        <v>1684.8</v>
      </c>
      <c r="K764">
        <f t="shared" si="13"/>
        <v>62337.600000000006</v>
      </c>
      <c r="L764" t="s">
        <v>134</v>
      </c>
      <c r="M764" t="s">
        <v>80</v>
      </c>
      <c r="N764" t="s">
        <v>21</v>
      </c>
      <c r="O764" t="s">
        <v>22</v>
      </c>
    </row>
    <row r="765" spans="1:15">
      <c r="A765" t="s">
        <v>625</v>
      </c>
      <c r="B765" t="s">
        <v>60</v>
      </c>
      <c r="C765" t="s">
        <v>18</v>
      </c>
      <c r="D765" s="2">
        <v>40650</v>
      </c>
      <c r="E765" t="s">
        <v>16</v>
      </c>
      <c r="F765" s="1">
        <v>4210111221216</v>
      </c>
      <c r="G765" t="s">
        <v>17</v>
      </c>
      <c r="H765">
        <v>76500</v>
      </c>
      <c r="I765">
        <v>6120</v>
      </c>
      <c r="J765">
        <v>1530</v>
      </c>
      <c r="K765">
        <f t="shared" si="13"/>
        <v>84150</v>
      </c>
      <c r="L765" t="s">
        <v>134</v>
      </c>
      <c r="M765" t="s">
        <v>42</v>
      </c>
      <c r="N765" t="s">
        <v>21</v>
      </c>
      <c r="O765" t="s">
        <v>22</v>
      </c>
    </row>
    <row r="766" spans="1:15">
      <c r="A766" t="s">
        <v>634</v>
      </c>
      <c r="B766" t="s">
        <v>89</v>
      </c>
      <c r="C766" t="s">
        <v>45</v>
      </c>
      <c r="D766" s="2">
        <v>42416</v>
      </c>
      <c r="E766" t="s">
        <v>35</v>
      </c>
      <c r="F766" s="1">
        <v>4210111597445</v>
      </c>
      <c r="G766" t="s">
        <v>17</v>
      </c>
      <c r="H766">
        <v>50000</v>
      </c>
      <c r="I766">
        <v>5000</v>
      </c>
      <c r="J766">
        <v>2500</v>
      </c>
      <c r="K766">
        <f t="shared" si="13"/>
        <v>57500</v>
      </c>
      <c r="L766" t="s">
        <v>134</v>
      </c>
      <c r="M766" t="s">
        <v>111</v>
      </c>
      <c r="N766" t="s">
        <v>21</v>
      </c>
      <c r="O766" t="s">
        <v>22</v>
      </c>
    </row>
    <row r="767" spans="1:15">
      <c r="A767" t="s">
        <v>635</v>
      </c>
      <c r="B767" t="s">
        <v>97</v>
      </c>
      <c r="C767" t="s">
        <v>45</v>
      </c>
      <c r="D767" s="2">
        <v>39268</v>
      </c>
      <c r="E767" t="s">
        <v>35</v>
      </c>
      <c r="F767" s="1">
        <v>4210111740036</v>
      </c>
      <c r="G767" t="s">
        <v>17</v>
      </c>
      <c r="H767">
        <v>47000</v>
      </c>
      <c r="I767">
        <v>5640</v>
      </c>
      <c r="J767">
        <v>1880</v>
      </c>
      <c r="K767">
        <f t="shared" si="13"/>
        <v>54520</v>
      </c>
      <c r="L767" t="s">
        <v>134</v>
      </c>
      <c r="M767" t="s">
        <v>77</v>
      </c>
      <c r="N767" t="s">
        <v>21</v>
      </c>
      <c r="O767" t="s">
        <v>22</v>
      </c>
    </row>
    <row r="768" spans="1:15">
      <c r="A768" t="s">
        <v>636</v>
      </c>
      <c r="B768" t="s">
        <v>170</v>
      </c>
      <c r="C768" t="s">
        <v>45</v>
      </c>
      <c r="D768" s="2">
        <v>40870</v>
      </c>
      <c r="E768" t="s">
        <v>16</v>
      </c>
      <c r="F768" s="1">
        <v>4210112079636</v>
      </c>
      <c r="G768" t="s">
        <v>17</v>
      </c>
      <c r="H768">
        <v>70000</v>
      </c>
      <c r="I768">
        <v>6300</v>
      </c>
      <c r="J768">
        <v>3500</v>
      </c>
      <c r="K768">
        <f t="shared" si="13"/>
        <v>79800</v>
      </c>
      <c r="L768" t="s">
        <v>134</v>
      </c>
      <c r="M768" t="s">
        <v>25</v>
      </c>
      <c r="N768" t="s">
        <v>21</v>
      </c>
      <c r="O768" t="s">
        <v>22</v>
      </c>
    </row>
    <row r="769" spans="1:15">
      <c r="A769" t="s">
        <v>638</v>
      </c>
      <c r="B769" t="s">
        <v>108</v>
      </c>
      <c r="C769" t="s">
        <v>18</v>
      </c>
      <c r="D769" s="2">
        <v>41423</v>
      </c>
      <c r="E769" t="s">
        <v>140</v>
      </c>
      <c r="F769" s="1">
        <v>4210111890545</v>
      </c>
      <c r="G769" t="s">
        <v>137</v>
      </c>
      <c r="H769">
        <v>72000</v>
      </c>
      <c r="I769">
        <v>5760</v>
      </c>
      <c r="J769">
        <v>3600</v>
      </c>
      <c r="K769">
        <f t="shared" si="13"/>
        <v>81360</v>
      </c>
      <c r="L769" t="s">
        <v>134</v>
      </c>
      <c r="M769" t="s">
        <v>32</v>
      </c>
      <c r="N769" t="s">
        <v>21</v>
      </c>
      <c r="O769" t="s">
        <v>22</v>
      </c>
    </row>
    <row r="770" spans="1:15">
      <c r="A770" t="s">
        <v>639</v>
      </c>
      <c r="B770" t="s">
        <v>175</v>
      </c>
      <c r="C770" t="s">
        <v>18</v>
      </c>
      <c r="D770" s="2">
        <v>42416</v>
      </c>
      <c r="E770" t="s">
        <v>16</v>
      </c>
      <c r="F770" s="1">
        <v>4210111752187</v>
      </c>
      <c r="G770" t="s">
        <v>17</v>
      </c>
      <c r="H770">
        <v>62000</v>
      </c>
      <c r="I770">
        <v>4340</v>
      </c>
      <c r="J770">
        <v>0</v>
      </c>
      <c r="K770">
        <f t="shared" si="13"/>
        <v>66340</v>
      </c>
      <c r="L770" t="s">
        <v>134</v>
      </c>
      <c r="M770" t="s">
        <v>20</v>
      </c>
      <c r="N770" t="s">
        <v>21</v>
      </c>
      <c r="O770" t="s">
        <v>22</v>
      </c>
    </row>
    <row r="771" spans="1:15">
      <c r="A771" t="s">
        <v>641</v>
      </c>
      <c r="B771" t="s">
        <v>179</v>
      </c>
      <c r="C771" t="s">
        <v>18</v>
      </c>
      <c r="D771" s="2">
        <v>41423</v>
      </c>
      <c r="E771" t="s">
        <v>140</v>
      </c>
      <c r="F771" s="1">
        <v>4210111354676</v>
      </c>
      <c r="G771" t="s">
        <v>137</v>
      </c>
      <c r="H771">
        <v>88200</v>
      </c>
      <c r="I771">
        <v>7056</v>
      </c>
      <c r="J771">
        <v>2646</v>
      </c>
      <c r="K771">
        <f t="shared" si="13"/>
        <v>97902</v>
      </c>
      <c r="L771" t="s">
        <v>134</v>
      </c>
      <c r="M771" t="s">
        <v>77</v>
      </c>
      <c r="N771" t="s">
        <v>21</v>
      </c>
      <c r="O771" t="s">
        <v>22</v>
      </c>
    </row>
    <row r="772" spans="1:15">
      <c r="A772" t="s">
        <v>642</v>
      </c>
      <c r="B772" t="s">
        <v>181</v>
      </c>
      <c r="C772" t="s">
        <v>18</v>
      </c>
      <c r="D772" s="2">
        <v>41407</v>
      </c>
      <c r="E772" t="s">
        <v>16</v>
      </c>
      <c r="F772" s="1">
        <v>4210111494498</v>
      </c>
      <c r="G772" t="s">
        <v>17</v>
      </c>
      <c r="H772">
        <v>25000</v>
      </c>
      <c r="I772">
        <v>1250</v>
      </c>
      <c r="J772">
        <v>250</v>
      </c>
      <c r="K772">
        <f t="shared" si="13"/>
        <v>26500</v>
      </c>
      <c r="L772" t="s">
        <v>134</v>
      </c>
      <c r="M772" t="s">
        <v>55</v>
      </c>
      <c r="N772" t="s">
        <v>21</v>
      </c>
      <c r="O772" t="s">
        <v>22</v>
      </c>
    </row>
    <row r="773" spans="1:15">
      <c r="A773" t="s">
        <v>648</v>
      </c>
      <c r="B773" t="s">
        <v>44</v>
      </c>
      <c r="C773" t="s">
        <v>18</v>
      </c>
      <c r="D773" s="2">
        <v>40822</v>
      </c>
      <c r="E773" t="s">
        <v>47</v>
      </c>
      <c r="F773" s="1">
        <v>4210112089448</v>
      </c>
      <c r="G773" t="s">
        <v>48</v>
      </c>
      <c r="H773">
        <v>75000</v>
      </c>
      <c r="I773">
        <v>6750</v>
      </c>
      <c r="J773">
        <v>0</v>
      </c>
      <c r="K773">
        <f t="shared" si="13"/>
        <v>81750</v>
      </c>
      <c r="L773" t="s">
        <v>187</v>
      </c>
      <c r="M773" t="s">
        <v>77</v>
      </c>
      <c r="N773" t="s">
        <v>21</v>
      </c>
      <c r="O773" t="s">
        <v>22</v>
      </c>
    </row>
    <row r="774" spans="1:15">
      <c r="A774" t="s">
        <v>649</v>
      </c>
      <c r="B774" t="s">
        <v>192</v>
      </c>
      <c r="C774" t="s">
        <v>18</v>
      </c>
      <c r="D774" s="2">
        <v>40223</v>
      </c>
      <c r="E774" t="s">
        <v>140</v>
      </c>
      <c r="F774" s="1">
        <v>4210111484906</v>
      </c>
      <c r="G774" t="s">
        <v>137</v>
      </c>
      <c r="H774">
        <v>57700</v>
      </c>
      <c r="I774">
        <v>3462</v>
      </c>
      <c r="J774">
        <v>1731</v>
      </c>
      <c r="K774">
        <f t="shared" si="13"/>
        <v>62893</v>
      </c>
      <c r="L774" t="s">
        <v>187</v>
      </c>
      <c r="M774" t="s">
        <v>25</v>
      </c>
      <c r="N774" t="s">
        <v>21</v>
      </c>
      <c r="O774" t="s">
        <v>22</v>
      </c>
    </row>
    <row r="775" spans="1:15">
      <c r="A775" t="s">
        <v>650</v>
      </c>
      <c r="B775" t="s">
        <v>153</v>
      </c>
      <c r="C775" t="s">
        <v>18</v>
      </c>
      <c r="D775" s="2">
        <v>39650</v>
      </c>
      <c r="E775" t="s">
        <v>69</v>
      </c>
      <c r="F775" s="1">
        <v>4210111939231</v>
      </c>
      <c r="G775" t="s">
        <v>70</v>
      </c>
      <c r="H775">
        <v>78000</v>
      </c>
      <c r="I775">
        <v>7800</v>
      </c>
      <c r="J775">
        <v>780</v>
      </c>
      <c r="K775">
        <f t="shared" si="13"/>
        <v>86580</v>
      </c>
      <c r="L775" t="s">
        <v>187</v>
      </c>
      <c r="M775" t="s">
        <v>77</v>
      </c>
      <c r="N775" t="s">
        <v>21</v>
      </c>
      <c r="O775" t="s">
        <v>22</v>
      </c>
    </row>
    <row r="776" spans="1:15">
      <c r="A776" t="s">
        <v>665</v>
      </c>
      <c r="B776" t="s">
        <v>83</v>
      </c>
      <c r="C776" t="s">
        <v>18</v>
      </c>
      <c r="D776" s="2">
        <v>40941</v>
      </c>
      <c r="E776" t="s">
        <v>16</v>
      </c>
      <c r="F776" s="1">
        <v>4210111287325</v>
      </c>
      <c r="G776" t="s">
        <v>17</v>
      </c>
      <c r="H776">
        <v>64600</v>
      </c>
      <c r="I776">
        <v>5814</v>
      </c>
      <c r="J776">
        <v>2584</v>
      </c>
      <c r="K776">
        <f t="shared" si="13"/>
        <v>72998</v>
      </c>
      <c r="L776" t="s">
        <v>187</v>
      </c>
      <c r="M776" t="s">
        <v>49</v>
      </c>
      <c r="N776" t="s">
        <v>21</v>
      </c>
      <c r="O776" t="s">
        <v>22</v>
      </c>
    </row>
    <row r="777" spans="1:15">
      <c r="A777" t="s">
        <v>673</v>
      </c>
      <c r="B777" t="s">
        <v>95</v>
      </c>
      <c r="C777" t="s">
        <v>18</v>
      </c>
      <c r="D777" s="2">
        <v>41394</v>
      </c>
      <c r="E777" t="s">
        <v>140</v>
      </c>
      <c r="F777" s="1">
        <v>4210111246114</v>
      </c>
      <c r="G777" t="s">
        <v>137</v>
      </c>
      <c r="H777">
        <v>35000</v>
      </c>
      <c r="I777">
        <v>1750</v>
      </c>
      <c r="J777">
        <v>1750</v>
      </c>
      <c r="K777">
        <f t="shared" si="13"/>
        <v>38500</v>
      </c>
      <c r="L777" t="s">
        <v>187</v>
      </c>
      <c r="M777" t="s">
        <v>52</v>
      </c>
      <c r="N777" t="s">
        <v>21</v>
      </c>
      <c r="O777" t="s">
        <v>22</v>
      </c>
    </row>
    <row r="778" spans="1:15">
      <c r="A778" t="s">
        <v>688</v>
      </c>
      <c r="B778" t="s">
        <v>121</v>
      </c>
      <c r="C778" t="s">
        <v>18</v>
      </c>
      <c r="D778" s="2">
        <v>39085</v>
      </c>
      <c r="E778" t="s">
        <v>16</v>
      </c>
      <c r="F778" s="1">
        <v>4210111736501</v>
      </c>
      <c r="G778" t="s">
        <v>17</v>
      </c>
      <c r="H778">
        <v>52000</v>
      </c>
      <c r="I778">
        <v>5200</v>
      </c>
      <c r="J778">
        <v>1040</v>
      </c>
      <c r="K778">
        <f t="shared" si="13"/>
        <v>58240</v>
      </c>
      <c r="L778" t="s">
        <v>187</v>
      </c>
      <c r="M778" t="s">
        <v>42</v>
      </c>
      <c r="N778" t="s">
        <v>21</v>
      </c>
      <c r="O778" t="s">
        <v>22</v>
      </c>
    </row>
    <row r="779" spans="1:15">
      <c r="A779" t="s">
        <v>695</v>
      </c>
      <c r="B779" t="s">
        <v>29</v>
      </c>
      <c r="C779" t="s">
        <v>45</v>
      </c>
      <c r="D779" s="2">
        <v>40241</v>
      </c>
      <c r="E779" t="s">
        <v>69</v>
      </c>
      <c r="F779" s="1">
        <v>4210112080474</v>
      </c>
      <c r="G779" t="s">
        <v>70</v>
      </c>
      <c r="H779">
        <v>102312</v>
      </c>
      <c r="I779">
        <v>7161.84</v>
      </c>
      <c r="J779">
        <v>4092.48</v>
      </c>
      <c r="K779">
        <f t="shared" si="13"/>
        <v>113566.31999999999</v>
      </c>
      <c r="L779" t="s">
        <v>249</v>
      </c>
      <c r="M779" t="s">
        <v>58</v>
      </c>
      <c r="N779" t="s">
        <v>21</v>
      </c>
      <c r="O779" t="s">
        <v>22</v>
      </c>
    </row>
    <row r="780" spans="1:15">
      <c r="A780" t="s">
        <v>696</v>
      </c>
      <c r="B780" t="s">
        <v>44</v>
      </c>
      <c r="C780" t="s">
        <v>45</v>
      </c>
      <c r="D780" s="2">
        <v>42416</v>
      </c>
      <c r="E780" t="s">
        <v>35</v>
      </c>
      <c r="F780" s="1">
        <v>4210111583028</v>
      </c>
      <c r="G780" t="s">
        <v>17</v>
      </c>
      <c r="H780">
        <v>39000</v>
      </c>
      <c r="I780">
        <v>4680</v>
      </c>
      <c r="J780">
        <v>1950</v>
      </c>
      <c r="K780">
        <f t="shared" si="13"/>
        <v>45630</v>
      </c>
      <c r="L780" t="s">
        <v>249</v>
      </c>
      <c r="M780" t="s">
        <v>20</v>
      </c>
      <c r="N780" t="s">
        <v>21</v>
      </c>
      <c r="O780" t="s">
        <v>22</v>
      </c>
    </row>
    <row r="781" spans="1:15">
      <c r="A781" t="s">
        <v>697</v>
      </c>
      <c r="B781" t="s">
        <v>149</v>
      </c>
      <c r="C781" t="s">
        <v>18</v>
      </c>
      <c r="D781" s="2">
        <v>40950</v>
      </c>
      <c r="E781" t="s">
        <v>140</v>
      </c>
      <c r="F781" s="1">
        <v>4210111369883</v>
      </c>
      <c r="G781" t="s">
        <v>137</v>
      </c>
      <c r="H781">
        <v>61400</v>
      </c>
      <c r="I781">
        <v>7368</v>
      </c>
      <c r="J781">
        <v>0</v>
      </c>
      <c r="K781">
        <f t="shared" si="13"/>
        <v>68768</v>
      </c>
      <c r="L781" t="s">
        <v>249</v>
      </c>
      <c r="M781" t="s">
        <v>25</v>
      </c>
      <c r="N781" t="s">
        <v>21</v>
      </c>
      <c r="O781" t="s">
        <v>22</v>
      </c>
    </row>
    <row r="782" spans="1:15">
      <c r="A782" t="s">
        <v>701</v>
      </c>
      <c r="B782" t="s">
        <v>158</v>
      </c>
      <c r="C782" t="s">
        <v>18</v>
      </c>
      <c r="D782" s="2">
        <v>40470</v>
      </c>
      <c r="E782" t="s">
        <v>16</v>
      </c>
      <c r="F782" s="1">
        <v>4210111167142</v>
      </c>
      <c r="G782" t="s">
        <v>17</v>
      </c>
      <c r="H782">
        <v>40000</v>
      </c>
      <c r="I782">
        <v>3200</v>
      </c>
      <c r="J782">
        <v>800</v>
      </c>
      <c r="K782">
        <f t="shared" si="13"/>
        <v>44000</v>
      </c>
      <c r="L782" t="s">
        <v>249</v>
      </c>
      <c r="M782" t="s">
        <v>20</v>
      </c>
      <c r="N782" t="s">
        <v>21</v>
      </c>
      <c r="O782" t="s">
        <v>22</v>
      </c>
    </row>
    <row r="783" spans="1:15">
      <c r="A783" t="s">
        <v>702</v>
      </c>
      <c r="B783" t="s">
        <v>259</v>
      </c>
      <c r="C783" t="s">
        <v>18</v>
      </c>
      <c r="D783" s="2">
        <v>40901</v>
      </c>
      <c r="E783" t="s">
        <v>16</v>
      </c>
      <c r="F783" s="1">
        <v>4210111874504</v>
      </c>
      <c r="G783" t="s">
        <v>17</v>
      </c>
      <c r="H783">
        <v>110700</v>
      </c>
      <c r="I783">
        <v>12177</v>
      </c>
      <c r="J783">
        <v>4428</v>
      </c>
      <c r="K783">
        <f t="shared" si="13"/>
        <v>127305</v>
      </c>
      <c r="L783" t="s">
        <v>249</v>
      </c>
      <c r="M783" t="s">
        <v>49</v>
      </c>
      <c r="N783" t="s">
        <v>21</v>
      </c>
      <c r="O783" t="s">
        <v>22</v>
      </c>
    </row>
    <row r="784" spans="1:15">
      <c r="A784" t="s">
        <v>711</v>
      </c>
      <c r="B784" t="s">
        <v>232</v>
      </c>
      <c r="C784" t="s">
        <v>45</v>
      </c>
      <c r="D784" s="2">
        <v>39129</v>
      </c>
      <c r="E784" t="s">
        <v>35</v>
      </c>
      <c r="F784" s="1">
        <v>4210111406337</v>
      </c>
      <c r="G784" t="s">
        <v>17</v>
      </c>
      <c r="H784">
        <v>30000</v>
      </c>
      <c r="I784">
        <v>3600</v>
      </c>
      <c r="J784">
        <v>0</v>
      </c>
      <c r="K784">
        <f t="shared" si="13"/>
        <v>33600</v>
      </c>
      <c r="L784" t="s">
        <v>249</v>
      </c>
      <c r="M784" t="s">
        <v>25</v>
      </c>
      <c r="N784" t="s">
        <v>21</v>
      </c>
      <c r="O784" t="s">
        <v>22</v>
      </c>
    </row>
    <row r="785" spans="1:15">
      <c r="A785" t="s">
        <v>713</v>
      </c>
      <c r="B785" t="s">
        <v>275</v>
      </c>
      <c r="C785" t="s">
        <v>45</v>
      </c>
      <c r="D785" s="2">
        <v>42416</v>
      </c>
      <c r="E785" t="s">
        <v>35</v>
      </c>
      <c r="F785" s="1">
        <v>4210111708284</v>
      </c>
      <c r="G785" t="s">
        <v>17</v>
      </c>
      <c r="H785">
        <v>35000</v>
      </c>
      <c r="I785">
        <v>4200</v>
      </c>
      <c r="J785">
        <v>0</v>
      </c>
      <c r="K785">
        <f t="shared" si="13"/>
        <v>39200</v>
      </c>
      <c r="L785" t="s">
        <v>249</v>
      </c>
      <c r="M785" t="s">
        <v>52</v>
      </c>
      <c r="N785" t="s">
        <v>21</v>
      </c>
      <c r="O785" t="s">
        <v>27</v>
      </c>
    </row>
    <row r="786" spans="1:15">
      <c r="A786" t="s">
        <v>717</v>
      </c>
      <c r="B786" t="s">
        <v>24</v>
      </c>
      <c r="C786" t="s">
        <v>18</v>
      </c>
      <c r="D786" s="2">
        <v>39972</v>
      </c>
      <c r="E786" t="s">
        <v>47</v>
      </c>
      <c r="F786" s="1">
        <v>4210112149866</v>
      </c>
      <c r="G786" t="s">
        <v>48</v>
      </c>
      <c r="H786">
        <v>27000</v>
      </c>
      <c r="I786">
        <v>2700</v>
      </c>
      <c r="J786">
        <v>0</v>
      </c>
      <c r="K786">
        <f t="shared" si="13"/>
        <v>29700</v>
      </c>
      <c r="L786" t="s">
        <v>281</v>
      </c>
      <c r="M786" t="s">
        <v>55</v>
      </c>
      <c r="N786" t="s">
        <v>21</v>
      </c>
      <c r="O786" t="s">
        <v>22</v>
      </c>
    </row>
    <row r="787" spans="1:15">
      <c r="A787" t="s">
        <v>718</v>
      </c>
      <c r="B787" t="s">
        <v>284</v>
      </c>
      <c r="C787" t="s">
        <v>18</v>
      </c>
      <c r="D787" s="2">
        <v>42416</v>
      </c>
      <c r="E787" t="s">
        <v>35</v>
      </c>
      <c r="F787" s="1">
        <v>4210111942748</v>
      </c>
      <c r="G787" t="s">
        <v>17</v>
      </c>
      <c r="H787">
        <v>66100</v>
      </c>
      <c r="I787">
        <v>5949</v>
      </c>
      <c r="J787">
        <v>2644</v>
      </c>
      <c r="K787">
        <f t="shared" si="13"/>
        <v>74693</v>
      </c>
      <c r="L787" t="s">
        <v>281</v>
      </c>
      <c r="M787" t="s">
        <v>58</v>
      </c>
      <c r="N787" t="s">
        <v>21</v>
      </c>
      <c r="O787" t="s">
        <v>22</v>
      </c>
    </row>
    <row r="788" spans="1:15">
      <c r="A788" t="s">
        <v>722</v>
      </c>
      <c r="B788" t="s">
        <v>44</v>
      </c>
      <c r="C788" t="s">
        <v>18</v>
      </c>
      <c r="D788" s="2">
        <v>39972</v>
      </c>
      <c r="E788" t="s">
        <v>47</v>
      </c>
      <c r="F788" s="1">
        <v>4210111281844</v>
      </c>
      <c r="G788" t="s">
        <v>48</v>
      </c>
      <c r="H788">
        <v>32700</v>
      </c>
      <c r="I788">
        <v>3270</v>
      </c>
      <c r="J788">
        <v>1308</v>
      </c>
      <c r="K788">
        <f t="shared" si="13"/>
        <v>37278</v>
      </c>
      <c r="L788" t="s">
        <v>281</v>
      </c>
      <c r="M788" t="s">
        <v>111</v>
      </c>
      <c r="N788" t="s">
        <v>21</v>
      </c>
      <c r="O788" t="s">
        <v>22</v>
      </c>
    </row>
    <row r="789" spans="1:15">
      <c r="A789" t="s">
        <v>725</v>
      </c>
      <c r="B789" t="s">
        <v>153</v>
      </c>
      <c r="C789" t="s">
        <v>18</v>
      </c>
      <c r="D789" s="2">
        <v>39972</v>
      </c>
      <c r="E789" t="s">
        <v>47</v>
      </c>
      <c r="F789" s="1">
        <v>4210111787723</v>
      </c>
      <c r="G789" t="s">
        <v>48</v>
      </c>
      <c r="H789">
        <v>27000</v>
      </c>
      <c r="I789">
        <v>3240</v>
      </c>
      <c r="J789">
        <v>1350</v>
      </c>
      <c r="K789">
        <f t="shared" si="13"/>
        <v>31590</v>
      </c>
      <c r="L789" t="s">
        <v>281</v>
      </c>
      <c r="M789" t="s">
        <v>80</v>
      </c>
      <c r="N789" t="s">
        <v>21</v>
      </c>
      <c r="O789" t="s">
        <v>22</v>
      </c>
    </row>
    <row r="790" spans="1:15">
      <c r="A790" t="s">
        <v>727</v>
      </c>
      <c r="B790" t="s">
        <v>294</v>
      </c>
      <c r="C790" t="s">
        <v>18</v>
      </c>
      <c r="D790" s="2">
        <v>42416</v>
      </c>
      <c r="E790" t="s">
        <v>16</v>
      </c>
      <c r="F790" s="1">
        <v>4210111484057</v>
      </c>
      <c r="G790" t="s">
        <v>17</v>
      </c>
      <c r="H790">
        <v>92000</v>
      </c>
      <c r="I790">
        <v>7360</v>
      </c>
      <c r="J790">
        <v>0</v>
      </c>
      <c r="K790">
        <f t="shared" si="13"/>
        <v>99360</v>
      </c>
      <c r="L790" t="s">
        <v>281</v>
      </c>
      <c r="M790" t="s">
        <v>58</v>
      </c>
      <c r="N790" t="s">
        <v>21</v>
      </c>
      <c r="O790" t="s">
        <v>22</v>
      </c>
    </row>
    <row r="791" spans="1:15">
      <c r="A791" t="s">
        <v>729</v>
      </c>
      <c r="B791" t="s">
        <v>259</v>
      </c>
      <c r="C791" t="s">
        <v>18</v>
      </c>
      <c r="D791" s="2">
        <v>41085</v>
      </c>
      <c r="E791" t="s">
        <v>16</v>
      </c>
      <c r="F791" s="1">
        <v>4210111437319</v>
      </c>
      <c r="G791" t="s">
        <v>17</v>
      </c>
      <c r="H791">
        <v>55100</v>
      </c>
      <c r="I791">
        <v>6612</v>
      </c>
      <c r="J791">
        <v>2204</v>
      </c>
      <c r="K791">
        <f t="shared" si="13"/>
        <v>63916</v>
      </c>
      <c r="L791" t="s">
        <v>281</v>
      </c>
      <c r="M791" t="s">
        <v>49</v>
      </c>
      <c r="N791" t="s">
        <v>21</v>
      </c>
      <c r="O791" t="s">
        <v>22</v>
      </c>
    </row>
    <row r="792" spans="1:15">
      <c r="A792" t="s">
        <v>733</v>
      </c>
      <c r="B792" t="s">
        <v>165</v>
      </c>
      <c r="C792" t="s">
        <v>18</v>
      </c>
      <c r="D792" s="2">
        <v>43831</v>
      </c>
      <c r="E792" t="s">
        <v>136</v>
      </c>
      <c r="F792" s="1">
        <v>4210111804982</v>
      </c>
      <c r="G792" t="s">
        <v>137</v>
      </c>
      <c r="H792">
        <v>70000</v>
      </c>
      <c r="I792">
        <v>4900</v>
      </c>
      <c r="J792">
        <v>3500</v>
      </c>
      <c r="K792">
        <f t="shared" si="13"/>
        <v>78400</v>
      </c>
      <c r="L792" t="s">
        <v>281</v>
      </c>
      <c r="M792" t="s">
        <v>55</v>
      </c>
      <c r="N792" t="s">
        <v>21</v>
      </c>
      <c r="O792" t="s">
        <v>22</v>
      </c>
    </row>
    <row r="793" spans="1:15">
      <c r="A793" t="s">
        <v>734</v>
      </c>
      <c r="B793" t="s">
        <v>165</v>
      </c>
      <c r="C793" t="s">
        <v>18</v>
      </c>
      <c r="D793" s="2">
        <v>43525</v>
      </c>
      <c r="E793" t="s">
        <v>142</v>
      </c>
      <c r="F793" s="1">
        <v>4210111764547</v>
      </c>
      <c r="G793" t="s">
        <v>137</v>
      </c>
      <c r="H793">
        <v>70000</v>
      </c>
      <c r="I793">
        <v>4900</v>
      </c>
      <c r="J793">
        <v>3500</v>
      </c>
      <c r="K793">
        <f t="shared" si="13"/>
        <v>78400</v>
      </c>
      <c r="L793" t="s">
        <v>281</v>
      </c>
      <c r="M793" t="s">
        <v>55</v>
      </c>
      <c r="N793" t="s">
        <v>21</v>
      </c>
      <c r="O793" t="s">
        <v>22</v>
      </c>
    </row>
    <row r="794" spans="1:15">
      <c r="A794" t="s">
        <v>737</v>
      </c>
      <c r="B794" t="s">
        <v>165</v>
      </c>
      <c r="C794" t="s">
        <v>18</v>
      </c>
      <c r="D794" s="2">
        <v>41015</v>
      </c>
      <c r="E794" t="s">
        <v>47</v>
      </c>
      <c r="F794" s="1">
        <v>4210111451946</v>
      </c>
      <c r="G794" t="s">
        <v>48</v>
      </c>
      <c r="H794">
        <v>70000</v>
      </c>
      <c r="I794">
        <v>4900</v>
      </c>
      <c r="J794">
        <v>3500</v>
      </c>
      <c r="K794">
        <f t="shared" si="13"/>
        <v>78400</v>
      </c>
      <c r="L794" t="s">
        <v>281</v>
      </c>
      <c r="M794" t="s">
        <v>80</v>
      </c>
      <c r="N794" t="s">
        <v>21</v>
      </c>
      <c r="O794" t="s">
        <v>22</v>
      </c>
    </row>
    <row r="795" spans="1:15">
      <c r="A795" t="s">
        <v>742</v>
      </c>
      <c r="B795" t="s">
        <v>108</v>
      </c>
      <c r="C795" t="s">
        <v>18</v>
      </c>
      <c r="D795" s="2">
        <v>41612</v>
      </c>
      <c r="E795" t="s">
        <v>16</v>
      </c>
      <c r="F795" s="1">
        <v>4210111432985</v>
      </c>
      <c r="G795" t="s">
        <v>17</v>
      </c>
      <c r="H795">
        <v>60000</v>
      </c>
      <c r="I795">
        <v>4200</v>
      </c>
      <c r="J795">
        <v>1200</v>
      </c>
      <c r="K795">
        <f t="shared" si="13"/>
        <v>65400</v>
      </c>
      <c r="L795" t="s">
        <v>281</v>
      </c>
      <c r="M795" t="s">
        <v>49</v>
      </c>
      <c r="N795" t="s">
        <v>21</v>
      </c>
      <c r="O795" t="s">
        <v>27</v>
      </c>
    </row>
    <row r="796" spans="1:15">
      <c r="A796" t="s">
        <v>755</v>
      </c>
      <c r="B796" t="s">
        <v>324</v>
      </c>
      <c r="C796" t="s">
        <v>18</v>
      </c>
      <c r="D796" s="2">
        <v>41621</v>
      </c>
      <c r="E796" t="s">
        <v>16</v>
      </c>
      <c r="F796" s="1">
        <v>4210111708617</v>
      </c>
      <c r="G796" t="s">
        <v>17</v>
      </c>
      <c r="H796">
        <v>36000</v>
      </c>
      <c r="I796">
        <v>2880</v>
      </c>
      <c r="J796">
        <v>1080</v>
      </c>
      <c r="K796">
        <f t="shared" si="13"/>
        <v>39960</v>
      </c>
      <c r="L796" t="s">
        <v>281</v>
      </c>
      <c r="M796" t="s">
        <v>25</v>
      </c>
      <c r="N796" t="s">
        <v>21</v>
      </c>
      <c r="O796" t="s">
        <v>22</v>
      </c>
    </row>
    <row r="797" spans="1:15">
      <c r="A797" t="s">
        <v>757</v>
      </c>
      <c r="B797" t="s">
        <v>324</v>
      </c>
      <c r="C797" t="s">
        <v>18</v>
      </c>
      <c r="D797" s="2">
        <v>40603</v>
      </c>
      <c r="E797" t="s">
        <v>47</v>
      </c>
      <c r="F797" s="1">
        <v>4210112020133</v>
      </c>
      <c r="G797" t="s">
        <v>48</v>
      </c>
      <c r="H797">
        <v>33000</v>
      </c>
      <c r="I797">
        <v>2970</v>
      </c>
      <c r="J797">
        <v>990</v>
      </c>
      <c r="K797">
        <f t="shared" si="13"/>
        <v>36960</v>
      </c>
      <c r="L797" t="s">
        <v>281</v>
      </c>
      <c r="M797" t="s">
        <v>111</v>
      </c>
      <c r="N797" t="s">
        <v>21</v>
      </c>
      <c r="O797" t="s">
        <v>22</v>
      </c>
    </row>
    <row r="798" spans="1:15">
      <c r="A798" t="s">
        <v>763</v>
      </c>
      <c r="B798" t="s">
        <v>29</v>
      </c>
      <c r="C798" t="s">
        <v>18</v>
      </c>
      <c r="D798" s="2">
        <v>39011</v>
      </c>
      <c r="E798" t="s">
        <v>16</v>
      </c>
      <c r="F798" s="1">
        <v>4210111341786</v>
      </c>
      <c r="G798" t="s">
        <v>17</v>
      </c>
      <c r="H798">
        <v>39000</v>
      </c>
      <c r="I798">
        <v>4680</v>
      </c>
      <c r="J798">
        <v>390</v>
      </c>
      <c r="K798">
        <f t="shared" si="13"/>
        <v>44070</v>
      </c>
      <c r="L798" t="s">
        <v>331</v>
      </c>
      <c r="M798" t="s">
        <v>111</v>
      </c>
      <c r="N798" t="s">
        <v>21</v>
      </c>
      <c r="O798" t="s">
        <v>22</v>
      </c>
    </row>
    <row r="799" spans="1:15">
      <c r="A799" t="s">
        <v>767</v>
      </c>
      <c r="B799" t="s">
        <v>41</v>
      </c>
      <c r="C799" t="s">
        <v>18</v>
      </c>
      <c r="D799" s="2">
        <v>40139</v>
      </c>
      <c r="E799" t="s">
        <v>16</v>
      </c>
      <c r="F799" s="1">
        <v>4210111537508</v>
      </c>
      <c r="G799" t="s">
        <v>17</v>
      </c>
      <c r="H799">
        <v>97900</v>
      </c>
      <c r="I799">
        <v>4895</v>
      </c>
      <c r="J799">
        <v>4895</v>
      </c>
      <c r="K799">
        <f t="shared" si="13"/>
        <v>107690</v>
      </c>
      <c r="L799" t="s">
        <v>331</v>
      </c>
      <c r="M799" t="s">
        <v>25</v>
      </c>
      <c r="N799" t="s">
        <v>21</v>
      </c>
      <c r="O799" t="s">
        <v>22</v>
      </c>
    </row>
    <row r="800" spans="1:15">
      <c r="A800" t="s">
        <v>770</v>
      </c>
      <c r="B800" t="s">
        <v>253</v>
      </c>
      <c r="C800" t="s">
        <v>18</v>
      </c>
      <c r="D800" s="2">
        <v>38841</v>
      </c>
      <c r="E800" t="s">
        <v>69</v>
      </c>
      <c r="F800" s="1">
        <v>4210111340644</v>
      </c>
      <c r="G800" t="s">
        <v>70</v>
      </c>
      <c r="H800">
        <v>40000</v>
      </c>
      <c r="I800">
        <v>2000</v>
      </c>
      <c r="J800">
        <v>800</v>
      </c>
      <c r="K800">
        <f t="shared" si="13"/>
        <v>42800</v>
      </c>
      <c r="L800" t="s">
        <v>331</v>
      </c>
      <c r="M800" t="s">
        <v>42</v>
      </c>
      <c r="N800" t="s">
        <v>21</v>
      </c>
      <c r="O800" t="s">
        <v>22</v>
      </c>
    </row>
    <row r="801" spans="1:15">
      <c r="A801" t="s">
        <v>778</v>
      </c>
      <c r="B801" t="s">
        <v>259</v>
      </c>
      <c r="C801" t="s">
        <v>18</v>
      </c>
      <c r="D801" s="2">
        <v>41191</v>
      </c>
      <c r="E801" t="s">
        <v>69</v>
      </c>
      <c r="F801" s="1">
        <v>4210111339004</v>
      </c>
      <c r="G801" t="s">
        <v>70</v>
      </c>
      <c r="H801">
        <v>38500</v>
      </c>
      <c r="I801">
        <v>3850</v>
      </c>
      <c r="J801">
        <v>1155</v>
      </c>
      <c r="K801">
        <f t="shared" si="13"/>
        <v>43505</v>
      </c>
      <c r="L801" t="s">
        <v>331</v>
      </c>
      <c r="M801" t="s">
        <v>20</v>
      </c>
      <c r="N801" t="s">
        <v>21</v>
      </c>
      <c r="O801" t="s">
        <v>22</v>
      </c>
    </row>
    <row r="802" spans="1:15">
      <c r="A802" t="s">
        <v>781</v>
      </c>
      <c r="B802" t="s">
        <v>355</v>
      </c>
      <c r="C802" t="s">
        <v>18</v>
      </c>
      <c r="D802" s="2">
        <v>40533</v>
      </c>
      <c r="E802" t="s">
        <v>16</v>
      </c>
      <c r="F802" s="1">
        <v>4210111395344</v>
      </c>
      <c r="G802" t="s">
        <v>17</v>
      </c>
      <c r="H802">
        <v>52000</v>
      </c>
      <c r="I802">
        <v>3120</v>
      </c>
      <c r="J802">
        <v>1040</v>
      </c>
      <c r="K802">
        <f t="shared" si="13"/>
        <v>56160</v>
      </c>
      <c r="L802" t="s">
        <v>331</v>
      </c>
      <c r="M802" t="s">
        <v>77</v>
      </c>
      <c r="N802" t="s">
        <v>21</v>
      </c>
      <c r="O802" t="s">
        <v>22</v>
      </c>
    </row>
    <row r="803" spans="1:15">
      <c r="A803" t="s">
        <v>784</v>
      </c>
      <c r="B803" t="s">
        <v>76</v>
      </c>
      <c r="C803" t="s">
        <v>18</v>
      </c>
      <c r="D803" s="2">
        <v>40533</v>
      </c>
      <c r="E803" t="s">
        <v>16</v>
      </c>
      <c r="F803" s="1">
        <v>4210111919982</v>
      </c>
      <c r="G803" t="s">
        <v>17</v>
      </c>
      <c r="H803">
        <v>57866</v>
      </c>
      <c r="I803">
        <v>5207.9399999999996</v>
      </c>
      <c r="J803">
        <v>578.66</v>
      </c>
      <c r="K803">
        <f t="shared" si="13"/>
        <v>63652.600000000006</v>
      </c>
      <c r="L803" t="s">
        <v>331</v>
      </c>
      <c r="M803" t="s">
        <v>55</v>
      </c>
      <c r="N803" t="s">
        <v>21</v>
      </c>
      <c r="O803" t="s">
        <v>22</v>
      </c>
    </row>
    <row r="804" spans="1:15">
      <c r="A804" t="s">
        <v>787</v>
      </c>
      <c r="B804" t="s">
        <v>85</v>
      </c>
      <c r="C804" t="s">
        <v>18</v>
      </c>
      <c r="D804" s="2">
        <v>40602</v>
      </c>
      <c r="E804" t="s">
        <v>69</v>
      </c>
      <c r="F804" s="1">
        <v>4210111446729</v>
      </c>
      <c r="G804" t="s">
        <v>70</v>
      </c>
      <c r="H804">
        <v>62900</v>
      </c>
      <c r="I804">
        <v>6290</v>
      </c>
      <c r="J804">
        <v>629</v>
      </c>
      <c r="K804">
        <f t="shared" si="13"/>
        <v>69819</v>
      </c>
      <c r="L804" t="s">
        <v>331</v>
      </c>
      <c r="M804" t="s">
        <v>52</v>
      </c>
      <c r="N804" t="s">
        <v>21</v>
      </c>
      <c r="O804" t="s">
        <v>22</v>
      </c>
    </row>
    <row r="805" spans="1:15">
      <c r="A805" t="s">
        <v>788</v>
      </c>
      <c r="B805" t="s">
        <v>363</v>
      </c>
      <c r="C805" t="s">
        <v>18</v>
      </c>
      <c r="D805" s="2">
        <v>40863</v>
      </c>
      <c r="E805" t="s">
        <v>16</v>
      </c>
      <c r="F805" s="1">
        <v>4210111656855</v>
      </c>
      <c r="G805" t="s">
        <v>17</v>
      </c>
      <c r="H805">
        <v>128520</v>
      </c>
      <c r="I805">
        <v>14137.2</v>
      </c>
      <c r="J805">
        <v>1285.2</v>
      </c>
      <c r="K805">
        <f t="shared" si="13"/>
        <v>143942.40000000002</v>
      </c>
      <c r="L805" t="s">
        <v>331</v>
      </c>
      <c r="M805" t="s">
        <v>49</v>
      </c>
      <c r="N805" t="s">
        <v>21</v>
      </c>
      <c r="O805" t="s">
        <v>22</v>
      </c>
    </row>
    <row r="806" spans="1:15">
      <c r="A806" t="s">
        <v>790</v>
      </c>
      <c r="B806" t="s">
        <v>363</v>
      </c>
      <c r="C806" t="s">
        <v>18</v>
      </c>
      <c r="D806" s="2">
        <v>40246</v>
      </c>
      <c r="E806" t="s">
        <v>47</v>
      </c>
      <c r="F806" s="1">
        <v>4210111195322</v>
      </c>
      <c r="G806" t="s">
        <v>48</v>
      </c>
      <c r="H806">
        <v>94000</v>
      </c>
      <c r="I806">
        <v>7520</v>
      </c>
      <c r="J806">
        <v>940</v>
      </c>
      <c r="K806">
        <f t="shared" si="13"/>
        <v>102460</v>
      </c>
      <c r="L806" t="s">
        <v>331</v>
      </c>
      <c r="M806" t="s">
        <v>36</v>
      </c>
      <c r="N806" t="s">
        <v>21</v>
      </c>
      <c r="O806" t="s">
        <v>22</v>
      </c>
    </row>
    <row r="807" spans="1:15">
      <c r="A807" t="s">
        <v>792</v>
      </c>
      <c r="B807" t="s">
        <v>91</v>
      </c>
      <c r="C807" t="s">
        <v>45</v>
      </c>
      <c r="D807" s="2">
        <v>39971</v>
      </c>
      <c r="E807" t="s">
        <v>69</v>
      </c>
      <c r="F807" s="1">
        <v>4210112143215</v>
      </c>
      <c r="G807" t="s">
        <v>70</v>
      </c>
      <c r="H807">
        <v>65720</v>
      </c>
      <c r="I807">
        <v>3943.2</v>
      </c>
      <c r="J807">
        <v>657.2</v>
      </c>
      <c r="K807">
        <f t="shared" si="13"/>
        <v>70320.399999999994</v>
      </c>
      <c r="L807" t="s">
        <v>331</v>
      </c>
      <c r="M807" t="s">
        <v>52</v>
      </c>
      <c r="N807" t="s">
        <v>21</v>
      </c>
      <c r="O807" t="s">
        <v>22</v>
      </c>
    </row>
    <row r="808" spans="1:15">
      <c r="A808" t="s">
        <v>795</v>
      </c>
      <c r="B808" t="s">
        <v>370</v>
      </c>
      <c r="C808" t="s">
        <v>18</v>
      </c>
      <c r="D808" s="2">
        <v>38978</v>
      </c>
      <c r="E808" t="s">
        <v>47</v>
      </c>
      <c r="F808" s="1">
        <v>4210111977264</v>
      </c>
      <c r="G808" t="s">
        <v>48</v>
      </c>
      <c r="H808">
        <v>107000</v>
      </c>
      <c r="I808">
        <v>11770</v>
      </c>
      <c r="J808">
        <v>0</v>
      </c>
      <c r="K808">
        <f t="shared" si="13"/>
        <v>118770</v>
      </c>
      <c r="L808" t="s">
        <v>331</v>
      </c>
      <c r="M808" t="s">
        <v>20</v>
      </c>
      <c r="N808" t="s">
        <v>21</v>
      </c>
      <c r="O808" t="s">
        <v>22</v>
      </c>
    </row>
    <row r="809" spans="1:15">
      <c r="A809" t="s">
        <v>797</v>
      </c>
      <c r="B809" t="s">
        <v>97</v>
      </c>
      <c r="C809" t="s">
        <v>18</v>
      </c>
      <c r="D809" s="2">
        <v>40139</v>
      </c>
      <c r="E809" t="s">
        <v>16</v>
      </c>
      <c r="F809" s="1">
        <v>4210111769943</v>
      </c>
      <c r="G809" t="s">
        <v>17</v>
      </c>
      <c r="H809">
        <v>84700</v>
      </c>
      <c r="I809">
        <v>9317</v>
      </c>
      <c r="J809">
        <v>1694</v>
      </c>
      <c r="K809">
        <f t="shared" si="13"/>
        <v>95711</v>
      </c>
      <c r="L809" t="s">
        <v>331</v>
      </c>
      <c r="M809" t="s">
        <v>32</v>
      </c>
      <c r="N809" t="s">
        <v>21</v>
      </c>
      <c r="O809" t="s">
        <v>22</v>
      </c>
    </row>
    <row r="810" spans="1:15">
      <c r="A810" t="s">
        <v>803</v>
      </c>
      <c r="B810" t="s">
        <v>103</v>
      </c>
      <c r="C810" t="s">
        <v>18</v>
      </c>
      <c r="D810" s="2">
        <v>40519</v>
      </c>
      <c r="E810" t="s">
        <v>16</v>
      </c>
      <c r="F810" s="1">
        <v>4210111654337</v>
      </c>
      <c r="G810" t="s">
        <v>17</v>
      </c>
      <c r="H810">
        <v>74900</v>
      </c>
      <c r="I810">
        <v>8988</v>
      </c>
      <c r="J810">
        <v>749</v>
      </c>
      <c r="K810">
        <f t="shared" si="13"/>
        <v>84637</v>
      </c>
      <c r="L810" t="s">
        <v>331</v>
      </c>
      <c r="M810" t="s">
        <v>25</v>
      </c>
      <c r="N810" t="s">
        <v>21</v>
      </c>
      <c r="O810" t="s">
        <v>22</v>
      </c>
    </row>
    <row r="811" spans="1:15">
      <c r="A811" t="s">
        <v>806</v>
      </c>
      <c r="B811" t="s">
        <v>226</v>
      </c>
      <c r="C811" t="s">
        <v>45</v>
      </c>
      <c r="D811" s="2">
        <v>39971</v>
      </c>
      <c r="E811" t="s">
        <v>69</v>
      </c>
      <c r="F811" s="1">
        <v>4210112195454</v>
      </c>
      <c r="G811" t="s">
        <v>70</v>
      </c>
      <c r="H811">
        <v>70978</v>
      </c>
      <c r="I811">
        <v>7807.58</v>
      </c>
      <c r="J811">
        <v>0</v>
      </c>
      <c r="K811">
        <f t="shared" si="13"/>
        <v>78785.58</v>
      </c>
      <c r="L811" t="s">
        <v>331</v>
      </c>
      <c r="M811" t="s">
        <v>25</v>
      </c>
      <c r="N811" t="s">
        <v>21</v>
      </c>
      <c r="O811" t="s">
        <v>22</v>
      </c>
    </row>
    <row r="812" spans="1:15">
      <c r="A812" t="s">
        <v>808</v>
      </c>
      <c r="B812" t="s">
        <v>232</v>
      </c>
      <c r="C812" t="s">
        <v>18</v>
      </c>
      <c r="D812" s="2">
        <v>40139</v>
      </c>
      <c r="E812" t="s">
        <v>16</v>
      </c>
      <c r="F812" s="1">
        <v>4210111813009</v>
      </c>
      <c r="G812" t="s">
        <v>17</v>
      </c>
      <c r="H812">
        <v>77000</v>
      </c>
      <c r="I812">
        <v>6160</v>
      </c>
      <c r="J812">
        <v>3850</v>
      </c>
      <c r="K812">
        <f t="shared" si="13"/>
        <v>87010</v>
      </c>
      <c r="L812" t="s">
        <v>331</v>
      </c>
      <c r="M812" t="s">
        <v>58</v>
      </c>
      <c r="N812" t="s">
        <v>21</v>
      </c>
      <c r="O812" t="s">
        <v>22</v>
      </c>
    </row>
    <row r="813" spans="1:15">
      <c r="A813" t="s">
        <v>810</v>
      </c>
      <c r="B813" t="s">
        <v>236</v>
      </c>
      <c r="C813" t="s">
        <v>18</v>
      </c>
      <c r="D813" s="2">
        <v>40837</v>
      </c>
      <c r="E813" t="s">
        <v>16</v>
      </c>
      <c r="F813" s="1">
        <v>4210111256068</v>
      </c>
      <c r="G813" t="s">
        <v>17</v>
      </c>
      <c r="H813">
        <v>50000</v>
      </c>
      <c r="I813">
        <v>2500</v>
      </c>
      <c r="J813">
        <v>1500</v>
      </c>
      <c r="K813">
        <f t="shared" si="13"/>
        <v>54000</v>
      </c>
      <c r="L813" t="s">
        <v>331</v>
      </c>
      <c r="M813" t="s">
        <v>25</v>
      </c>
      <c r="N813" t="s">
        <v>21</v>
      </c>
      <c r="O813" t="s">
        <v>22</v>
      </c>
    </row>
    <row r="814" spans="1:15">
      <c r="A814" t="s">
        <v>811</v>
      </c>
      <c r="B814" t="s">
        <v>273</v>
      </c>
      <c r="C814" t="s">
        <v>18</v>
      </c>
      <c r="D814" s="2">
        <v>43831</v>
      </c>
      <c r="E814" t="s">
        <v>136</v>
      </c>
      <c r="F814" s="1">
        <v>4210111834277</v>
      </c>
      <c r="G814" t="s">
        <v>137</v>
      </c>
      <c r="H814">
        <v>34900</v>
      </c>
      <c r="I814">
        <v>4188</v>
      </c>
      <c r="J814">
        <v>1396</v>
      </c>
      <c r="K814">
        <f t="shared" si="13"/>
        <v>40484</v>
      </c>
      <c r="L814" t="s">
        <v>331</v>
      </c>
      <c r="M814" t="s">
        <v>55</v>
      </c>
      <c r="N814" t="s">
        <v>21</v>
      </c>
      <c r="O814" t="s">
        <v>22</v>
      </c>
    </row>
    <row r="815" spans="1:15">
      <c r="A815" t="s">
        <v>812</v>
      </c>
      <c r="B815" t="s">
        <v>273</v>
      </c>
      <c r="C815" t="s">
        <v>18</v>
      </c>
      <c r="D815" s="2">
        <v>43525</v>
      </c>
      <c r="E815" t="s">
        <v>142</v>
      </c>
      <c r="F815" s="1">
        <v>4210111987789</v>
      </c>
      <c r="G815" t="s">
        <v>137</v>
      </c>
      <c r="H815">
        <v>34900</v>
      </c>
      <c r="I815">
        <v>4188</v>
      </c>
      <c r="J815">
        <v>1396</v>
      </c>
      <c r="K815">
        <f t="shared" si="13"/>
        <v>40484</v>
      </c>
      <c r="L815" t="s">
        <v>331</v>
      </c>
      <c r="M815" t="s">
        <v>55</v>
      </c>
      <c r="N815" t="s">
        <v>21</v>
      </c>
      <c r="O815" t="s">
        <v>22</v>
      </c>
    </row>
    <row r="816" spans="1:15">
      <c r="A816" t="s">
        <v>813</v>
      </c>
      <c r="B816" t="s">
        <v>273</v>
      </c>
      <c r="C816" t="s">
        <v>18</v>
      </c>
      <c r="D816" s="2">
        <v>41208</v>
      </c>
      <c r="E816" t="s">
        <v>47</v>
      </c>
      <c r="F816" s="1">
        <v>4210111403846</v>
      </c>
      <c r="G816" t="s">
        <v>48</v>
      </c>
      <c r="H816">
        <v>34900</v>
      </c>
      <c r="I816">
        <v>4188</v>
      </c>
      <c r="J816">
        <v>1396</v>
      </c>
      <c r="K816">
        <f t="shared" si="13"/>
        <v>40484</v>
      </c>
      <c r="L816" t="s">
        <v>331</v>
      </c>
      <c r="M816" t="s">
        <v>55</v>
      </c>
      <c r="N816" t="s">
        <v>21</v>
      </c>
      <c r="O816" t="s">
        <v>22</v>
      </c>
    </row>
    <row r="817" spans="1:15">
      <c r="A817" t="s">
        <v>814</v>
      </c>
      <c r="B817" t="s">
        <v>273</v>
      </c>
      <c r="C817" t="s">
        <v>18</v>
      </c>
      <c r="D817" s="2">
        <v>41208</v>
      </c>
      <c r="E817" t="s">
        <v>47</v>
      </c>
      <c r="F817" s="1">
        <v>4210112146795</v>
      </c>
      <c r="G817" t="s">
        <v>48</v>
      </c>
      <c r="H817">
        <v>34900</v>
      </c>
      <c r="I817">
        <v>4188</v>
      </c>
      <c r="J817">
        <v>1396</v>
      </c>
      <c r="K817">
        <f t="shared" si="13"/>
        <v>40484</v>
      </c>
      <c r="L817" t="s">
        <v>331</v>
      </c>
      <c r="M817" t="s">
        <v>111</v>
      </c>
      <c r="N817" t="s">
        <v>21</v>
      </c>
      <c r="O817" t="s">
        <v>22</v>
      </c>
    </row>
    <row r="818" spans="1:15">
      <c r="A818" t="s">
        <v>817</v>
      </c>
      <c r="B818" t="s">
        <v>121</v>
      </c>
      <c r="C818" t="s">
        <v>18</v>
      </c>
      <c r="D818" s="2">
        <v>42416</v>
      </c>
      <c r="E818" t="s">
        <v>16</v>
      </c>
      <c r="F818" s="1">
        <v>4210111812899</v>
      </c>
      <c r="G818" t="s">
        <v>17</v>
      </c>
      <c r="H818">
        <v>35000</v>
      </c>
      <c r="I818">
        <v>4200</v>
      </c>
      <c r="J818">
        <v>700</v>
      </c>
      <c r="K818">
        <f t="shared" si="13"/>
        <v>39900</v>
      </c>
      <c r="L818" t="s">
        <v>331</v>
      </c>
      <c r="M818" t="s">
        <v>80</v>
      </c>
      <c r="N818" t="s">
        <v>21</v>
      </c>
      <c r="O818" t="s">
        <v>22</v>
      </c>
    </row>
    <row r="819" spans="1:15">
      <c r="A819" t="s">
        <v>826</v>
      </c>
      <c r="B819" t="s">
        <v>280</v>
      </c>
      <c r="C819" t="s">
        <v>45</v>
      </c>
      <c r="D819" s="2">
        <v>42416</v>
      </c>
      <c r="E819" t="s">
        <v>35</v>
      </c>
      <c r="F819" s="1">
        <v>4210112311334</v>
      </c>
      <c r="G819" t="s">
        <v>17</v>
      </c>
      <c r="H819">
        <v>70632</v>
      </c>
      <c r="I819">
        <v>5650.56</v>
      </c>
      <c r="J819">
        <v>2118.96</v>
      </c>
      <c r="K819">
        <f t="shared" si="13"/>
        <v>78401.52</v>
      </c>
      <c r="L819" t="s">
        <v>405</v>
      </c>
      <c r="M819" t="s">
        <v>49</v>
      </c>
      <c r="N819" t="s">
        <v>21</v>
      </c>
      <c r="O819" t="s">
        <v>22</v>
      </c>
    </row>
    <row r="820" spans="1:15">
      <c r="A820" t="s">
        <v>827</v>
      </c>
      <c r="B820" t="s">
        <v>186</v>
      </c>
      <c r="C820" t="s">
        <v>18</v>
      </c>
      <c r="D820" s="2">
        <v>42416</v>
      </c>
      <c r="E820" t="s">
        <v>16</v>
      </c>
      <c r="F820" s="1">
        <v>4210112213804</v>
      </c>
      <c r="G820" t="s">
        <v>17</v>
      </c>
      <c r="H820">
        <v>64000</v>
      </c>
      <c r="I820">
        <v>5760</v>
      </c>
      <c r="J820">
        <v>3200</v>
      </c>
      <c r="K820">
        <f t="shared" ref="K820:K859" si="14">SUM(H820:J820)</f>
        <v>72960</v>
      </c>
      <c r="L820" t="s">
        <v>405</v>
      </c>
      <c r="M820" t="s">
        <v>49</v>
      </c>
      <c r="N820" t="s">
        <v>21</v>
      </c>
      <c r="O820" t="s">
        <v>22</v>
      </c>
    </row>
    <row r="821" spans="1:15">
      <c r="A821" t="s">
        <v>831</v>
      </c>
      <c r="B821" t="s">
        <v>192</v>
      </c>
      <c r="C821" t="s">
        <v>18</v>
      </c>
      <c r="D821" s="2">
        <v>40766</v>
      </c>
      <c r="E821" t="s">
        <v>16</v>
      </c>
      <c r="F821" s="1">
        <v>4210111892852</v>
      </c>
      <c r="G821" t="s">
        <v>17</v>
      </c>
      <c r="H821">
        <v>52700</v>
      </c>
      <c r="I821">
        <v>3689</v>
      </c>
      <c r="J821">
        <v>1581</v>
      </c>
      <c r="K821">
        <f t="shared" si="14"/>
        <v>57970</v>
      </c>
      <c r="L821" t="s">
        <v>405</v>
      </c>
      <c r="M821" t="s">
        <v>36</v>
      </c>
      <c r="N821" t="s">
        <v>21</v>
      </c>
      <c r="O821" t="s">
        <v>22</v>
      </c>
    </row>
    <row r="822" spans="1:15">
      <c r="A822" t="s">
        <v>832</v>
      </c>
      <c r="B822" t="s">
        <v>51</v>
      </c>
      <c r="C822" t="s">
        <v>18</v>
      </c>
      <c r="D822" s="2">
        <v>40303</v>
      </c>
      <c r="E822" t="s">
        <v>16</v>
      </c>
      <c r="F822" s="1">
        <v>4210112237862</v>
      </c>
      <c r="G822" t="s">
        <v>17</v>
      </c>
      <c r="H822">
        <v>65720</v>
      </c>
      <c r="I822">
        <v>4600.3999999999996</v>
      </c>
      <c r="J822">
        <v>657.2</v>
      </c>
      <c r="K822">
        <f t="shared" si="14"/>
        <v>70977.599999999991</v>
      </c>
      <c r="L822" t="s">
        <v>405</v>
      </c>
      <c r="M822" t="s">
        <v>80</v>
      </c>
      <c r="N822" t="s">
        <v>21</v>
      </c>
      <c r="O822" t="s">
        <v>22</v>
      </c>
    </row>
    <row r="823" spans="1:15">
      <c r="A823" t="s">
        <v>833</v>
      </c>
      <c r="B823" t="s">
        <v>51</v>
      </c>
      <c r="C823" t="s">
        <v>45</v>
      </c>
      <c r="D823" s="2">
        <v>41622</v>
      </c>
      <c r="E823" t="s">
        <v>16</v>
      </c>
      <c r="F823" s="1">
        <v>4210112130886</v>
      </c>
      <c r="G823" t="s">
        <v>17</v>
      </c>
      <c r="H823">
        <v>51251</v>
      </c>
      <c r="I823">
        <v>3075.06</v>
      </c>
      <c r="J823">
        <v>2562.5500000000002</v>
      </c>
      <c r="K823">
        <f t="shared" si="14"/>
        <v>56888.61</v>
      </c>
      <c r="L823" t="s">
        <v>405</v>
      </c>
      <c r="M823" t="s">
        <v>58</v>
      </c>
      <c r="N823" t="s">
        <v>21</v>
      </c>
      <c r="O823" t="s">
        <v>22</v>
      </c>
    </row>
    <row r="824" spans="1:15">
      <c r="A824" t="s">
        <v>835</v>
      </c>
      <c r="B824" t="s">
        <v>294</v>
      </c>
      <c r="C824" t="s">
        <v>18</v>
      </c>
      <c r="D824" s="2">
        <v>39796</v>
      </c>
      <c r="E824" t="s">
        <v>16</v>
      </c>
      <c r="F824" s="1">
        <v>4210111844863</v>
      </c>
      <c r="G824" t="s">
        <v>17</v>
      </c>
      <c r="H824">
        <v>40000</v>
      </c>
      <c r="I824">
        <v>4800</v>
      </c>
      <c r="J824">
        <v>800</v>
      </c>
      <c r="K824">
        <f t="shared" si="14"/>
        <v>45600</v>
      </c>
      <c r="L824" t="s">
        <v>405</v>
      </c>
      <c r="M824" t="s">
        <v>77</v>
      </c>
      <c r="N824" t="s">
        <v>21</v>
      </c>
      <c r="O824" t="s">
        <v>22</v>
      </c>
    </row>
    <row r="825" spans="1:15">
      <c r="A825" t="s">
        <v>838</v>
      </c>
      <c r="B825" t="s">
        <v>204</v>
      </c>
      <c r="C825" t="s">
        <v>18</v>
      </c>
      <c r="D825" s="2">
        <v>40788</v>
      </c>
      <c r="E825" t="s">
        <v>16</v>
      </c>
      <c r="F825" s="1">
        <v>4210111944443</v>
      </c>
      <c r="G825" t="s">
        <v>17</v>
      </c>
      <c r="H825">
        <v>107520</v>
      </c>
      <c r="I825">
        <v>8601.6</v>
      </c>
      <c r="J825">
        <v>1075.2</v>
      </c>
      <c r="K825">
        <f t="shared" si="14"/>
        <v>117196.8</v>
      </c>
      <c r="L825" t="s">
        <v>405</v>
      </c>
      <c r="M825" t="s">
        <v>77</v>
      </c>
      <c r="N825" t="s">
        <v>21</v>
      </c>
      <c r="O825" t="s">
        <v>22</v>
      </c>
    </row>
    <row r="826" spans="1:15">
      <c r="A826" t="s">
        <v>854</v>
      </c>
      <c r="B826" t="s">
        <v>230</v>
      </c>
      <c r="C826" t="s">
        <v>18</v>
      </c>
      <c r="D826" s="2">
        <v>38603</v>
      </c>
      <c r="E826" t="s">
        <v>16</v>
      </c>
      <c r="F826" s="1">
        <v>4210111930943</v>
      </c>
      <c r="G826" t="s">
        <v>17</v>
      </c>
      <c r="H826">
        <v>69000</v>
      </c>
      <c r="I826">
        <v>4830</v>
      </c>
      <c r="J826">
        <v>3450</v>
      </c>
      <c r="K826">
        <f t="shared" si="14"/>
        <v>77280</v>
      </c>
      <c r="L826" t="s">
        <v>405</v>
      </c>
      <c r="M826" t="s">
        <v>52</v>
      </c>
      <c r="N826" t="s">
        <v>21</v>
      </c>
      <c r="O826" t="s">
        <v>22</v>
      </c>
    </row>
    <row r="827" spans="1:15">
      <c r="A827" t="s">
        <v>857</v>
      </c>
      <c r="B827" t="s">
        <v>175</v>
      </c>
      <c r="C827" t="s">
        <v>18</v>
      </c>
      <c r="D827" s="2">
        <v>40026</v>
      </c>
      <c r="E827" t="s">
        <v>16</v>
      </c>
      <c r="F827" s="1">
        <v>4210112297954</v>
      </c>
      <c r="G827" t="s">
        <v>17</v>
      </c>
      <c r="H827">
        <v>60900</v>
      </c>
      <c r="I827">
        <v>6090</v>
      </c>
      <c r="J827">
        <v>609</v>
      </c>
      <c r="K827">
        <f t="shared" si="14"/>
        <v>67599</v>
      </c>
      <c r="L827" t="s">
        <v>405</v>
      </c>
      <c r="M827" t="s">
        <v>49</v>
      </c>
      <c r="N827" t="s">
        <v>21</v>
      </c>
      <c r="O827" t="s">
        <v>22</v>
      </c>
    </row>
    <row r="828" spans="1:15">
      <c r="A828" t="s">
        <v>859</v>
      </c>
      <c r="B828" t="s">
        <v>177</v>
      </c>
      <c r="C828" t="s">
        <v>45</v>
      </c>
      <c r="D828" s="2">
        <v>39796</v>
      </c>
      <c r="E828" t="s">
        <v>16</v>
      </c>
      <c r="F828" s="1">
        <v>4210111562973</v>
      </c>
      <c r="G828" t="s">
        <v>17</v>
      </c>
      <c r="H828">
        <v>44000</v>
      </c>
      <c r="I828">
        <v>2200</v>
      </c>
      <c r="J828">
        <v>440</v>
      </c>
      <c r="K828">
        <f t="shared" si="14"/>
        <v>46640</v>
      </c>
      <c r="L828" t="s">
        <v>405</v>
      </c>
      <c r="M828" t="s">
        <v>77</v>
      </c>
      <c r="N828" t="s">
        <v>21</v>
      </c>
      <c r="O828" t="s">
        <v>22</v>
      </c>
    </row>
    <row r="829" spans="1:15">
      <c r="A829" t="s">
        <v>860</v>
      </c>
      <c r="B829" t="s">
        <v>445</v>
      </c>
      <c r="C829" t="s">
        <v>18</v>
      </c>
      <c r="D829" s="2">
        <v>40303</v>
      </c>
      <c r="E829" t="s">
        <v>16</v>
      </c>
      <c r="F829" s="1">
        <v>4210111285808</v>
      </c>
      <c r="G829" t="s">
        <v>17</v>
      </c>
      <c r="H829">
        <v>62000</v>
      </c>
      <c r="I829">
        <v>4340</v>
      </c>
      <c r="J829">
        <v>1240</v>
      </c>
      <c r="K829">
        <f t="shared" si="14"/>
        <v>67580</v>
      </c>
      <c r="L829" t="s">
        <v>405</v>
      </c>
      <c r="M829" t="s">
        <v>111</v>
      </c>
      <c r="N829" t="s">
        <v>21</v>
      </c>
      <c r="O829" t="s">
        <v>22</v>
      </c>
    </row>
    <row r="830" spans="1:15">
      <c r="A830" t="s">
        <v>869</v>
      </c>
      <c r="B830" t="s">
        <v>15</v>
      </c>
      <c r="C830" t="s">
        <v>18</v>
      </c>
      <c r="D830" s="2">
        <v>42416</v>
      </c>
      <c r="E830" t="s">
        <v>16</v>
      </c>
      <c r="F830" s="1">
        <v>4210111832675</v>
      </c>
      <c r="G830" t="s">
        <v>17</v>
      </c>
      <c r="H830">
        <v>59000</v>
      </c>
      <c r="I830">
        <v>3540</v>
      </c>
      <c r="J830">
        <v>1770</v>
      </c>
      <c r="K830">
        <f t="shared" si="14"/>
        <v>64310</v>
      </c>
      <c r="L830" t="s">
        <v>452</v>
      </c>
      <c r="M830" t="s">
        <v>58</v>
      </c>
      <c r="N830" t="s">
        <v>21</v>
      </c>
      <c r="O830" t="s">
        <v>22</v>
      </c>
    </row>
    <row r="831" spans="1:15">
      <c r="A831" t="s">
        <v>871</v>
      </c>
      <c r="B831" t="s">
        <v>15</v>
      </c>
      <c r="C831" t="s">
        <v>18</v>
      </c>
      <c r="D831" s="2">
        <v>41144</v>
      </c>
      <c r="E831" t="s">
        <v>16</v>
      </c>
      <c r="F831" s="1">
        <v>4210111175479</v>
      </c>
      <c r="G831" t="s">
        <v>17</v>
      </c>
      <c r="H831">
        <v>36700</v>
      </c>
      <c r="I831">
        <v>1835</v>
      </c>
      <c r="J831">
        <v>1835</v>
      </c>
      <c r="K831">
        <f t="shared" si="14"/>
        <v>40370</v>
      </c>
      <c r="L831" t="s">
        <v>452</v>
      </c>
      <c r="M831" t="s">
        <v>111</v>
      </c>
      <c r="N831" t="s">
        <v>21</v>
      </c>
      <c r="O831" t="s">
        <v>22</v>
      </c>
    </row>
    <row r="832" spans="1:15">
      <c r="A832" t="s">
        <v>875</v>
      </c>
      <c r="B832" t="s">
        <v>39</v>
      </c>
      <c r="C832" t="s">
        <v>45</v>
      </c>
      <c r="D832" s="2">
        <v>39014</v>
      </c>
      <c r="E832" t="s">
        <v>16</v>
      </c>
      <c r="F832" s="1">
        <v>4210111993303</v>
      </c>
      <c r="G832" t="s">
        <v>17</v>
      </c>
      <c r="H832">
        <v>70000</v>
      </c>
      <c r="I832">
        <v>7000</v>
      </c>
      <c r="J832">
        <v>700</v>
      </c>
      <c r="K832">
        <f t="shared" si="14"/>
        <v>77700</v>
      </c>
      <c r="L832" t="s">
        <v>452</v>
      </c>
      <c r="M832" t="s">
        <v>20</v>
      </c>
      <c r="N832" t="s">
        <v>21</v>
      </c>
      <c r="O832" t="s">
        <v>22</v>
      </c>
    </row>
    <row r="833" spans="1:15">
      <c r="A833" t="s">
        <v>879</v>
      </c>
      <c r="B833" t="s">
        <v>149</v>
      </c>
      <c r="C833" t="s">
        <v>18</v>
      </c>
      <c r="D833" s="2">
        <v>40717</v>
      </c>
      <c r="E833" t="s">
        <v>47</v>
      </c>
      <c r="F833" s="1">
        <v>4210111973244</v>
      </c>
      <c r="G833" t="s">
        <v>48</v>
      </c>
      <c r="H833">
        <v>85536</v>
      </c>
      <c r="I833">
        <v>4276.8</v>
      </c>
      <c r="J833">
        <v>1710.72</v>
      </c>
      <c r="K833">
        <f t="shared" si="14"/>
        <v>91523.520000000004</v>
      </c>
      <c r="L833" t="s">
        <v>452</v>
      </c>
      <c r="M833" t="s">
        <v>52</v>
      </c>
      <c r="N833" t="s">
        <v>21</v>
      </c>
      <c r="O833" t="s">
        <v>22</v>
      </c>
    </row>
    <row r="834" spans="1:15">
      <c r="A834" t="s">
        <v>881</v>
      </c>
      <c r="B834" t="s">
        <v>253</v>
      </c>
      <c r="C834" t="s">
        <v>18</v>
      </c>
      <c r="D834" s="2">
        <v>39072</v>
      </c>
      <c r="E834" t="s">
        <v>16</v>
      </c>
      <c r="F834" s="1">
        <v>4210111672441</v>
      </c>
      <c r="G834" t="s">
        <v>17</v>
      </c>
      <c r="H834">
        <v>62000</v>
      </c>
      <c r="I834">
        <v>4960</v>
      </c>
      <c r="J834">
        <v>620</v>
      </c>
      <c r="K834">
        <f t="shared" si="14"/>
        <v>67580</v>
      </c>
      <c r="L834" t="s">
        <v>452</v>
      </c>
      <c r="M834" t="s">
        <v>42</v>
      </c>
      <c r="N834" t="s">
        <v>21</v>
      </c>
      <c r="O834" t="s">
        <v>22</v>
      </c>
    </row>
    <row r="835" spans="1:15">
      <c r="A835" t="s">
        <v>894</v>
      </c>
      <c r="B835" t="s">
        <v>74</v>
      </c>
      <c r="C835" t="s">
        <v>18</v>
      </c>
      <c r="D835" s="2">
        <v>40576</v>
      </c>
      <c r="E835" t="s">
        <v>140</v>
      </c>
      <c r="F835" s="1">
        <v>4210111217313</v>
      </c>
      <c r="G835" t="s">
        <v>137</v>
      </c>
      <c r="H835">
        <v>100000</v>
      </c>
      <c r="I835">
        <v>12000</v>
      </c>
      <c r="J835">
        <v>1000</v>
      </c>
      <c r="K835">
        <f t="shared" si="14"/>
        <v>113000</v>
      </c>
      <c r="L835" t="s">
        <v>452</v>
      </c>
      <c r="M835" t="s">
        <v>80</v>
      </c>
      <c r="N835" t="s">
        <v>21</v>
      </c>
      <c r="O835" t="s">
        <v>22</v>
      </c>
    </row>
    <row r="836" spans="1:15">
      <c r="A836" t="s">
        <v>899</v>
      </c>
      <c r="B836" t="s">
        <v>76</v>
      </c>
      <c r="C836" t="s">
        <v>18</v>
      </c>
      <c r="D836" s="2">
        <v>40717</v>
      </c>
      <c r="E836" t="s">
        <v>47</v>
      </c>
      <c r="F836" s="1">
        <v>4210111729568</v>
      </c>
      <c r="G836" t="s">
        <v>48</v>
      </c>
      <c r="H836">
        <v>89000</v>
      </c>
      <c r="I836">
        <v>9790</v>
      </c>
      <c r="J836">
        <v>2670</v>
      </c>
      <c r="K836">
        <f t="shared" si="14"/>
        <v>101460</v>
      </c>
      <c r="L836" t="s">
        <v>452</v>
      </c>
      <c r="M836" t="s">
        <v>49</v>
      </c>
      <c r="N836" t="s">
        <v>21</v>
      </c>
      <c r="O836" t="s">
        <v>22</v>
      </c>
    </row>
    <row r="837" spans="1:15">
      <c r="A837" t="s">
        <v>901</v>
      </c>
      <c r="B837" t="s">
        <v>81</v>
      </c>
      <c r="C837" t="s">
        <v>45</v>
      </c>
      <c r="D837" s="2">
        <v>40947</v>
      </c>
      <c r="E837" t="s">
        <v>16</v>
      </c>
      <c r="F837" s="1">
        <v>4210111234762</v>
      </c>
      <c r="G837" t="s">
        <v>17</v>
      </c>
      <c r="H837">
        <v>99136</v>
      </c>
      <c r="I837">
        <v>4956.8</v>
      </c>
      <c r="J837">
        <v>0</v>
      </c>
      <c r="K837">
        <f t="shared" si="14"/>
        <v>104092.8</v>
      </c>
      <c r="L837" t="s">
        <v>452</v>
      </c>
      <c r="M837" t="s">
        <v>42</v>
      </c>
      <c r="N837" t="s">
        <v>21</v>
      </c>
      <c r="O837" t="s">
        <v>22</v>
      </c>
    </row>
    <row r="838" spans="1:15">
      <c r="A838" t="s">
        <v>902</v>
      </c>
      <c r="B838" t="s">
        <v>85</v>
      </c>
      <c r="C838" t="s">
        <v>18</v>
      </c>
      <c r="D838" s="2">
        <v>40898</v>
      </c>
      <c r="E838" t="s">
        <v>16</v>
      </c>
      <c r="F838" s="1">
        <v>4210111890654</v>
      </c>
      <c r="G838" t="s">
        <v>17</v>
      </c>
      <c r="H838">
        <v>65000</v>
      </c>
      <c r="I838">
        <v>3250</v>
      </c>
      <c r="J838">
        <v>1300</v>
      </c>
      <c r="K838">
        <f t="shared" si="14"/>
        <v>69550</v>
      </c>
      <c r="L838" t="s">
        <v>452</v>
      </c>
      <c r="M838" t="s">
        <v>77</v>
      </c>
      <c r="N838" t="s">
        <v>21</v>
      </c>
      <c r="O838" t="s">
        <v>22</v>
      </c>
    </row>
    <row r="839" spans="1:15">
      <c r="A839" t="s">
        <v>914</v>
      </c>
      <c r="B839" t="s">
        <v>384</v>
      </c>
      <c r="C839" t="s">
        <v>45</v>
      </c>
      <c r="D839" s="2">
        <v>39121</v>
      </c>
      <c r="E839" t="s">
        <v>16</v>
      </c>
      <c r="F839" s="1">
        <v>4210111196419</v>
      </c>
      <c r="G839" t="s">
        <v>17</v>
      </c>
      <c r="H839">
        <v>85000</v>
      </c>
      <c r="I839">
        <v>4250</v>
      </c>
      <c r="J839">
        <v>4250</v>
      </c>
      <c r="K839">
        <f t="shared" si="14"/>
        <v>93500</v>
      </c>
      <c r="L839" t="s">
        <v>452</v>
      </c>
      <c r="M839" t="s">
        <v>55</v>
      </c>
      <c r="N839" t="s">
        <v>21</v>
      </c>
      <c r="O839" t="s">
        <v>22</v>
      </c>
    </row>
    <row r="840" spans="1:15">
      <c r="A840" t="s">
        <v>923</v>
      </c>
      <c r="B840" t="s">
        <v>277</v>
      </c>
      <c r="C840" t="s">
        <v>18</v>
      </c>
      <c r="D840" s="2">
        <v>42416</v>
      </c>
      <c r="E840" t="s">
        <v>16</v>
      </c>
      <c r="F840" s="1">
        <v>4210111755566</v>
      </c>
      <c r="G840" t="s">
        <v>17</v>
      </c>
      <c r="H840">
        <v>58000</v>
      </c>
      <c r="I840">
        <v>6960</v>
      </c>
      <c r="J840">
        <v>2900</v>
      </c>
      <c r="K840">
        <f t="shared" si="14"/>
        <v>67860</v>
      </c>
      <c r="L840" t="s">
        <v>452</v>
      </c>
      <c r="M840" t="s">
        <v>20</v>
      </c>
      <c r="N840" t="s">
        <v>21</v>
      </c>
      <c r="O840" t="s">
        <v>22</v>
      </c>
    </row>
    <row r="841" spans="1:15">
      <c r="A841" t="s">
        <v>926</v>
      </c>
      <c r="B841" t="s">
        <v>324</v>
      </c>
      <c r="C841" t="s">
        <v>18</v>
      </c>
      <c r="D841" s="2">
        <v>38891</v>
      </c>
      <c r="E841" t="s">
        <v>47</v>
      </c>
      <c r="F841" s="1">
        <v>4210111480174</v>
      </c>
      <c r="G841" t="s">
        <v>48</v>
      </c>
      <c r="H841">
        <v>68000</v>
      </c>
      <c r="I841">
        <v>3400</v>
      </c>
      <c r="J841">
        <v>2040</v>
      </c>
      <c r="K841">
        <f t="shared" si="14"/>
        <v>73440</v>
      </c>
      <c r="L841" t="s">
        <v>452</v>
      </c>
      <c r="M841" t="s">
        <v>58</v>
      </c>
      <c r="N841" t="s">
        <v>21</v>
      </c>
      <c r="O841" t="s">
        <v>22</v>
      </c>
    </row>
    <row r="842" spans="1:15">
      <c r="A842" t="s">
        <v>931</v>
      </c>
      <c r="B842" t="s">
        <v>284</v>
      </c>
      <c r="C842" t="s">
        <v>18</v>
      </c>
      <c r="D842" s="2">
        <v>40446</v>
      </c>
      <c r="E842" t="s">
        <v>16</v>
      </c>
      <c r="F842" s="1">
        <v>4210111743124</v>
      </c>
      <c r="G842" t="s">
        <v>17</v>
      </c>
      <c r="H842">
        <v>30570</v>
      </c>
      <c r="I842">
        <v>1834.2</v>
      </c>
      <c r="J842">
        <v>1528.5</v>
      </c>
      <c r="K842">
        <f t="shared" si="14"/>
        <v>33932.699999999997</v>
      </c>
      <c r="L842" t="s">
        <v>516</v>
      </c>
      <c r="M842" t="s">
        <v>111</v>
      </c>
      <c r="N842" t="s">
        <v>21</v>
      </c>
      <c r="O842" t="s">
        <v>22</v>
      </c>
    </row>
    <row r="843" spans="1:15">
      <c r="A843" t="s">
        <v>933</v>
      </c>
      <c r="B843" t="s">
        <v>44</v>
      </c>
      <c r="C843" t="s">
        <v>18</v>
      </c>
      <c r="D843" s="2">
        <v>39529</v>
      </c>
      <c r="E843" t="s">
        <v>140</v>
      </c>
      <c r="F843" s="1">
        <v>4210111952854</v>
      </c>
      <c r="G843" t="s">
        <v>137</v>
      </c>
      <c r="H843">
        <v>33000</v>
      </c>
      <c r="I843">
        <v>2640</v>
      </c>
      <c r="J843">
        <v>1320</v>
      </c>
      <c r="K843">
        <f t="shared" si="14"/>
        <v>36960</v>
      </c>
      <c r="L843" t="s">
        <v>516</v>
      </c>
      <c r="M843" t="s">
        <v>20</v>
      </c>
      <c r="N843" t="s">
        <v>21</v>
      </c>
      <c r="O843" t="s">
        <v>22</v>
      </c>
    </row>
    <row r="844" spans="1:15">
      <c r="A844" t="s">
        <v>938</v>
      </c>
      <c r="B844" t="s">
        <v>415</v>
      </c>
      <c r="C844" t="s">
        <v>18</v>
      </c>
      <c r="D844" s="2">
        <v>41532</v>
      </c>
      <c r="E844" t="s">
        <v>140</v>
      </c>
      <c r="F844" s="1">
        <v>4210112185137</v>
      </c>
      <c r="G844" t="s">
        <v>137</v>
      </c>
      <c r="H844">
        <v>110000</v>
      </c>
      <c r="I844">
        <v>6600</v>
      </c>
      <c r="J844">
        <v>3300</v>
      </c>
      <c r="K844">
        <f t="shared" si="14"/>
        <v>119900</v>
      </c>
      <c r="L844" t="s">
        <v>516</v>
      </c>
      <c r="M844" t="s">
        <v>36</v>
      </c>
      <c r="N844" t="s">
        <v>21</v>
      </c>
      <c r="O844" t="s">
        <v>22</v>
      </c>
    </row>
    <row r="845" spans="1:15">
      <c r="A845" t="s">
        <v>945</v>
      </c>
      <c r="B845" t="s">
        <v>68</v>
      </c>
      <c r="C845" t="s">
        <v>18</v>
      </c>
      <c r="D845" s="2">
        <v>39739</v>
      </c>
      <c r="E845" t="s">
        <v>69</v>
      </c>
      <c r="F845" s="1">
        <v>4210111467492</v>
      </c>
      <c r="G845" t="s">
        <v>70</v>
      </c>
      <c r="H845">
        <v>130000</v>
      </c>
      <c r="I845">
        <v>14300</v>
      </c>
      <c r="J845">
        <v>1300</v>
      </c>
      <c r="K845">
        <f t="shared" si="14"/>
        <v>145600</v>
      </c>
      <c r="L845" t="s">
        <v>516</v>
      </c>
      <c r="M845" t="s">
        <v>77</v>
      </c>
      <c r="N845" t="s">
        <v>21</v>
      </c>
      <c r="O845" t="s">
        <v>27</v>
      </c>
    </row>
    <row r="846" spans="1:15">
      <c r="A846" t="s">
        <v>947</v>
      </c>
      <c r="B846" t="s">
        <v>355</v>
      </c>
      <c r="C846" t="s">
        <v>18</v>
      </c>
      <c r="D846" s="2">
        <v>42416</v>
      </c>
      <c r="E846" t="s">
        <v>16</v>
      </c>
      <c r="F846" s="1">
        <v>4210111936656</v>
      </c>
      <c r="G846" t="s">
        <v>17</v>
      </c>
      <c r="H846">
        <v>67000</v>
      </c>
      <c r="I846">
        <v>6700</v>
      </c>
      <c r="J846">
        <v>3350</v>
      </c>
      <c r="K846">
        <f t="shared" si="14"/>
        <v>77050</v>
      </c>
      <c r="L846" t="s">
        <v>516</v>
      </c>
      <c r="M846" t="s">
        <v>42</v>
      </c>
      <c r="N846" t="s">
        <v>21</v>
      </c>
      <c r="O846" t="s">
        <v>22</v>
      </c>
    </row>
    <row r="847" spans="1:15">
      <c r="A847" t="s">
        <v>949</v>
      </c>
      <c r="B847" t="s">
        <v>264</v>
      </c>
      <c r="C847" t="s">
        <v>18</v>
      </c>
      <c r="D847" s="2">
        <v>43831</v>
      </c>
      <c r="E847" t="s">
        <v>136</v>
      </c>
      <c r="F847" s="1">
        <v>4210111914012</v>
      </c>
      <c r="G847" t="s">
        <v>137</v>
      </c>
      <c r="H847">
        <v>145000</v>
      </c>
      <c r="I847">
        <v>8700</v>
      </c>
      <c r="J847">
        <v>1450</v>
      </c>
      <c r="K847">
        <f t="shared" si="14"/>
        <v>155150</v>
      </c>
      <c r="L847" t="s">
        <v>516</v>
      </c>
      <c r="M847" t="s">
        <v>55</v>
      </c>
      <c r="N847" t="s">
        <v>21</v>
      </c>
      <c r="O847" t="s">
        <v>22</v>
      </c>
    </row>
    <row r="848" spans="1:15">
      <c r="A848" t="s">
        <v>954</v>
      </c>
      <c r="B848" t="s">
        <v>264</v>
      </c>
      <c r="C848" t="s">
        <v>18</v>
      </c>
      <c r="D848" s="2">
        <v>43525</v>
      </c>
      <c r="E848" t="s">
        <v>142</v>
      </c>
      <c r="F848" s="1">
        <v>4210111239447</v>
      </c>
      <c r="G848" t="s">
        <v>137</v>
      </c>
      <c r="H848">
        <v>145000</v>
      </c>
      <c r="I848">
        <v>8700</v>
      </c>
      <c r="J848">
        <v>1450</v>
      </c>
      <c r="K848">
        <f t="shared" si="14"/>
        <v>155150</v>
      </c>
      <c r="L848" t="s">
        <v>516</v>
      </c>
      <c r="M848" t="s">
        <v>55</v>
      </c>
      <c r="N848" t="s">
        <v>21</v>
      </c>
      <c r="O848" t="s">
        <v>22</v>
      </c>
    </row>
    <row r="849" spans="1:15">
      <c r="A849" t="s">
        <v>957</v>
      </c>
      <c r="B849" t="s">
        <v>264</v>
      </c>
      <c r="C849" t="s">
        <v>18</v>
      </c>
      <c r="D849" s="2">
        <v>41577</v>
      </c>
      <c r="E849" t="s">
        <v>47</v>
      </c>
      <c r="F849" s="1">
        <v>4210111800762</v>
      </c>
      <c r="G849" t="s">
        <v>48</v>
      </c>
      <c r="H849">
        <v>145000</v>
      </c>
      <c r="I849">
        <v>8700</v>
      </c>
      <c r="J849">
        <v>1450</v>
      </c>
      <c r="K849">
        <f t="shared" si="14"/>
        <v>155150</v>
      </c>
      <c r="L849" t="s">
        <v>516</v>
      </c>
      <c r="M849" t="s">
        <v>80</v>
      </c>
      <c r="N849" t="s">
        <v>21</v>
      </c>
      <c r="O849" t="s">
        <v>22</v>
      </c>
    </row>
    <row r="850" spans="1:15">
      <c r="A850" t="s">
        <v>966</v>
      </c>
      <c r="B850" t="s">
        <v>269</v>
      </c>
      <c r="C850" t="s">
        <v>18</v>
      </c>
      <c r="D850" s="2">
        <v>41355</v>
      </c>
      <c r="E850" t="s">
        <v>140</v>
      </c>
      <c r="F850" s="1">
        <v>4210111833817</v>
      </c>
      <c r="G850" t="s">
        <v>137</v>
      </c>
      <c r="H850">
        <v>36630</v>
      </c>
      <c r="I850">
        <v>4395.6000000000004</v>
      </c>
      <c r="J850">
        <v>0</v>
      </c>
      <c r="K850">
        <f t="shared" si="14"/>
        <v>41025.599999999999</v>
      </c>
      <c r="L850" t="s">
        <v>516</v>
      </c>
      <c r="M850" t="s">
        <v>111</v>
      </c>
      <c r="N850" t="s">
        <v>21</v>
      </c>
      <c r="O850" t="s">
        <v>22</v>
      </c>
    </row>
    <row r="851" spans="1:15">
      <c r="A851" t="s">
        <v>974</v>
      </c>
      <c r="B851" t="s">
        <v>115</v>
      </c>
      <c r="C851" t="s">
        <v>18</v>
      </c>
      <c r="D851" s="2">
        <v>39748</v>
      </c>
      <c r="E851" t="s">
        <v>47</v>
      </c>
      <c r="F851" s="1">
        <v>4210111369313</v>
      </c>
      <c r="G851" t="s">
        <v>48</v>
      </c>
      <c r="H851">
        <v>68000</v>
      </c>
      <c r="I851">
        <v>8160</v>
      </c>
      <c r="J851">
        <v>0</v>
      </c>
      <c r="K851">
        <f t="shared" si="14"/>
        <v>76160</v>
      </c>
      <c r="L851" t="s">
        <v>516</v>
      </c>
      <c r="M851" t="s">
        <v>80</v>
      </c>
      <c r="N851" t="s">
        <v>21</v>
      </c>
      <c r="O851" t="s">
        <v>22</v>
      </c>
    </row>
    <row r="852" spans="1:15">
      <c r="A852" t="s">
        <v>975</v>
      </c>
      <c r="B852" t="s">
        <v>117</v>
      </c>
      <c r="C852" t="s">
        <v>45</v>
      </c>
      <c r="D852" s="2">
        <v>40880</v>
      </c>
      <c r="E852" t="s">
        <v>16</v>
      </c>
      <c r="F852" s="1">
        <v>4210112242394</v>
      </c>
      <c r="G852" t="s">
        <v>17</v>
      </c>
      <c r="H852">
        <v>75000</v>
      </c>
      <c r="I852">
        <v>7500</v>
      </c>
      <c r="J852">
        <v>3750</v>
      </c>
      <c r="K852">
        <f t="shared" si="14"/>
        <v>86250</v>
      </c>
      <c r="L852" t="s">
        <v>516</v>
      </c>
      <c r="M852" t="s">
        <v>52</v>
      </c>
      <c r="N852" t="s">
        <v>21</v>
      </c>
      <c r="O852" t="s">
        <v>27</v>
      </c>
    </row>
    <row r="853" spans="1:15">
      <c r="A853" t="s">
        <v>978</v>
      </c>
      <c r="B853" t="s">
        <v>273</v>
      </c>
      <c r="C853" t="s">
        <v>18</v>
      </c>
      <c r="D853" s="2">
        <v>38809</v>
      </c>
      <c r="E853" t="s">
        <v>69</v>
      </c>
      <c r="F853" s="1">
        <v>4210111769293</v>
      </c>
      <c r="G853" t="s">
        <v>70</v>
      </c>
      <c r="H853">
        <v>58000</v>
      </c>
      <c r="I853">
        <v>3480</v>
      </c>
      <c r="J853">
        <v>1160</v>
      </c>
      <c r="K853">
        <f t="shared" si="14"/>
        <v>62640</v>
      </c>
      <c r="L853" t="s">
        <v>516</v>
      </c>
      <c r="M853" t="s">
        <v>20</v>
      </c>
      <c r="N853" t="s">
        <v>21</v>
      </c>
      <c r="O853" t="s">
        <v>22</v>
      </c>
    </row>
    <row r="854" spans="1:15">
      <c r="A854" t="s">
        <v>979</v>
      </c>
      <c r="B854" t="s">
        <v>175</v>
      </c>
      <c r="C854" t="s">
        <v>18</v>
      </c>
      <c r="D854" s="2">
        <v>39072</v>
      </c>
      <c r="E854" t="s">
        <v>16</v>
      </c>
      <c r="F854" s="1">
        <v>4210111345051</v>
      </c>
      <c r="G854" t="s">
        <v>17</v>
      </c>
      <c r="H854">
        <v>78000</v>
      </c>
      <c r="I854">
        <v>7020</v>
      </c>
      <c r="J854">
        <v>780</v>
      </c>
      <c r="K854">
        <f t="shared" si="14"/>
        <v>85800</v>
      </c>
      <c r="L854" t="s">
        <v>516</v>
      </c>
      <c r="M854" t="s">
        <v>25</v>
      </c>
      <c r="N854" t="s">
        <v>21</v>
      </c>
      <c r="O854" t="s">
        <v>22</v>
      </c>
    </row>
    <row r="855" spans="1:15">
      <c r="A855" t="s">
        <v>984</v>
      </c>
      <c r="B855" t="s">
        <v>445</v>
      </c>
      <c r="C855" t="s">
        <v>18</v>
      </c>
      <c r="D855" s="2">
        <v>42416</v>
      </c>
      <c r="E855" t="s">
        <v>16</v>
      </c>
      <c r="F855" s="1">
        <v>4210111746541</v>
      </c>
      <c r="G855" t="s">
        <v>17</v>
      </c>
      <c r="H855">
        <v>36000</v>
      </c>
      <c r="I855">
        <v>2520</v>
      </c>
      <c r="J855">
        <v>1080</v>
      </c>
      <c r="K855">
        <f t="shared" si="14"/>
        <v>39600</v>
      </c>
      <c r="L855" t="s">
        <v>516</v>
      </c>
      <c r="M855" t="s">
        <v>36</v>
      </c>
      <c r="N855" t="s">
        <v>21</v>
      </c>
      <c r="O855" t="s">
        <v>22</v>
      </c>
    </row>
    <row r="856" spans="1:15">
      <c r="A856" t="s">
        <v>985</v>
      </c>
      <c r="B856" t="s">
        <v>445</v>
      </c>
      <c r="C856" t="s">
        <v>18</v>
      </c>
      <c r="D856" s="2">
        <v>39463</v>
      </c>
      <c r="E856" t="s">
        <v>140</v>
      </c>
      <c r="F856" s="1">
        <v>4210111243655</v>
      </c>
      <c r="G856" t="s">
        <v>137</v>
      </c>
      <c r="H856">
        <v>27500</v>
      </c>
      <c r="I856">
        <v>1375</v>
      </c>
      <c r="J856">
        <v>275</v>
      </c>
      <c r="K856">
        <f t="shared" si="14"/>
        <v>29150</v>
      </c>
      <c r="L856" t="s">
        <v>516</v>
      </c>
      <c r="M856" t="s">
        <v>52</v>
      </c>
      <c r="N856" t="s">
        <v>21</v>
      </c>
      <c r="O856" t="s">
        <v>22</v>
      </c>
    </row>
    <row r="857" spans="1:15">
      <c r="A857" t="s">
        <v>991</v>
      </c>
      <c r="B857" t="s">
        <v>579</v>
      </c>
      <c r="C857" t="s">
        <v>18</v>
      </c>
      <c r="D857" s="2">
        <v>41355</v>
      </c>
      <c r="E857" t="s">
        <v>140</v>
      </c>
      <c r="F857" s="1">
        <v>421211212419</v>
      </c>
      <c r="G857" t="s">
        <v>137</v>
      </c>
      <c r="H857">
        <v>42700</v>
      </c>
      <c r="I857">
        <v>2135</v>
      </c>
      <c r="J857">
        <v>2135</v>
      </c>
      <c r="K857">
        <f t="shared" si="14"/>
        <v>46970</v>
      </c>
      <c r="L857" t="s">
        <v>516</v>
      </c>
      <c r="M857" t="s">
        <v>42</v>
      </c>
      <c r="N857" t="s">
        <v>21</v>
      </c>
      <c r="O857" t="s">
        <v>22</v>
      </c>
    </row>
    <row r="858" spans="1:15">
      <c r="A858" t="s">
        <v>994</v>
      </c>
      <c r="B858" t="s">
        <v>579</v>
      </c>
      <c r="C858" t="s">
        <v>18</v>
      </c>
      <c r="D858" s="2">
        <v>41355</v>
      </c>
      <c r="E858" t="s">
        <v>140</v>
      </c>
      <c r="F858" s="1">
        <v>4210111903702</v>
      </c>
      <c r="G858" t="s">
        <v>137</v>
      </c>
      <c r="H858">
        <v>42700</v>
      </c>
      <c r="I858">
        <v>2135</v>
      </c>
      <c r="J858">
        <v>2135</v>
      </c>
      <c r="K858">
        <f t="shared" si="14"/>
        <v>46970</v>
      </c>
      <c r="L858" t="s">
        <v>516</v>
      </c>
      <c r="M858" t="s">
        <v>42</v>
      </c>
      <c r="N858" t="s">
        <v>21</v>
      </c>
      <c r="O858" t="s">
        <v>22</v>
      </c>
    </row>
    <row r="859" spans="1:15">
      <c r="A859" t="s">
        <v>999</v>
      </c>
      <c r="B859" t="s">
        <v>579</v>
      </c>
      <c r="C859" t="s">
        <v>18</v>
      </c>
      <c r="D859" s="2">
        <v>41355</v>
      </c>
      <c r="E859" t="s">
        <v>585</v>
      </c>
      <c r="F859" s="1">
        <v>421211212419</v>
      </c>
      <c r="G859" t="s">
        <v>137</v>
      </c>
      <c r="H859">
        <v>42700</v>
      </c>
      <c r="I859">
        <v>2135</v>
      </c>
      <c r="J859">
        <v>2135</v>
      </c>
      <c r="K859">
        <f t="shared" si="14"/>
        <v>46970</v>
      </c>
      <c r="L859" t="s">
        <v>516</v>
      </c>
      <c r="M859" t="s">
        <v>42</v>
      </c>
      <c r="N859" t="s">
        <v>21</v>
      </c>
      <c r="O859" t="s">
        <v>22</v>
      </c>
    </row>
    <row r="860" spans="1:15">
      <c r="A860" t="s">
        <v>1002</v>
      </c>
      <c r="B860" t="s">
        <v>579</v>
      </c>
      <c r="C860" t="s">
        <v>18</v>
      </c>
      <c r="D860" s="2">
        <v>41355</v>
      </c>
      <c r="E860" t="s">
        <v>585</v>
      </c>
      <c r="F860" s="1">
        <v>4210111903702</v>
      </c>
      <c r="G860" t="s">
        <v>137</v>
      </c>
      <c r="H860">
        <v>42700</v>
      </c>
      <c r="I860">
        <v>2135</v>
      </c>
      <c r="J860">
        <v>2135</v>
      </c>
      <c r="K860" s="3" t="s">
        <v>1020</v>
      </c>
      <c r="L860" t="s">
        <v>516</v>
      </c>
      <c r="M860" t="s">
        <v>42</v>
      </c>
      <c r="N860" t="s">
        <v>21</v>
      </c>
      <c r="O860" t="s">
        <v>22</v>
      </c>
    </row>
    <row r="861" spans="1:15">
      <c r="A861" t="s">
        <v>1007</v>
      </c>
      <c r="B861" t="s">
        <v>579</v>
      </c>
      <c r="C861" t="s">
        <v>18</v>
      </c>
      <c r="D861" s="2">
        <v>41355</v>
      </c>
      <c r="E861" t="s">
        <v>585</v>
      </c>
      <c r="F861" s="1">
        <v>4210111903702</v>
      </c>
      <c r="G861" t="s">
        <v>137</v>
      </c>
      <c r="H861">
        <v>42700</v>
      </c>
      <c r="I861">
        <v>2135</v>
      </c>
      <c r="J861">
        <v>2135</v>
      </c>
      <c r="K861">
        <f>SUM(H861:J861)</f>
        <v>46970</v>
      </c>
      <c r="L861" t="s">
        <v>516</v>
      </c>
      <c r="M861" t="s">
        <v>42</v>
      </c>
      <c r="N861" t="s">
        <v>21</v>
      </c>
      <c r="O861" t="s">
        <v>22</v>
      </c>
    </row>
    <row r="862" spans="1:15">
      <c r="A862" t="s">
        <v>1008</v>
      </c>
      <c r="B862" t="s">
        <v>579</v>
      </c>
      <c r="C862" t="s">
        <v>18</v>
      </c>
      <c r="D862" s="2">
        <v>41355</v>
      </c>
      <c r="E862" t="s">
        <v>585</v>
      </c>
      <c r="F862" s="1">
        <v>4210111903702</v>
      </c>
      <c r="G862" t="s">
        <v>137</v>
      </c>
      <c r="H862">
        <v>42700</v>
      </c>
      <c r="I862">
        <v>2135</v>
      </c>
      <c r="J862">
        <v>2135</v>
      </c>
      <c r="K862">
        <f>SUM(H862:J862)</f>
        <v>46970</v>
      </c>
      <c r="L862" t="s">
        <v>516</v>
      </c>
      <c r="M862" t="s">
        <v>42</v>
      </c>
      <c r="N862" t="s">
        <v>21</v>
      </c>
      <c r="O862" t="s">
        <v>22</v>
      </c>
    </row>
    <row r="864" spans="1:15">
      <c r="J864" s="10"/>
      <c r="K864" s="10" t="s">
        <v>1024</v>
      </c>
      <c r="L864" s="10" t="s">
        <v>1022</v>
      </c>
      <c r="M864" s="10" t="s">
        <v>1023</v>
      </c>
    </row>
    <row r="865" spans="10:13">
      <c r="J865" s="7" t="s">
        <v>1014</v>
      </c>
      <c r="K865" s="8">
        <f>SUM(Data!$K$2:$K$862)</f>
        <v>62321318.240000039</v>
      </c>
      <c r="L865" s="11">
        <f>SUBTOTAL(109,Data!$K$2:$K$862)</f>
        <v>62321318.240000039</v>
      </c>
      <c r="M865" s="9">
        <f>SUBTOTAL(9,Data!$K$2:$K$862)</f>
        <v>62321318.240000039</v>
      </c>
    </row>
    <row r="866" spans="10:13">
      <c r="J866" s="7" t="s">
        <v>1015</v>
      </c>
      <c r="K866" s="8">
        <f>MIN(Data!$K$2:$K$862)</f>
        <v>17760</v>
      </c>
      <c r="L866" s="11">
        <f>SUBTOTAL(105,Data!$K$2:$K$862)</f>
        <v>17760</v>
      </c>
      <c r="M866" s="9">
        <f>SUBTOTAL(5,Data!$K$2:$K$862)</f>
        <v>17760</v>
      </c>
    </row>
    <row r="867" spans="10:13">
      <c r="J867" s="7" t="s">
        <v>1016</v>
      </c>
      <c r="K867" s="8">
        <f>MAX(Data!$K$2:$K$862)</f>
        <v>191820</v>
      </c>
      <c r="L867" s="11">
        <f>SUBTOTAL(104,Data!$K$2:$K$862)</f>
        <v>191820</v>
      </c>
      <c r="M867" s="9">
        <f>SUBTOTAL(4,Data!$K$2:$K$862)</f>
        <v>191820</v>
      </c>
    </row>
    <row r="868" spans="10:13">
      <c r="J868" s="7" t="s">
        <v>1017</v>
      </c>
      <c r="K868" s="8">
        <f>AVERAGE(Data!$K$2:$K$862)</f>
        <v>72466.649116279121</v>
      </c>
      <c r="L868" s="11">
        <f>SUBTOTAL(101,Data!$K$2:$K$862)</f>
        <v>72466.649116279121</v>
      </c>
      <c r="M868" s="9">
        <f>SUBTOTAL(1,Data!$K$2:$K$862)</f>
        <v>72466.649116279121</v>
      </c>
    </row>
    <row r="869" spans="10:13">
      <c r="J869" s="7" t="s">
        <v>1018</v>
      </c>
      <c r="K869" s="8">
        <f>COUNT(Data!$K$2:$K$862)</f>
        <v>860</v>
      </c>
      <c r="L869" s="11">
        <f>SUBTOTAL(102,Data!$K$2:$K$862)</f>
        <v>860</v>
      </c>
      <c r="M869" s="9">
        <f>SUBTOTAL(2,Data!$K$2:$K$862)</f>
        <v>860</v>
      </c>
    </row>
    <row r="870" spans="10:13">
      <c r="J870" s="7" t="s">
        <v>1019</v>
      </c>
      <c r="K870" s="8">
        <f>COUNTA(Data!$K$2:$K$862)</f>
        <v>861</v>
      </c>
      <c r="L870" s="11">
        <f>SUBTOTAL(103,Data!$K$2:$K$862)</f>
        <v>861</v>
      </c>
      <c r="M870" s="9">
        <f>SUBTOTAL(3,Data!$K$2:$K$862)</f>
        <v>861</v>
      </c>
    </row>
  </sheetData>
  <protectedRanges>
    <protectedRange sqref="L1:O862" name="Range2"/>
    <protectedRange sqref="A2:G862" name="Range1"/>
  </protectedRanges>
  <sortState xmlns:xlrd2="http://schemas.microsoft.com/office/spreadsheetml/2017/richdata2" ref="A2:O861">
    <sortCondition ref="N2:N861" customList="Head Office,Region I,City Office,Support Office"/>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8"/>
  <sheetViews>
    <sheetView zoomScale="250" zoomScaleNormal="250" workbookViewId="0">
      <selection activeCell="C3" sqref="C3"/>
    </sheetView>
  </sheetViews>
  <sheetFormatPr defaultRowHeight="14"/>
  <cols>
    <col min="3" max="3" width="14.08203125" bestFit="1" customWidth="1"/>
  </cols>
  <sheetData>
    <row r="3" spans="2:7">
      <c r="B3" t="s">
        <v>1014</v>
      </c>
      <c r="C3" s="6">
        <f>SUM(Data!$K$2:$K$862)</f>
        <v>62321318.240000039</v>
      </c>
      <c r="E3" t="s">
        <v>1020</v>
      </c>
    </row>
    <row r="4" spans="2:7">
      <c r="B4" t="s">
        <v>1015</v>
      </c>
      <c r="C4" s="6">
        <f>MIN(Data!$K$2:$K$862)</f>
        <v>17760</v>
      </c>
    </row>
    <row r="5" spans="2:7">
      <c r="B5" t="s">
        <v>1016</v>
      </c>
      <c r="C5" s="6">
        <f>MAX(Data!$K$2:$K$862)</f>
        <v>191820</v>
      </c>
      <c r="E5" t="s">
        <v>1021</v>
      </c>
      <c r="G5">
        <f>COUNTBLANK(E:E)</f>
        <v>1048571</v>
      </c>
    </row>
    <row r="6" spans="2:7">
      <c r="B6" t="s">
        <v>1017</v>
      </c>
      <c r="C6" s="6">
        <f>AVERAGE(Data!$K$2:$K$862)</f>
        <v>72466.649116279121</v>
      </c>
      <c r="E6">
        <v>1010</v>
      </c>
    </row>
    <row r="7" spans="2:7">
      <c r="B7" t="s">
        <v>1018</v>
      </c>
      <c r="C7" s="6">
        <f>COUNT(Data!$K$2:$K$862)</f>
        <v>860</v>
      </c>
      <c r="E7" t="s">
        <v>1021</v>
      </c>
    </row>
    <row r="8" spans="2:7">
      <c r="B8" t="s">
        <v>1019</v>
      </c>
      <c r="C8" s="6">
        <f>COUNTA(Data!$K$2:$K$862)</f>
        <v>861</v>
      </c>
      <c r="E8" t="s">
        <v>1020</v>
      </c>
    </row>
    <row r="17" spans="2:4">
      <c r="B17" t="s">
        <v>1020</v>
      </c>
      <c r="C17" t="s">
        <v>1025</v>
      </c>
      <c r="D17" t="str">
        <f>_xlfn.CONCAT(B17," ",C17)</f>
        <v>IRFAN BAKALY</v>
      </c>
    </row>
    <row r="18" spans="2:4">
      <c r="B18" t="s">
        <v>1020</v>
      </c>
      <c r="C18" t="s">
        <v>1025</v>
      </c>
      <c r="D18" t="str">
        <f>CONCATENATE(B18," ",C18)</f>
        <v>IRFAN BAKALY</v>
      </c>
    </row>
  </sheetData>
  <protectedRanges>
    <protectedRange sqref="L1:O3 L8:O8" name="Range2"/>
    <protectedRange sqref="A2:G2 A3 C3:G3 E4:E8" name="Range1"/>
    <protectedRange sqref="L4:O5" name="Range2_1"/>
    <protectedRange sqref="A4:A5 C4:D4 F4:G5 D5 C5:C8" name="Range1_1"/>
    <protectedRange sqref="L9:O21" name="Range2_2"/>
    <protectedRange sqref="A9:G21" name="Range1_2"/>
  </protectedRange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363"/>
  <sheetViews>
    <sheetView showGridLines="0" workbookViewId="0">
      <selection activeCell="O27" sqref="O27:S28"/>
    </sheetView>
  </sheetViews>
  <sheetFormatPr defaultRowHeight="14"/>
  <cols>
    <col min="1" max="1" width="24.83203125" customWidth="1"/>
    <col min="2" max="2" width="2" customWidth="1"/>
    <col min="8" max="8" width="1.6640625" customWidth="1"/>
    <col min="14" max="14" width="1.75" customWidth="1"/>
    <col min="19" max="19" width="8.6640625" customWidth="1"/>
  </cols>
  <sheetData>
    <row r="1" spans="1:35">
      <c r="A1" s="15"/>
      <c r="B1" s="15"/>
      <c r="C1" s="15"/>
      <c r="D1" s="15"/>
      <c r="E1" s="15"/>
      <c r="F1" s="15"/>
      <c r="G1" s="15"/>
      <c r="H1" s="15"/>
      <c r="I1" s="15"/>
      <c r="J1" s="15"/>
      <c r="K1" s="15"/>
      <c r="L1" s="15"/>
      <c r="M1" s="15"/>
      <c r="N1" s="15"/>
      <c r="O1" s="15"/>
      <c r="P1" s="15"/>
      <c r="Q1" s="15"/>
      <c r="R1" s="15"/>
      <c r="S1" s="15"/>
      <c r="T1" s="15"/>
      <c r="U1" s="15"/>
      <c r="V1" s="15"/>
      <c r="W1" s="15"/>
      <c r="X1" s="15"/>
      <c r="Y1" s="15"/>
      <c r="Z1" s="15"/>
      <c r="AA1" s="3"/>
      <c r="AB1" s="3"/>
      <c r="AC1" s="3"/>
      <c r="AD1" s="3"/>
      <c r="AE1" s="3"/>
      <c r="AF1" s="3"/>
      <c r="AG1" s="3"/>
      <c r="AH1" s="3"/>
      <c r="AI1" s="3"/>
    </row>
    <row r="2" spans="1:35">
      <c r="A2" s="15"/>
      <c r="B2" s="15"/>
      <c r="C2" s="15"/>
      <c r="D2" s="15"/>
      <c r="E2" s="15"/>
      <c r="F2" s="15"/>
      <c r="G2" s="15"/>
      <c r="H2" s="15"/>
      <c r="I2" s="15"/>
      <c r="J2" s="15"/>
      <c r="K2" s="15"/>
      <c r="L2" s="15"/>
      <c r="M2" s="15"/>
      <c r="N2" s="15"/>
      <c r="O2" s="15"/>
      <c r="P2" s="15"/>
      <c r="Q2" s="15"/>
      <c r="R2" s="15"/>
      <c r="S2" s="15"/>
      <c r="T2" s="15"/>
      <c r="U2" s="15"/>
      <c r="V2" s="15"/>
      <c r="W2" s="15"/>
      <c r="X2" s="15"/>
      <c r="Y2" s="15"/>
      <c r="Z2" s="15"/>
      <c r="AA2" s="3"/>
      <c r="AB2" s="3"/>
      <c r="AC2" s="3"/>
      <c r="AD2" s="3"/>
      <c r="AE2" s="3"/>
      <c r="AF2" s="3"/>
      <c r="AG2" s="3"/>
      <c r="AH2" s="3"/>
      <c r="AI2" s="3"/>
    </row>
    <row r="3" spans="1:35">
      <c r="A3" s="15"/>
      <c r="B3" s="15"/>
      <c r="C3" s="15"/>
      <c r="D3" s="15"/>
      <c r="E3" s="15"/>
      <c r="F3" s="15"/>
      <c r="G3" s="15"/>
      <c r="H3" s="15"/>
      <c r="I3" s="15"/>
      <c r="J3" s="15"/>
      <c r="K3" s="15"/>
      <c r="L3" s="15"/>
      <c r="M3" s="15"/>
      <c r="N3" s="15"/>
      <c r="O3" s="15"/>
      <c r="P3" s="15"/>
      <c r="Q3" s="15"/>
      <c r="R3" s="15"/>
      <c r="S3" s="15"/>
      <c r="T3" s="15"/>
      <c r="U3" s="15"/>
      <c r="V3" s="15"/>
      <c r="W3" s="15"/>
      <c r="X3" s="15"/>
      <c r="Y3" s="15"/>
      <c r="Z3" s="15"/>
      <c r="AA3" s="3"/>
      <c r="AB3" s="3"/>
      <c r="AC3" s="3"/>
      <c r="AD3" s="3"/>
      <c r="AE3" s="3"/>
      <c r="AF3" s="3"/>
      <c r="AG3" s="3"/>
      <c r="AH3" s="3"/>
      <c r="AI3" s="3"/>
    </row>
    <row r="4" spans="1:35">
      <c r="A4" s="15"/>
      <c r="B4" s="15"/>
      <c r="C4" s="15"/>
      <c r="D4" s="15"/>
      <c r="E4" s="15"/>
      <c r="F4" s="15"/>
      <c r="G4" s="15"/>
      <c r="H4" s="15"/>
      <c r="I4" s="15"/>
      <c r="J4" s="15"/>
      <c r="K4" s="15"/>
      <c r="L4" s="15"/>
      <c r="M4" s="15"/>
      <c r="N4" s="15"/>
      <c r="O4" s="15"/>
      <c r="P4" s="15"/>
      <c r="Q4" s="15"/>
      <c r="R4" s="15"/>
      <c r="S4" s="15"/>
      <c r="T4" s="15"/>
      <c r="U4" s="15"/>
      <c r="V4" s="15"/>
      <c r="W4" s="15"/>
      <c r="X4" s="15"/>
      <c r="Y4" s="15"/>
      <c r="Z4" s="15"/>
      <c r="AA4" s="3"/>
      <c r="AB4" s="3"/>
      <c r="AC4" s="3"/>
      <c r="AD4" s="3"/>
      <c r="AE4" s="3"/>
      <c r="AF4" s="3"/>
      <c r="AG4" s="3"/>
      <c r="AH4" s="3"/>
      <c r="AI4" s="3"/>
    </row>
    <row r="5" spans="1:35">
      <c r="A5" s="15"/>
      <c r="B5" s="15"/>
      <c r="C5" s="15"/>
      <c r="D5" s="15"/>
      <c r="E5" s="15"/>
      <c r="F5" s="15"/>
      <c r="G5" s="15"/>
      <c r="H5" s="15"/>
      <c r="I5" s="15"/>
      <c r="J5" s="15"/>
      <c r="K5" s="15"/>
      <c r="L5" s="15"/>
      <c r="M5" s="15"/>
      <c r="N5" s="15"/>
      <c r="O5" s="15"/>
      <c r="P5" s="15"/>
      <c r="Q5" s="15"/>
      <c r="R5" s="15"/>
      <c r="S5" s="15"/>
      <c r="T5" s="15"/>
      <c r="U5" s="15"/>
      <c r="V5" s="15"/>
      <c r="W5" s="15"/>
      <c r="X5" s="15"/>
      <c r="Y5" s="15"/>
      <c r="Z5" s="15"/>
      <c r="AA5" s="3"/>
      <c r="AB5" s="3"/>
      <c r="AC5" s="3"/>
      <c r="AD5" s="3"/>
      <c r="AE5" s="3"/>
      <c r="AF5" s="3"/>
      <c r="AG5" s="3"/>
      <c r="AH5" s="3"/>
      <c r="AI5" s="3"/>
    </row>
    <row r="6" spans="1:35">
      <c r="A6" s="15"/>
      <c r="B6" s="15"/>
      <c r="C6" s="15"/>
      <c r="D6" s="15"/>
      <c r="E6" s="15"/>
      <c r="F6" s="15"/>
      <c r="G6" s="15"/>
      <c r="H6" s="15"/>
      <c r="I6" s="15"/>
      <c r="J6" s="15"/>
      <c r="K6" s="15"/>
      <c r="L6" s="15"/>
      <c r="M6" s="15"/>
      <c r="N6" s="15"/>
      <c r="O6" s="15"/>
      <c r="P6" s="15"/>
      <c r="Q6" s="15"/>
      <c r="R6" s="15"/>
      <c r="S6" s="15"/>
      <c r="T6" s="15"/>
      <c r="U6" s="15"/>
      <c r="V6" s="15"/>
      <c r="W6" s="15"/>
      <c r="X6" s="15"/>
      <c r="Y6" s="15"/>
      <c r="Z6" s="15"/>
      <c r="AA6" s="3"/>
      <c r="AB6" s="3"/>
      <c r="AC6" s="3"/>
      <c r="AD6" s="3"/>
      <c r="AE6" s="3"/>
      <c r="AF6" s="3"/>
      <c r="AG6" s="3"/>
      <c r="AH6" s="3"/>
      <c r="AI6" s="3"/>
    </row>
    <row r="7" spans="1:35" ht="10" customHeight="1">
      <c r="A7" s="15"/>
      <c r="B7" s="15"/>
      <c r="C7" s="15"/>
      <c r="D7" s="15"/>
      <c r="E7" s="15"/>
      <c r="F7" s="15"/>
      <c r="G7" s="17"/>
      <c r="H7" s="15"/>
      <c r="I7" s="15"/>
      <c r="J7" s="15"/>
      <c r="K7" s="15"/>
      <c r="L7" s="15"/>
      <c r="M7" s="15"/>
      <c r="N7" s="15"/>
      <c r="O7" s="15"/>
      <c r="P7" s="15"/>
      <c r="Q7" s="15"/>
      <c r="R7" s="15"/>
      <c r="S7" s="15"/>
      <c r="T7" s="15"/>
      <c r="U7" s="15"/>
      <c r="V7" s="15"/>
      <c r="W7" s="15"/>
      <c r="X7" s="15"/>
      <c r="Y7" s="15"/>
      <c r="Z7" s="15"/>
      <c r="AA7" s="3"/>
      <c r="AB7" s="3"/>
      <c r="AC7" s="3"/>
      <c r="AD7" s="3"/>
      <c r="AE7" s="3"/>
      <c r="AF7" s="3"/>
      <c r="AG7" s="3"/>
      <c r="AH7" s="3"/>
      <c r="AI7" s="3"/>
    </row>
    <row r="8" spans="1:35" hidden="1">
      <c r="A8" s="15"/>
      <c r="B8" s="15"/>
      <c r="C8" s="15"/>
      <c r="D8" s="15"/>
      <c r="E8" s="15"/>
      <c r="F8" s="15"/>
      <c r="G8" s="15"/>
      <c r="H8" s="15"/>
      <c r="I8" s="15"/>
      <c r="J8" s="15"/>
      <c r="K8" s="15"/>
      <c r="L8" s="15"/>
      <c r="M8" s="15"/>
      <c r="N8" s="15"/>
      <c r="O8" s="15"/>
      <c r="P8" s="15"/>
      <c r="Q8" s="15"/>
      <c r="R8" s="15"/>
      <c r="S8" s="15"/>
      <c r="T8" s="15"/>
      <c r="U8" s="15"/>
      <c r="V8" s="15"/>
      <c r="W8" s="15"/>
      <c r="X8" s="15"/>
      <c r="Y8" s="15"/>
      <c r="Z8" s="15"/>
      <c r="AA8" s="3"/>
      <c r="AB8" s="3"/>
      <c r="AC8" s="3"/>
      <c r="AD8" s="3"/>
      <c r="AE8" s="3"/>
      <c r="AF8" s="3"/>
      <c r="AG8" s="3"/>
      <c r="AH8" s="3"/>
      <c r="AI8" s="3"/>
    </row>
    <row r="9" spans="1:35">
      <c r="A9" s="15"/>
      <c r="B9" s="15"/>
      <c r="C9" s="15"/>
      <c r="D9" s="15"/>
      <c r="E9" s="15"/>
      <c r="F9" s="15"/>
      <c r="G9" s="15"/>
      <c r="H9" s="15"/>
      <c r="I9" s="15"/>
      <c r="J9" s="15"/>
      <c r="K9" s="15"/>
      <c r="L9" s="15"/>
      <c r="M9" s="15"/>
      <c r="N9" s="15"/>
      <c r="O9" s="15"/>
      <c r="P9" s="15"/>
      <c r="Q9" s="15"/>
      <c r="R9" s="15"/>
      <c r="S9" s="15"/>
      <c r="T9" s="15"/>
      <c r="U9" s="15"/>
      <c r="V9" s="15"/>
      <c r="W9" s="15"/>
      <c r="X9" s="15"/>
      <c r="Y9" s="15"/>
      <c r="Z9" s="15"/>
      <c r="AA9" s="3"/>
      <c r="AB9" s="3"/>
      <c r="AC9" s="3"/>
      <c r="AD9" s="3"/>
      <c r="AE9" s="3"/>
      <c r="AF9" s="3"/>
      <c r="AG9" s="3"/>
      <c r="AH9" s="3"/>
      <c r="AI9" s="3"/>
    </row>
    <row r="10" spans="1:35" ht="5" customHeight="1">
      <c r="A10" s="15"/>
    </row>
    <row r="11" spans="1:35" ht="11" customHeight="1">
      <c r="A11" s="15"/>
      <c r="C11" s="15"/>
      <c r="D11" s="15"/>
      <c r="E11" s="15"/>
      <c r="F11" s="15"/>
      <c r="G11" s="15"/>
      <c r="H11" s="15"/>
      <c r="I11" s="15"/>
      <c r="J11" s="15"/>
      <c r="K11" s="15"/>
      <c r="L11" s="15"/>
      <c r="M11" s="15"/>
      <c r="N11" s="15"/>
      <c r="O11" s="15"/>
      <c r="P11" s="15"/>
      <c r="Q11" s="15"/>
      <c r="R11" s="15"/>
      <c r="S11" s="15"/>
      <c r="T11" s="15"/>
      <c r="U11" s="15"/>
    </row>
    <row r="12" spans="1:35" ht="18" customHeight="1">
      <c r="A12" s="15"/>
      <c r="C12" s="16"/>
      <c r="D12" s="15"/>
      <c r="E12" s="15"/>
      <c r="F12" s="15"/>
      <c r="G12" s="15"/>
      <c r="H12" s="15"/>
      <c r="I12" s="15"/>
      <c r="J12" s="15"/>
      <c r="K12" s="15"/>
      <c r="L12" s="15"/>
      <c r="M12" s="15"/>
      <c r="N12" s="15"/>
      <c r="O12" s="15"/>
      <c r="P12" s="15"/>
      <c r="Q12" s="15"/>
      <c r="R12" s="15"/>
      <c r="S12" s="15"/>
      <c r="T12" s="15"/>
      <c r="U12" s="15"/>
    </row>
    <row r="13" spans="1:35" ht="75.5" customHeight="1">
      <c r="A13" s="15"/>
    </row>
    <row r="14" spans="1:35">
      <c r="A14" s="15"/>
    </row>
    <row r="15" spans="1:35" ht="14" customHeight="1">
      <c r="A15" s="15"/>
      <c r="C15" s="23"/>
      <c r="D15" s="23"/>
      <c r="E15" s="23"/>
      <c r="F15" s="23"/>
      <c r="G15" s="23"/>
      <c r="I15" s="23"/>
      <c r="J15" s="23"/>
      <c r="K15" s="23"/>
      <c r="L15" s="23"/>
      <c r="M15" s="23"/>
      <c r="O15" s="15" t="s">
        <v>1033</v>
      </c>
      <c r="P15" s="15" t="s">
        <v>1033</v>
      </c>
      <c r="Q15" s="15" t="s">
        <v>1033</v>
      </c>
      <c r="R15" s="15" t="s">
        <v>1033</v>
      </c>
      <c r="S15" s="15" t="s">
        <v>1033</v>
      </c>
    </row>
    <row r="16" spans="1:35">
      <c r="A16" s="15"/>
      <c r="C16" s="23"/>
      <c r="D16" s="23"/>
      <c r="E16" s="23"/>
      <c r="F16" s="23"/>
      <c r="G16" s="23"/>
      <c r="I16" s="23"/>
      <c r="J16" s="23"/>
      <c r="K16" s="23"/>
      <c r="L16" s="23"/>
      <c r="M16" s="23"/>
      <c r="O16" s="15" t="s">
        <v>1033</v>
      </c>
      <c r="P16" s="15" t="s">
        <v>1033</v>
      </c>
      <c r="Q16" s="15" t="s">
        <v>1033</v>
      </c>
      <c r="R16" s="15" t="s">
        <v>1033</v>
      </c>
      <c r="S16" s="15" t="s">
        <v>1033</v>
      </c>
    </row>
    <row r="17" spans="1:19">
      <c r="A17" s="15"/>
    </row>
    <row r="18" spans="1:19">
      <c r="A18" s="15"/>
    </row>
    <row r="19" spans="1:19">
      <c r="A19" s="15"/>
    </row>
    <row r="20" spans="1:19">
      <c r="A20" s="15"/>
    </row>
    <row r="21" spans="1:19">
      <c r="A21" s="15"/>
    </row>
    <row r="22" spans="1:19">
      <c r="A22" s="15"/>
    </row>
    <row r="23" spans="1:19">
      <c r="A23" s="15"/>
    </row>
    <row r="24" spans="1:19">
      <c r="A24" s="15"/>
    </row>
    <row r="25" spans="1:19">
      <c r="A25" s="15"/>
    </row>
    <row r="26" spans="1:19">
      <c r="A26" s="15"/>
    </row>
    <row r="27" spans="1:19">
      <c r="A27" s="15"/>
      <c r="C27" s="23"/>
      <c r="D27" s="23"/>
      <c r="E27" s="23"/>
      <c r="F27" s="23"/>
      <c r="G27" s="23"/>
      <c r="I27" s="23"/>
      <c r="J27" s="23"/>
      <c r="K27" s="23"/>
      <c r="L27" s="23"/>
      <c r="M27" s="23"/>
      <c r="O27" s="23"/>
      <c r="P27" s="23"/>
      <c r="Q27" s="23"/>
      <c r="R27" s="23"/>
      <c r="S27" s="23"/>
    </row>
    <row r="28" spans="1:19">
      <c r="A28" s="15"/>
      <c r="C28" s="23"/>
      <c r="D28" s="23"/>
      <c r="E28" s="23"/>
      <c r="F28" s="23"/>
      <c r="G28" s="23"/>
      <c r="I28" s="23"/>
      <c r="J28" s="23"/>
      <c r="K28" s="23"/>
      <c r="L28" s="23"/>
      <c r="M28" s="23"/>
      <c r="O28" s="23"/>
      <c r="P28" s="23"/>
      <c r="Q28" s="23"/>
      <c r="R28" s="23"/>
      <c r="S28" s="23"/>
    </row>
    <row r="29" spans="1:19">
      <c r="A29" s="15"/>
    </row>
    <row r="30" spans="1:19">
      <c r="A30" s="15"/>
    </row>
    <row r="31" spans="1:19">
      <c r="A31" s="15"/>
    </row>
    <row r="32" spans="1:19">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row r="250" spans="1:1">
      <c r="A250" s="15"/>
    </row>
    <row r="251" spans="1:1">
      <c r="A251" s="15"/>
    </row>
    <row r="252" spans="1:1">
      <c r="A252" s="15"/>
    </row>
    <row r="253" spans="1:1">
      <c r="A253" s="15"/>
    </row>
    <row r="254" spans="1:1">
      <c r="A254" s="15"/>
    </row>
    <row r="255" spans="1:1">
      <c r="A255" s="15"/>
    </row>
    <row r="256" spans="1:1">
      <c r="A256" s="15"/>
    </row>
    <row r="257" spans="1:1">
      <c r="A257" s="15"/>
    </row>
    <row r="258" spans="1:1">
      <c r="A258" s="15"/>
    </row>
    <row r="259" spans="1:1">
      <c r="A259" s="15"/>
    </row>
    <row r="260" spans="1:1">
      <c r="A260" s="15"/>
    </row>
    <row r="261" spans="1:1">
      <c r="A261" s="15"/>
    </row>
    <row r="262" spans="1:1">
      <c r="A262" s="15"/>
    </row>
    <row r="263" spans="1:1">
      <c r="A263" s="15"/>
    </row>
    <row r="264" spans="1:1">
      <c r="A264" s="15"/>
    </row>
    <row r="265" spans="1:1">
      <c r="A265" s="15"/>
    </row>
    <row r="266" spans="1:1">
      <c r="A266" s="15"/>
    </row>
    <row r="267" spans="1:1">
      <c r="A267" s="15"/>
    </row>
    <row r="268" spans="1:1">
      <c r="A268" s="15"/>
    </row>
    <row r="269" spans="1:1">
      <c r="A269" s="15"/>
    </row>
    <row r="270" spans="1:1">
      <c r="A270" s="15"/>
    </row>
    <row r="271" spans="1:1">
      <c r="A271" s="15"/>
    </row>
    <row r="272" spans="1:1">
      <c r="A272" s="15"/>
    </row>
    <row r="273" spans="1:1">
      <c r="A273" s="15"/>
    </row>
    <row r="274" spans="1:1">
      <c r="A274" s="15"/>
    </row>
    <row r="275" spans="1:1">
      <c r="A275" s="15"/>
    </row>
    <row r="276" spans="1:1">
      <c r="A276" s="15"/>
    </row>
    <row r="277" spans="1:1">
      <c r="A277" s="15"/>
    </row>
    <row r="278" spans="1:1">
      <c r="A278" s="15"/>
    </row>
    <row r="279" spans="1:1">
      <c r="A279" s="15"/>
    </row>
    <row r="280" spans="1:1">
      <c r="A280" s="15"/>
    </row>
    <row r="281" spans="1:1">
      <c r="A281" s="15"/>
    </row>
    <row r="282" spans="1:1">
      <c r="A282" s="15"/>
    </row>
    <row r="283" spans="1:1">
      <c r="A283" s="15"/>
    </row>
    <row r="284" spans="1:1">
      <c r="A284" s="15"/>
    </row>
    <row r="285" spans="1:1">
      <c r="A285" s="15"/>
    </row>
    <row r="286" spans="1:1">
      <c r="A286" s="15"/>
    </row>
    <row r="287" spans="1:1">
      <c r="A287" s="15"/>
    </row>
    <row r="288" spans="1:1">
      <c r="A288" s="15"/>
    </row>
    <row r="289" spans="1:1">
      <c r="A289" s="15"/>
    </row>
    <row r="290" spans="1:1">
      <c r="A290" s="15"/>
    </row>
    <row r="291" spans="1:1">
      <c r="A291" s="15"/>
    </row>
    <row r="292" spans="1:1">
      <c r="A292" s="15"/>
    </row>
    <row r="293" spans="1:1">
      <c r="A293" s="15"/>
    </row>
    <row r="294" spans="1:1">
      <c r="A294" s="15"/>
    </row>
    <row r="295" spans="1:1">
      <c r="A295" s="15"/>
    </row>
    <row r="296" spans="1:1">
      <c r="A296" s="15"/>
    </row>
    <row r="297" spans="1:1">
      <c r="A297" s="15"/>
    </row>
    <row r="298" spans="1:1">
      <c r="A298" s="15"/>
    </row>
    <row r="299" spans="1:1">
      <c r="A299" s="15"/>
    </row>
    <row r="300" spans="1:1">
      <c r="A300" s="15"/>
    </row>
    <row r="301" spans="1:1">
      <c r="A301" s="15"/>
    </row>
    <row r="302" spans="1:1">
      <c r="A302" s="15"/>
    </row>
    <row r="303" spans="1:1">
      <c r="A303" s="15"/>
    </row>
    <row r="304" spans="1:1">
      <c r="A304" s="15"/>
    </row>
    <row r="305" spans="1:1">
      <c r="A305" s="15"/>
    </row>
    <row r="306" spans="1:1">
      <c r="A306" s="15"/>
    </row>
    <row r="307" spans="1:1">
      <c r="A307" s="15"/>
    </row>
    <row r="308" spans="1:1">
      <c r="A308" s="15"/>
    </row>
    <row r="309" spans="1:1">
      <c r="A309" s="15"/>
    </row>
    <row r="310" spans="1:1">
      <c r="A310" s="15"/>
    </row>
    <row r="311" spans="1:1">
      <c r="A311" s="15"/>
    </row>
    <row r="312" spans="1:1">
      <c r="A312" s="15"/>
    </row>
    <row r="313" spans="1:1">
      <c r="A313" s="15"/>
    </row>
    <row r="314" spans="1:1">
      <c r="A314" s="15"/>
    </row>
    <row r="315" spans="1:1">
      <c r="A315" s="15"/>
    </row>
    <row r="316" spans="1:1">
      <c r="A316" s="15"/>
    </row>
    <row r="317" spans="1:1">
      <c r="A317" s="15"/>
    </row>
    <row r="318" spans="1:1">
      <c r="A318" s="15"/>
    </row>
    <row r="319" spans="1:1">
      <c r="A319" s="15"/>
    </row>
    <row r="320" spans="1:1">
      <c r="A320" s="15"/>
    </row>
    <row r="321" spans="1:1">
      <c r="A321" s="15"/>
    </row>
    <row r="322" spans="1:1">
      <c r="A322" s="15"/>
    </row>
    <row r="323" spans="1:1">
      <c r="A323" s="15"/>
    </row>
    <row r="324" spans="1:1">
      <c r="A324" s="15"/>
    </row>
    <row r="325" spans="1:1">
      <c r="A325" s="15"/>
    </row>
    <row r="326" spans="1:1">
      <c r="A326" s="15"/>
    </row>
    <row r="327" spans="1:1">
      <c r="A327" s="15"/>
    </row>
    <row r="328" spans="1:1">
      <c r="A328" s="15"/>
    </row>
    <row r="329" spans="1:1">
      <c r="A329" s="15"/>
    </row>
    <row r="330" spans="1:1">
      <c r="A330" s="15"/>
    </row>
    <row r="331" spans="1:1">
      <c r="A331" s="15"/>
    </row>
    <row r="332" spans="1:1">
      <c r="A332" s="15"/>
    </row>
    <row r="333" spans="1:1">
      <c r="A333" s="15"/>
    </row>
    <row r="334" spans="1:1">
      <c r="A334" s="15"/>
    </row>
    <row r="335" spans="1:1">
      <c r="A335" s="15"/>
    </row>
    <row r="336" spans="1:1">
      <c r="A336" s="15"/>
    </row>
    <row r="337" spans="1:1">
      <c r="A337" s="15"/>
    </row>
    <row r="338" spans="1:1">
      <c r="A338" s="15"/>
    </row>
    <row r="339" spans="1:1">
      <c r="A339" s="15"/>
    </row>
    <row r="340" spans="1:1">
      <c r="A340" s="15"/>
    </row>
    <row r="341" spans="1:1">
      <c r="A341" s="15"/>
    </row>
    <row r="342" spans="1:1">
      <c r="A342" s="15"/>
    </row>
    <row r="343" spans="1:1">
      <c r="A343" s="15"/>
    </row>
    <row r="344" spans="1:1">
      <c r="A344" s="15"/>
    </row>
    <row r="345" spans="1:1">
      <c r="A345" s="15"/>
    </row>
    <row r="346" spans="1:1">
      <c r="A346" s="15"/>
    </row>
    <row r="347" spans="1:1">
      <c r="A347" s="15"/>
    </row>
    <row r="348" spans="1:1">
      <c r="A348" s="15"/>
    </row>
    <row r="349" spans="1:1">
      <c r="A349" s="15"/>
    </row>
    <row r="350" spans="1:1">
      <c r="A350" s="15"/>
    </row>
    <row r="351" spans="1:1">
      <c r="A351" s="15"/>
    </row>
    <row r="352" spans="1:1">
      <c r="A352" s="15"/>
    </row>
    <row r="353" spans="1:1">
      <c r="A353" s="15"/>
    </row>
    <row r="354" spans="1:1">
      <c r="A354" s="15"/>
    </row>
    <row r="355" spans="1:1">
      <c r="A355" s="15"/>
    </row>
    <row r="356" spans="1:1">
      <c r="A356" s="15"/>
    </row>
    <row r="357" spans="1:1">
      <c r="A357" s="15"/>
    </row>
    <row r="358" spans="1:1">
      <c r="A358" s="15"/>
    </row>
    <row r="359" spans="1:1">
      <c r="A359" s="15"/>
    </row>
    <row r="360" spans="1:1">
      <c r="A360" s="15"/>
    </row>
    <row r="361" spans="1:1">
      <c r="A361" s="15"/>
    </row>
    <row r="362" spans="1:1">
      <c r="A362" s="3"/>
    </row>
    <row r="363" spans="1:1">
      <c r="A363" s="3"/>
    </row>
  </sheetData>
  <mergeCells count="5">
    <mergeCell ref="C15:G16"/>
    <mergeCell ref="I15:M16"/>
    <mergeCell ref="C27:G28"/>
    <mergeCell ref="I27:M28"/>
    <mergeCell ref="O27:S2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8"/>
  <sheetViews>
    <sheetView showGridLines="0" tabSelected="1" zoomScale="60" workbookViewId="0">
      <selection activeCell="V16" sqref="V16"/>
    </sheetView>
  </sheetViews>
  <sheetFormatPr defaultRowHeight="14"/>
  <cols>
    <col min="2" max="2" width="12" customWidth="1"/>
    <col min="3" max="3" width="5.33203125" customWidth="1"/>
    <col min="7" max="7" width="14.4140625" customWidth="1"/>
    <col min="8" max="8" width="9.6640625" customWidth="1"/>
    <col min="9" max="9" width="8.6640625" customWidth="1"/>
    <col min="12" max="12" width="16.83203125" customWidth="1"/>
    <col min="13" max="13" width="10.6640625" customWidth="1"/>
    <col min="17" max="17" width="16.33203125" customWidth="1"/>
  </cols>
  <sheetData>
    <row r="1" spans="1:17">
      <c r="A1" s="18"/>
      <c r="B1" s="18"/>
      <c r="C1" s="18"/>
      <c r="D1" s="18"/>
      <c r="E1" s="18"/>
      <c r="F1" s="18"/>
      <c r="G1" s="18"/>
      <c r="H1" s="18"/>
      <c r="I1" s="18"/>
      <c r="J1" s="18"/>
      <c r="K1" s="18"/>
      <c r="L1" s="18"/>
      <c r="M1" s="18"/>
      <c r="N1" s="18"/>
      <c r="O1" s="18"/>
      <c r="P1" s="18"/>
      <c r="Q1" s="18"/>
    </row>
    <row r="2" spans="1:17">
      <c r="A2" s="18"/>
      <c r="B2" s="18"/>
      <c r="C2" s="18"/>
      <c r="D2" s="18"/>
      <c r="E2" s="18"/>
      <c r="F2" s="18"/>
      <c r="G2" s="18"/>
      <c r="H2" s="18"/>
      <c r="I2" s="18"/>
      <c r="J2" s="18"/>
      <c r="K2" s="18"/>
      <c r="L2" s="18"/>
      <c r="M2" s="18"/>
      <c r="N2" s="18"/>
      <c r="O2" s="18"/>
      <c r="P2" s="18"/>
      <c r="Q2" s="18"/>
    </row>
    <row r="3" spans="1:17" ht="47" customHeight="1">
      <c r="A3" s="18"/>
      <c r="B3" s="18"/>
      <c r="C3" s="18"/>
      <c r="D3" s="18"/>
      <c r="E3" s="18"/>
      <c r="F3" s="18"/>
      <c r="G3" s="18"/>
      <c r="H3" s="18"/>
      <c r="I3" s="18"/>
      <c r="J3" s="18"/>
      <c r="K3" s="18"/>
      <c r="L3" s="18"/>
      <c r="M3" s="18"/>
      <c r="N3" s="18"/>
      <c r="O3" s="18"/>
      <c r="P3" s="18"/>
      <c r="Q3" s="18"/>
    </row>
    <row r="4" spans="1:17">
      <c r="A4" s="28"/>
      <c r="B4" s="28"/>
      <c r="C4" s="19"/>
      <c r="D4" s="19"/>
      <c r="E4" s="19"/>
      <c r="F4" s="19"/>
      <c r="G4" s="19"/>
      <c r="H4" s="19"/>
      <c r="I4" s="19"/>
      <c r="J4" s="19"/>
      <c r="K4" s="19"/>
      <c r="L4" s="19"/>
      <c r="M4" s="19"/>
      <c r="N4" s="19"/>
      <c r="O4" s="19"/>
      <c r="P4" s="19"/>
      <c r="Q4" s="19"/>
    </row>
    <row r="5" spans="1:17" ht="21" customHeight="1">
      <c r="A5" s="28"/>
      <c r="B5" s="28"/>
      <c r="C5" s="19"/>
      <c r="D5" s="28"/>
      <c r="E5" s="28"/>
      <c r="F5" s="28"/>
      <c r="G5" s="28"/>
      <c r="H5" s="28"/>
      <c r="I5" s="28"/>
      <c r="J5" s="28"/>
      <c r="K5" s="28"/>
      <c r="L5" s="28"/>
      <c r="M5" s="28"/>
      <c r="N5" s="28"/>
      <c r="O5" s="28"/>
      <c r="P5" s="28"/>
      <c r="Q5" s="28"/>
    </row>
    <row r="6" spans="1:17">
      <c r="A6" s="28"/>
      <c r="B6" s="28"/>
      <c r="C6" s="19"/>
      <c r="D6" s="19"/>
      <c r="E6" s="19"/>
      <c r="F6" s="19"/>
      <c r="G6" s="19"/>
      <c r="H6" s="19"/>
      <c r="I6" s="19"/>
      <c r="J6" s="19"/>
      <c r="K6" s="19"/>
      <c r="L6" s="19"/>
      <c r="M6" s="19"/>
      <c r="N6" s="19"/>
      <c r="O6" s="19"/>
      <c r="P6" s="19"/>
      <c r="Q6" s="19"/>
    </row>
    <row r="7" spans="1:17" ht="29.5" customHeight="1">
      <c r="A7" s="28"/>
      <c r="B7" s="28"/>
      <c r="C7" s="19"/>
      <c r="D7" s="19"/>
      <c r="E7" s="22"/>
      <c r="F7" s="19"/>
      <c r="G7" s="20"/>
      <c r="H7" s="19"/>
      <c r="I7" s="20"/>
      <c r="K7" s="19"/>
      <c r="L7" s="19"/>
      <c r="M7" s="19"/>
      <c r="N7" s="19"/>
      <c r="O7" s="19"/>
      <c r="P7" s="19"/>
      <c r="Q7" s="19"/>
    </row>
    <row r="8" spans="1:17">
      <c r="A8" s="28"/>
      <c r="B8" s="28"/>
      <c r="C8" s="19"/>
      <c r="D8" s="19"/>
      <c r="E8" s="19"/>
      <c r="F8" s="19"/>
      <c r="G8" s="19"/>
      <c r="H8" s="19"/>
      <c r="I8" s="19"/>
      <c r="J8" s="19"/>
      <c r="K8" s="19"/>
      <c r="L8" s="19"/>
      <c r="M8" s="19"/>
      <c r="N8" s="19"/>
      <c r="O8" s="19"/>
      <c r="P8" s="19"/>
      <c r="Q8" s="19"/>
    </row>
    <row r="9" spans="1:17" ht="18">
      <c r="A9" s="28"/>
      <c r="B9" s="28"/>
      <c r="C9" s="19"/>
      <c r="D9" s="24" t="s">
        <v>1034</v>
      </c>
      <c r="E9" s="25"/>
      <c r="F9" s="25"/>
      <c r="G9" s="25"/>
      <c r="H9" s="19"/>
      <c r="I9" s="24" t="s">
        <v>1038</v>
      </c>
      <c r="J9" s="25"/>
      <c r="K9" s="25"/>
      <c r="L9" s="25"/>
      <c r="M9" s="19" t="s">
        <v>1040</v>
      </c>
      <c r="N9" s="24" t="s">
        <v>1039</v>
      </c>
      <c r="O9" s="25"/>
      <c r="P9" s="25"/>
      <c r="Q9" s="25"/>
    </row>
    <row r="10" spans="1:17">
      <c r="A10" s="28"/>
      <c r="B10" s="28"/>
      <c r="C10" s="19"/>
      <c r="D10" s="19"/>
      <c r="E10" s="19"/>
      <c r="F10" s="19"/>
      <c r="G10" s="19"/>
      <c r="H10" s="19"/>
      <c r="I10" s="19"/>
      <c r="J10" s="19"/>
      <c r="K10" s="19"/>
      <c r="L10" s="19"/>
      <c r="M10" s="19"/>
      <c r="N10" s="19"/>
      <c r="O10" s="19"/>
      <c r="P10" s="19"/>
      <c r="Q10" s="19"/>
    </row>
    <row r="11" spans="1:17">
      <c r="A11" s="28"/>
      <c r="B11" s="28"/>
      <c r="C11" s="19"/>
      <c r="D11" s="19"/>
      <c r="E11" s="19"/>
      <c r="F11" s="19"/>
      <c r="G11" s="19"/>
      <c r="H11" s="19"/>
      <c r="I11" s="19"/>
      <c r="J11" s="19"/>
      <c r="K11" s="19"/>
      <c r="L11" s="19"/>
      <c r="M11" s="19"/>
      <c r="N11" s="19"/>
      <c r="O11" s="19"/>
      <c r="P11" s="19"/>
      <c r="Q11" s="19"/>
    </row>
    <row r="12" spans="1:17">
      <c r="A12" s="28"/>
      <c r="B12" s="28"/>
      <c r="C12" s="19"/>
      <c r="D12" s="19"/>
      <c r="E12" s="19"/>
      <c r="F12" s="19"/>
      <c r="G12" s="19"/>
      <c r="H12" s="19"/>
      <c r="I12" s="19"/>
      <c r="J12" s="19"/>
      <c r="K12" s="19"/>
      <c r="L12" s="19"/>
      <c r="M12" s="19"/>
      <c r="N12" s="19"/>
      <c r="O12" s="19"/>
      <c r="P12" s="19"/>
      <c r="Q12" s="19"/>
    </row>
    <row r="13" spans="1:17">
      <c r="A13" s="28"/>
      <c r="B13" s="28"/>
      <c r="C13" s="19"/>
      <c r="D13" s="19"/>
      <c r="E13" s="19"/>
      <c r="F13" s="19"/>
      <c r="G13" s="19"/>
      <c r="H13" s="19"/>
      <c r="I13" s="19"/>
      <c r="J13" s="19"/>
      <c r="K13" s="19"/>
      <c r="L13" s="19"/>
      <c r="M13" s="19"/>
      <c r="N13" s="19"/>
      <c r="O13" s="19"/>
      <c r="P13" s="19"/>
      <c r="Q13" s="19"/>
    </row>
    <row r="14" spans="1:17">
      <c r="A14" s="28"/>
      <c r="B14" s="28"/>
      <c r="C14" s="19"/>
      <c r="D14" s="19"/>
      <c r="E14" s="19"/>
      <c r="F14" s="19"/>
      <c r="G14" s="19"/>
      <c r="H14" s="19"/>
      <c r="I14" s="19"/>
      <c r="J14" s="19"/>
      <c r="K14" s="19"/>
      <c r="L14" s="19"/>
      <c r="M14" s="19"/>
      <c r="N14" s="19"/>
      <c r="O14" s="19"/>
      <c r="P14" s="19"/>
      <c r="Q14" s="19"/>
    </row>
    <row r="15" spans="1:17">
      <c r="A15" s="28"/>
      <c r="B15" s="28"/>
      <c r="C15" s="19"/>
      <c r="D15" s="19"/>
      <c r="E15" s="19"/>
      <c r="F15" s="19"/>
      <c r="G15" s="19"/>
      <c r="H15" s="19"/>
      <c r="I15" s="19"/>
      <c r="J15" s="19"/>
      <c r="K15" s="19"/>
      <c r="L15" s="19"/>
      <c r="M15" s="19"/>
      <c r="N15" s="19"/>
      <c r="O15" s="19"/>
      <c r="P15" s="19"/>
      <c r="Q15" s="19"/>
    </row>
    <row r="16" spans="1:17">
      <c r="A16" s="28"/>
      <c r="B16" s="28"/>
      <c r="C16" s="19"/>
      <c r="D16" s="19"/>
      <c r="E16" s="19"/>
      <c r="F16" s="19"/>
      <c r="G16" s="19"/>
      <c r="H16" s="19"/>
      <c r="I16" s="19"/>
      <c r="J16" s="19"/>
      <c r="K16" s="19"/>
      <c r="L16" s="19"/>
      <c r="M16" s="19"/>
      <c r="N16" s="19"/>
      <c r="O16" s="19"/>
      <c r="P16" s="19"/>
      <c r="Q16" s="19"/>
    </row>
    <row r="17" spans="1:17">
      <c r="A17" s="28"/>
      <c r="B17" s="28"/>
      <c r="C17" s="19"/>
      <c r="D17" s="19"/>
      <c r="E17" s="19"/>
      <c r="F17" s="19"/>
      <c r="G17" s="19"/>
      <c r="H17" s="19"/>
      <c r="I17" s="19"/>
      <c r="J17" s="19"/>
      <c r="K17" s="19"/>
      <c r="L17" s="19"/>
      <c r="M17" s="19"/>
      <c r="N17" s="19"/>
      <c r="O17" s="19"/>
      <c r="P17" s="19"/>
      <c r="Q17" s="19"/>
    </row>
    <row r="18" spans="1:17">
      <c r="A18" s="28"/>
      <c r="B18" s="28"/>
      <c r="C18" s="19"/>
      <c r="D18" s="19"/>
      <c r="E18" s="19"/>
      <c r="F18" s="19"/>
      <c r="G18" s="19"/>
      <c r="H18" s="19"/>
      <c r="I18" s="19"/>
      <c r="J18" s="19"/>
      <c r="K18" s="19"/>
      <c r="L18" s="19"/>
      <c r="M18" s="19"/>
      <c r="N18" s="19"/>
      <c r="O18" s="19"/>
      <c r="P18" s="19"/>
      <c r="Q18" s="19"/>
    </row>
    <row r="19" spans="1:17" ht="60" customHeight="1">
      <c r="A19" s="28"/>
      <c r="B19" s="28"/>
      <c r="C19" s="19"/>
      <c r="D19" s="19"/>
      <c r="E19" s="19"/>
      <c r="F19" s="19"/>
      <c r="G19" s="19"/>
      <c r="H19" s="19"/>
      <c r="I19" s="19"/>
      <c r="J19" s="19"/>
      <c r="K19" s="19"/>
      <c r="L19" s="19"/>
      <c r="M19" s="19"/>
      <c r="N19" s="19"/>
      <c r="O19" s="19"/>
      <c r="P19" s="19"/>
      <c r="Q19" s="19"/>
    </row>
    <row r="20" spans="1:17" ht="18">
      <c r="A20" s="28"/>
      <c r="B20" s="28"/>
      <c r="C20" s="19"/>
      <c r="D20" s="24" t="s">
        <v>1036</v>
      </c>
      <c r="E20" s="25"/>
      <c r="F20" s="25"/>
      <c r="G20" s="25"/>
      <c r="H20" s="19"/>
      <c r="I20" s="26" t="s">
        <v>1035</v>
      </c>
      <c r="J20" s="27"/>
      <c r="K20" s="27"/>
      <c r="L20" s="27"/>
      <c r="M20" s="19"/>
      <c r="N20" s="24" t="s">
        <v>1037</v>
      </c>
      <c r="O20" s="25"/>
      <c r="P20" s="25"/>
      <c r="Q20" s="25"/>
    </row>
    <row r="21" spans="1:17">
      <c r="A21" s="28"/>
      <c r="B21" s="28"/>
      <c r="C21" s="19"/>
      <c r="D21" s="19"/>
      <c r="E21" s="19"/>
      <c r="F21" s="19"/>
      <c r="G21" s="19"/>
      <c r="H21" s="19"/>
      <c r="I21" s="19"/>
      <c r="J21" s="19"/>
      <c r="K21" s="19"/>
      <c r="L21" s="19"/>
      <c r="M21" s="19"/>
      <c r="N21" s="19"/>
      <c r="O21" s="19"/>
      <c r="P21" s="19"/>
      <c r="Q21" s="19"/>
    </row>
    <row r="22" spans="1:17">
      <c r="A22" s="28"/>
      <c r="B22" s="28"/>
      <c r="C22" s="19"/>
      <c r="D22" s="19"/>
      <c r="E22" s="19"/>
      <c r="F22" s="19"/>
      <c r="G22" s="19"/>
      <c r="H22" s="19"/>
      <c r="I22" s="19"/>
      <c r="J22" s="19"/>
      <c r="K22" s="19"/>
      <c r="L22" s="19"/>
      <c r="M22" s="19"/>
      <c r="N22" s="19"/>
      <c r="O22" s="19"/>
      <c r="P22" s="19"/>
      <c r="Q22" s="19"/>
    </row>
    <row r="23" spans="1:17">
      <c r="A23" s="28"/>
      <c r="B23" s="28"/>
      <c r="C23" s="19"/>
      <c r="D23" s="19"/>
      <c r="E23" s="19"/>
      <c r="F23" s="19"/>
      <c r="G23" s="19"/>
      <c r="H23" s="19"/>
      <c r="I23" s="19"/>
      <c r="J23" s="19"/>
      <c r="K23" s="19"/>
      <c r="L23" s="19"/>
      <c r="M23" s="19"/>
      <c r="N23" s="19"/>
      <c r="O23" s="19"/>
      <c r="P23" s="19"/>
      <c r="Q23" s="19"/>
    </row>
    <row r="24" spans="1:17">
      <c r="A24" s="28"/>
      <c r="B24" s="28"/>
      <c r="C24" s="19"/>
      <c r="D24" s="19"/>
      <c r="E24" s="19"/>
      <c r="F24" s="19"/>
      <c r="G24" s="19"/>
      <c r="H24" s="19"/>
      <c r="I24" s="19"/>
      <c r="J24" s="19"/>
      <c r="K24" s="19"/>
      <c r="L24" s="19"/>
      <c r="M24" s="19"/>
      <c r="N24" s="19"/>
      <c r="O24" s="19"/>
      <c r="P24" s="19"/>
      <c r="Q24" s="19"/>
    </row>
    <row r="25" spans="1:17">
      <c r="A25" s="28"/>
      <c r="B25" s="28"/>
      <c r="C25" s="19"/>
      <c r="D25" s="19"/>
      <c r="E25" s="19"/>
      <c r="F25" s="19"/>
      <c r="G25" s="19"/>
      <c r="H25" s="19"/>
      <c r="I25" s="19"/>
      <c r="J25" s="19"/>
      <c r="K25" s="19"/>
      <c r="L25" s="19"/>
      <c r="M25" s="19"/>
      <c r="N25" s="19"/>
      <c r="O25" s="19"/>
      <c r="P25" s="19"/>
      <c r="Q25" s="19"/>
    </row>
    <row r="26" spans="1:17">
      <c r="A26" s="28"/>
      <c r="B26" s="28"/>
      <c r="C26" s="19"/>
      <c r="D26" s="19"/>
      <c r="E26" s="19"/>
      <c r="F26" s="19"/>
      <c r="G26" s="19"/>
      <c r="H26" s="19"/>
      <c r="I26" s="19"/>
      <c r="J26" s="19"/>
      <c r="K26" s="19"/>
      <c r="L26" s="19"/>
      <c r="M26" s="19"/>
      <c r="N26" s="19"/>
      <c r="O26" s="19"/>
      <c r="P26" s="19"/>
      <c r="Q26" s="19"/>
    </row>
    <row r="27" spans="1:17">
      <c r="A27" s="28"/>
      <c r="B27" s="28"/>
      <c r="C27" s="19"/>
      <c r="D27" s="19"/>
      <c r="E27" s="19"/>
      <c r="F27" s="19"/>
      <c r="G27" s="19"/>
      <c r="H27" s="19"/>
      <c r="I27" s="19"/>
      <c r="J27" s="19"/>
      <c r="K27" s="19"/>
      <c r="L27" s="19"/>
      <c r="M27" s="19"/>
      <c r="N27" s="19"/>
      <c r="O27" s="19"/>
      <c r="P27" s="19"/>
      <c r="Q27" s="19"/>
    </row>
    <row r="28" spans="1:17">
      <c r="A28" s="28"/>
      <c r="B28" s="28"/>
      <c r="C28" s="19"/>
      <c r="D28" s="19"/>
      <c r="E28" s="19"/>
      <c r="F28" s="19"/>
      <c r="G28" s="19"/>
      <c r="H28" s="19"/>
      <c r="I28" s="19"/>
      <c r="J28" s="19"/>
      <c r="K28" s="19"/>
      <c r="L28" s="19"/>
      <c r="M28" s="19"/>
      <c r="N28" s="19"/>
      <c r="O28" s="19"/>
      <c r="P28" s="19"/>
      <c r="Q28" s="19"/>
    </row>
    <row r="29" spans="1:17">
      <c r="A29" s="28"/>
      <c r="B29" s="28"/>
      <c r="C29" s="19"/>
      <c r="D29" s="19"/>
      <c r="E29" s="19"/>
      <c r="F29" s="19"/>
      <c r="G29" s="19"/>
      <c r="H29" s="19"/>
      <c r="I29" s="19"/>
      <c r="J29" s="19"/>
      <c r="K29" s="19"/>
      <c r="L29" s="19"/>
      <c r="M29" s="19"/>
      <c r="N29" s="19"/>
      <c r="O29" s="19"/>
      <c r="P29" s="19"/>
      <c r="Q29" s="19"/>
    </row>
    <row r="30" spans="1:17">
      <c r="A30" s="28"/>
      <c r="B30" s="28"/>
      <c r="C30" s="19"/>
      <c r="D30" s="19"/>
      <c r="E30" s="19"/>
      <c r="F30" s="19"/>
      <c r="G30" s="19"/>
      <c r="H30" s="19"/>
      <c r="I30" s="19"/>
      <c r="J30" s="19"/>
      <c r="K30" s="19"/>
      <c r="L30" s="19"/>
      <c r="M30" s="19"/>
      <c r="N30" s="19"/>
      <c r="O30" s="19"/>
      <c r="P30" s="19"/>
      <c r="Q30" s="19"/>
    </row>
    <row r="31" spans="1:17">
      <c r="A31" s="28"/>
      <c r="B31" s="28"/>
      <c r="C31" s="19"/>
      <c r="D31" s="19"/>
      <c r="E31" s="19"/>
      <c r="F31" s="19"/>
      <c r="G31" s="19"/>
      <c r="H31" s="19"/>
      <c r="I31" s="19"/>
      <c r="J31" s="19"/>
      <c r="K31" s="19"/>
      <c r="L31" s="19"/>
      <c r="M31" s="19"/>
      <c r="N31" s="19"/>
      <c r="O31" s="19"/>
      <c r="P31" s="19"/>
      <c r="Q31" s="19"/>
    </row>
    <row r="32" spans="1:17">
      <c r="A32" s="28"/>
      <c r="B32" s="28"/>
      <c r="C32" s="19"/>
      <c r="D32" s="19"/>
      <c r="E32" s="19"/>
      <c r="F32" s="19"/>
      <c r="G32" s="19"/>
      <c r="H32" s="19"/>
      <c r="I32" s="19"/>
      <c r="J32" s="19"/>
      <c r="K32" s="19"/>
      <c r="L32" s="19"/>
      <c r="M32" s="19"/>
      <c r="N32" s="19"/>
      <c r="O32" s="19"/>
      <c r="P32" s="19"/>
      <c r="Q32" s="19"/>
    </row>
    <row r="33" spans="1:17">
      <c r="A33" s="28"/>
      <c r="B33" s="28"/>
      <c r="C33" s="19"/>
      <c r="D33" s="19"/>
      <c r="E33" s="19"/>
      <c r="F33" s="19"/>
      <c r="G33" s="19"/>
      <c r="H33" s="19"/>
      <c r="I33" s="19"/>
      <c r="J33" s="19"/>
      <c r="K33" s="19"/>
      <c r="L33" s="19"/>
      <c r="M33" s="19"/>
      <c r="N33" s="19"/>
      <c r="O33" s="19"/>
      <c r="P33" s="19"/>
      <c r="Q33" s="19"/>
    </row>
    <row r="34" spans="1:17">
      <c r="A34" s="28"/>
      <c r="B34" s="28"/>
      <c r="C34" s="19"/>
      <c r="D34" s="19"/>
      <c r="E34" s="19"/>
      <c r="F34" s="19"/>
      <c r="G34" s="19"/>
      <c r="H34" s="19"/>
      <c r="I34" s="19"/>
      <c r="J34" s="19"/>
      <c r="K34" s="19"/>
      <c r="L34" s="19"/>
      <c r="M34" s="19"/>
      <c r="N34" s="19"/>
      <c r="O34" s="19"/>
      <c r="P34" s="19"/>
      <c r="Q34" s="19"/>
    </row>
    <row r="35" spans="1:17">
      <c r="A35" s="28"/>
      <c r="B35" s="28"/>
      <c r="C35" s="19"/>
      <c r="D35" s="19"/>
      <c r="E35" s="19"/>
      <c r="F35" s="19"/>
      <c r="G35" s="19"/>
      <c r="H35" s="19"/>
      <c r="I35" s="19"/>
      <c r="J35" s="19"/>
      <c r="K35" s="19"/>
      <c r="L35" s="19"/>
      <c r="M35" s="19"/>
      <c r="N35" s="19"/>
      <c r="O35" s="19"/>
      <c r="P35" s="19"/>
      <c r="Q35" s="19"/>
    </row>
    <row r="36" spans="1:17">
      <c r="A36" s="28"/>
      <c r="B36" s="28"/>
      <c r="C36" s="19"/>
      <c r="D36" s="19"/>
      <c r="E36" s="19"/>
      <c r="F36" s="19"/>
      <c r="G36" s="19"/>
      <c r="H36" s="19"/>
      <c r="I36" s="19"/>
      <c r="J36" s="19"/>
      <c r="K36" s="19"/>
      <c r="L36" s="19"/>
      <c r="M36" s="19"/>
      <c r="N36" s="19"/>
      <c r="O36" s="19"/>
      <c r="P36" s="19"/>
      <c r="Q36" s="19"/>
    </row>
    <row r="37" spans="1:17">
      <c r="A37" s="28"/>
      <c r="B37" s="28"/>
      <c r="C37" s="19"/>
      <c r="D37" s="19"/>
      <c r="E37" s="19"/>
      <c r="F37" s="19"/>
      <c r="G37" s="19"/>
      <c r="H37" s="19"/>
      <c r="I37" s="19"/>
      <c r="J37" s="19"/>
      <c r="K37" s="19"/>
      <c r="L37" s="19"/>
      <c r="M37" s="19"/>
      <c r="N37" s="19"/>
      <c r="O37" s="19"/>
      <c r="P37" s="19"/>
      <c r="Q37" s="19"/>
    </row>
    <row r="38" spans="1:17">
      <c r="A38" s="28"/>
      <c r="B38" s="28"/>
      <c r="C38" s="19"/>
      <c r="D38" s="19"/>
      <c r="E38" s="19"/>
      <c r="F38" s="19"/>
      <c r="G38" s="19"/>
      <c r="H38" s="19"/>
      <c r="I38" s="19"/>
      <c r="J38" s="19"/>
      <c r="K38" s="19"/>
      <c r="L38" s="19"/>
      <c r="M38" s="19"/>
      <c r="N38" s="19"/>
      <c r="O38" s="19"/>
      <c r="P38" s="19"/>
      <c r="Q38" s="19"/>
    </row>
  </sheetData>
  <mergeCells count="8">
    <mergeCell ref="N9:Q9"/>
    <mergeCell ref="D20:G20"/>
    <mergeCell ref="I20:L20"/>
    <mergeCell ref="N20:Q20"/>
    <mergeCell ref="A4:B38"/>
    <mergeCell ref="D5:Q5"/>
    <mergeCell ref="D9:G9"/>
    <mergeCell ref="I9:L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vt:lpstr>
      <vt:lpstr>Sheet7</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 Bakaly</dc:creator>
  <cp:lastModifiedBy>muhammad saad</cp:lastModifiedBy>
  <cp:lastPrinted>2024-06-22T10:34:43Z</cp:lastPrinted>
  <dcterms:created xsi:type="dcterms:W3CDTF">2024-05-10T15:20:45Z</dcterms:created>
  <dcterms:modified xsi:type="dcterms:W3CDTF">2025-01-11T17:03:42Z</dcterms:modified>
</cp:coreProperties>
</file>